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camposreyes/Documents/DataCleaning/data/0-raw_data/"/>
    </mc:Choice>
  </mc:AlternateContent>
  <xr:revisionPtr revIDLastSave="0" documentId="13_ncr:1_{455B50FE-63D1-1244-B681-5111557BD22C}" xr6:coauthVersionLast="47" xr6:coauthVersionMax="47" xr10:uidLastSave="{00000000-0000-0000-0000-000000000000}"/>
  <bookViews>
    <workbookView xWindow="-31000" yWindow="-720" windowWidth="25440" windowHeight="14240" activeTab="2" xr2:uid="{38813BB7-D510-BD4D-8CBE-C329B8503633}"/>
  </bookViews>
  <sheets>
    <sheet name="Origen de los datos" sheetId="2" r:id="rId1"/>
    <sheet name="Datos" sheetId="1" r:id="rId2"/>
    <sheet name="Panel" sheetId="3" r:id="rId3"/>
  </sheets>
  <definedNames>
    <definedName name="cgr_clean" localSheetId="2">Panel!$A$2:$T$1217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2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6F644-33F8-DE44-82FC-098B5DCC01E5}" name="cgr_clean" type="6" refreshedVersion="7" background="1" saveData="1">
    <textPr sourceFile="/Users/andrecamposreyes/Documents/DataCleaning/code/cgr_clean.csv" decimal=",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<sst xmlns="http://schemas.openxmlformats.org/spreadsheetml/2006/main" count="1265" uniqueCount="119">
  <si>
    <t xml:space="preserve">Año </t>
  </si>
  <si>
    <t>PIB</t>
  </si>
  <si>
    <t>TBP (%)</t>
  </si>
  <si>
    <t>Def</t>
  </si>
  <si>
    <t xml:space="preserve">Variable </t>
  </si>
  <si>
    <t>Descripción</t>
  </si>
  <si>
    <t>Organización responsible</t>
  </si>
  <si>
    <t>Fuente (Link)</t>
  </si>
  <si>
    <t>Debt</t>
  </si>
  <si>
    <t>Medición</t>
  </si>
  <si>
    <t>Acrónimo</t>
  </si>
  <si>
    <t xml:space="preserve">Producto Interno Bruto </t>
  </si>
  <si>
    <t>Tasa Básica Pasiva</t>
  </si>
  <si>
    <t>TBP</t>
  </si>
  <si>
    <t>Déficit presupuestario</t>
  </si>
  <si>
    <t>Producto interno bruto a precios corrientes</t>
  </si>
  <si>
    <t>Millones de colones</t>
  </si>
  <si>
    <t>https://gee.bccr.fi.cr/indicadoreseconomicos/Cuadros/frmVerCatCuadro.aspx?idioma=1&amp;CodCuadro=%202998</t>
  </si>
  <si>
    <t>BCCR</t>
  </si>
  <si>
    <t>CGR</t>
  </si>
  <si>
    <t xml:space="preserve">Media geométrica anual de la TBP diaria </t>
  </si>
  <si>
    <t>Porcentaje</t>
  </si>
  <si>
    <t>Préstamos (+) o endeudamiento (-) neto de la Nación</t>
  </si>
  <si>
    <t>Razón (Porcentaje)</t>
  </si>
  <si>
    <t>https://gee.bccr.fi.cr/indicadoreseconomicos/Cuadros/frmVerCatCuadro.aspx?idioma=1&amp;CodCuadro=%205788</t>
  </si>
  <si>
    <t>https://gee.bccr.fi.cr/indicadoreseconomicos/Cuadros/frmVerCatCuadro.aspx?idioma=1&amp;CodCuadro=%2017</t>
  </si>
  <si>
    <t>Deuda pública como % del PIB</t>
  </si>
  <si>
    <t xml:space="preserve">Deuda pública </t>
  </si>
  <si>
    <t>https://cgrfiles.cgr.go.cr/publico/docs_cgr/2021/SIGYD_D/SIGYD_D_2021023860.pdf https://cgrfiles.cgr.go.cr/publico/docsweb/documentos/publicaciones-cgr/memoria-anual/2007/memoria-anual-2007.pdf</t>
  </si>
  <si>
    <t>Cantón</t>
  </si>
  <si>
    <t>Año</t>
  </si>
  <si>
    <t>MUNICIPALIDAD DE ABANGARES</t>
  </si>
  <si>
    <t>MUNICIPALIDAD DE ACOSTA</t>
  </si>
  <si>
    <t>MUNICIPALIDAD DE ALAJUELA</t>
  </si>
  <si>
    <t>MUNICIPALIDAD DE ALAJUELITA</t>
  </si>
  <si>
    <t>MUNICIPALIDAD DE ALVARADO DE PACAYAS</t>
  </si>
  <si>
    <t>MUNICIPALIDAD DE ASERRI</t>
  </si>
  <si>
    <t>MUNICIPALIDAD DE ATENAS</t>
  </si>
  <si>
    <t>MUNICIPALIDAD DE BAGACES</t>
  </si>
  <si>
    <t>MUNICIPALIDAD DE BARVA</t>
  </si>
  <si>
    <t>MUNICIPALIDAD DE BELEN</t>
  </si>
  <si>
    <t>MUNICIPALIDAD DE BUENOS AIRES</t>
  </si>
  <si>
    <t>MUNICIPALIDAD DE CARRILLO GUANACASTE</t>
  </si>
  <si>
    <t>MUNICIPALIDAD DE CARTAGO</t>
  </si>
  <si>
    <t>MUNICIPALIDAD DE CA√ëAS</t>
  </si>
  <si>
    <t>MUNICIPALIDAD DE CORREDORES</t>
  </si>
  <si>
    <t>MUNICIPALIDAD DE COTO BRUS</t>
  </si>
  <si>
    <t>MUNICIPALIDAD DE CURRIDABAT</t>
  </si>
  <si>
    <t>MUNICIPALIDAD DE DESAMPARADOS</t>
  </si>
  <si>
    <t>MUNICIPALIDAD DE DOTA</t>
  </si>
  <si>
    <t>MUNICIPALIDAD DE EL GUARCO</t>
  </si>
  <si>
    <t>MUNICIPALIDAD DE ESCAZU</t>
  </si>
  <si>
    <t>MUNICIPALIDAD DE ESPARZA</t>
  </si>
  <si>
    <t>MUNICIPALIDAD DE FLORES</t>
  </si>
  <si>
    <t>MUNICIPALIDAD DE GARABITO</t>
  </si>
  <si>
    <t>MUNICIPALIDAD DE GOICOECHEA</t>
  </si>
  <si>
    <t>MUNICIPALIDAD DE GOLFITO</t>
  </si>
  <si>
    <t>MUNICIPALIDAD DE GRECIA</t>
  </si>
  <si>
    <t>MUNICIPALIDAD DE GUACIMO</t>
  </si>
  <si>
    <t>MUNICIPALIDAD DE GUATUSO</t>
  </si>
  <si>
    <t>MUNICIPALIDAD DE HEREDIA</t>
  </si>
  <si>
    <t>MUNICIPALIDAD DE HOJANCHA</t>
  </si>
  <si>
    <t>MUNICIPALIDAD DE JIMENEZ</t>
  </si>
  <si>
    <t>MUNICIPALIDAD DE LA CRUZ GUANACASTE</t>
  </si>
  <si>
    <t>MUNICIPALIDAD DE LA UNION</t>
  </si>
  <si>
    <t>MUNICIPALIDAD DE LEON CORTES</t>
  </si>
  <si>
    <t>MUNICIPALIDAD DE LIBERIA</t>
  </si>
  <si>
    <t>MUNICIPALIDAD DE LIMON</t>
  </si>
  <si>
    <t>MUNICIPALIDAD DE LOS CHILES</t>
  </si>
  <si>
    <t>MUNICIPALIDAD DE MATINA</t>
  </si>
  <si>
    <t>MUNICIPALIDAD DE MONTES DE OCA</t>
  </si>
  <si>
    <t>MUNICIPALIDAD DE MONTES DE ORO</t>
  </si>
  <si>
    <t>MUNICIPALIDAD DE MORA</t>
  </si>
  <si>
    <t>MUNICIPALIDAD DE MORAVIA</t>
  </si>
  <si>
    <t>MUNICIPALIDAD DE NANDAYURE</t>
  </si>
  <si>
    <t>MUNICIPALIDAD DE NARANJO</t>
  </si>
  <si>
    <t>MUNICIPALIDAD DE NICOYA</t>
  </si>
  <si>
    <t>MUNICIPALIDAD DE OREAMUNO</t>
  </si>
  <si>
    <t>MUNICIPALIDAD DE OROTINA</t>
  </si>
  <si>
    <t>MUNICIPALIDAD DE OSA</t>
  </si>
  <si>
    <t>MUNICIPALIDAD DE PALMARES</t>
  </si>
  <si>
    <t>MUNICIPALIDAD DE PARAISO</t>
  </si>
  <si>
    <t>MUNICIPALIDAD DE PARRITA</t>
  </si>
  <si>
    <t>MUNICIPALIDAD DE PEREZ ZELEDON</t>
  </si>
  <si>
    <t>MUNICIPALIDAD DE POAS</t>
  </si>
  <si>
    <t>MUNICIPALIDAD DE POCOCI</t>
  </si>
  <si>
    <t>MUNICIPALIDAD DE PUNTARENAS</t>
  </si>
  <si>
    <t>MUNICIPALIDAD DE PURISCAL</t>
  </si>
  <si>
    <t>MUNICIPALIDAD DE QUEPOS</t>
  </si>
  <si>
    <t>MUNICIPALIDAD DE SAN CARLOS</t>
  </si>
  <si>
    <t>MUNICIPALIDAD DE SAN ISIDRO DE HEREDIA</t>
  </si>
  <si>
    <t>MUNICIPALIDAD DE SAN JOSE</t>
  </si>
  <si>
    <t>MUNICIPALIDAD DE SAN MATEO</t>
  </si>
  <si>
    <t>MUNICIPALIDAD DE SAN PABLO DE HEREDIA</t>
  </si>
  <si>
    <t>MUNICIPALIDAD DE SAN RAFAEL DE HEREDIA</t>
  </si>
  <si>
    <t>MUNICIPALIDAD DE SAN RAMON</t>
  </si>
  <si>
    <t>MUNICIPALIDAD DE SANTA ANA</t>
  </si>
  <si>
    <t>MUNICIPALIDAD DE SANTA BARBARA DE HEREDIA</t>
  </si>
  <si>
    <t>MUNICIPALIDAD DE SANTA CRUZ</t>
  </si>
  <si>
    <t>MUNICIPALIDAD DE SANTO DOMINGO DE HEREDIA</t>
  </si>
  <si>
    <t>MUNICIPALIDAD DE SARAPIQUI</t>
  </si>
  <si>
    <t>MUNICIPALIDAD DE SARCHI</t>
  </si>
  <si>
    <t>MUNICIPALIDAD DE SIQUIRRES</t>
  </si>
  <si>
    <t>MUNICIPALIDAD DE TALAMANCA</t>
  </si>
  <si>
    <t>MUNICIPALIDAD DE TARRAZU</t>
  </si>
  <si>
    <t>MUNICIPALIDAD DE TIBAS</t>
  </si>
  <si>
    <t>MUNICIPALIDAD DE TILARAN</t>
  </si>
  <si>
    <t>MUNICIPALIDAD DE TURRIALBA</t>
  </si>
  <si>
    <t>MUNICIPALIDAD DE TURRUBARES</t>
  </si>
  <si>
    <t>MUNICIPALIDAD DE UPALA</t>
  </si>
  <si>
    <t>MUNICIPALIDAD DE VASQUEZ DE CORONADO</t>
  </si>
  <si>
    <t>MUNICIPALIDAD DE ZARCERO</t>
  </si>
  <si>
    <t>MUNICIPALIDAD DE RIO CUARTO</t>
  </si>
  <si>
    <t>Índice de Precios al Consumidor</t>
  </si>
  <si>
    <t>IPC</t>
  </si>
  <si>
    <t>Porcentaje de variación</t>
  </si>
  <si>
    <t>https://gee.bccr.fi.cr/indicadoreseconomicos/Cuadros/frmVerCatCuadro.aspx?idioma=1&amp;CodCuadro=2732</t>
  </si>
  <si>
    <t>INEC (A travéz de base de datos del BCCR)</t>
  </si>
  <si>
    <t xml:space="preserve">Media geométrica de la variación interanual (1+variación) repoortada mensual.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</si>
</sst>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&quot;CRC&quot;#,##0.00"/>
    <numFmt numFmtId="166" formatCode="0.0"/>
    <numFmt numFmtId="171" formatCode="0.000"/>
    <numFmt numFmtId="172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4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171" fontId="0" fillId="0" borderId="1" xfId="0" applyNumberFormat="1" applyBorder="1"/>
    <xf numFmtId="172" fontId="0" fillId="0" borderId="0" xfId="0" applyNumberFormat="1"/>
    <xf numFmtId="172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r_clean" connectionId="1" xr16:uid="{76ADFDCC-C062-F444-A7AE-319971CAD4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ee.bccr.fi.cr/indicadoreseconomicos/Cuadros/frmVerCatCuadro.aspx?idioma=1&amp;CodCuadro=%2017" TargetMode="External"/><Relationship Id="rId1" Type="http://schemas.openxmlformats.org/officeDocument/2006/relationships/hyperlink" Target="https://gee.bccr.fi.cr/indicadoreseconomicos/Cuadros/frmVerCatCuadro.aspx?idioma=1&amp;CodCuadro=%20578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9DB6-3519-374A-83C5-E849559BFA74}">
  <dimension ref="A1:F6"/>
  <sheetViews>
    <sheetView workbookViewId="0">
      <selection activeCell="C6" sqref="C6"/>
    </sheetView>
  </sheetViews>
  <sheetFormatPr baseColWidth="10" defaultRowHeight="16" x14ac:dyDescent="0.2"/>
  <cols>
    <col min="1" max="1" width="20.33203125" style="2" bestFit="1" customWidth="1"/>
    <col min="2" max="2" width="10.83203125" style="2"/>
    <col min="3" max="3" width="40.5" style="2" bestFit="1" customWidth="1"/>
    <col min="4" max="4" width="17.5" style="2" bestFit="1" customWidth="1"/>
    <col min="5" max="5" width="26.33203125" style="2" customWidth="1"/>
    <col min="6" max="6" width="22" style="2" bestFit="1" customWidth="1"/>
    <col min="7" max="16384" width="10.83203125" style="2"/>
  </cols>
  <sheetData>
    <row r="1" spans="1:6" ht="27" customHeight="1" thickBot="1" x14ac:dyDescent="0.25">
      <c r="A1" s="11" t="s">
        <v>4</v>
      </c>
      <c r="B1" s="12" t="s">
        <v>10</v>
      </c>
      <c r="C1" s="12" t="s">
        <v>5</v>
      </c>
      <c r="D1" s="12" t="s">
        <v>9</v>
      </c>
      <c r="E1" s="12" t="s">
        <v>7</v>
      </c>
      <c r="F1" s="13" t="s">
        <v>6</v>
      </c>
    </row>
    <row r="2" spans="1:6" ht="68" x14ac:dyDescent="0.2">
      <c r="A2" s="8" t="s">
        <v>11</v>
      </c>
      <c r="B2" s="8" t="s">
        <v>1</v>
      </c>
      <c r="C2" s="9" t="s">
        <v>15</v>
      </c>
      <c r="D2" s="8" t="s">
        <v>16</v>
      </c>
      <c r="E2" s="10" t="s">
        <v>17</v>
      </c>
      <c r="F2" s="8" t="s">
        <v>18</v>
      </c>
    </row>
    <row r="3" spans="1:6" ht="68" x14ac:dyDescent="0.2">
      <c r="A3" s="4" t="s">
        <v>12</v>
      </c>
      <c r="B3" s="4" t="s">
        <v>13</v>
      </c>
      <c r="C3" s="4" t="s">
        <v>20</v>
      </c>
      <c r="D3" s="4" t="s">
        <v>21</v>
      </c>
      <c r="E3" s="5" t="s">
        <v>25</v>
      </c>
      <c r="F3" s="4" t="s">
        <v>18</v>
      </c>
    </row>
    <row r="4" spans="1:6" ht="68" x14ac:dyDescent="0.2">
      <c r="A4" s="4" t="s">
        <v>14</v>
      </c>
      <c r="B4" s="4" t="s">
        <v>3</v>
      </c>
      <c r="C4" s="6" t="s">
        <v>22</v>
      </c>
      <c r="D4" s="4" t="s">
        <v>16</v>
      </c>
      <c r="E4" s="5" t="s">
        <v>24</v>
      </c>
      <c r="F4" s="4" t="s">
        <v>18</v>
      </c>
    </row>
    <row r="5" spans="1:6" ht="136" x14ac:dyDescent="0.2">
      <c r="A5" s="4" t="s">
        <v>27</v>
      </c>
      <c r="B5" s="4" t="s">
        <v>8</v>
      </c>
      <c r="C5" s="4" t="s">
        <v>26</v>
      </c>
      <c r="D5" s="4" t="s">
        <v>23</v>
      </c>
      <c r="E5" s="7" t="s">
        <v>28</v>
      </c>
      <c r="F5" s="4" t="s">
        <v>19</v>
      </c>
    </row>
    <row r="6" spans="1:6" ht="68" x14ac:dyDescent="0.2">
      <c r="A6" s="20" t="s">
        <v>113</v>
      </c>
      <c r="B6" s="4" t="s">
        <v>114</v>
      </c>
      <c r="C6" s="20" t="s">
        <v>118</v>
      </c>
      <c r="D6" s="20" t="s">
        <v>115</v>
      </c>
      <c r="E6" s="20" t="s">
        <v>116</v>
      </c>
      <c r="F6" s="20" t="s">
        <v>117</v>
      </c>
    </row>
  </sheetData>
  <hyperlinks>
    <hyperlink ref="E4" r:id="rId1" xr:uid="{BDB6F839-37F0-BD4C-BCFD-65055CF1E2C9}"/>
    <hyperlink ref="E3" r:id="rId2" xr:uid="{FD9DD27C-047F-4643-B3C5-53D2F14B27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5F9F-AC92-FE4A-9687-36AE9AF964C2}">
  <dimension ref="A1:O19"/>
  <sheetViews>
    <sheetView workbookViewId="0">
      <selection activeCell="I13" sqref="I13"/>
    </sheetView>
  </sheetViews>
  <sheetFormatPr baseColWidth="10" defaultRowHeight="16" x14ac:dyDescent="0.2"/>
  <cols>
    <col min="1" max="1" width="12.1640625" bestFit="1" customWidth="1"/>
    <col min="2" max="2" width="15.83203125" bestFit="1" customWidth="1"/>
    <col min="3" max="3" width="13.6640625" bestFit="1" customWidth="1"/>
    <col min="4" max="4" width="11.33203125" bestFit="1" customWidth="1"/>
  </cols>
  <sheetData>
    <row r="1" spans="1:6" x14ac:dyDescent="0.2">
      <c r="A1" s="14" t="s">
        <v>0</v>
      </c>
      <c r="B1" s="3" t="s">
        <v>1</v>
      </c>
      <c r="C1" s="3" t="s">
        <v>2</v>
      </c>
      <c r="D1" s="14" t="s">
        <v>3</v>
      </c>
      <c r="E1" s="14" t="s">
        <v>8</v>
      </c>
      <c r="F1" s="3" t="s">
        <v>114</v>
      </c>
    </row>
    <row r="2" spans="1:6" x14ac:dyDescent="0.2">
      <c r="A2" s="15">
        <v>2006</v>
      </c>
      <c r="B2" s="16">
        <v>11555641.5025422</v>
      </c>
      <c r="C2" s="17">
        <v>0.138355649</v>
      </c>
      <c r="D2" s="17">
        <v>-513532.60044334002</v>
      </c>
      <c r="E2" s="18">
        <v>52.3</v>
      </c>
      <c r="F2" s="21">
        <v>0.11502697377541704</v>
      </c>
    </row>
    <row r="3" spans="1:6" x14ac:dyDescent="0.2">
      <c r="A3" s="15">
        <v>2007</v>
      </c>
      <c r="B3" s="16">
        <v>13816350.7581544</v>
      </c>
      <c r="C3" s="17">
        <v>7.8586715000000001E-2</v>
      </c>
      <c r="D3" s="17">
        <v>-816059.81941527</v>
      </c>
      <c r="E3" s="18">
        <v>46.8</v>
      </c>
      <c r="F3" s="21">
        <v>9.3473719644220354E-2</v>
      </c>
    </row>
    <row r="4" spans="1:6" x14ac:dyDescent="0.2">
      <c r="A4" s="15">
        <v>2008</v>
      </c>
      <c r="B4" s="16">
        <v>16109612.0386537</v>
      </c>
      <c r="C4" s="17">
        <v>7.3562952000000001E-2</v>
      </c>
      <c r="D4" s="17">
        <v>-1481946.98737997</v>
      </c>
      <c r="E4" s="18">
        <v>38.200000000000003</v>
      </c>
      <c r="F4" s="21">
        <v>0.13355368886861552</v>
      </c>
    </row>
    <row r="5" spans="1:6" x14ac:dyDescent="0.2">
      <c r="A5" s="15">
        <v>2009</v>
      </c>
      <c r="B5" s="16">
        <v>17521034.883488301</v>
      </c>
      <c r="C5" s="17">
        <v>0.110078577</v>
      </c>
      <c r="D5" s="17">
        <v>-405172.30102484999</v>
      </c>
      <c r="E5" s="18">
        <v>40.4</v>
      </c>
      <c r="F5" s="21">
        <v>7.9449315078232274E-2</v>
      </c>
    </row>
    <row r="6" spans="1:6" x14ac:dyDescent="0.2">
      <c r="A6" s="15">
        <v>2010</v>
      </c>
      <c r="B6" s="16">
        <v>19596936.678134698</v>
      </c>
      <c r="C6" s="17">
        <v>7.9042791000000001E-2</v>
      </c>
      <c r="D6" s="17">
        <v>-739116.14048603002</v>
      </c>
      <c r="E6" s="18">
        <v>41.5</v>
      </c>
      <c r="F6" s="21">
        <v>5.6629171425103708E-2</v>
      </c>
    </row>
    <row r="7" spans="1:6" x14ac:dyDescent="0.2">
      <c r="A7" s="15">
        <v>2011</v>
      </c>
      <c r="B7" s="16">
        <v>21370733.293318301</v>
      </c>
      <c r="C7" s="17">
        <v>7.4796120999999993E-2</v>
      </c>
      <c r="D7" s="17">
        <v>-1311706.56338061</v>
      </c>
      <c r="E7" s="18">
        <v>44.6</v>
      </c>
      <c r="F7" s="21">
        <v>4.8774960255347777E-2</v>
      </c>
    </row>
    <row r="8" spans="1:6" x14ac:dyDescent="0.2">
      <c r="A8" s="15">
        <v>2012</v>
      </c>
      <c r="B8" s="16">
        <v>23371405.924451798</v>
      </c>
      <c r="C8" s="17">
        <v>9.6688046E-2</v>
      </c>
      <c r="D8" s="17">
        <v>-1388997.6486963199</v>
      </c>
      <c r="E8" s="18">
        <v>49.5</v>
      </c>
      <c r="F8" s="21">
        <v>4.4934805054338334E-2</v>
      </c>
    </row>
    <row r="9" spans="1:6" x14ac:dyDescent="0.2">
      <c r="A9" s="15">
        <v>2013</v>
      </c>
      <c r="B9" s="16">
        <v>24860943.501263201</v>
      </c>
      <c r="C9" s="17">
        <v>6.9329615999999997E-2</v>
      </c>
      <c r="D9" s="17">
        <v>-1442901.99914005</v>
      </c>
      <c r="E9" s="18">
        <v>53.3</v>
      </c>
      <c r="F9" s="21">
        <v>5.2379763039448246E-2</v>
      </c>
    </row>
    <row r="10" spans="1:6" x14ac:dyDescent="0.2">
      <c r="A10" s="15">
        <v>2014</v>
      </c>
      <c r="B10" s="16">
        <v>27226883.441270299</v>
      </c>
      <c r="C10" s="17">
        <v>6.8685622000000002E-2</v>
      </c>
      <c r="D10" s="17">
        <v>-1594062.26013554</v>
      </c>
      <c r="E10" s="18">
        <v>54</v>
      </c>
      <c r="F10" s="21">
        <v>4.5091448918698429E-2</v>
      </c>
    </row>
    <row r="11" spans="1:6" x14ac:dyDescent="0.2">
      <c r="A11" s="15">
        <v>2015</v>
      </c>
      <c r="B11" s="16">
        <v>29281373.309193902</v>
      </c>
      <c r="C11" s="17">
        <v>6.7145943E-2</v>
      </c>
      <c r="D11" s="17">
        <v>-1234331.10788195</v>
      </c>
      <c r="E11" s="18">
        <v>56.2</v>
      </c>
      <c r="F11" s="21">
        <v>8.1315952336493691E-3</v>
      </c>
    </row>
    <row r="12" spans="1:6" x14ac:dyDescent="0.2">
      <c r="A12" s="15">
        <v>2016</v>
      </c>
      <c r="B12" s="16">
        <v>31136210.503821</v>
      </c>
      <c r="C12" s="17">
        <v>5.1820518000000003E-2</v>
      </c>
      <c r="D12" s="17">
        <v>-884767.49138248002</v>
      </c>
      <c r="E12" s="18">
        <v>61.1</v>
      </c>
      <c r="F12" s="21">
        <v>-1.7546606202956117E-4</v>
      </c>
    </row>
    <row r="13" spans="1:6" x14ac:dyDescent="0.2">
      <c r="A13" s="15">
        <v>2017</v>
      </c>
      <c r="B13" s="16">
        <v>33189220.551510502</v>
      </c>
      <c r="C13" s="17">
        <v>5.2216635999999997E-2</v>
      </c>
      <c r="D13" s="17">
        <v>-1284096.30881057</v>
      </c>
      <c r="E13" s="18">
        <v>62</v>
      </c>
      <c r="F13" s="21">
        <v>1.6247080265607172E-2</v>
      </c>
    </row>
    <row r="14" spans="1:6" x14ac:dyDescent="0.2">
      <c r="A14" s="15">
        <v>2018</v>
      </c>
      <c r="B14" s="16">
        <v>34937935.887081303</v>
      </c>
      <c r="C14" s="17">
        <v>5.9080832E-2</v>
      </c>
      <c r="D14" s="17">
        <v>-1422782.0634497199</v>
      </c>
      <c r="E14" s="18">
        <v>68</v>
      </c>
      <c r="F14" s="21">
        <v>2.2216685109612389E-2</v>
      </c>
    </row>
    <row r="15" spans="1:6" x14ac:dyDescent="0.2">
      <c r="A15" s="15">
        <v>2019</v>
      </c>
      <c r="B15" s="16">
        <v>36295619.711840503</v>
      </c>
      <c r="C15" s="17">
        <v>5.9576109000000002E-2</v>
      </c>
      <c r="D15" s="17">
        <v>-808612.55453206005</v>
      </c>
      <c r="E15" s="18">
        <v>71.2</v>
      </c>
      <c r="F15" s="21">
        <v>2.0954999943351815E-2</v>
      </c>
    </row>
    <row r="16" spans="1:6" x14ac:dyDescent="0.2">
      <c r="A16" s="15">
        <v>2020</v>
      </c>
      <c r="B16" s="16">
        <v>34859047.116019197</v>
      </c>
      <c r="C16" s="17">
        <v>3.9986280999999999E-2</v>
      </c>
      <c r="D16" s="17">
        <v>-668043.82874561998</v>
      </c>
      <c r="E16" s="18">
        <v>82.4</v>
      </c>
      <c r="F16" s="21">
        <v>7.264122137570439E-3</v>
      </c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D619-5357-854F-A76B-606F1F176F93}">
  <dimension ref="A1:T1217"/>
  <sheetViews>
    <sheetView tabSelected="1" workbookViewId="0">
      <selection activeCell="C11" sqref="C11"/>
    </sheetView>
  </sheetViews>
  <sheetFormatPr baseColWidth="10" defaultRowHeight="16" x14ac:dyDescent="0.2"/>
  <cols>
    <col min="1" max="1" width="19.1640625" bestFit="1" customWidth="1"/>
    <col min="2" max="2" width="44" bestFit="1" customWidth="1"/>
    <col min="3" max="3" width="44" customWidth="1"/>
    <col min="4" max="4" width="16.33203125" bestFit="1" customWidth="1"/>
    <col min="5" max="6" width="15.83203125" bestFit="1" customWidth="1"/>
    <col min="7" max="7" width="15.83203125" style="22" bestFit="1" customWidth="1"/>
    <col min="8" max="20" width="15.83203125" bestFit="1" customWidth="1"/>
  </cols>
  <sheetData>
    <row r="1" spans="1:19" x14ac:dyDescent="0.2">
      <c r="A1" s="14" t="s">
        <v>30</v>
      </c>
      <c r="B1" s="14" t="s">
        <v>29</v>
      </c>
      <c r="C1" s="3" t="s">
        <v>1</v>
      </c>
      <c r="D1" s="3" t="s">
        <v>2</v>
      </c>
      <c r="E1" s="14" t="s">
        <v>3</v>
      </c>
      <c r="F1" s="14" t="s">
        <v>8</v>
      </c>
      <c r="G1" s="23" t="s">
        <v>114</v>
      </c>
    </row>
    <row r="2" spans="1:19" x14ac:dyDescent="0.2">
      <c r="A2">
        <v>2006</v>
      </c>
      <c r="B2" t="s">
        <v>31</v>
      </c>
      <c r="C2" s="19">
        <f>VLOOKUP(A2,Datos!$A$2:$E$16,2,TRUE)</f>
        <v>11555641.5025422</v>
      </c>
      <c r="D2" s="19">
        <f>VLOOKUP(Panel!A2,Datos!$A$2:$E$16,3,TRUE)</f>
        <v>0.138355649</v>
      </c>
      <c r="E2" s="19">
        <f>VLOOKUP(Panel!A2,Datos!$A$2:$E$16,4,TRUE)</f>
        <v>-513532.60044334002</v>
      </c>
      <c r="F2" s="19">
        <f>VLOOKUP(Panel!A2,Datos!$A$2:$E$16,5,TRUE)</f>
        <v>52.3</v>
      </c>
      <c r="G2" s="22">
        <f>VLOOKUP(Panel!A2,Datos!$A$2:$F$16,6,TRUE)</f>
        <v>0.11502697377541704</v>
      </c>
      <c r="H2" s="19"/>
      <c r="I2" s="19"/>
      <c r="J2" s="19"/>
      <c r="K2" s="19"/>
      <c r="N2" s="19">
        <v>942582.08</v>
      </c>
      <c r="O2">
        <v>0</v>
      </c>
      <c r="P2" s="19">
        <v>9113814.1899999995</v>
      </c>
      <c r="Q2" s="19">
        <v>14199650</v>
      </c>
      <c r="R2" s="19">
        <v>4015000</v>
      </c>
      <c r="S2">
        <v>0</v>
      </c>
    </row>
    <row r="3" spans="1:19" x14ac:dyDescent="0.2">
      <c r="A3">
        <v>2006</v>
      </c>
      <c r="B3" t="s">
        <v>32</v>
      </c>
      <c r="C3" s="19">
        <f>VLOOKUP(A3,Datos!$A$2:$E$16,2,TRUE)</f>
        <v>11555641.5025422</v>
      </c>
      <c r="D3" s="19">
        <f>VLOOKUP(Panel!A3,Datos!$A$2:$E$16,3,TRUE)</f>
        <v>0.138355649</v>
      </c>
      <c r="E3" s="19">
        <f>VLOOKUP(Panel!A3,Datos!$A$2:$E$16,4,TRUE)</f>
        <v>-513532.60044334002</v>
      </c>
      <c r="F3" s="19">
        <f>VLOOKUP(Panel!A3,Datos!$A$2:$E$16,5,TRUE)</f>
        <v>52.3</v>
      </c>
      <c r="G3" s="22">
        <f>VLOOKUP(Panel!A3,Datos!$A$2:$F$16,6,TRUE)</f>
        <v>0.11502697377541704</v>
      </c>
      <c r="I3" s="19"/>
      <c r="J3" s="19"/>
      <c r="K3" s="19"/>
      <c r="N3" s="19">
        <v>280678.95</v>
      </c>
      <c r="O3" s="19">
        <v>2321500</v>
      </c>
      <c r="P3" s="19">
        <v>975000</v>
      </c>
      <c r="Q3" s="19">
        <v>11442750</v>
      </c>
      <c r="S3" s="19">
        <v>5460000</v>
      </c>
    </row>
    <row r="4" spans="1:19" x14ac:dyDescent="0.2">
      <c r="A4">
        <v>2006</v>
      </c>
      <c r="B4" t="s">
        <v>33</v>
      </c>
      <c r="C4" s="19">
        <f>VLOOKUP(A4,Datos!$A$2:$E$16,2,TRUE)</f>
        <v>11555641.5025422</v>
      </c>
      <c r="D4" s="19">
        <f>VLOOKUP(Panel!A4,Datos!$A$2:$E$16,3,TRUE)</f>
        <v>0.138355649</v>
      </c>
      <c r="E4" s="19">
        <f>VLOOKUP(Panel!A4,Datos!$A$2:$E$16,4,TRUE)</f>
        <v>-513532.60044334002</v>
      </c>
      <c r="F4" s="19">
        <f>VLOOKUP(Panel!A4,Datos!$A$2:$E$16,5,TRUE)</f>
        <v>52.3</v>
      </c>
      <c r="G4" s="22">
        <f>VLOOKUP(Panel!A4,Datos!$A$2:$F$16,6,TRUE)</f>
        <v>0.11502697377541704</v>
      </c>
      <c r="H4" s="19"/>
      <c r="I4" s="19"/>
      <c r="J4" s="19"/>
      <c r="K4" s="19"/>
      <c r="L4" s="19"/>
      <c r="M4" s="19">
        <v>300000</v>
      </c>
      <c r="N4" s="19">
        <v>33371064.190000001</v>
      </c>
      <c r="O4" s="19">
        <v>40821789.5</v>
      </c>
      <c r="P4" s="19">
        <v>77825676.859999999</v>
      </c>
      <c r="Q4" s="19">
        <v>23712420</v>
      </c>
      <c r="R4" s="19">
        <v>64875903.32</v>
      </c>
      <c r="S4" s="19">
        <v>9085440</v>
      </c>
    </row>
    <row r="5" spans="1:19" x14ac:dyDescent="0.2">
      <c r="A5">
        <v>2006</v>
      </c>
      <c r="B5" t="s">
        <v>34</v>
      </c>
      <c r="C5" s="19">
        <f>VLOOKUP(A5,Datos!$A$2:$E$16,2,TRUE)</f>
        <v>11555641.5025422</v>
      </c>
      <c r="D5" s="19">
        <f>VLOOKUP(Panel!A5,Datos!$A$2:$E$16,3,TRUE)</f>
        <v>0.138355649</v>
      </c>
      <c r="E5" s="19">
        <f>VLOOKUP(Panel!A5,Datos!$A$2:$E$16,4,TRUE)</f>
        <v>-513532.60044334002</v>
      </c>
      <c r="F5" s="19">
        <f>VLOOKUP(Panel!A5,Datos!$A$2:$E$16,5,TRUE)</f>
        <v>52.3</v>
      </c>
      <c r="G5" s="22">
        <f>VLOOKUP(Panel!A5,Datos!$A$2:$F$16,6,TRUE)</f>
        <v>0.11502697377541704</v>
      </c>
      <c r="H5" s="19"/>
      <c r="I5" s="19"/>
      <c r="J5" s="19"/>
      <c r="L5" s="19"/>
      <c r="M5" s="19">
        <v>514750</v>
      </c>
      <c r="P5">
        <v>0</v>
      </c>
      <c r="Q5" s="19">
        <v>560000</v>
      </c>
    </row>
    <row r="6" spans="1:19" x14ac:dyDescent="0.2">
      <c r="A6">
        <v>2006</v>
      </c>
      <c r="B6" t="s">
        <v>35</v>
      </c>
      <c r="C6" s="19">
        <f>VLOOKUP(A6,Datos!$A$2:$E$16,2,TRUE)</f>
        <v>11555641.5025422</v>
      </c>
      <c r="D6" s="19">
        <f>VLOOKUP(Panel!A6,Datos!$A$2:$E$16,3,TRUE)</f>
        <v>0.138355649</v>
      </c>
      <c r="E6" s="19">
        <f>VLOOKUP(Panel!A6,Datos!$A$2:$E$16,4,TRUE)</f>
        <v>-513532.60044334002</v>
      </c>
      <c r="F6" s="19">
        <f>VLOOKUP(Panel!A6,Datos!$A$2:$E$16,5,TRUE)</f>
        <v>52.3</v>
      </c>
      <c r="G6" s="22">
        <f>VLOOKUP(Panel!A6,Datos!$A$2:$F$16,6,TRUE)</f>
        <v>0.11502697377541704</v>
      </c>
      <c r="H6" s="19"/>
      <c r="I6" s="19"/>
    </row>
    <row r="7" spans="1:19" x14ac:dyDescent="0.2">
      <c r="A7">
        <v>2006</v>
      </c>
      <c r="B7" t="s">
        <v>36</v>
      </c>
      <c r="C7" s="19">
        <f>VLOOKUP(A7,Datos!$A$2:$E$16,2,TRUE)</f>
        <v>11555641.5025422</v>
      </c>
      <c r="D7" s="19">
        <f>VLOOKUP(Panel!A7,Datos!$A$2:$E$16,3,TRUE)</f>
        <v>0.138355649</v>
      </c>
      <c r="E7" s="19">
        <f>VLOOKUP(Panel!A7,Datos!$A$2:$E$16,4,TRUE)</f>
        <v>-513532.60044334002</v>
      </c>
      <c r="F7" s="19">
        <f>VLOOKUP(Panel!A7,Datos!$A$2:$E$16,5,TRUE)</f>
        <v>52.3</v>
      </c>
      <c r="G7" s="22">
        <f>VLOOKUP(Panel!A7,Datos!$A$2:$F$16,6,TRUE)</f>
        <v>0.11502697377541704</v>
      </c>
      <c r="H7" s="19"/>
      <c r="K7" s="19"/>
      <c r="L7" s="19"/>
      <c r="M7">
        <v>0</v>
      </c>
      <c r="O7">
        <v>0</v>
      </c>
      <c r="S7">
        <v>0</v>
      </c>
    </row>
    <row r="8" spans="1:19" x14ac:dyDescent="0.2">
      <c r="A8">
        <v>2006</v>
      </c>
      <c r="B8" t="s">
        <v>37</v>
      </c>
      <c r="C8" s="19">
        <f>VLOOKUP(A8,Datos!$A$2:$E$16,2,TRUE)</f>
        <v>11555641.5025422</v>
      </c>
      <c r="D8" s="19">
        <f>VLOOKUP(Panel!A8,Datos!$A$2:$E$16,3,TRUE)</f>
        <v>0.138355649</v>
      </c>
      <c r="E8" s="19">
        <f>VLOOKUP(Panel!A8,Datos!$A$2:$E$16,4,TRUE)</f>
        <v>-513532.60044334002</v>
      </c>
      <c r="F8" s="19">
        <f>VLOOKUP(Panel!A8,Datos!$A$2:$E$16,5,TRUE)</f>
        <v>52.3</v>
      </c>
      <c r="G8" s="22">
        <f>VLOOKUP(Panel!A8,Datos!$A$2:$F$16,6,TRUE)</f>
        <v>0.11502697377541704</v>
      </c>
      <c r="H8" s="19"/>
      <c r="I8" s="19"/>
      <c r="J8" s="19"/>
      <c r="K8" s="19"/>
      <c r="M8">
        <v>0</v>
      </c>
      <c r="O8" s="19">
        <v>4350000</v>
      </c>
      <c r="P8" s="19">
        <v>7299994.0300000003</v>
      </c>
      <c r="Q8">
        <v>0</v>
      </c>
      <c r="S8">
        <v>0</v>
      </c>
    </row>
    <row r="9" spans="1:19" x14ac:dyDescent="0.2">
      <c r="A9">
        <v>2006</v>
      </c>
      <c r="B9" t="s">
        <v>38</v>
      </c>
      <c r="C9" s="19">
        <f>VLOOKUP(A9,Datos!$A$2:$E$16,2,TRUE)</f>
        <v>11555641.5025422</v>
      </c>
      <c r="D9" s="19">
        <f>VLOOKUP(Panel!A9,Datos!$A$2:$E$16,3,TRUE)</f>
        <v>0.138355649</v>
      </c>
      <c r="E9" s="19">
        <f>VLOOKUP(Panel!A9,Datos!$A$2:$E$16,4,TRUE)</f>
        <v>-513532.60044334002</v>
      </c>
      <c r="F9" s="19">
        <f>VLOOKUP(Panel!A9,Datos!$A$2:$E$16,5,TRUE)</f>
        <v>52.3</v>
      </c>
      <c r="G9" s="22">
        <f>VLOOKUP(Panel!A9,Datos!$A$2:$F$16,6,TRUE)</f>
        <v>0.11502697377541704</v>
      </c>
      <c r="H9" s="19"/>
      <c r="I9" s="19"/>
      <c r="J9" s="19"/>
      <c r="K9" s="19"/>
      <c r="L9" s="19"/>
      <c r="M9" s="19">
        <v>213000</v>
      </c>
      <c r="N9" s="19">
        <v>119889000</v>
      </c>
      <c r="R9" s="19">
        <v>413000</v>
      </c>
    </row>
    <row r="10" spans="1:19" x14ac:dyDescent="0.2">
      <c r="A10">
        <v>2006</v>
      </c>
      <c r="B10" t="s">
        <v>39</v>
      </c>
      <c r="C10" s="19">
        <f>VLOOKUP(A10,Datos!$A$2:$E$16,2,TRUE)</f>
        <v>11555641.5025422</v>
      </c>
      <c r="D10" s="19">
        <f>VLOOKUP(Panel!A10,Datos!$A$2:$E$16,3,TRUE)</f>
        <v>0.138355649</v>
      </c>
      <c r="E10" s="19">
        <f>VLOOKUP(Panel!A10,Datos!$A$2:$E$16,4,TRUE)</f>
        <v>-513532.60044334002</v>
      </c>
      <c r="F10" s="19">
        <f>VLOOKUP(Panel!A10,Datos!$A$2:$E$16,5,TRUE)</f>
        <v>52.3</v>
      </c>
      <c r="G10" s="22">
        <f>VLOOKUP(Panel!A10,Datos!$A$2:$F$16,6,TRUE)</f>
        <v>0.11502697377541704</v>
      </c>
      <c r="H10" s="19"/>
      <c r="L10" s="19"/>
      <c r="M10" s="19">
        <v>131200</v>
      </c>
      <c r="R10">
        <v>0</v>
      </c>
      <c r="S10">
        <v>0</v>
      </c>
    </row>
    <row r="11" spans="1:19" x14ac:dyDescent="0.2">
      <c r="A11">
        <v>2006</v>
      </c>
      <c r="B11" t="s">
        <v>40</v>
      </c>
      <c r="C11" s="19">
        <f>VLOOKUP(A11,Datos!$A$2:$E$16,2,TRUE)</f>
        <v>11555641.5025422</v>
      </c>
      <c r="D11" s="19">
        <f>VLOOKUP(Panel!A11,Datos!$A$2:$E$16,3,TRUE)</f>
        <v>0.138355649</v>
      </c>
      <c r="E11" s="19">
        <f>VLOOKUP(Panel!A11,Datos!$A$2:$E$16,4,TRUE)</f>
        <v>-513532.60044334002</v>
      </c>
      <c r="F11" s="19">
        <f>VLOOKUP(Panel!A11,Datos!$A$2:$E$16,5,TRUE)</f>
        <v>52.3</v>
      </c>
      <c r="G11" s="22">
        <f>VLOOKUP(Panel!A11,Datos!$A$2:$F$16,6,TRUE)</f>
        <v>0.11502697377541704</v>
      </c>
      <c r="H11" s="19"/>
      <c r="I11" s="19"/>
      <c r="J11" s="19"/>
      <c r="K11" s="19"/>
      <c r="L11" s="19"/>
      <c r="M11" s="19">
        <v>1678000</v>
      </c>
      <c r="N11" s="19">
        <v>8871428.8399999999</v>
      </c>
      <c r="P11" s="19">
        <v>19582679.879999999</v>
      </c>
      <c r="Q11" s="19">
        <v>58696005.619999997</v>
      </c>
      <c r="R11" s="19">
        <v>44222799.700000003</v>
      </c>
      <c r="S11">
        <v>0</v>
      </c>
    </row>
    <row r="12" spans="1:19" x14ac:dyDescent="0.2">
      <c r="A12">
        <v>2006</v>
      </c>
      <c r="B12" t="s">
        <v>41</v>
      </c>
      <c r="C12" s="19">
        <f>VLOOKUP(A12,Datos!$A$2:$E$16,2,TRUE)</f>
        <v>11555641.5025422</v>
      </c>
      <c r="D12" s="19">
        <f>VLOOKUP(Panel!A12,Datos!$A$2:$E$16,3,TRUE)</f>
        <v>0.138355649</v>
      </c>
      <c r="E12" s="19">
        <f>VLOOKUP(Panel!A12,Datos!$A$2:$E$16,4,TRUE)</f>
        <v>-513532.60044334002</v>
      </c>
      <c r="F12" s="19">
        <f>VLOOKUP(Panel!A12,Datos!$A$2:$E$16,5,TRUE)</f>
        <v>52.3</v>
      </c>
      <c r="G12" s="22">
        <f>VLOOKUP(Panel!A12,Datos!$A$2:$F$16,6,TRUE)</f>
        <v>0.11502697377541704</v>
      </c>
      <c r="H12" s="19"/>
      <c r="I12" s="19"/>
      <c r="J12" s="19"/>
      <c r="K12" s="19"/>
      <c r="M12" s="19">
        <v>2072500</v>
      </c>
      <c r="N12">
        <v>0</v>
      </c>
      <c r="O12" s="19">
        <v>1498000</v>
      </c>
      <c r="P12" s="19">
        <v>2200000</v>
      </c>
      <c r="Q12" s="19">
        <v>104501850.95999999</v>
      </c>
    </row>
    <row r="13" spans="1:19" x14ac:dyDescent="0.2">
      <c r="A13">
        <v>2006</v>
      </c>
      <c r="B13" t="s">
        <v>42</v>
      </c>
      <c r="C13" s="19">
        <f>VLOOKUP(A13,Datos!$A$2:$E$16,2,TRUE)</f>
        <v>11555641.5025422</v>
      </c>
      <c r="D13" s="19">
        <f>VLOOKUP(Panel!A13,Datos!$A$2:$E$16,3,TRUE)</f>
        <v>0.138355649</v>
      </c>
      <c r="E13" s="19">
        <f>VLOOKUP(Panel!A13,Datos!$A$2:$E$16,4,TRUE)</f>
        <v>-513532.60044334002</v>
      </c>
      <c r="F13" s="19">
        <f>VLOOKUP(Panel!A13,Datos!$A$2:$E$16,5,TRUE)</f>
        <v>52.3</v>
      </c>
      <c r="G13" s="22">
        <f>VLOOKUP(Panel!A13,Datos!$A$2:$F$16,6,TRUE)</f>
        <v>0.11502697377541704</v>
      </c>
      <c r="H13" s="19"/>
      <c r="I13" s="19"/>
      <c r="J13" s="19"/>
      <c r="K13" s="19"/>
      <c r="M13" s="19">
        <v>312000</v>
      </c>
      <c r="N13" s="19">
        <v>104417031.5</v>
      </c>
      <c r="O13" s="19">
        <v>32610730</v>
      </c>
      <c r="P13" s="19">
        <v>41852634.950000003</v>
      </c>
      <c r="Q13" s="19">
        <v>41385714</v>
      </c>
      <c r="R13" s="19">
        <v>50329000</v>
      </c>
      <c r="S13">
        <v>0</v>
      </c>
    </row>
    <row r="14" spans="1:19" x14ac:dyDescent="0.2">
      <c r="A14">
        <v>2006</v>
      </c>
      <c r="B14" t="s">
        <v>43</v>
      </c>
      <c r="C14" s="19">
        <f>VLOOKUP(A14,Datos!$A$2:$E$16,2,TRUE)</f>
        <v>11555641.5025422</v>
      </c>
      <c r="D14" s="19">
        <f>VLOOKUP(Panel!A14,Datos!$A$2:$E$16,3,TRUE)</f>
        <v>0.138355649</v>
      </c>
      <c r="E14" s="19">
        <f>VLOOKUP(Panel!A14,Datos!$A$2:$E$16,4,TRUE)</f>
        <v>-513532.60044334002</v>
      </c>
      <c r="F14" s="19">
        <f>VLOOKUP(Panel!A14,Datos!$A$2:$E$16,5,TRUE)</f>
        <v>52.3</v>
      </c>
      <c r="G14" s="22">
        <f>VLOOKUP(Panel!A14,Datos!$A$2:$F$16,6,TRUE)</f>
        <v>0.11502697377541704</v>
      </c>
      <c r="H14" s="19"/>
      <c r="I14" s="19"/>
      <c r="J14" s="19"/>
      <c r="K14" s="19"/>
      <c r="M14" s="19">
        <v>6027200</v>
      </c>
      <c r="N14" s="19">
        <v>47781784</v>
      </c>
      <c r="O14">
        <v>0</v>
      </c>
      <c r="P14" s="19">
        <v>7000000</v>
      </c>
      <c r="Q14" s="19">
        <v>187101971.72</v>
      </c>
      <c r="R14" s="19">
        <v>9619436.5099999998</v>
      </c>
      <c r="S14">
        <v>0</v>
      </c>
    </row>
    <row r="15" spans="1:19" x14ac:dyDescent="0.2">
      <c r="A15">
        <v>2006</v>
      </c>
      <c r="B15" t="s">
        <v>44</v>
      </c>
      <c r="C15" s="19">
        <f>VLOOKUP(A15,Datos!$A$2:$E$16,2,TRUE)</f>
        <v>11555641.5025422</v>
      </c>
      <c r="D15" s="19">
        <f>VLOOKUP(Panel!A15,Datos!$A$2:$E$16,3,TRUE)</f>
        <v>0.138355649</v>
      </c>
      <c r="E15" s="19">
        <f>VLOOKUP(Panel!A15,Datos!$A$2:$E$16,4,TRUE)</f>
        <v>-513532.60044334002</v>
      </c>
      <c r="F15" s="19">
        <f>VLOOKUP(Panel!A15,Datos!$A$2:$E$16,5,TRUE)</f>
        <v>52.3</v>
      </c>
      <c r="G15" s="22">
        <f>VLOOKUP(Panel!A15,Datos!$A$2:$F$16,6,TRUE)</f>
        <v>0.11502697377541704</v>
      </c>
      <c r="H15" s="19"/>
      <c r="J15" s="19"/>
      <c r="K15" s="19"/>
      <c r="L15" s="19"/>
      <c r="M15" s="19">
        <v>707000</v>
      </c>
      <c r="N15">
        <v>0</v>
      </c>
      <c r="O15" s="19">
        <v>280126</v>
      </c>
      <c r="P15">
        <v>0</v>
      </c>
      <c r="Q15" s="19">
        <v>10840947.6</v>
      </c>
    </row>
    <row r="16" spans="1:19" x14ac:dyDescent="0.2">
      <c r="A16">
        <v>2006</v>
      </c>
      <c r="B16" t="s">
        <v>45</v>
      </c>
      <c r="C16" s="19">
        <f>VLOOKUP(A16,Datos!$A$2:$E$16,2,TRUE)</f>
        <v>11555641.5025422</v>
      </c>
      <c r="D16" s="19">
        <f>VLOOKUP(Panel!A16,Datos!$A$2:$E$16,3,TRUE)</f>
        <v>0.138355649</v>
      </c>
      <c r="E16" s="19">
        <f>VLOOKUP(Panel!A16,Datos!$A$2:$E$16,4,TRUE)</f>
        <v>-513532.60044334002</v>
      </c>
      <c r="F16" s="19">
        <f>VLOOKUP(Panel!A16,Datos!$A$2:$E$16,5,TRUE)</f>
        <v>52.3</v>
      </c>
      <c r="G16" s="22">
        <f>VLOOKUP(Panel!A16,Datos!$A$2:$F$16,6,TRUE)</f>
        <v>0.11502697377541704</v>
      </c>
      <c r="H16" s="19"/>
      <c r="I16" s="19"/>
      <c r="J16" s="19"/>
      <c r="N16" s="19">
        <v>61200</v>
      </c>
      <c r="O16" s="19">
        <v>42460200</v>
      </c>
      <c r="P16" s="19">
        <v>4343992.0999999996</v>
      </c>
      <c r="Q16" s="19">
        <v>137252244.96000001</v>
      </c>
    </row>
    <row r="17" spans="1:19" x14ac:dyDescent="0.2">
      <c r="A17">
        <v>2006</v>
      </c>
      <c r="B17" t="s">
        <v>46</v>
      </c>
      <c r="C17" s="19">
        <f>VLOOKUP(A17,Datos!$A$2:$E$16,2,TRUE)</f>
        <v>11555641.5025422</v>
      </c>
      <c r="D17" s="19">
        <f>VLOOKUP(Panel!A17,Datos!$A$2:$E$16,3,TRUE)</f>
        <v>0.138355649</v>
      </c>
      <c r="E17" s="19">
        <f>VLOOKUP(Panel!A17,Datos!$A$2:$E$16,4,TRUE)</f>
        <v>-513532.60044334002</v>
      </c>
      <c r="F17" s="19">
        <f>VLOOKUP(Panel!A17,Datos!$A$2:$E$16,5,TRUE)</f>
        <v>52.3</v>
      </c>
      <c r="G17" s="22">
        <f>VLOOKUP(Panel!A17,Datos!$A$2:$F$16,6,TRUE)</f>
        <v>0.11502697377541704</v>
      </c>
      <c r="H17" s="19"/>
      <c r="I17" s="19"/>
      <c r="M17" s="19">
        <v>185240.75</v>
      </c>
      <c r="N17" s="19">
        <v>96515400</v>
      </c>
      <c r="O17">
        <v>0</v>
      </c>
      <c r="Q17" s="19">
        <v>42948970</v>
      </c>
      <c r="S17">
        <v>0</v>
      </c>
    </row>
    <row r="18" spans="1:19" x14ac:dyDescent="0.2">
      <c r="A18">
        <v>2006</v>
      </c>
      <c r="B18" t="s">
        <v>47</v>
      </c>
      <c r="C18" s="19">
        <f>VLOOKUP(A18,Datos!$A$2:$E$16,2,TRUE)</f>
        <v>11555641.5025422</v>
      </c>
      <c r="D18" s="19">
        <f>VLOOKUP(Panel!A18,Datos!$A$2:$E$16,3,TRUE)</f>
        <v>0.138355649</v>
      </c>
      <c r="E18" s="19">
        <f>VLOOKUP(Panel!A18,Datos!$A$2:$E$16,4,TRUE)</f>
        <v>-513532.60044334002</v>
      </c>
      <c r="F18" s="19">
        <f>VLOOKUP(Panel!A18,Datos!$A$2:$E$16,5,TRUE)</f>
        <v>52.3</v>
      </c>
      <c r="G18" s="22">
        <f>VLOOKUP(Panel!A18,Datos!$A$2:$F$16,6,TRUE)</f>
        <v>0.11502697377541704</v>
      </c>
      <c r="H18" s="19"/>
      <c r="I18" s="19"/>
      <c r="J18" s="19"/>
      <c r="K18" s="19"/>
      <c r="L18" s="19"/>
      <c r="N18" s="19">
        <v>26901579.289999999</v>
      </c>
      <c r="O18" s="19">
        <v>1218888</v>
      </c>
      <c r="P18" s="19">
        <v>38447400.630000003</v>
      </c>
      <c r="Q18" s="19">
        <v>212196563.12</v>
      </c>
      <c r="S18">
        <v>0</v>
      </c>
    </row>
    <row r="19" spans="1:19" x14ac:dyDescent="0.2">
      <c r="A19">
        <v>2006</v>
      </c>
      <c r="B19" t="s">
        <v>48</v>
      </c>
      <c r="C19" s="19">
        <f>VLOOKUP(A19,Datos!$A$2:$E$16,2,TRUE)</f>
        <v>11555641.5025422</v>
      </c>
      <c r="D19" s="19">
        <f>VLOOKUP(Panel!A19,Datos!$A$2:$E$16,3,TRUE)</f>
        <v>0.138355649</v>
      </c>
      <c r="E19" s="19">
        <f>VLOOKUP(Panel!A19,Datos!$A$2:$E$16,4,TRUE)</f>
        <v>-513532.60044334002</v>
      </c>
      <c r="F19" s="19">
        <f>VLOOKUP(Panel!A19,Datos!$A$2:$E$16,5,TRUE)</f>
        <v>52.3</v>
      </c>
      <c r="G19" s="22">
        <f>VLOOKUP(Panel!A19,Datos!$A$2:$F$16,6,TRUE)</f>
        <v>0.11502697377541704</v>
      </c>
      <c r="H19" s="19"/>
      <c r="I19" s="19"/>
      <c r="J19" s="19"/>
      <c r="K19" s="19"/>
      <c r="M19" s="19">
        <v>3280646.02</v>
      </c>
      <c r="N19" s="19">
        <v>98466999.579999998</v>
      </c>
      <c r="P19" s="19">
        <v>52483927.909999996</v>
      </c>
      <c r="Q19" s="19">
        <v>36407659.630000003</v>
      </c>
      <c r="S19">
        <v>0</v>
      </c>
    </row>
    <row r="20" spans="1:19" x14ac:dyDescent="0.2">
      <c r="A20">
        <v>2006</v>
      </c>
      <c r="B20" t="s">
        <v>49</v>
      </c>
      <c r="C20" s="19">
        <f>VLOOKUP(A20,Datos!$A$2:$E$16,2,TRUE)</f>
        <v>11555641.5025422</v>
      </c>
      <c r="D20" s="19">
        <f>VLOOKUP(Panel!A20,Datos!$A$2:$E$16,3,TRUE)</f>
        <v>0.138355649</v>
      </c>
      <c r="E20" s="19">
        <f>VLOOKUP(Panel!A20,Datos!$A$2:$E$16,4,TRUE)</f>
        <v>-513532.60044334002</v>
      </c>
      <c r="F20" s="19">
        <f>VLOOKUP(Panel!A20,Datos!$A$2:$E$16,5,TRUE)</f>
        <v>52.3</v>
      </c>
      <c r="G20" s="22">
        <f>VLOOKUP(Panel!A20,Datos!$A$2:$F$16,6,TRUE)</f>
        <v>0.11502697377541704</v>
      </c>
      <c r="K20" s="19"/>
      <c r="M20">
        <v>0</v>
      </c>
      <c r="O20">
        <v>0</v>
      </c>
      <c r="P20" s="19">
        <v>1997997.25</v>
      </c>
      <c r="Q20" s="19">
        <v>48701389.549999997</v>
      </c>
      <c r="R20" s="19">
        <v>92824</v>
      </c>
    </row>
    <row r="21" spans="1:19" x14ac:dyDescent="0.2">
      <c r="A21">
        <v>2006</v>
      </c>
      <c r="B21" t="s">
        <v>50</v>
      </c>
      <c r="C21" s="19">
        <f>VLOOKUP(A21,Datos!$A$2:$E$16,2,TRUE)</f>
        <v>11555641.5025422</v>
      </c>
      <c r="D21" s="19">
        <f>VLOOKUP(Panel!A21,Datos!$A$2:$E$16,3,TRUE)</f>
        <v>0.138355649</v>
      </c>
      <c r="E21" s="19">
        <f>VLOOKUP(Panel!A21,Datos!$A$2:$E$16,4,TRUE)</f>
        <v>-513532.60044334002</v>
      </c>
      <c r="F21" s="19">
        <f>VLOOKUP(Panel!A21,Datos!$A$2:$E$16,5,TRUE)</f>
        <v>52.3</v>
      </c>
      <c r="G21" s="22">
        <f>VLOOKUP(Panel!A21,Datos!$A$2:$F$16,6,TRUE)</f>
        <v>0.11502697377541704</v>
      </c>
      <c r="H21" s="19"/>
      <c r="I21" s="19"/>
      <c r="J21" s="19"/>
      <c r="K21" s="19"/>
      <c r="M21" s="19">
        <v>400000</v>
      </c>
      <c r="N21" s="19">
        <v>18267235</v>
      </c>
      <c r="O21" s="19">
        <v>1735826.6</v>
      </c>
      <c r="P21" s="19">
        <v>11935726.26</v>
      </c>
      <c r="Q21" s="19">
        <v>8988470</v>
      </c>
      <c r="R21" s="19">
        <v>4478250</v>
      </c>
      <c r="S21">
        <v>0</v>
      </c>
    </row>
    <row r="22" spans="1:19" x14ac:dyDescent="0.2">
      <c r="A22">
        <v>2006</v>
      </c>
      <c r="B22" t="s">
        <v>51</v>
      </c>
      <c r="C22" s="19">
        <f>VLOOKUP(A22,Datos!$A$2:$E$16,2,TRUE)</f>
        <v>11555641.5025422</v>
      </c>
      <c r="D22" s="19">
        <f>VLOOKUP(Panel!A22,Datos!$A$2:$E$16,3,TRUE)</f>
        <v>0.138355649</v>
      </c>
      <c r="E22" s="19">
        <f>VLOOKUP(Panel!A22,Datos!$A$2:$E$16,4,TRUE)</f>
        <v>-513532.60044334002</v>
      </c>
      <c r="F22" s="19">
        <f>VLOOKUP(Panel!A22,Datos!$A$2:$E$16,5,TRUE)</f>
        <v>52.3</v>
      </c>
      <c r="G22" s="22">
        <f>VLOOKUP(Panel!A22,Datos!$A$2:$F$16,6,TRUE)</f>
        <v>0.11502697377541704</v>
      </c>
      <c r="H22" s="19"/>
      <c r="I22" s="19"/>
      <c r="J22" s="19"/>
      <c r="K22" s="19"/>
      <c r="M22" s="19">
        <v>7089864</v>
      </c>
      <c r="N22" s="19">
        <v>1640428.62</v>
      </c>
      <c r="O22" s="19">
        <v>82070920.920000002</v>
      </c>
      <c r="P22" s="19">
        <v>20704062.030000001</v>
      </c>
      <c r="Q22" s="19">
        <v>161915267.78999999</v>
      </c>
      <c r="R22" s="19">
        <v>810000</v>
      </c>
      <c r="S22">
        <v>0</v>
      </c>
    </row>
    <row r="23" spans="1:19" x14ac:dyDescent="0.2">
      <c r="A23">
        <v>2006</v>
      </c>
      <c r="B23" t="s">
        <v>52</v>
      </c>
      <c r="C23" s="19">
        <f>VLOOKUP(A23,Datos!$A$2:$E$16,2,TRUE)</f>
        <v>11555641.5025422</v>
      </c>
      <c r="D23" s="19">
        <f>VLOOKUP(Panel!A23,Datos!$A$2:$E$16,3,TRUE)</f>
        <v>0.138355649</v>
      </c>
      <c r="E23" s="19">
        <f>VLOOKUP(Panel!A23,Datos!$A$2:$E$16,4,TRUE)</f>
        <v>-513532.60044334002</v>
      </c>
      <c r="F23" s="19">
        <f>VLOOKUP(Panel!A23,Datos!$A$2:$E$16,5,TRUE)</f>
        <v>52.3</v>
      </c>
      <c r="G23" s="22">
        <f>VLOOKUP(Panel!A23,Datos!$A$2:$F$16,6,TRUE)</f>
        <v>0.11502697377541704</v>
      </c>
      <c r="H23" s="19"/>
      <c r="I23" s="19"/>
      <c r="J23" s="19"/>
      <c r="K23" s="19"/>
      <c r="N23">
        <v>0</v>
      </c>
      <c r="P23" s="19">
        <v>322817</v>
      </c>
      <c r="Q23" s="19">
        <v>7477820</v>
      </c>
      <c r="R23" s="19">
        <v>64500</v>
      </c>
      <c r="S23">
        <v>0</v>
      </c>
    </row>
    <row r="24" spans="1:19" x14ac:dyDescent="0.2">
      <c r="A24">
        <v>2006</v>
      </c>
      <c r="B24" t="s">
        <v>53</v>
      </c>
      <c r="C24" s="19">
        <f>VLOOKUP(A24,Datos!$A$2:$E$16,2,TRUE)</f>
        <v>11555641.5025422</v>
      </c>
      <c r="D24" s="19">
        <f>VLOOKUP(Panel!A24,Datos!$A$2:$E$16,3,TRUE)</f>
        <v>0.138355649</v>
      </c>
      <c r="E24" s="19">
        <f>VLOOKUP(Panel!A24,Datos!$A$2:$E$16,4,TRUE)</f>
        <v>-513532.60044334002</v>
      </c>
      <c r="F24" s="19">
        <f>VLOOKUP(Panel!A24,Datos!$A$2:$E$16,5,TRUE)</f>
        <v>52.3</v>
      </c>
      <c r="G24" s="22">
        <f>VLOOKUP(Panel!A24,Datos!$A$2:$F$16,6,TRUE)</f>
        <v>0.11502697377541704</v>
      </c>
      <c r="H24" s="19"/>
      <c r="I24" s="19"/>
      <c r="J24" s="19"/>
      <c r="K24" s="19"/>
      <c r="L24" s="19"/>
      <c r="M24" s="19">
        <v>4956951.1900000004</v>
      </c>
      <c r="O24">
        <v>0</v>
      </c>
      <c r="P24" s="19">
        <v>4444362.58</v>
      </c>
      <c r="Q24" s="19">
        <v>4980543.54</v>
      </c>
      <c r="R24" s="19">
        <v>2000000</v>
      </c>
    </row>
    <row r="25" spans="1:19" x14ac:dyDescent="0.2">
      <c r="A25">
        <v>2006</v>
      </c>
      <c r="B25" t="s">
        <v>54</v>
      </c>
      <c r="C25" s="19">
        <f>VLOOKUP(A25,Datos!$A$2:$E$16,2,TRUE)</f>
        <v>11555641.5025422</v>
      </c>
      <c r="D25" s="19">
        <f>VLOOKUP(Panel!A25,Datos!$A$2:$E$16,3,TRUE)</f>
        <v>0.138355649</v>
      </c>
      <c r="E25" s="19">
        <f>VLOOKUP(Panel!A25,Datos!$A$2:$E$16,4,TRUE)</f>
        <v>-513532.60044334002</v>
      </c>
      <c r="F25" s="19">
        <f>VLOOKUP(Panel!A25,Datos!$A$2:$E$16,5,TRUE)</f>
        <v>52.3</v>
      </c>
      <c r="G25" s="22">
        <f>VLOOKUP(Panel!A25,Datos!$A$2:$F$16,6,TRUE)</f>
        <v>0.11502697377541704</v>
      </c>
      <c r="H25" s="19"/>
      <c r="I25" s="19"/>
      <c r="J25" s="19"/>
      <c r="K25" s="19"/>
      <c r="M25">
        <v>0</v>
      </c>
      <c r="N25" s="19">
        <v>78447693</v>
      </c>
      <c r="O25" s="19">
        <v>53563496.340000004</v>
      </c>
      <c r="P25" s="19">
        <v>1000000</v>
      </c>
      <c r="Q25" s="19">
        <v>120764288</v>
      </c>
      <c r="R25">
        <v>0</v>
      </c>
      <c r="S25">
        <v>0</v>
      </c>
    </row>
    <row r="26" spans="1:19" x14ac:dyDescent="0.2">
      <c r="A26">
        <v>2006</v>
      </c>
      <c r="B26" t="s">
        <v>55</v>
      </c>
      <c r="C26" s="19">
        <f>VLOOKUP(A26,Datos!$A$2:$E$16,2,TRUE)</f>
        <v>11555641.5025422</v>
      </c>
      <c r="D26" s="19">
        <f>VLOOKUP(Panel!A26,Datos!$A$2:$E$16,3,TRUE)</f>
        <v>0.138355649</v>
      </c>
      <c r="E26" s="19">
        <f>VLOOKUP(Panel!A26,Datos!$A$2:$E$16,4,TRUE)</f>
        <v>-513532.60044334002</v>
      </c>
      <c r="F26" s="19">
        <f>VLOOKUP(Panel!A26,Datos!$A$2:$E$16,5,TRUE)</f>
        <v>52.3</v>
      </c>
      <c r="G26" s="22">
        <f>VLOOKUP(Panel!A26,Datos!$A$2:$F$16,6,TRUE)</f>
        <v>0.11502697377541704</v>
      </c>
      <c r="H26" s="19"/>
      <c r="I26" s="19"/>
      <c r="J26" s="19"/>
      <c r="K26" s="19"/>
      <c r="L26" s="19"/>
      <c r="M26" s="19">
        <v>46260172.600000001</v>
      </c>
      <c r="N26" s="19">
        <v>5975264</v>
      </c>
      <c r="O26" s="19">
        <v>408000</v>
      </c>
      <c r="P26" s="19">
        <v>30140401.350000001</v>
      </c>
      <c r="R26" s="19">
        <v>54558002.280000001</v>
      </c>
    </row>
    <row r="27" spans="1:19" x14ac:dyDescent="0.2">
      <c r="A27">
        <v>2006</v>
      </c>
      <c r="B27" t="s">
        <v>56</v>
      </c>
      <c r="C27" s="19">
        <f>VLOOKUP(A27,Datos!$A$2:$E$16,2,TRUE)</f>
        <v>11555641.5025422</v>
      </c>
      <c r="D27" s="19">
        <f>VLOOKUP(Panel!A27,Datos!$A$2:$E$16,3,TRUE)</f>
        <v>0.138355649</v>
      </c>
      <c r="E27" s="19">
        <f>VLOOKUP(Panel!A27,Datos!$A$2:$E$16,4,TRUE)</f>
        <v>-513532.60044334002</v>
      </c>
      <c r="F27" s="19">
        <f>VLOOKUP(Panel!A27,Datos!$A$2:$E$16,5,TRUE)</f>
        <v>52.3</v>
      </c>
      <c r="G27" s="22">
        <f>VLOOKUP(Panel!A27,Datos!$A$2:$F$16,6,TRUE)</f>
        <v>0.11502697377541704</v>
      </c>
      <c r="H27" s="19"/>
      <c r="I27" s="19"/>
      <c r="K27" s="19"/>
      <c r="N27" s="19">
        <v>81087624</v>
      </c>
      <c r="O27" s="19">
        <v>10521869.380000001</v>
      </c>
      <c r="P27" s="19">
        <v>821751.42</v>
      </c>
      <c r="Q27" s="19">
        <v>37836500</v>
      </c>
    </row>
    <row r="28" spans="1:19" x14ac:dyDescent="0.2">
      <c r="A28">
        <v>2006</v>
      </c>
      <c r="B28" t="s">
        <v>57</v>
      </c>
      <c r="C28" s="19">
        <f>VLOOKUP(A28,Datos!$A$2:$E$16,2,TRUE)</f>
        <v>11555641.5025422</v>
      </c>
      <c r="D28" s="19">
        <f>VLOOKUP(Panel!A28,Datos!$A$2:$E$16,3,TRUE)</f>
        <v>0.138355649</v>
      </c>
      <c r="E28" s="19">
        <f>VLOOKUP(Panel!A28,Datos!$A$2:$E$16,4,TRUE)</f>
        <v>-513532.60044334002</v>
      </c>
      <c r="F28" s="19">
        <f>VLOOKUP(Panel!A28,Datos!$A$2:$E$16,5,TRUE)</f>
        <v>52.3</v>
      </c>
      <c r="G28" s="22">
        <f>VLOOKUP(Panel!A28,Datos!$A$2:$F$16,6,TRUE)</f>
        <v>0.11502697377541704</v>
      </c>
      <c r="H28" s="19"/>
      <c r="I28" s="19"/>
      <c r="J28" s="19"/>
      <c r="K28" s="19"/>
      <c r="M28" s="19">
        <v>3209696</v>
      </c>
      <c r="N28" s="19">
        <v>921124.65</v>
      </c>
      <c r="O28" s="19">
        <v>15787267.9</v>
      </c>
      <c r="P28">
        <v>0</v>
      </c>
      <c r="R28">
        <v>0</v>
      </c>
      <c r="S28">
        <v>0</v>
      </c>
    </row>
    <row r="29" spans="1:19" x14ac:dyDescent="0.2">
      <c r="A29">
        <v>2006</v>
      </c>
      <c r="B29" t="s">
        <v>58</v>
      </c>
      <c r="C29" s="19">
        <f>VLOOKUP(A29,Datos!$A$2:$E$16,2,TRUE)</f>
        <v>11555641.5025422</v>
      </c>
      <c r="D29" s="19">
        <f>VLOOKUP(Panel!A29,Datos!$A$2:$E$16,3,TRUE)</f>
        <v>0.138355649</v>
      </c>
      <c r="E29" s="19">
        <f>VLOOKUP(Panel!A29,Datos!$A$2:$E$16,4,TRUE)</f>
        <v>-513532.60044334002</v>
      </c>
      <c r="F29" s="19">
        <f>VLOOKUP(Panel!A29,Datos!$A$2:$E$16,5,TRUE)</f>
        <v>52.3</v>
      </c>
      <c r="G29" s="22">
        <f>VLOOKUP(Panel!A29,Datos!$A$2:$F$16,6,TRUE)</f>
        <v>0.11502697377541704</v>
      </c>
      <c r="H29" s="19"/>
      <c r="I29" s="19"/>
      <c r="K29" s="19"/>
      <c r="L29" s="19"/>
      <c r="M29" s="19">
        <v>150000</v>
      </c>
      <c r="N29" s="19">
        <v>1203320</v>
      </c>
      <c r="O29">
        <v>0</v>
      </c>
      <c r="Q29" s="19">
        <v>2240000</v>
      </c>
    </row>
    <row r="30" spans="1:19" x14ac:dyDescent="0.2">
      <c r="A30">
        <v>2006</v>
      </c>
      <c r="B30" t="s">
        <v>59</v>
      </c>
      <c r="C30" s="19">
        <f>VLOOKUP(A30,Datos!$A$2:$E$16,2,TRUE)</f>
        <v>11555641.5025422</v>
      </c>
      <c r="D30" s="19">
        <f>VLOOKUP(Panel!A30,Datos!$A$2:$E$16,3,TRUE)</f>
        <v>0.138355649</v>
      </c>
      <c r="E30" s="19">
        <f>VLOOKUP(Panel!A30,Datos!$A$2:$E$16,4,TRUE)</f>
        <v>-513532.60044334002</v>
      </c>
      <c r="F30" s="19">
        <f>VLOOKUP(Panel!A30,Datos!$A$2:$E$16,5,TRUE)</f>
        <v>52.3</v>
      </c>
      <c r="G30" s="22">
        <f>VLOOKUP(Panel!A30,Datos!$A$2:$F$16,6,TRUE)</f>
        <v>0.11502697377541704</v>
      </c>
      <c r="H30" s="19"/>
      <c r="I30" s="19"/>
      <c r="J30" s="19"/>
      <c r="M30" s="19">
        <v>550000</v>
      </c>
      <c r="N30">
        <v>0</v>
      </c>
      <c r="P30">
        <v>0</v>
      </c>
      <c r="Q30" s="19">
        <v>350000</v>
      </c>
      <c r="R30">
        <v>0</v>
      </c>
      <c r="S30">
        <v>0</v>
      </c>
    </row>
    <row r="31" spans="1:19" x14ac:dyDescent="0.2">
      <c r="A31">
        <v>2006</v>
      </c>
      <c r="B31" t="s">
        <v>60</v>
      </c>
      <c r="C31" s="19">
        <f>VLOOKUP(A31,Datos!$A$2:$E$16,2,TRUE)</f>
        <v>11555641.5025422</v>
      </c>
      <c r="D31" s="19">
        <f>VLOOKUP(Panel!A31,Datos!$A$2:$E$16,3,TRUE)</f>
        <v>0.138355649</v>
      </c>
      <c r="E31" s="19">
        <f>VLOOKUP(Panel!A31,Datos!$A$2:$E$16,4,TRUE)</f>
        <v>-513532.60044334002</v>
      </c>
      <c r="F31" s="19">
        <f>VLOOKUP(Panel!A31,Datos!$A$2:$E$16,5,TRUE)</f>
        <v>52.3</v>
      </c>
      <c r="G31" s="22">
        <f>VLOOKUP(Panel!A31,Datos!$A$2:$F$16,6,TRUE)</f>
        <v>0.11502697377541704</v>
      </c>
      <c r="H31" s="19"/>
      <c r="I31" s="19"/>
      <c r="J31" s="19"/>
      <c r="K31" s="19"/>
      <c r="M31">
        <v>0</v>
      </c>
      <c r="N31" s="19">
        <v>815580</v>
      </c>
      <c r="O31" s="19">
        <v>1417925</v>
      </c>
      <c r="P31" s="19">
        <v>72307.7</v>
      </c>
      <c r="Q31" s="19">
        <v>88677356.769999996</v>
      </c>
      <c r="R31" s="19">
        <v>1375000</v>
      </c>
      <c r="S31">
        <v>0</v>
      </c>
    </row>
    <row r="32" spans="1:19" x14ac:dyDescent="0.2">
      <c r="A32">
        <v>2006</v>
      </c>
      <c r="B32" t="s">
        <v>61</v>
      </c>
      <c r="C32" s="19">
        <f>VLOOKUP(A32,Datos!$A$2:$E$16,2,TRUE)</f>
        <v>11555641.5025422</v>
      </c>
      <c r="D32" s="19">
        <f>VLOOKUP(Panel!A32,Datos!$A$2:$E$16,3,TRUE)</f>
        <v>0.138355649</v>
      </c>
      <c r="E32" s="19">
        <f>VLOOKUP(Panel!A32,Datos!$A$2:$E$16,4,TRUE)</f>
        <v>-513532.60044334002</v>
      </c>
      <c r="F32" s="19">
        <f>VLOOKUP(Panel!A32,Datos!$A$2:$E$16,5,TRUE)</f>
        <v>52.3</v>
      </c>
      <c r="G32" s="22">
        <f>VLOOKUP(Panel!A32,Datos!$A$2:$F$16,6,TRUE)</f>
        <v>0.11502697377541704</v>
      </c>
      <c r="H32" s="19"/>
      <c r="J32" s="19"/>
      <c r="K32" s="19"/>
      <c r="M32">
        <v>0</v>
      </c>
      <c r="S32">
        <v>0</v>
      </c>
    </row>
    <row r="33" spans="1:19" x14ac:dyDescent="0.2">
      <c r="A33">
        <v>2006</v>
      </c>
      <c r="B33" t="s">
        <v>62</v>
      </c>
      <c r="C33" s="19">
        <f>VLOOKUP(A33,Datos!$A$2:$E$16,2,TRUE)</f>
        <v>11555641.5025422</v>
      </c>
      <c r="D33" s="19">
        <f>VLOOKUP(Panel!A33,Datos!$A$2:$E$16,3,TRUE)</f>
        <v>0.138355649</v>
      </c>
      <c r="E33" s="19">
        <f>VLOOKUP(Panel!A33,Datos!$A$2:$E$16,4,TRUE)</f>
        <v>-513532.60044334002</v>
      </c>
      <c r="F33" s="19">
        <f>VLOOKUP(Panel!A33,Datos!$A$2:$E$16,5,TRUE)</f>
        <v>52.3</v>
      </c>
      <c r="G33" s="22">
        <f>VLOOKUP(Panel!A33,Datos!$A$2:$F$16,6,TRUE)</f>
        <v>0.11502697377541704</v>
      </c>
      <c r="H33" s="19"/>
      <c r="I33" s="19"/>
      <c r="K33" s="19"/>
      <c r="L33" s="19"/>
      <c r="M33" s="19">
        <v>849549</v>
      </c>
      <c r="P33" s="19">
        <v>430000</v>
      </c>
      <c r="Q33" s="19">
        <v>900000</v>
      </c>
      <c r="S33">
        <v>0</v>
      </c>
    </row>
    <row r="34" spans="1:19" x14ac:dyDescent="0.2">
      <c r="A34">
        <v>2006</v>
      </c>
      <c r="B34" t="s">
        <v>63</v>
      </c>
      <c r="C34" s="19">
        <f>VLOOKUP(A34,Datos!$A$2:$E$16,2,TRUE)</f>
        <v>11555641.5025422</v>
      </c>
      <c r="D34" s="19">
        <f>VLOOKUP(Panel!A34,Datos!$A$2:$E$16,3,TRUE)</f>
        <v>0.138355649</v>
      </c>
      <c r="E34" s="19">
        <f>VLOOKUP(Panel!A34,Datos!$A$2:$E$16,4,TRUE)</f>
        <v>-513532.60044334002</v>
      </c>
      <c r="F34" s="19">
        <f>VLOOKUP(Panel!A34,Datos!$A$2:$E$16,5,TRUE)</f>
        <v>52.3</v>
      </c>
      <c r="G34" s="22">
        <f>VLOOKUP(Panel!A34,Datos!$A$2:$F$16,6,TRUE)</f>
        <v>0.11502697377541704</v>
      </c>
      <c r="H34" s="19"/>
      <c r="I34" s="19"/>
      <c r="K34" s="19"/>
      <c r="L34" s="19"/>
      <c r="M34">
        <v>0</v>
      </c>
      <c r="N34">
        <v>0</v>
      </c>
      <c r="O34" s="19">
        <v>14056090</v>
      </c>
      <c r="P34" s="19">
        <v>570000</v>
      </c>
      <c r="Q34" s="19">
        <v>32012000</v>
      </c>
    </row>
    <row r="35" spans="1:19" x14ac:dyDescent="0.2">
      <c r="A35">
        <v>2006</v>
      </c>
      <c r="B35" t="s">
        <v>64</v>
      </c>
      <c r="C35" s="19">
        <f>VLOOKUP(A35,Datos!$A$2:$E$16,2,TRUE)</f>
        <v>11555641.5025422</v>
      </c>
      <c r="D35" s="19">
        <f>VLOOKUP(Panel!A35,Datos!$A$2:$E$16,3,TRUE)</f>
        <v>0.138355649</v>
      </c>
      <c r="E35" s="19">
        <f>VLOOKUP(Panel!A35,Datos!$A$2:$E$16,4,TRUE)</f>
        <v>-513532.60044334002</v>
      </c>
      <c r="F35" s="19">
        <f>VLOOKUP(Panel!A35,Datos!$A$2:$E$16,5,TRUE)</f>
        <v>52.3</v>
      </c>
      <c r="G35" s="22">
        <f>VLOOKUP(Panel!A35,Datos!$A$2:$F$16,6,TRUE)</f>
        <v>0.11502697377541704</v>
      </c>
      <c r="H35" s="19"/>
      <c r="I35" s="19"/>
      <c r="J35" s="19"/>
      <c r="K35" s="19"/>
      <c r="N35" s="19">
        <v>55290726.600000001</v>
      </c>
      <c r="O35" s="19">
        <v>8050000</v>
      </c>
      <c r="P35" s="19">
        <v>9755630.7300000004</v>
      </c>
      <c r="Q35" s="19">
        <v>148747162.30000001</v>
      </c>
      <c r="R35">
        <v>0</v>
      </c>
    </row>
    <row r="36" spans="1:19" x14ac:dyDescent="0.2">
      <c r="A36">
        <v>2006</v>
      </c>
      <c r="B36" t="s">
        <v>65</v>
      </c>
      <c r="C36" s="19">
        <f>VLOOKUP(A36,Datos!$A$2:$E$16,2,TRUE)</f>
        <v>11555641.5025422</v>
      </c>
      <c r="D36" s="19">
        <f>VLOOKUP(Panel!A36,Datos!$A$2:$E$16,3,TRUE)</f>
        <v>0.138355649</v>
      </c>
      <c r="E36" s="19">
        <f>VLOOKUP(Panel!A36,Datos!$A$2:$E$16,4,TRUE)</f>
        <v>-513532.60044334002</v>
      </c>
      <c r="F36" s="19">
        <f>VLOOKUP(Panel!A36,Datos!$A$2:$E$16,5,TRUE)</f>
        <v>52.3</v>
      </c>
      <c r="G36" s="22">
        <f>VLOOKUP(Panel!A36,Datos!$A$2:$F$16,6,TRUE)</f>
        <v>0.11502697377541704</v>
      </c>
      <c r="H36" s="19"/>
      <c r="L36" s="19"/>
      <c r="P36" s="19">
        <v>43642654.469999999</v>
      </c>
      <c r="Q36" s="19">
        <v>147800101.36000001</v>
      </c>
      <c r="R36" s="19">
        <v>15569900.039999999</v>
      </c>
      <c r="S36">
        <v>0</v>
      </c>
    </row>
    <row r="37" spans="1:19" x14ac:dyDescent="0.2">
      <c r="A37">
        <v>2006</v>
      </c>
      <c r="B37" t="s">
        <v>66</v>
      </c>
      <c r="C37" s="19">
        <f>VLOOKUP(A37,Datos!$A$2:$E$16,2,TRUE)</f>
        <v>11555641.5025422</v>
      </c>
      <c r="D37" s="19">
        <f>VLOOKUP(Panel!A37,Datos!$A$2:$E$16,3,TRUE)</f>
        <v>0.138355649</v>
      </c>
      <c r="E37" s="19">
        <f>VLOOKUP(Panel!A37,Datos!$A$2:$E$16,4,TRUE)</f>
        <v>-513532.60044334002</v>
      </c>
      <c r="F37" s="19">
        <f>VLOOKUP(Panel!A37,Datos!$A$2:$E$16,5,TRUE)</f>
        <v>52.3</v>
      </c>
      <c r="G37" s="22">
        <f>VLOOKUP(Panel!A37,Datos!$A$2:$F$16,6,TRUE)</f>
        <v>0.11502697377541704</v>
      </c>
      <c r="H37" s="19"/>
      <c r="I37" s="19"/>
      <c r="J37" s="19"/>
      <c r="K37" s="19"/>
      <c r="M37" s="19">
        <v>700000</v>
      </c>
      <c r="N37" s="19">
        <v>67507200</v>
      </c>
      <c r="O37">
        <v>0</v>
      </c>
      <c r="P37" s="19">
        <v>21285000</v>
      </c>
      <c r="Q37" s="19">
        <v>35202335.850000001</v>
      </c>
      <c r="R37" s="19">
        <v>1271875</v>
      </c>
      <c r="S37">
        <v>0</v>
      </c>
    </row>
    <row r="38" spans="1:19" x14ac:dyDescent="0.2">
      <c r="A38">
        <v>2006</v>
      </c>
      <c r="B38" t="s">
        <v>67</v>
      </c>
      <c r="C38" s="19">
        <f>VLOOKUP(A38,Datos!$A$2:$E$16,2,TRUE)</f>
        <v>11555641.5025422</v>
      </c>
      <c r="D38" s="19">
        <f>VLOOKUP(Panel!A38,Datos!$A$2:$E$16,3,TRUE)</f>
        <v>0.138355649</v>
      </c>
      <c r="E38" s="19">
        <f>VLOOKUP(Panel!A38,Datos!$A$2:$E$16,4,TRUE)</f>
        <v>-513532.60044334002</v>
      </c>
      <c r="F38" s="19">
        <f>VLOOKUP(Panel!A38,Datos!$A$2:$E$16,5,TRUE)</f>
        <v>52.3</v>
      </c>
      <c r="G38" s="22">
        <f>VLOOKUP(Panel!A38,Datos!$A$2:$F$16,6,TRUE)</f>
        <v>0.11502697377541704</v>
      </c>
      <c r="H38" s="19"/>
      <c r="I38" s="19"/>
      <c r="J38" s="19"/>
      <c r="K38" s="19"/>
      <c r="L38" s="19"/>
    </row>
    <row r="39" spans="1:19" x14ac:dyDescent="0.2">
      <c r="A39">
        <v>2006</v>
      </c>
      <c r="B39" t="s">
        <v>68</v>
      </c>
      <c r="C39" s="19">
        <f>VLOOKUP(A39,Datos!$A$2:$E$16,2,TRUE)</f>
        <v>11555641.5025422</v>
      </c>
      <c r="D39" s="19">
        <f>VLOOKUP(Panel!A39,Datos!$A$2:$E$16,3,TRUE)</f>
        <v>0.138355649</v>
      </c>
      <c r="E39" s="19">
        <f>VLOOKUP(Panel!A39,Datos!$A$2:$E$16,4,TRUE)</f>
        <v>-513532.60044334002</v>
      </c>
      <c r="F39" s="19">
        <f>VLOOKUP(Panel!A39,Datos!$A$2:$E$16,5,TRUE)</f>
        <v>52.3</v>
      </c>
      <c r="G39" s="22">
        <f>VLOOKUP(Panel!A39,Datos!$A$2:$F$16,6,TRUE)</f>
        <v>0.11502697377541704</v>
      </c>
      <c r="H39" s="19"/>
      <c r="I39" s="19"/>
      <c r="J39" s="19"/>
      <c r="K39" s="19"/>
      <c r="M39" s="19">
        <v>992080</v>
      </c>
      <c r="N39" s="19">
        <v>33857010</v>
      </c>
      <c r="Q39" s="19">
        <v>90923404.170000002</v>
      </c>
    </row>
    <row r="40" spans="1:19" x14ac:dyDescent="0.2">
      <c r="A40">
        <v>2006</v>
      </c>
      <c r="B40" t="s">
        <v>69</v>
      </c>
      <c r="C40" s="19">
        <f>VLOOKUP(A40,Datos!$A$2:$E$16,2,TRUE)</f>
        <v>11555641.5025422</v>
      </c>
      <c r="D40" s="19">
        <f>VLOOKUP(Panel!A40,Datos!$A$2:$E$16,3,TRUE)</f>
        <v>0.138355649</v>
      </c>
      <c r="E40" s="19">
        <f>VLOOKUP(Panel!A40,Datos!$A$2:$E$16,4,TRUE)</f>
        <v>-513532.60044334002</v>
      </c>
      <c r="F40" s="19">
        <f>VLOOKUP(Panel!A40,Datos!$A$2:$E$16,5,TRUE)</f>
        <v>52.3</v>
      </c>
      <c r="G40" s="22">
        <f>VLOOKUP(Panel!A40,Datos!$A$2:$F$16,6,TRUE)</f>
        <v>0.11502697377541704</v>
      </c>
      <c r="H40" s="19"/>
      <c r="I40" s="19"/>
      <c r="J40" s="19"/>
      <c r="K40" s="19"/>
      <c r="M40">
        <v>0</v>
      </c>
      <c r="P40" s="19">
        <v>62209000</v>
      </c>
      <c r="Q40" s="19">
        <v>167097226.09</v>
      </c>
      <c r="R40">
        <v>0</v>
      </c>
      <c r="S40">
        <v>0</v>
      </c>
    </row>
    <row r="41" spans="1:19" x14ac:dyDescent="0.2">
      <c r="A41">
        <v>2006</v>
      </c>
      <c r="B41" t="s">
        <v>70</v>
      </c>
      <c r="C41" s="19">
        <f>VLOOKUP(A41,Datos!$A$2:$E$16,2,TRUE)</f>
        <v>11555641.5025422</v>
      </c>
      <c r="D41" s="19">
        <f>VLOOKUP(Panel!A41,Datos!$A$2:$E$16,3,TRUE)</f>
        <v>0.138355649</v>
      </c>
      <c r="E41" s="19">
        <f>VLOOKUP(Panel!A41,Datos!$A$2:$E$16,4,TRUE)</f>
        <v>-513532.60044334002</v>
      </c>
      <c r="F41" s="19">
        <f>VLOOKUP(Panel!A41,Datos!$A$2:$E$16,5,TRUE)</f>
        <v>52.3</v>
      </c>
      <c r="G41" s="22">
        <f>VLOOKUP(Panel!A41,Datos!$A$2:$F$16,6,TRUE)</f>
        <v>0.11502697377541704</v>
      </c>
      <c r="H41" s="19"/>
      <c r="I41" s="19"/>
      <c r="J41" s="19"/>
      <c r="K41" s="19"/>
      <c r="M41" s="19">
        <v>170000</v>
      </c>
      <c r="N41" s="19">
        <v>2148075</v>
      </c>
      <c r="O41" s="19">
        <v>20848794.149999999</v>
      </c>
      <c r="P41" s="19">
        <v>31363774.149999999</v>
      </c>
      <c r="Q41" s="19">
        <v>18097894.649999999</v>
      </c>
    </row>
    <row r="42" spans="1:19" x14ac:dyDescent="0.2">
      <c r="A42">
        <v>2006</v>
      </c>
      <c r="B42" t="s">
        <v>71</v>
      </c>
      <c r="C42" s="19">
        <f>VLOOKUP(A42,Datos!$A$2:$E$16,2,TRUE)</f>
        <v>11555641.5025422</v>
      </c>
      <c r="D42" s="19">
        <f>VLOOKUP(Panel!A42,Datos!$A$2:$E$16,3,TRUE)</f>
        <v>0.138355649</v>
      </c>
      <c r="E42" s="19">
        <f>VLOOKUP(Panel!A42,Datos!$A$2:$E$16,4,TRUE)</f>
        <v>-513532.60044334002</v>
      </c>
      <c r="F42" s="19">
        <f>VLOOKUP(Panel!A42,Datos!$A$2:$E$16,5,TRUE)</f>
        <v>52.3</v>
      </c>
      <c r="G42" s="22">
        <f>VLOOKUP(Panel!A42,Datos!$A$2:$F$16,6,TRUE)</f>
        <v>0.11502697377541704</v>
      </c>
      <c r="H42" s="19"/>
      <c r="I42" s="19"/>
      <c r="J42" s="19"/>
      <c r="K42" s="19"/>
      <c r="L42" s="19"/>
      <c r="M42" s="19">
        <v>1500000</v>
      </c>
      <c r="Q42">
        <v>0</v>
      </c>
      <c r="S42">
        <v>0</v>
      </c>
    </row>
    <row r="43" spans="1:19" x14ac:dyDescent="0.2">
      <c r="A43">
        <v>2006</v>
      </c>
      <c r="B43" t="s">
        <v>72</v>
      </c>
      <c r="C43" s="19">
        <f>VLOOKUP(A43,Datos!$A$2:$E$16,2,TRUE)</f>
        <v>11555641.5025422</v>
      </c>
      <c r="D43" s="19">
        <f>VLOOKUP(Panel!A43,Datos!$A$2:$E$16,3,TRUE)</f>
        <v>0.138355649</v>
      </c>
      <c r="E43" s="19">
        <f>VLOOKUP(Panel!A43,Datos!$A$2:$E$16,4,TRUE)</f>
        <v>-513532.60044334002</v>
      </c>
      <c r="F43" s="19">
        <f>VLOOKUP(Panel!A43,Datos!$A$2:$E$16,5,TRUE)</f>
        <v>52.3</v>
      </c>
      <c r="G43" s="22">
        <f>VLOOKUP(Panel!A43,Datos!$A$2:$F$16,6,TRUE)</f>
        <v>0.11502697377541704</v>
      </c>
      <c r="H43" s="19"/>
      <c r="I43" s="19"/>
      <c r="K43" s="19"/>
      <c r="L43" s="19"/>
      <c r="N43" s="19">
        <v>31982787</v>
      </c>
      <c r="O43">
        <v>0</v>
      </c>
      <c r="P43" s="19">
        <v>2000000</v>
      </c>
      <c r="Q43">
        <v>0</v>
      </c>
      <c r="S43" s="19">
        <v>10000000</v>
      </c>
    </row>
    <row r="44" spans="1:19" x14ac:dyDescent="0.2">
      <c r="A44">
        <v>2006</v>
      </c>
      <c r="B44" t="s">
        <v>73</v>
      </c>
      <c r="C44" s="19">
        <f>VLOOKUP(A44,Datos!$A$2:$E$16,2,TRUE)</f>
        <v>11555641.5025422</v>
      </c>
      <c r="D44" s="19">
        <f>VLOOKUP(Panel!A44,Datos!$A$2:$E$16,3,TRUE)</f>
        <v>0.138355649</v>
      </c>
      <c r="E44" s="19">
        <f>VLOOKUP(Panel!A44,Datos!$A$2:$E$16,4,TRUE)</f>
        <v>-513532.60044334002</v>
      </c>
      <c r="F44" s="19">
        <f>VLOOKUP(Panel!A44,Datos!$A$2:$E$16,5,TRUE)</f>
        <v>52.3</v>
      </c>
      <c r="G44" s="22">
        <f>VLOOKUP(Panel!A44,Datos!$A$2:$F$16,6,TRUE)</f>
        <v>0.11502697377541704</v>
      </c>
      <c r="H44" s="19"/>
      <c r="I44" s="19"/>
      <c r="J44" s="19"/>
      <c r="K44" s="19"/>
      <c r="N44" s="19">
        <v>525327</v>
      </c>
      <c r="O44" s="19">
        <v>183120</v>
      </c>
      <c r="P44" s="19">
        <v>1000000</v>
      </c>
      <c r="Q44" s="19">
        <v>24433408.010000002</v>
      </c>
      <c r="R44" s="19">
        <v>8479800</v>
      </c>
    </row>
    <row r="45" spans="1:19" x14ac:dyDescent="0.2">
      <c r="A45">
        <v>2006</v>
      </c>
      <c r="B45" t="s">
        <v>74</v>
      </c>
      <c r="C45" s="19">
        <f>VLOOKUP(A45,Datos!$A$2:$E$16,2,TRUE)</f>
        <v>11555641.5025422</v>
      </c>
      <c r="D45" s="19">
        <f>VLOOKUP(Panel!A45,Datos!$A$2:$E$16,3,TRUE)</f>
        <v>0.138355649</v>
      </c>
      <c r="E45" s="19">
        <f>VLOOKUP(Panel!A45,Datos!$A$2:$E$16,4,TRUE)</f>
        <v>-513532.60044334002</v>
      </c>
      <c r="F45" s="19">
        <f>VLOOKUP(Panel!A45,Datos!$A$2:$E$16,5,TRUE)</f>
        <v>52.3</v>
      </c>
      <c r="G45" s="22">
        <f>VLOOKUP(Panel!A45,Datos!$A$2:$F$16,6,TRUE)</f>
        <v>0.11502697377541704</v>
      </c>
      <c r="H45" s="19"/>
      <c r="I45" s="19"/>
      <c r="J45" s="19"/>
      <c r="N45" s="19">
        <v>37158310.700000003</v>
      </c>
      <c r="Q45" s="19">
        <v>22704825</v>
      </c>
    </row>
    <row r="46" spans="1:19" x14ac:dyDescent="0.2">
      <c r="A46">
        <v>2006</v>
      </c>
      <c r="B46" t="s">
        <v>75</v>
      </c>
      <c r="C46" s="19">
        <f>VLOOKUP(A46,Datos!$A$2:$E$16,2,TRUE)</f>
        <v>11555641.5025422</v>
      </c>
      <c r="D46" s="19">
        <f>VLOOKUP(Panel!A46,Datos!$A$2:$E$16,3,TRUE)</f>
        <v>0.138355649</v>
      </c>
      <c r="E46" s="19">
        <f>VLOOKUP(Panel!A46,Datos!$A$2:$E$16,4,TRUE)</f>
        <v>-513532.60044334002</v>
      </c>
      <c r="F46" s="19">
        <f>VLOOKUP(Panel!A46,Datos!$A$2:$E$16,5,TRUE)</f>
        <v>52.3</v>
      </c>
      <c r="G46" s="22">
        <f>VLOOKUP(Panel!A46,Datos!$A$2:$F$16,6,TRUE)</f>
        <v>0.11502697377541704</v>
      </c>
      <c r="H46" s="19"/>
      <c r="I46" s="19"/>
      <c r="J46" s="19"/>
      <c r="K46" s="19"/>
      <c r="L46" s="19"/>
      <c r="M46" s="19">
        <v>1309360</v>
      </c>
      <c r="N46" s="19">
        <v>570400</v>
      </c>
      <c r="O46">
        <v>0</v>
      </c>
      <c r="P46">
        <v>0</v>
      </c>
      <c r="R46">
        <v>0</v>
      </c>
      <c r="S46" s="19">
        <v>9483560.5</v>
      </c>
    </row>
    <row r="47" spans="1:19" x14ac:dyDescent="0.2">
      <c r="A47">
        <v>2006</v>
      </c>
      <c r="B47" t="s">
        <v>76</v>
      </c>
      <c r="C47" s="19">
        <f>VLOOKUP(A47,Datos!$A$2:$E$16,2,TRUE)</f>
        <v>11555641.5025422</v>
      </c>
      <c r="D47" s="19">
        <f>VLOOKUP(Panel!A47,Datos!$A$2:$E$16,3,TRUE)</f>
        <v>0.138355649</v>
      </c>
      <c r="E47" s="19">
        <f>VLOOKUP(Panel!A47,Datos!$A$2:$E$16,4,TRUE)</f>
        <v>-513532.60044334002</v>
      </c>
      <c r="F47" s="19">
        <f>VLOOKUP(Panel!A47,Datos!$A$2:$E$16,5,TRUE)</f>
        <v>52.3</v>
      </c>
      <c r="G47" s="22">
        <f>VLOOKUP(Panel!A47,Datos!$A$2:$F$16,6,TRUE)</f>
        <v>0.11502697377541704</v>
      </c>
      <c r="H47" s="19"/>
      <c r="I47" s="19"/>
      <c r="J47" s="19"/>
      <c r="K47" s="19"/>
      <c r="N47" s="19">
        <v>207085</v>
      </c>
      <c r="O47" s="19">
        <v>154247</v>
      </c>
      <c r="P47" s="19">
        <v>11141670</v>
      </c>
      <c r="Q47" s="19">
        <v>290820456.87</v>
      </c>
      <c r="S47">
        <v>0</v>
      </c>
    </row>
    <row r="48" spans="1:19" x14ac:dyDescent="0.2">
      <c r="A48">
        <v>2006</v>
      </c>
      <c r="B48" t="s">
        <v>77</v>
      </c>
      <c r="C48" s="19">
        <f>VLOOKUP(A48,Datos!$A$2:$E$16,2,TRUE)</f>
        <v>11555641.5025422</v>
      </c>
      <c r="D48" s="19">
        <f>VLOOKUP(Panel!A48,Datos!$A$2:$E$16,3,TRUE)</f>
        <v>0.138355649</v>
      </c>
      <c r="E48" s="19">
        <f>VLOOKUP(Panel!A48,Datos!$A$2:$E$16,4,TRUE)</f>
        <v>-513532.60044334002</v>
      </c>
      <c r="F48" s="19">
        <f>VLOOKUP(Panel!A48,Datos!$A$2:$E$16,5,TRUE)</f>
        <v>52.3</v>
      </c>
      <c r="G48" s="22">
        <f>VLOOKUP(Panel!A48,Datos!$A$2:$F$16,6,TRUE)</f>
        <v>0.11502697377541704</v>
      </c>
      <c r="H48" s="19"/>
      <c r="I48" s="19"/>
      <c r="J48" s="19"/>
      <c r="K48" s="19"/>
      <c r="N48" s="19">
        <v>66988.160000000003</v>
      </c>
      <c r="O48">
        <v>0</v>
      </c>
      <c r="Q48" s="19">
        <v>103738502</v>
      </c>
      <c r="S48" s="19">
        <v>139929113</v>
      </c>
    </row>
    <row r="49" spans="1:19" x14ac:dyDescent="0.2">
      <c r="A49">
        <v>2006</v>
      </c>
      <c r="B49" t="s">
        <v>78</v>
      </c>
      <c r="C49" s="19">
        <f>VLOOKUP(A49,Datos!$A$2:$E$16,2,TRUE)</f>
        <v>11555641.5025422</v>
      </c>
      <c r="D49" s="19">
        <f>VLOOKUP(Panel!A49,Datos!$A$2:$E$16,3,TRUE)</f>
        <v>0.138355649</v>
      </c>
      <c r="E49" s="19">
        <f>VLOOKUP(Panel!A49,Datos!$A$2:$E$16,4,TRUE)</f>
        <v>-513532.60044334002</v>
      </c>
      <c r="F49" s="19">
        <f>VLOOKUP(Panel!A49,Datos!$A$2:$E$16,5,TRUE)</f>
        <v>52.3</v>
      </c>
      <c r="G49" s="22">
        <f>VLOOKUP(Panel!A49,Datos!$A$2:$F$16,6,TRUE)</f>
        <v>0.11502697377541704</v>
      </c>
      <c r="H49" s="19"/>
      <c r="I49" s="19"/>
      <c r="K49" s="19"/>
      <c r="L49" s="19"/>
      <c r="O49" s="19">
        <v>1700000</v>
      </c>
      <c r="P49">
        <v>0</v>
      </c>
      <c r="Q49" s="19">
        <v>3295000</v>
      </c>
    </row>
    <row r="50" spans="1:19" x14ac:dyDescent="0.2">
      <c r="A50">
        <v>2006</v>
      </c>
      <c r="B50" t="s">
        <v>79</v>
      </c>
      <c r="C50" s="19">
        <f>VLOOKUP(A50,Datos!$A$2:$E$16,2,TRUE)</f>
        <v>11555641.5025422</v>
      </c>
      <c r="D50" s="19">
        <f>VLOOKUP(Panel!A50,Datos!$A$2:$E$16,3,TRUE)</f>
        <v>0.138355649</v>
      </c>
      <c r="E50" s="19">
        <f>VLOOKUP(Panel!A50,Datos!$A$2:$E$16,4,TRUE)</f>
        <v>-513532.60044334002</v>
      </c>
      <c r="F50" s="19">
        <f>VLOOKUP(Panel!A50,Datos!$A$2:$E$16,5,TRUE)</f>
        <v>52.3</v>
      </c>
      <c r="G50" s="22">
        <f>VLOOKUP(Panel!A50,Datos!$A$2:$F$16,6,TRUE)</f>
        <v>0.11502697377541704</v>
      </c>
      <c r="H50" s="19"/>
      <c r="N50" s="19">
        <v>197251312.94999999</v>
      </c>
      <c r="O50" s="19">
        <v>15199000</v>
      </c>
      <c r="P50" s="19">
        <v>18306580</v>
      </c>
      <c r="Q50">
        <v>0</v>
      </c>
    </row>
    <row r="51" spans="1:19" x14ac:dyDescent="0.2">
      <c r="A51">
        <v>2006</v>
      </c>
      <c r="B51" t="s">
        <v>80</v>
      </c>
      <c r="C51" s="19">
        <f>VLOOKUP(A51,Datos!$A$2:$E$16,2,TRUE)</f>
        <v>11555641.5025422</v>
      </c>
      <c r="D51" s="19">
        <f>VLOOKUP(Panel!A51,Datos!$A$2:$E$16,3,TRUE)</f>
        <v>0.138355649</v>
      </c>
      <c r="E51" s="19">
        <f>VLOOKUP(Panel!A51,Datos!$A$2:$E$16,4,TRUE)</f>
        <v>-513532.60044334002</v>
      </c>
      <c r="F51" s="19">
        <f>VLOOKUP(Panel!A51,Datos!$A$2:$E$16,5,TRUE)</f>
        <v>52.3</v>
      </c>
      <c r="G51" s="22">
        <f>VLOOKUP(Panel!A51,Datos!$A$2:$F$16,6,TRUE)</f>
        <v>0.11502697377541704</v>
      </c>
      <c r="H51" s="19"/>
      <c r="I51" s="19"/>
      <c r="J51" s="19"/>
      <c r="K51" s="19"/>
      <c r="L51" s="19"/>
      <c r="M51" s="19">
        <v>343000</v>
      </c>
      <c r="N51" s="19">
        <v>357000</v>
      </c>
      <c r="O51">
        <v>0</v>
      </c>
      <c r="P51" s="19">
        <v>65150.5</v>
      </c>
      <c r="Q51">
        <v>0</v>
      </c>
      <c r="S51">
        <v>0</v>
      </c>
    </row>
    <row r="52" spans="1:19" x14ac:dyDescent="0.2">
      <c r="A52">
        <v>2006</v>
      </c>
      <c r="B52" t="s">
        <v>81</v>
      </c>
      <c r="C52" s="19">
        <f>VLOOKUP(A52,Datos!$A$2:$E$16,2,TRUE)</f>
        <v>11555641.5025422</v>
      </c>
      <c r="D52" s="19">
        <f>VLOOKUP(Panel!A52,Datos!$A$2:$E$16,3,TRUE)</f>
        <v>0.138355649</v>
      </c>
      <c r="E52" s="19">
        <f>VLOOKUP(Panel!A52,Datos!$A$2:$E$16,4,TRUE)</f>
        <v>-513532.60044334002</v>
      </c>
      <c r="F52" s="19">
        <f>VLOOKUP(Panel!A52,Datos!$A$2:$E$16,5,TRUE)</f>
        <v>52.3</v>
      </c>
      <c r="G52" s="22">
        <f>VLOOKUP(Panel!A52,Datos!$A$2:$F$16,6,TRUE)</f>
        <v>0.11502697377541704</v>
      </c>
      <c r="H52" s="19"/>
      <c r="J52" s="19"/>
      <c r="K52" s="19"/>
      <c r="M52" s="19">
        <v>968850</v>
      </c>
      <c r="N52" s="19">
        <v>990000</v>
      </c>
      <c r="O52" s="19">
        <v>565195.69999999995</v>
      </c>
      <c r="P52" s="19">
        <v>2795000</v>
      </c>
      <c r="Q52" s="19">
        <v>15378100</v>
      </c>
      <c r="S52" s="19">
        <v>5000000</v>
      </c>
    </row>
    <row r="53" spans="1:19" x14ac:dyDescent="0.2">
      <c r="A53">
        <v>2006</v>
      </c>
      <c r="B53" t="s">
        <v>82</v>
      </c>
      <c r="C53" s="19">
        <f>VLOOKUP(A53,Datos!$A$2:$E$16,2,TRUE)</f>
        <v>11555641.5025422</v>
      </c>
      <c r="D53" s="19">
        <f>VLOOKUP(Panel!A53,Datos!$A$2:$E$16,3,TRUE)</f>
        <v>0.138355649</v>
      </c>
      <c r="E53" s="19">
        <f>VLOOKUP(Panel!A53,Datos!$A$2:$E$16,4,TRUE)</f>
        <v>-513532.60044334002</v>
      </c>
      <c r="F53" s="19">
        <f>VLOOKUP(Panel!A53,Datos!$A$2:$E$16,5,TRUE)</f>
        <v>52.3</v>
      </c>
      <c r="G53" s="22">
        <f>VLOOKUP(Panel!A53,Datos!$A$2:$F$16,6,TRUE)</f>
        <v>0.11502697377541704</v>
      </c>
      <c r="I53" s="19"/>
      <c r="J53" s="19"/>
      <c r="K53" s="19"/>
      <c r="L53" s="19"/>
      <c r="M53" s="19">
        <v>3654211</v>
      </c>
      <c r="N53">
        <v>0</v>
      </c>
      <c r="O53">
        <v>0</v>
      </c>
      <c r="Q53">
        <v>0</v>
      </c>
    </row>
    <row r="54" spans="1:19" x14ac:dyDescent="0.2">
      <c r="A54">
        <v>2006</v>
      </c>
      <c r="B54" t="s">
        <v>83</v>
      </c>
      <c r="C54" s="19">
        <f>VLOOKUP(A54,Datos!$A$2:$E$16,2,TRUE)</f>
        <v>11555641.5025422</v>
      </c>
      <c r="D54" s="19">
        <f>VLOOKUP(Panel!A54,Datos!$A$2:$E$16,3,TRUE)</f>
        <v>0.138355649</v>
      </c>
      <c r="E54" s="19">
        <f>VLOOKUP(Panel!A54,Datos!$A$2:$E$16,4,TRUE)</f>
        <v>-513532.60044334002</v>
      </c>
      <c r="F54" s="19">
        <f>VLOOKUP(Panel!A54,Datos!$A$2:$E$16,5,TRUE)</f>
        <v>52.3</v>
      </c>
      <c r="G54" s="22">
        <f>VLOOKUP(Panel!A54,Datos!$A$2:$F$16,6,TRUE)</f>
        <v>0.11502697377541704</v>
      </c>
      <c r="H54" s="19"/>
      <c r="I54" s="19"/>
      <c r="J54" s="19"/>
      <c r="K54" s="19"/>
      <c r="M54" s="19">
        <v>865000</v>
      </c>
      <c r="N54" s="19">
        <v>285763608.5</v>
      </c>
      <c r="O54" s="19">
        <v>12048121</v>
      </c>
      <c r="P54" s="19">
        <v>3820000</v>
      </c>
      <c r="Q54" s="19">
        <v>19950000</v>
      </c>
      <c r="S54">
        <v>0</v>
      </c>
    </row>
    <row r="55" spans="1:19" x14ac:dyDescent="0.2">
      <c r="A55">
        <v>2006</v>
      </c>
      <c r="B55" t="s">
        <v>84</v>
      </c>
      <c r="C55" s="19">
        <f>VLOOKUP(A55,Datos!$A$2:$E$16,2,TRUE)</f>
        <v>11555641.5025422</v>
      </c>
      <c r="D55" s="19">
        <f>VLOOKUP(Panel!A55,Datos!$A$2:$E$16,3,TRUE)</f>
        <v>0.138355649</v>
      </c>
      <c r="E55" s="19">
        <f>VLOOKUP(Panel!A55,Datos!$A$2:$E$16,4,TRUE)</f>
        <v>-513532.60044334002</v>
      </c>
      <c r="F55" s="19">
        <f>VLOOKUP(Panel!A55,Datos!$A$2:$E$16,5,TRUE)</f>
        <v>52.3</v>
      </c>
      <c r="G55" s="22">
        <f>VLOOKUP(Panel!A55,Datos!$A$2:$F$16,6,TRUE)</f>
        <v>0.11502697377541704</v>
      </c>
      <c r="H55" s="19"/>
      <c r="I55" s="19"/>
      <c r="J55" s="19"/>
      <c r="N55" s="19">
        <v>1707675.9</v>
      </c>
      <c r="O55">
        <v>0</v>
      </c>
      <c r="S55" s="19">
        <v>478114.5</v>
      </c>
    </row>
    <row r="56" spans="1:19" x14ac:dyDescent="0.2">
      <c r="A56">
        <v>2006</v>
      </c>
      <c r="B56" t="s">
        <v>85</v>
      </c>
      <c r="C56" s="19">
        <f>VLOOKUP(A56,Datos!$A$2:$E$16,2,TRUE)</f>
        <v>11555641.5025422</v>
      </c>
      <c r="D56" s="19">
        <f>VLOOKUP(Panel!A56,Datos!$A$2:$E$16,3,TRUE)</f>
        <v>0.138355649</v>
      </c>
      <c r="E56" s="19">
        <f>VLOOKUP(Panel!A56,Datos!$A$2:$E$16,4,TRUE)</f>
        <v>-513532.60044334002</v>
      </c>
      <c r="F56" s="19">
        <f>VLOOKUP(Panel!A56,Datos!$A$2:$E$16,5,TRUE)</f>
        <v>52.3</v>
      </c>
      <c r="G56" s="22">
        <f>VLOOKUP(Panel!A56,Datos!$A$2:$F$16,6,TRUE)</f>
        <v>0.11502697377541704</v>
      </c>
      <c r="H56" s="19"/>
      <c r="I56" s="19"/>
      <c r="J56" s="19"/>
      <c r="K56" s="19"/>
      <c r="N56" s="19">
        <v>368000</v>
      </c>
      <c r="O56" s="19">
        <v>3304000</v>
      </c>
      <c r="P56" s="19">
        <v>44108248.75</v>
      </c>
      <c r="Q56" s="19">
        <v>225809047.59999999</v>
      </c>
      <c r="R56" s="19">
        <v>2975000</v>
      </c>
      <c r="S56">
        <v>0</v>
      </c>
    </row>
    <row r="57" spans="1:19" x14ac:dyDescent="0.2">
      <c r="A57">
        <v>2006</v>
      </c>
      <c r="B57" t="s">
        <v>86</v>
      </c>
      <c r="C57" s="19">
        <f>VLOOKUP(A57,Datos!$A$2:$E$16,2,TRUE)</f>
        <v>11555641.5025422</v>
      </c>
      <c r="D57" s="19">
        <f>VLOOKUP(Panel!A57,Datos!$A$2:$E$16,3,TRUE)</f>
        <v>0.138355649</v>
      </c>
      <c r="E57" s="19">
        <f>VLOOKUP(Panel!A57,Datos!$A$2:$E$16,4,TRUE)</f>
        <v>-513532.60044334002</v>
      </c>
      <c r="F57" s="19">
        <f>VLOOKUP(Panel!A57,Datos!$A$2:$E$16,5,TRUE)</f>
        <v>52.3</v>
      </c>
      <c r="G57" s="22">
        <f>VLOOKUP(Panel!A57,Datos!$A$2:$F$16,6,TRUE)</f>
        <v>0.11502697377541704</v>
      </c>
      <c r="H57" s="19"/>
      <c r="I57" s="19"/>
      <c r="J57" s="19"/>
      <c r="K57" s="19"/>
      <c r="N57" s="19">
        <v>113235095</v>
      </c>
      <c r="O57" s="19">
        <v>46040980</v>
      </c>
      <c r="P57" s="19">
        <v>4800000</v>
      </c>
      <c r="Q57" s="19">
        <v>360784174.39999998</v>
      </c>
      <c r="S57">
        <v>0</v>
      </c>
    </row>
    <row r="58" spans="1:19" x14ac:dyDescent="0.2">
      <c r="A58">
        <v>2006</v>
      </c>
      <c r="B58" t="s">
        <v>87</v>
      </c>
      <c r="C58" s="19">
        <f>VLOOKUP(A58,Datos!$A$2:$E$16,2,TRUE)</f>
        <v>11555641.5025422</v>
      </c>
      <c r="D58" s="19">
        <f>VLOOKUP(Panel!A58,Datos!$A$2:$E$16,3,TRUE)</f>
        <v>0.138355649</v>
      </c>
      <c r="E58" s="19">
        <f>VLOOKUP(Panel!A58,Datos!$A$2:$E$16,4,TRUE)</f>
        <v>-513532.60044334002</v>
      </c>
      <c r="F58" s="19">
        <f>VLOOKUP(Panel!A58,Datos!$A$2:$E$16,5,TRUE)</f>
        <v>52.3</v>
      </c>
      <c r="G58" s="22">
        <f>VLOOKUP(Panel!A58,Datos!$A$2:$F$16,6,TRUE)</f>
        <v>0.11502697377541704</v>
      </c>
      <c r="H58" s="19"/>
      <c r="I58" s="19"/>
      <c r="K58" s="19"/>
      <c r="N58" s="19">
        <v>39450840</v>
      </c>
      <c r="O58">
        <v>0</v>
      </c>
      <c r="P58" s="19">
        <v>500000</v>
      </c>
      <c r="Q58" s="19">
        <v>8045000</v>
      </c>
    </row>
    <row r="59" spans="1:19" x14ac:dyDescent="0.2">
      <c r="A59">
        <v>2006</v>
      </c>
      <c r="B59" t="s">
        <v>88</v>
      </c>
      <c r="C59" s="19">
        <f>VLOOKUP(A59,Datos!$A$2:$E$16,2,TRUE)</f>
        <v>11555641.5025422</v>
      </c>
      <c r="D59" s="19">
        <f>VLOOKUP(Panel!A59,Datos!$A$2:$E$16,3,TRUE)</f>
        <v>0.138355649</v>
      </c>
      <c r="E59" s="19">
        <f>VLOOKUP(Panel!A59,Datos!$A$2:$E$16,4,TRUE)</f>
        <v>-513532.60044334002</v>
      </c>
      <c r="F59" s="19">
        <f>VLOOKUP(Panel!A59,Datos!$A$2:$E$16,5,TRUE)</f>
        <v>52.3</v>
      </c>
      <c r="G59" s="22">
        <f>VLOOKUP(Panel!A59,Datos!$A$2:$F$16,6,TRUE)</f>
        <v>0.11502697377541704</v>
      </c>
      <c r="H59" s="19"/>
      <c r="I59" s="19"/>
      <c r="J59" s="19"/>
      <c r="K59" s="19"/>
      <c r="L59" s="19"/>
      <c r="M59" s="19">
        <v>6872690.3099999996</v>
      </c>
      <c r="O59">
        <v>0</v>
      </c>
      <c r="P59" s="19">
        <v>87121654.75</v>
      </c>
      <c r="Q59" s="19">
        <v>12726000.58</v>
      </c>
      <c r="R59" s="19">
        <v>33307858.440000001</v>
      </c>
      <c r="S59">
        <v>0</v>
      </c>
    </row>
    <row r="60" spans="1:19" x14ac:dyDescent="0.2">
      <c r="A60">
        <v>2006</v>
      </c>
      <c r="B60" t="s">
        <v>89</v>
      </c>
      <c r="C60" s="19">
        <f>VLOOKUP(A60,Datos!$A$2:$E$16,2,TRUE)</f>
        <v>11555641.5025422</v>
      </c>
      <c r="D60" s="19">
        <f>VLOOKUP(Panel!A60,Datos!$A$2:$E$16,3,TRUE)</f>
        <v>0.138355649</v>
      </c>
      <c r="E60" s="19">
        <f>VLOOKUP(Panel!A60,Datos!$A$2:$E$16,4,TRUE)</f>
        <v>-513532.60044334002</v>
      </c>
      <c r="F60" s="19">
        <f>VLOOKUP(Panel!A60,Datos!$A$2:$E$16,5,TRUE)</f>
        <v>52.3</v>
      </c>
      <c r="G60" s="22">
        <f>VLOOKUP(Panel!A60,Datos!$A$2:$F$16,6,TRUE)</f>
        <v>0.11502697377541704</v>
      </c>
      <c r="H60" s="19"/>
      <c r="I60" s="19"/>
      <c r="J60" s="19"/>
      <c r="K60" s="19"/>
      <c r="L60" s="19"/>
      <c r="M60" s="19">
        <v>195000</v>
      </c>
      <c r="N60" s="19">
        <v>16173127.6</v>
      </c>
      <c r="O60" s="19">
        <v>9831980</v>
      </c>
      <c r="P60" s="19">
        <v>28699804.48</v>
      </c>
      <c r="Q60" s="19">
        <v>191351924.99000001</v>
      </c>
      <c r="R60" s="19">
        <v>6637000</v>
      </c>
      <c r="S60" s="19">
        <v>32199885</v>
      </c>
    </row>
    <row r="61" spans="1:19" x14ac:dyDescent="0.2">
      <c r="A61">
        <v>2006</v>
      </c>
      <c r="B61" t="s">
        <v>90</v>
      </c>
      <c r="C61" s="19">
        <f>VLOOKUP(A61,Datos!$A$2:$E$16,2,TRUE)</f>
        <v>11555641.5025422</v>
      </c>
      <c r="D61" s="19">
        <f>VLOOKUP(Panel!A61,Datos!$A$2:$E$16,3,TRUE)</f>
        <v>0.138355649</v>
      </c>
      <c r="E61" s="19">
        <f>VLOOKUP(Panel!A61,Datos!$A$2:$E$16,4,TRUE)</f>
        <v>-513532.60044334002</v>
      </c>
      <c r="F61" s="19">
        <f>VLOOKUP(Panel!A61,Datos!$A$2:$E$16,5,TRUE)</f>
        <v>52.3</v>
      </c>
      <c r="G61" s="22">
        <f>VLOOKUP(Panel!A61,Datos!$A$2:$F$16,6,TRUE)</f>
        <v>0.11502697377541704</v>
      </c>
      <c r="H61" s="19"/>
      <c r="I61" s="19"/>
      <c r="J61" s="19"/>
      <c r="K61" s="19"/>
      <c r="L61" s="19"/>
      <c r="N61" s="19">
        <v>45000</v>
      </c>
      <c r="O61" s="19">
        <v>5731916</v>
      </c>
      <c r="P61" s="19">
        <v>10706170</v>
      </c>
      <c r="Q61" s="19">
        <v>5100000</v>
      </c>
      <c r="R61" s="19">
        <v>2000000</v>
      </c>
    </row>
    <row r="62" spans="1:19" x14ac:dyDescent="0.2">
      <c r="A62">
        <v>2006</v>
      </c>
      <c r="B62" t="s">
        <v>91</v>
      </c>
      <c r="C62" s="19">
        <f>VLOOKUP(A62,Datos!$A$2:$E$16,2,TRUE)</f>
        <v>11555641.5025422</v>
      </c>
      <c r="D62" s="19">
        <f>VLOOKUP(Panel!A62,Datos!$A$2:$E$16,3,TRUE)</f>
        <v>0.138355649</v>
      </c>
      <c r="E62" s="19">
        <f>VLOOKUP(Panel!A62,Datos!$A$2:$E$16,4,TRUE)</f>
        <v>-513532.60044334002</v>
      </c>
      <c r="F62" s="19">
        <f>VLOOKUP(Panel!A62,Datos!$A$2:$E$16,5,TRUE)</f>
        <v>52.3</v>
      </c>
      <c r="G62" s="22">
        <f>VLOOKUP(Panel!A62,Datos!$A$2:$F$16,6,TRUE)</f>
        <v>0.11502697377541704</v>
      </c>
      <c r="H62" s="19"/>
      <c r="I62" s="19"/>
      <c r="J62" s="19"/>
      <c r="K62" s="19"/>
      <c r="L62" s="19"/>
      <c r="M62" s="19">
        <v>50000</v>
      </c>
      <c r="N62" s="19">
        <v>78057516.219999999</v>
      </c>
      <c r="O62" s="19">
        <v>21103761</v>
      </c>
      <c r="P62" s="19">
        <v>168327280.75</v>
      </c>
      <c r="Q62" s="19">
        <v>70945337.349999994</v>
      </c>
      <c r="R62" s="19">
        <v>88435865.510000005</v>
      </c>
      <c r="S62" s="19">
        <v>6588084.5</v>
      </c>
    </row>
    <row r="63" spans="1:19" x14ac:dyDescent="0.2">
      <c r="A63">
        <v>2006</v>
      </c>
      <c r="B63" t="s">
        <v>92</v>
      </c>
      <c r="C63" s="19">
        <f>VLOOKUP(A63,Datos!$A$2:$E$16,2,TRUE)</f>
        <v>11555641.5025422</v>
      </c>
      <c r="D63" s="19">
        <f>VLOOKUP(Panel!A63,Datos!$A$2:$E$16,3,TRUE)</f>
        <v>0.138355649</v>
      </c>
      <c r="E63" s="19">
        <f>VLOOKUP(Panel!A63,Datos!$A$2:$E$16,4,TRUE)</f>
        <v>-513532.60044334002</v>
      </c>
      <c r="F63" s="19">
        <f>VLOOKUP(Panel!A63,Datos!$A$2:$E$16,5,TRUE)</f>
        <v>52.3</v>
      </c>
      <c r="G63" s="22">
        <f>VLOOKUP(Panel!A63,Datos!$A$2:$F$16,6,TRUE)</f>
        <v>0.11502697377541704</v>
      </c>
      <c r="H63" s="19"/>
      <c r="J63" s="19"/>
      <c r="M63">
        <v>0</v>
      </c>
      <c r="N63" s="19">
        <v>32693850</v>
      </c>
      <c r="O63">
        <v>0</v>
      </c>
      <c r="P63" s="19">
        <v>2358850</v>
      </c>
      <c r="Q63" s="19">
        <v>7554603</v>
      </c>
      <c r="S63">
        <v>0</v>
      </c>
    </row>
    <row r="64" spans="1:19" x14ac:dyDescent="0.2">
      <c r="A64">
        <v>2006</v>
      </c>
      <c r="B64" t="s">
        <v>93</v>
      </c>
      <c r="C64" s="19">
        <f>VLOOKUP(A64,Datos!$A$2:$E$16,2,TRUE)</f>
        <v>11555641.5025422</v>
      </c>
      <c r="D64" s="19">
        <f>VLOOKUP(Panel!A64,Datos!$A$2:$E$16,3,TRUE)</f>
        <v>0.138355649</v>
      </c>
      <c r="E64" s="19">
        <f>VLOOKUP(Panel!A64,Datos!$A$2:$E$16,4,TRUE)</f>
        <v>-513532.60044334002</v>
      </c>
      <c r="F64" s="19">
        <f>VLOOKUP(Panel!A64,Datos!$A$2:$E$16,5,TRUE)</f>
        <v>52.3</v>
      </c>
      <c r="G64" s="22">
        <f>VLOOKUP(Panel!A64,Datos!$A$2:$F$16,6,TRUE)</f>
        <v>0.11502697377541704</v>
      </c>
      <c r="H64" s="19"/>
      <c r="I64" s="19"/>
      <c r="J64" s="19"/>
      <c r="K64" s="19"/>
      <c r="M64" s="19">
        <v>11291586.09</v>
      </c>
      <c r="O64" s="19">
        <v>1914255</v>
      </c>
    </row>
    <row r="65" spans="1:19" x14ac:dyDescent="0.2">
      <c r="A65">
        <v>2006</v>
      </c>
      <c r="B65" t="s">
        <v>94</v>
      </c>
      <c r="C65" s="19">
        <f>VLOOKUP(A65,Datos!$A$2:$E$16,2,TRUE)</f>
        <v>11555641.5025422</v>
      </c>
      <c r="D65" s="19">
        <f>VLOOKUP(Panel!A65,Datos!$A$2:$E$16,3,TRUE)</f>
        <v>0.138355649</v>
      </c>
      <c r="E65" s="19">
        <f>VLOOKUP(Panel!A65,Datos!$A$2:$E$16,4,TRUE)</f>
        <v>-513532.60044334002</v>
      </c>
      <c r="F65" s="19">
        <f>VLOOKUP(Panel!A65,Datos!$A$2:$E$16,5,TRUE)</f>
        <v>52.3</v>
      </c>
      <c r="G65" s="22">
        <f>VLOOKUP(Panel!A65,Datos!$A$2:$F$16,6,TRUE)</f>
        <v>0.11502697377541704</v>
      </c>
      <c r="H65" s="19"/>
      <c r="I65" s="19"/>
      <c r="J65" s="19"/>
      <c r="K65" s="19"/>
      <c r="L65" s="19"/>
      <c r="M65" s="19">
        <v>3668030</v>
      </c>
      <c r="O65" s="19">
        <v>30563777</v>
      </c>
      <c r="P65" s="19">
        <v>2492811</v>
      </c>
      <c r="Q65" s="19">
        <v>29463424.050000001</v>
      </c>
      <c r="S65">
        <v>0</v>
      </c>
    </row>
    <row r="66" spans="1:19" x14ac:dyDescent="0.2">
      <c r="A66">
        <v>2006</v>
      </c>
      <c r="B66" t="s">
        <v>95</v>
      </c>
      <c r="C66" s="19">
        <f>VLOOKUP(A66,Datos!$A$2:$E$16,2,TRUE)</f>
        <v>11555641.5025422</v>
      </c>
      <c r="D66" s="19">
        <f>VLOOKUP(Panel!A66,Datos!$A$2:$E$16,3,TRUE)</f>
        <v>0.138355649</v>
      </c>
      <c r="E66" s="19">
        <f>VLOOKUP(Panel!A66,Datos!$A$2:$E$16,4,TRUE)</f>
        <v>-513532.60044334002</v>
      </c>
      <c r="F66" s="19">
        <f>VLOOKUP(Panel!A66,Datos!$A$2:$E$16,5,TRUE)</f>
        <v>52.3</v>
      </c>
      <c r="G66" s="22">
        <f>VLOOKUP(Panel!A66,Datos!$A$2:$F$16,6,TRUE)</f>
        <v>0.11502697377541704</v>
      </c>
      <c r="H66" s="19"/>
      <c r="I66" s="19"/>
      <c r="J66" s="19"/>
      <c r="M66">
        <v>0</v>
      </c>
      <c r="N66" s="19">
        <v>1009999</v>
      </c>
      <c r="O66" s="19">
        <v>15977570</v>
      </c>
      <c r="P66">
        <v>0</v>
      </c>
      <c r="Q66" s="19">
        <v>8940200</v>
      </c>
    </row>
    <row r="67" spans="1:19" x14ac:dyDescent="0.2">
      <c r="A67">
        <v>2006</v>
      </c>
      <c r="B67" t="s">
        <v>96</v>
      </c>
      <c r="C67" s="19">
        <f>VLOOKUP(A67,Datos!$A$2:$E$16,2,TRUE)</f>
        <v>11555641.5025422</v>
      </c>
      <c r="D67" s="19">
        <f>VLOOKUP(Panel!A67,Datos!$A$2:$E$16,3,TRUE)</f>
        <v>0.138355649</v>
      </c>
      <c r="E67" s="19">
        <f>VLOOKUP(Panel!A67,Datos!$A$2:$E$16,4,TRUE)</f>
        <v>-513532.60044334002</v>
      </c>
      <c r="F67" s="19">
        <f>VLOOKUP(Panel!A67,Datos!$A$2:$E$16,5,TRUE)</f>
        <v>52.3</v>
      </c>
      <c r="G67" s="22">
        <f>VLOOKUP(Panel!A67,Datos!$A$2:$F$16,6,TRUE)</f>
        <v>0.11502697377541704</v>
      </c>
      <c r="H67" s="19"/>
      <c r="I67" s="19"/>
      <c r="J67" s="19"/>
      <c r="K67" s="19"/>
      <c r="L67" s="19"/>
      <c r="M67" s="19">
        <v>765907</v>
      </c>
      <c r="N67" s="19">
        <v>872745</v>
      </c>
      <c r="O67" s="19">
        <v>12965229</v>
      </c>
      <c r="P67" s="19">
        <v>24554124</v>
      </c>
      <c r="Q67" s="19">
        <v>419048182.69999999</v>
      </c>
      <c r="R67" s="19">
        <v>40900880</v>
      </c>
    </row>
    <row r="68" spans="1:19" x14ac:dyDescent="0.2">
      <c r="A68">
        <v>2006</v>
      </c>
      <c r="B68" t="s">
        <v>97</v>
      </c>
      <c r="C68" s="19">
        <f>VLOOKUP(A68,Datos!$A$2:$E$16,2,TRUE)</f>
        <v>11555641.5025422</v>
      </c>
      <c r="D68" s="19">
        <f>VLOOKUP(Panel!A68,Datos!$A$2:$E$16,3,TRUE)</f>
        <v>0.138355649</v>
      </c>
      <c r="E68" s="19">
        <f>VLOOKUP(Panel!A68,Datos!$A$2:$E$16,4,TRUE)</f>
        <v>-513532.60044334002</v>
      </c>
      <c r="F68" s="19">
        <f>VLOOKUP(Panel!A68,Datos!$A$2:$E$16,5,TRUE)</f>
        <v>52.3</v>
      </c>
      <c r="G68" s="22">
        <f>VLOOKUP(Panel!A68,Datos!$A$2:$F$16,6,TRUE)</f>
        <v>0.11502697377541704</v>
      </c>
      <c r="H68" s="19"/>
      <c r="J68" s="19"/>
      <c r="K68" s="19"/>
      <c r="O68" s="19">
        <v>15000000</v>
      </c>
      <c r="Q68">
        <v>0</v>
      </c>
      <c r="S68">
        <v>0</v>
      </c>
    </row>
    <row r="69" spans="1:19" x14ac:dyDescent="0.2">
      <c r="A69">
        <v>2006</v>
      </c>
      <c r="B69" t="s">
        <v>98</v>
      </c>
      <c r="C69" s="19">
        <f>VLOOKUP(A69,Datos!$A$2:$E$16,2,TRUE)</f>
        <v>11555641.5025422</v>
      </c>
      <c r="D69" s="19">
        <f>VLOOKUP(Panel!A69,Datos!$A$2:$E$16,3,TRUE)</f>
        <v>0.138355649</v>
      </c>
      <c r="E69" s="19">
        <f>VLOOKUP(Panel!A69,Datos!$A$2:$E$16,4,TRUE)</f>
        <v>-513532.60044334002</v>
      </c>
      <c r="F69" s="19">
        <f>VLOOKUP(Panel!A69,Datos!$A$2:$E$16,5,TRUE)</f>
        <v>52.3</v>
      </c>
      <c r="G69" s="22">
        <f>VLOOKUP(Panel!A69,Datos!$A$2:$F$16,6,TRUE)</f>
        <v>0.11502697377541704</v>
      </c>
      <c r="H69" s="19"/>
      <c r="I69" s="19"/>
      <c r="K69" s="19"/>
      <c r="L69" s="19"/>
      <c r="M69" s="19">
        <v>1310950.75</v>
      </c>
      <c r="N69" s="19">
        <v>31902234.23</v>
      </c>
      <c r="O69" s="19">
        <v>65858546.75</v>
      </c>
      <c r="P69" s="19">
        <v>8572604.5</v>
      </c>
      <c r="Q69" s="19">
        <v>363981867.14999998</v>
      </c>
      <c r="R69">
        <v>0</v>
      </c>
      <c r="S69" s="19">
        <v>6000000</v>
      </c>
    </row>
    <row r="70" spans="1:19" x14ac:dyDescent="0.2">
      <c r="A70">
        <v>2006</v>
      </c>
      <c r="B70" t="s">
        <v>99</v>
      </c>
      <c r="C70" s="19">
        <f>VLOOKUP(A70,Datos!$A$2:$E$16,2,TRUE)</f>
        <v>11555641.5025422</v>
      </c>
      <c r="D70" s="19">
        <f>VLOOKUP(Panel!A70,Datos!$A$2:$E$16,3,TRUE)</f>
        <v>0.138355649</v>
      </c>
      <c r="E70" s="19">
        <f>VLOOKUP(Panel!A70,Datos!$A$2:$E$16,4,TRUE)</f>
        <v>-513532.60044334002</v>
      </c>
      <c r="F70" s="19">
        <f>VLOOKUP(Panel!A70,Datos!$A$2:$E$16,5,TRUE)</f>
        <v>52.3</v>
      </c>
      <c r="G70" s="22">
        <f>VLOOKUP(Panel!A70,Datos!$A$2:$F$16,6,TRUE)</f>
        <v>0.11502697377541704</v>
      </c>
      <c r="H70" s="19"/>
      <c r="I70" s="19"/>
      <c r="J70" s="19"/>
      <c r="K70" s="19"/>
      <c r="L70" s="19"/>
      <c r="M70" s="19">
        <v>336000</v>
      </c>
      <c r="N70" s="19">
        <v>832800</v>
      </c>
      <c r="P70" s="19">
        <v>7295887</v>
      </c>
      <c r="Q70" s="19">
        <v>57139716</v>
      </c>
      <c r="R70" s="19">
        <v>19899735.739999998</v>
      </c>
      <c r="S70" s="19">
        <v>20000000</v>
      </c>
    </row>
    <row r="71" spans="1:19" x14ac:dyDescent="0.2">
      <c r="A71">
        <v>2006</v>
      </c>
      <c r="B71" t="s">
        <v>100</v>
      </c>
      <c r="C71" s="19">
        <f>VLOOKUP(A71,Datos!$A$2:$E$16,2,TRUE)</f>
        <v>11555641.5025422</v>
      </c>
      <c r="D71" s="19">
        <f>VLOOKUP(Panel!A71,Datos!$A$2:$E$16,3,TRUE)</f>
        <v>0.138355649</v>
      </c>
      <c r="E71" s="19">
        <f>VLOOKUP(Panel!A71,Datos!$A$2:$E$16,4,TRUE)</f>
        <v>-513532.60044334002</v>
      </c>
      <c r="F71" s="19">
        <f>VLOOKUP(Panel!A71,Datos!$A$2:$E$16,5,TRUE)</f>
        <v>52.3</v>
      </c>
      <c r="G71" s="22">
        <f>VLOOKUP(Panel!A71,Datos!$A$2:$F$16,6,TRUE)</f>
        <v>0.11502697377541704</v>
      </c>
      <c r="H71" s="19"/>
      <c r="I71" s="19"/>
      <c r="J71" s="19"/>
      <c r="K71" s="19"/>
      <c r="L71" s="19"/>
      <c r="M71" s="19">
        <v>3489924.3</v>
      </c>
      <c r="O71" s="19">
        <v>14000000</v>
      </c>
      <c r="Q71" s="19">
        <v>114162700</v>
      </c>
      <c r="S71" s="19">
        <v>2900000</v>
      </c>
    </row>
    <row r="72" spans="1:19" x14ac:dyDescent="0.2">
      <c r="A72">
        <v>2006</v>
      </c>
      <c r="B72" t="s">
        <v>101</v>
      </c>
      <c r="C72" s="19">
        <f>VLOOKUP(A72,Datos!$A$2:$E$16,2,TRUE)</f>
        <v>11555641.5025422</v>
      </c>
      <c r="D72" s="19">
        <f>VLOOKUP(Panel!A72,Datos!$A$2:$E$16,3,TRUE)</f>
        <v>0.138355649</v>
      </c>
      <c r="E72" s="19">
        <f>VLOOKUP(Panel!A72,Datos!$A$2:$E$16,4,TRUE)</f>
        <v>-513532.60044334002</v>
      </c>
      <c r="F72" s="19">
        <f>VLOOKUP(Panel!A72,Datos!$A$2:$E$16,5,TRUE)</f>
        <v>52.3</v>
      </c>
      <c r="G72" s="22">
        <f>VLOOKUP(Panel!A72,Datos!$A$2:$F$16,6,TRUE)</f>
        <v>0.11502697377541704</v>
      </c>
      <c r="H72" s="19"/>
      <c r="N72" s="19">
        <v>122997.5</v>
      </c>
      <c r="O72" s="19">
        <v>1014000</v>
      </c>
      <c r="P72" s="19">
        <v>415000</v>
      </c>
      <c r="S72">
        <v>0</v>
      </c>
    </row>
    <row r="73" spans="1:19" x14ac:dyDescent="0.2">
      <c r="A73">
        <v>2006</v>
      </c>
      <c r="B73" t="s">
        <v>102</v>
      </c>
      <c r="C73" s="19">
        <f>VLOOKUP(A73,Datos!$A$2:$E$16,2,TRUE)</f>
        <v>11555641.5025422</v>
      </c>
      <c r="D73" s="19">
        <f>VLOOKUP(Panel!A73,Datos!$A$2:$E$16,3,TRUE)</f>
        <v>0.138355649</v>
      </c>
      <c r="E73" s="19">
        <f>VLOOKUP(Panel!A73,Datos!$A$2:$E$16,4,TRUE)</f>
        <v>-513532.60044334002</v>
      </c>
      <c r="F73" s="19">
        <f>VLOOKUP(Panel!A73,Datos!$A$2:$E$16,5,TRUE)</f>
        <v>52.3</v>
      </c>
      <c r="G73" s="22">
        <f>VLOOKUP(Panel!A73,Datos!$A$2:$F$16,6,TRUE)</f>
        <v>0.11502697377541704</v>
      </c>
      <c r="H73" s="19"/>
      <c r="I73" s="19"/>
      <c r="J73" s="19"/>
      <c r="K73" s="19"/>
      <c r="M73">
        <v>0</v>
      </c>
      <c r="N73" s="19">
        <v>1959806</v>
      </c>
      <c r="O73">
        <v>0</v>
      </c>
      <c r="P73" s="19">
        <v>5725000</v>
      </c>
      <c r="Q73" s="19">
        <v>90682320</v>
      </c>
      <c r="R73" s="19">
        <v>3000000</v>
      </c>
      <c r="S73" s="19">
        <v>6000000</v>
      </c>
    </row>
    <row r="74" spans="1:19" x14ac:dyDescent="0.2">
      <c r="A74">
        <v>2006</v>
      </c>
      <c r="B74" t="s">
        <v>103</v>
      </c>
      <c r="C74" s="19">
        <f>VLOOKUP(A74,Datos!$A$2:$E$16,2,TRUE)</f>
        <v>11555641.5025422</v>
      </c>
      <c r="D74" s="19">
        <f>VLOOKUP(Panel!A74,Datos!$A$2:$E$16,3,TRUE)</f>
        <v>0.138355649</v>
      </c>
      <c r="E74" s="19">
        <f>VLOOKUP(Panel!A74,Datos!$A$2:$E$16,4,TRUE)</f>
        <v>-513532.60044334002</v>
      </c>
      <c r="F74" s="19">
        <f>VLOOKUP(Panel!A74,Datos!$A$2:$E$16,5,TRUE)</f>
        <v>52.3</v>
      </c>
      <c r="G74" s="22">
        <f>VLOOKUP(Panel!A74,Datos!$A$2:$F$16,6,TRUE)</f>
        <v>0.11502697377541704</v>
      </c>
      <c r="H74" s="19"/>
      <c r="I74" s="19"/>
      <c r="P74" s="19">
        <v>7700000</v>
      </c>
      <c r="Q74" s="19">
        <v>96421920</v>
      </c>
      <c r="R74" s="19">
        <v>10500000</v>
      </c>
    </row>
    <row r="75" spans="1:19" x14ac:dyDescent="0.2">
      <c r="A75">
        <v>2006</v>
      </c>
      <c r="B75" t="s">
        <v>104</v>
      </c>
      <c r="C75" s="19">
        <f>VLOOKUP(A75,Datos!$A$2:$E$16,2,TRUE)</f>
        <v>11555641.5025422</v>
      </c>
      <c r="D75" s="19">
        <f>VLOOKUP(Panel!A75,Datos!$A$2:$E$16,3,TRUE)</f>
        <v>0.138355649</v>
      </c>
      <c r="E75" s="19">
        <f>VLOOKUP(Panel!A75,Datos!$A$2:$E$16,4,TRUE)</f>
        <v>-513532.60044334002</v>
      </c>
      <c r="F75" s="19">
        <f>VLOOKUP(Panel!A75,Datos!$A$2:$E$16,5,TRUE)</f>
        <v>52.3</v>
      </c>
      <c r="G75" s="22">
        <f>VLOOKUP(Panel!A75,Datos!$A$2:$F$16,6,TRUE)</f>
        <v>0.11502697377541704</v>
      </c>
      <c r="H75" s="19"/>
      <c r="I75" s="19"/>
      <c r="L75" s="19"/>
      <c r="M75" s="19">
        <v>223756.74</v>
      </c>
      <c r="Q75" s="19">
        <v>42235260</v>
      </c>
      <c r="S75" s="19">
        <v>3000000</v>
      </c>
    </row>
    <row r="76" spans="1:19" x14ac:dyDescent="0.2">
      <c r="A76">
        <v>2006</v>
      </c>
      <c r="B76" t="s">
        <v>105</v>
      </c>
      <c r="C76" s="19">
        <f>VLOOKUP(A76,Datos!$A$2:$E$16,2,TRUE)</f>
        <v>11555641.5025422</v>
      </c>
      <c r="D76" s="19">
        <f>VLOOKUP(Panel!A76,Datos!$A$2:$E$16,3,TRUE)</f>
        <v>0.138355649</v>
      </c>
      <c r="E76" s="19">
        <f>VLOOKUP(Panel!A76,Datos!$A$2:$E$16,4,TRUE)</f>
        <v>-513532.60044334002</v>
      </c>
      <c r="F76" s="19">
        <f>VLOOKUP(Panel!A76,Datos!$A$2:$E$16,5,TRUE)</f>
        <v>52.3</v>
      </c>
      <c r="G76" s="22">
        <f>VLOOKUP(Panel!A76,Datos!$A$2:$F$16,6,TRUE)</f>
        <v>0.11502697377541704</v>
      </c>
      <c r="H76" s="19"/>
      <c r="I76" s="19"/>
      <c r="J76" s="19"/>
      <c r="K76" s="19"/>
      <c r="N76" s="19">
        <v>1493547</v>
      </c>
      <c r="O76" s="19">
        <v>2969400</v>
      </c>
      <c r="P76" s="19">
        <v>10816812</v>
      </c>
      <c r="Q76" s="19">
        <v>6532000</v>
      </c>
      <c r="R76">
        <v>0</v>
      </c>
    </row>
    <row r="77" spans="1:19" x14ac:dyDescent="0.2">
      <c r="A77">
        <v>2006</v>
      </c>
      <c r="B77" t="s">
        <v>106</v>
      </c>
      <c r="C77" s="19">
        <f>VLOOKUP(A77,Datos!$A$2:$E$16,2,TRUE)</f>
        <v>11555641.5025422</v>
      </c>
      <c r="D77" s="19">
        <f>VLOOKUP(Panel!A77,Datos!$A$2:$E$16,3,TRUE)</f>
        <v>0.138355649</v>
      </c>
      <c r="E77" s="19">
        <f>VLOOKUP(Panel!A77,Datos!$A$2:$E$16,4,TRUE)</f>
        <v>-513532.60044334002</v>
      </c>
      <c r="F77" s="19">
        <f>VLOOKUP(Panel!A77,Datos!$A$2:$E$16,5,TRUE)</f>
        <v>52.3</v>
      </c>
      <c r="G77" s="22">
        <f>VLOOKUP(Panel!A77,Datos!$A$2:$F$16,6,TRUE)</f>
        <v>0.11502697377541704</v>
      </c>
      <c r="H77" s="19"/>
      <c r="I77" s="19"/>
      <c r="J77" s="19"/>
      <c r="K77" s="19"/>
      <c r="L77" s="19"/>
      <c r="M77" s="19">
        <v>379500</v>
      </c>
      <c r="N77" s="19">
        <v>1222000</v>
      </c>
      <c r="O77" s="19">
        <v>578831.55000000005</v>
      </c>
      <c r="P77" s="19">
        <v>460473</v>
      </c>
      <c r="Q77">
        <v>0</v>
      </c>
      <c r="R77" s="19">
        <v>1479715</v>
      </c>
      <c r="S77">
        <v>0</v>
      </c>
    </row>
    <row r="78" spans="1:19" x14ac:dyDescent="0.2">
      <c r="A78">
        <v>2006</v>
      </c>
      <c r="B78" t="s">
        <v>107</v>
      </c>
      <c r="C78" s="19">
        <f>VLOOKUP(A78,Datos!$A$2:$E$16,2,TRUE)</f>
        <v>11555641.5025422</v>
      </c>
      <c r="D78" s="19">
        <f>VLOOKUP(Panel!A78,Datos!$A$2:$E$16,3,TRUE)</f>
        <v>0.138355649</v>
      </c>
      <c r="E78" s="19">
        <f>VLOOKUP(Panel!A78,Datos!$A$2:$E$16,4,TRUE)</f>
        <v>-513532.60044334002</v>
      </c>
      <c r="F78" s="19">
        <f>VLOOKUP(Panel!A78,Datos!$A$2:$E$16,5,TRUE)</f>
        <v>52.3</v>
      </c>
      <c r="G78" s="22">
        <f>VLOOKUP(Panel!A78,Datos!$A$2:$F$16,6,TRUE)</f>
        <v>0.11502697377541704</v>
      </c>
      <c r="H78" s="19"/>
      <c r="I78" s="19"/>
      <c r="J78" s="19"/>
      <c r="K78" s="19"/>
      <c r="L78" s="19"/>
      <c r="M78" s="19">
        <v>267000</v>
      </c>
      <c r="N78" s="19">
        <v>51379431.5</v>
      </c>
      <c r="O78" s="19">
        <v>5958620</v>
      </c>
      <c r="S78">
        <v>0</v>
      </c>
    </row>
    <row r="79" spans="1:19" x14ac:dyDescent="0.2">
      <c r="A79">
        <v>2006</v>
      </c>
      <c r="B79" t="s">
        <v>108</v>
      </c>
      <c r="C79" s="19">
        <f>VLOOKUP(A79,Datos!$A$2:$E$16,2,TRUE)</f>
        <v>11555641.5025422</v>
      </c>
      <c r="D79" s="19">
        <f>VLOOKUP(Panel!A79,Datos!$A$2:$E$16,3,TRUE)</f>
        <v>0.138355649</v>
      </c>
      <c r="E79" s="19">
        <f>VLOOKUP(Panel!A79,Datos!$A$2:$E$16,4,TRUE)</f>
        <v>-513532.60044334002</v>
      </c>
      <c r="F79" s="19">
        <f>VLOOKUP(Panel!A79,Datos!$A$2:$E$16,5,TRUE)</f>
        <v>52.3</v>
      </c>
      <c r="G79" s="22">
        <f>VLOOKUP(Panel!A79,Datos!$A$2:$F$16,6,TRUE)</f>
        <v>0.11502697377541704</v>
      </c>
      <c r="K79" s="19"/>
      <c r="L79" s="19"/>
      <c r="N79" s="19">
        <v>7239745.5300000003</v>
      </c>
      <c r="P79" s="19">
        <v>925000</v>
      </c>
      <c r="Q79" s="19">
        <v>54100000</v>
      </c>
      <c r="R79">
        <v>0</v>
      </c>
      <c r="S79">
        <v>0</v>
      </c>
    </row>
    <row r="80" spans="1:19" x14ac:dyDescent="0.2">
      <c r="A80">
        <v>2006</v>
      </c>
      <c r="B80" t="s">
        <v>109</v>
      </c>
      <c r="C80" s="19">
        <f>VLOOKUP(A80,Datos!$A$2:$E$16,2,TRUE)</f>
        <v>11555641.5025422</v>
      </c>
      <c r="D80" s="19">
        <f>VLOOKUP(Panel!A80,Datos!$A$2:$E$16,3,TRUE)</f>
        <v>0.138355649</v>
      </c>
      <c r="E80" s="19">
        <f>VLOOKUP(Panel!A80,Datos!$A$2:$E$16,4,TRUE)</f>
        <v>-513532.60044334002</v>
      </c>
      <c r="F80" s="19">
        <f>VLOOKUP(Panel!A80,Datos!$A$2:$E$16,5,TRUE)</f>
        <v>52.3</v>
      </c>
      <c r="G80" s="22">
        <f>VLOOKUP(Panel!A80,Datos!$A$2:$F$16,6,TRUE)</f>
        <v>0.11502697377541704</v>
      </c>
      <c r="H80" s="19"/>
      <c r="I80" s="19"/>
      <c r="J80" s="19"/>
      <c r="K80" s="19"/>
      <c r="N80" s="19">
        <v>68992</v>
      </c>
      <c r="O80" s="19">
        <v>16564583</v>
      </c>
      <c r="Q80" s="19">
        <v>144642884</v>
      </c>
      <c r="S80">
        <v>0</v>
      </c>
    </row>
    <row r="81" spans="1:19" x14ac:dyDescent="0.2">
      <c r="A81">
        <v>2006</v>
      </c>
      <c r="B81" t="s">
        <v>110</v>
      </c>
      <c r="C81" s="19">
        <f>VLOOKUP(A81,Datos!$A$2:$E$16,2,TRUE)</f>
        <v>11555641.5025422</v>
      </c>
      <c r="D81" s="19">
        <f>VLOOKUP(Panel!A81,Datos!$A$2:$E$16,3,TRUE)</f>
        <v>0.138355649</v>
      </c>
      <c r="E81" s="19">
        <f>VLOOKUP(Panel!A81,Datos!$A$2:$E$16,4,TRUE)</f>
        <v>-513532.60044334002</v>
      </c>
      <c r="F81" s="19">
        <f>VLOOKUP(Panel!A81,Datos!$A$2:$E$16,5,TRUE)</f>
        <v>52.3</v>
      </c>
      <c r="G81" s="22">
        <f>VLOOKUP(Panel!A81,Datos!$A$2:$F$16,6,TRUE)</f>
        <v>0.11502697377541704</v>
      </c>
      <c r="H81" s="19"/>
      <c r="I81" s="19"/>
      <c r="J81" s="19"/>
      <c r="N81">
        <v>0</v>
      </c>
      <c r="O81" s="19">
        <v>117256562.5</v>
      </c>
      <c r="Q81" s="19">
        <v>39550000</v>
      </c>
    </row>
    <row r="82" spans="1:19" x14ac:dyDescent="0.2">
      <c r="A82">
        <v>2006</v>
      </c>
      <c r="B82" t="s">
        <v>111</v>
      </c>
      <c r="C82" s="19">
        <f>VLOOKUP(A82,Datos!$A$2:$E$16,2,TRUE)</f>
        <v>11555641.5025422</v>
      </c>
      <c r="D82" s="19">
        <f>VLOOKUP(Panel!A82,Datos!$A$2:$E$16,3,TRUE)</f>
        <v>0.138355649</v>
      </c>
      <c r="E82" s="19">
        <f>VLOOKUP(Panel!A82,Datos!$A$2:$E$16,4,TRUE)</f>
        <v>-513532.60044334002</v>
      </c>
      <c r="F82" s="19">
        <f>VLOOKUP(Panel!A82,Datos!$A$2:$E$16,5,TRUE)</f>
        <v>52.3</v>
      </c>
      <c r="G82" s="22">
        <f>VLOOKUP(Panel!A82,Datos!$A$2:$F$16,6,TRUE)</f>
        <v>0.11502697377541704</v>
      </c>
      <c r="H82" s="19"/>
      <c r="I82" s="19"/>
      <c r="K82" s="19"/>
      <c r="L82" s="19"/>
      <c r="M82" s="19">
        <v>981100</v>
      </c>
      <c r="O82" s="19">
        <v>1274000</v>
      </c>
      <c r="S82">
        <v>0</v>
      </c>
    </row>
    <row r="83" spans="1:19" x14ac:dyDescent="0.2">
      <c r="A83">
        <v>2007</v>
      </c>
      <c r="B83" t="s">
        <v>31</v>
      </c>
      <c r="C83" s="19">
        <f>VLOOKUP(A83,Datos!$A$2:$E$16,2,TRUE)</f>
        <v>13816350.7581544</v>
      </c>
      <c r="D83" s="19">
        <f>VLOOKUP(Panel!A83,Datos!$A$2:$E$16,3,TRUE)</f>
        <v>7.8586715000000001E-2</v>
      </c>
      <c r="E83" s="19">
        <f>VLOOKUP(Panel!A83,Datos!$A$2:$E$16,4,TRUE)</f>
        <v>-816059.81941527</v>
      </c>
      <c r="F83" s="19">
        <f>VLOOKUP(Panel!A83,Datos!$A$2:$E$16,5,TRUE)</f>
        <v>46.8</v>
      </c>
      <c r="G83" s="22">
        <f>VLOOKUP(Panel!A83,Datos!$A$2:$F$16,6,TRUE)</f>
        <v>9.3473719644220354E-2</v>
      </c>
      <c r="H83" s="19"/>
      <c r="I83" s="19"/>
      <c r="J83" s="19"/>
      <c r="K83" s="19"/>
      <c r="M83" s="19">
        <v>2500</v>
      </c>
      <c r="N83" s="19">
        <v>18519443</v>
      </c>
      <c r="O83" s="19">
        <v>15883224.84</v>
      </c>
      <c r="P83" s="19">
        <v>3899045.51</v>
      </c>
      <c r="Q83" s="19">
        <v>4060500</v>
      </c>
      <c r="R83" s="19">
        <v>3790100</v>
      </c>
      <c r="S83">
        <v>0</v>
      </c>
    </row>
    <row r="84" spans="1:19" x14ac:dyDescent="0.2">
      <c r="A84">
        <v>2007</v>
      </c>
      <c r="B84" t="s">
        <v>32</v>
      </c>
      <c r="C84" s="19">
        <f>VLOOKUP(A84,Datos!$A$2:$E$16,2,TRUE)</f>
        <v>13816350.7581544</v>
      </c>
      <c r="D84" s="19">
        <f>VLOOKUP(Panel!A84,Datos!$A$2:$E$16,3,TRUE)</f>
        <v>7.8586715000000001E-2</v>
      </c>
      <c r="E84" s="19">
        <f>VLOOKUP(Panel!A84,Datos!$A$2:$E$16,4,TRUE)</f>
        <v>-816059.81941527</v>
      </c>
      <c r="F84" s="19">
        <f>VLOOKUP(Panel!A84,Datos!$A$2:$E$16,5,TRUE)</f>
        <v>46.8</v>
      </c>
      <c r="G84" s="22">
        <f>VLOOKUP(Panel!A84,Datos!$A$2:$F$16,6,TRUE)</f>
        <v>9.3473719644220354E-2</v>
      </c>
      <c r="J84" s="19"/>
      <c r="K84" s="19"/>
      <c r="N84" s="19">
        <v>35962110</v>
      </c>
      <c r="O84" s="19">
        <v>1550000</v>
      </c>
      <c r="P84" s="19">
        <v>3092000</v>
      </c>
      <c r="Q84" s="19">
        <v>20053000</v>
      </c>
      <c r="R84">
        <v>0</v>
      </c>
      <c r="S84" s="19">
        <v>667422</v>
      </c>
    </row>
    <row r="85" spans="1:19" x14ac:dyDescent="0.2">
      <c r="A85">
        <v>2007</v>
      </c>
      <c r="B85" t="s">
        <v>33</v>
      </c>
      <c r="C85" s="19">
        <f>VLOOKUP(A85,Datos!$A$2:$E$16,2,TRUE)</f>
        <v>13816350.7581544</v>
      </c>
      <c r="D85" s="19">
        <f>VLOOKUP(Panel!A85,Datos!$A$2:$E$16,3,TRUE)</f>
        <v>7.8586715000000001E-2</v>
      </c>
      <c r="E85" s="19">
        <f>VLOOKUP(Panel!A85,Datos!$A$2:$E$16,4,TRUE)</f>
        <v>-816059.81941527</v>
      </c>
      <c r="F85" s="19">
        <f>VLOOKUP(Panel!A85,Datos!$A$2:$E$16,5,TRUE)</f>
        <v>46.8</v>
      </c>
      <c r="G85" s="22">
        <f>VLOOKUP(Panel!A85,Datos!$A$2:$F$16,6,TRUE)</f>
        <v>9.3473719644220354E-2</v>
      </c>
      <c r="H85" s="19"/>
      <c r="I85" s="19"/>
      <c r="J85" s="19"/>
      <c r="K85" s="19"/>
      <c r="M85" s="19">
        <v>630425.69999999995</v>
      </c>
      <c r="N85" s="19">
        <v>11987931.73</v>
      </c>
      <c r="O85" s="19">
        <v>51374546.5</v>
      </c>
      <c r="P85" s="19">
        <v>74753435.390000001</v>
      </c>
      <c r="Q85" s="19">
        <v>17992530</v>
      </c>
      <c r="R85" s="19">
        <v>61151272.600000001</v>
      </c>
      <c r="S85" s="19">
        <v>473155455</v>
      </c>
    </row>
    <row r="86" spans="1:19" x14ac:dyDescent="0.2">
      <c r="A86">
        <v>2007</v>
      </c>
      <c r="B86" t="s">
        <v>34</v>
      </c>
      <c r="C86" s="19">
        <f>VLOOKUP(A86,Datos!$A$2:$E$16,2,TRUE)</f>
        <v>13816350.7581544</v>
      </c>
      <c r="D86" s="19">
        <f>VLOOKUP(Panel!A86,Datos!$A$2:$E$16,3,TRUE)</f>
        <v>7.8586715000000001E-2</v>
      </c>
      <c r="E86" s="19">
        <f>VLOOKUP(Panel!A86,Datos!$A$2:$E$16,4,TRUE)</f>
        <v>-816059.81941527</v>
      </c>
      <c r="F86" s="19">
        <f>VLOOKUP(Panel!A86,Datos!$A$2:$E$16,5,TRUE)</f>
        <v>46.8</v>
      </c>
      <c r="G86" s="22">
        <f>VLOOKUP(Panel!A86,Datos!$A$2:$F$16,6,TRUE)</f>
        <v>9.3473719644220354E-2</v>
      </c>
      <c r="H86" s="19"/>
      <c r="I86" s="19"/>
      <c r="J86" s="19"/>
      <c r="K86" s="19"/>
      <c r="L86" s="19"/>
      <c r="N86">
        <v>0</v>
      </c>
      <c r="O86" s="19">
        <v>53315969</v>
      </c>
      <c r="Q86" s="19">
        <v>115188639</v>
      </c>
    </row>
    <row r="87" spans="1:19" x14ac:dyDescent="0.2">
      <c r="A87">
        <v>2007</v>
      </c>
      <c r="B87" t="s">
        <v>35</v>
      </c>
      <c r="C87" s="19">
        <f>VLOOKUP(A87,Datos!$A$2:$E$16,2,TRUE)</f>
        <v>13816350.7581544</v>
      </c>
      <c r="D87" s="19">
        <f>VLOOKUP(Panel!A87,Datos!$A$2:$E$16,3,TRUE)</f>
        <v>7.8586715000000001E-2</v>
      </c>
      <c r="E87" s="19">
        <f>VLOOKUP(Panel!A87,Datos!$A$2:$E$16,4,TRUE)</f>
        <v>-816059.81941527</v>
      </c>
      <c r="F87" s="19">
        <f>VLOOKUP(Panel!A87,Datos!$A$2:$E$16,5,TRUE)</f>
        <v>46.8</v>
      </c>
      <c r="G87" s="22">
        <f>VLOOKUP(Panel!A87,Datos!$A$2:$F$16,6,TRUE)</f>
        <v>9.3473719644220354E-2</v>
      </c>
      <c r="H87" s="19"/>
      <c r="I87" s="19"/>
    </row>
    <row r="88" spans="1:19" x14ac:dyDescent="0.2">
      <c r="A88">
        <v>2007</v>
      </c>
      <c r="B88" t="s">
        <v>36</v>
      </c>
      <c r="C88" s="19">
        <f>VLOOKUP(A88,Datos!$A$2:$E$16,2,TRUE)</f>
        <v>13816350.7581544</v>
      </c>
      <c r="D88" s="19">
        <f>VLOOKUP(Panel!A88,Datos!$A$2:$E$16,3,TRUE)</f>
        <v>7.8586715000000001E-2</v>
      </c>
      <c r="E88" s="19">
        <f>VLOOKUP(Panel!A88,Datos!$A$2:$E$16,4,TRUE)</f>
        <v>-816059.81941527</v>
      </c>
      <c r="F88" s="19">
        <f>VLOOKUP(Panel!A88,Datos!$A$2:$E$16,5,TRUE)</f>
        <v>46.8</v>
      </c>
      <c r="G88" s="22">
        <f>VLOOKUP(Panel!A88,Datos!$A$2:$F$16,6,TRUE)</f>
        <v>9.3473719644220354E-2</v>
      </c>
      <c r="H88" s="19"/>
      <c r="I88" s="19"/>
      <c r="J88" s="19"/>
      <c r="K88" s="19"/>
      <c r="L88" s="19"/>
      <c r="M88">
        <v>0</v>
      </c>
      <c r="O88" s="19">
        <v>8182915.4800000004</v>
      </c>
      <c r="R88">
        <v>0</v>
      </c>
      <c r="S88" s="19">
        <v>39657947</v>
      </c>
    </row>
    <row r="89" spans="1:19" x14ac:dyDescent="0.2">
      <c r="A89">
        <v>2007</v>
      </c>
      <c r="B89" t="s">
        <v>37</v>
      </c>
      <c r="C89" s="19">
        <f>VLOOKUP(A89,Datos!$A$2:$E$16,2,TRUE)</f>
        <v>13816350.7581544</v>
      </c>
      <c r="D89" s="19">
        <f>VLOOKUP(Panel!A89,Datos!$A$2:$E$16,3,TRUE)</f>
        <v>7.8586715000000001E-2</v>
      </c>
      <c r="E89" s="19">
        <f>VLOOKUP(Panel!A89,Datos!$A$2:$E$16,4,TRUE)</f>
        <v>-816059.81941527</v>
      </c>
      <c r="F89" s="19">
        <f>VLOOKUP(Panel!A89,Datos!$A$2:$E$16,5,TRUE)</f>
        <v>46.8</v>
      </c>
      <c r="G89" s="22">
        <f>VLOOKUP(Panel!A89,Datos!$A$2:$F$16,6,TRUE)</f>
        <v>9.3473719644220354E-2</v>
      </c>
      <c r="H89" s="19"/>
      <c r="I89" s="19"/>
      <c r="J89" s="19"/>
      <c r="K89" s="19"/>
      <c r="N89" s="19">
        <v>18816000</v>
      </c>
      <c r="S89">
        <v>0</v>
      </c>
    </row>
    <row r="90" spans="1:19" x14ac:dyDescent="0.2">
      <c r="A90">
        <v>2007</v>
      </c>
      <c r="B90" t="s">
        <v>38</v>
      </c>
      <c r="C90" s="19">
        <f>VLOOKUP(A90,Datos!$A$2:$E$16,2,TRUE)</f>
        <v>13816350.7581544</v>
      </c>
      <c r="D90" s="19">
        <f>VLOOKUP(Panel!A90,Datos!$A$2:$E$16,3,TRUE)</f>
        <v>7.8586715000000001E-2</v>
      </c>
      <c r="E90" s="19">
        <f>VLOOKUP(Panel!A90,Datos!$A$2:$E$16,4,TRUE)</f>
        <v>-816059.81941527</v>
      </c>
      <c r="F90" s="19">
        <f>VLOOKUP(Panel!A90,Datos!$A$2:$E$16,5,TRUE)</f>
        <v>46.8</v>
      </c>
      <c r="G90" s="22">
        <f>VLOOKUP(Panel!A90,Datos!$A$2:$F$16,6,TRUE)</f>
        <v>9.3473719644220354E-2</v>
      </c>
      <c r="H90" s="19"/>
      <c r="I90" s="19"/>
      <c r="J90" s="19"/>
      <c r="K90" s="19"/>
      <c r="L90" s="19"/>
      <c r="M90" s="19">
        <v>630190</v>
      </c>
      <c r="N90" s="19">
        <v>28002000</v>
      </c>
      <c r="O90" s="19">
        <v>14560920</v>
      </c>
      <c r="Q90">
        <v>0</v>
      </c>
      <c r="R90">
        <v>0</v>
      </c>
    </row>
    <row r="91" spans="1:19" x14ac:dyDescent="0.2">
      <c r="A91">
        <v>2007</v>
      </c>
      <c r="B91" t="s">
        <v>39</v>
      </c>
      <c r="C91" s="19">
        <f>VLOOKUP(A91,Datos!$A$2:$E$16,2,TRUE)</f>
        <v>13816350.7581544</v>
      </c>
      <c r="D91" s="19">
        <f>VLOOKUP(Panel!A91,Datos!$A$2:$E$16,3,TRUE)</f>
        <v>7.8586715000000001E-2</v>
      </c>
      <c r="E91" s="19">
        <f>VLOOKUP(Panel!A91,Datos!$A$2:$E$16,4,TRUE)</f>
        <v>-816059.81941527</v>
      </c>
      <c r="F91" s="19">
        <f>VLOOKUP(Panel!A91,Datos!$A$2:$E$16,5,TRUE)</f>
        <v>46.8</v>
      </c>
      <c r="G91" s="22">
        <f>VLOOKUP(Panel!A91,Datos!$A$2:$F$16,6,TRUE)</f>
        <v>9.3473719644220354E-2</v>
      </c>
      <c r="H91" s="19"/>
      <c r="I91" s="19"/>
      <c r="K91" s="19"/>
      <c r="M91" s="19">
        <v>1588500</v>
      </c>
      <c r="N91">
        <v>0</v>
      </c>
      <c r="O91" s="19">
        <v>6975375</v>
      </c>
      <c r="R91" s="19">
        <v>1200000</v>
      </c>
      <c r="S91">
        <v>0</v>
      </c>
    </row>
    <row r="92" spans="1:19" x14ac:dyDescent="0.2">
      <c r="A92">
        <v>2007</v>
      </c>
      <c r="B92" t="s">
        <v>40</v>
      </c>
      <c r="C92" s="19">
        <f>VLOOKUP(A92,Datos!$A$2:$E$16,2,TRUE)</f>
        <v>13816350.7581544</v>
      </c>
      <c r="D92" s="19">
        <f>VLOOKUP(Panel!A92,Datos!$A$2:$E$16,3,TRUE)</f>
        <v>7.8586715000000001E-2</v>
      </c>
      <c r="E92" s="19">
        <f>VLOOKUP(Panel!A92,Datos!$A$2:$E$16,4,TRUE)</f>
        <v>-816059.81941527</v>
      </c>
      <c r="F92" s="19">
        <f>VLOOKUP(Panel!A92,Datos!$A$2:$E$16,5,TRUE)</f>
        <v>46.8</v>
      </c>
      <c r="G92" s="22">
        <f>VLOOKUP(Panel!A92,Datos!$A$2:$F$16,6,TRUE)</f>
        <v>9.3473719644220354E-2</v>
      </c>
      <c r="H92" s="19"/>
      <c r="I92" s="19"/>
      <c r="J92" s="19"/>
      <c r="K92" s="19"/>
      <c r="L92" s="19"/>
      <c r="M92" s="19">
        <v>12000</v>
      </c>
      <c r="N92" s="19">
        <v>8885798.0999999996</v>
      </c>
      <c r="O92" s="19">
        <v>7382193.1900000004</v>
      </c>
      <c r="P92" s="19">
        <v>40878525</v>
      </c>
      <c r="Q92" s="19">
        <v>90499694.959999993</v>
      </c>
      <c r="R92" s="19">
        <v>44289974.729999997</v>
      </c>
      <c r="S92">
        <v>0</v>
      </c>
    </row>
    <row r="93" spans="1:19" x14ac:dyDescent="0.2">
      <c r="A93">
        <v>2007</v>
      </c>
      <c r="B93" t="s">
        <v>41</v>
      </c>
      <c r="C93" s="19">
        <f>VLOOKUP(A93,Datos!$A$2:$E$16,2,TRUE)</f>
        <v>13816350.7581544</v>
      </c>
      <c r="D93" s="19">
        <f>VLOOKUP(Panel!A93,Datos!$A$2:$E$16,3,TRUE)</f>
        <v>7.8586715000000001E-2</v>
      </c>
      <c r="E93" s="19">
        <f>VLOOKUP(Panel!A93,Datos!$A$2:$E$16,4,TRUE)</f>
        <v>-816059.81941527</v>
      </c>
      <c r="F93" s="19">
        <f>VLOOKUP(Panel!A93,Datos!$A$2:$E$16,5,TRUE)</f>
        <v>46.8</v>
      </c>
      <c r="G93" s="22">
        <f>VLOOKUP(Panel!A93,Datos!$A$2:$F$16,6,TRUE)</f>
        <v>9.3473719644220354E-2</v>
      </c>
      <c r="H93" s="19"/>
      <c r="I93" s="19"/>
      <c r="J93" s="19"/>
      <c r="K93" s="19"/>
      <c r="M93" s="19">
        <v>3454500</v>
      </c>
      <c r="N93" s="19">
        <v>95357640</v>
      </c>
      <c r="O93" s="19">
        <v>11620084</v>
      </c>
      <c r="P93" s="19">
        <v>14969000</v>
      </c>
      <c r="Q93" s="19">
        <v>256016418.30000001</v>
      </c>
      <c r="S93">
        <v>0</v>
      </c>
    </row>
    <row r="94" spans="1:19" x14ac:dyDescent="0.2">
      <c r="A94">
        <v>2007</v>
      </c>
      <c r="B94" t="s">
        <v>42</v>
      </c>
      <c r="C94" s="19">
        <f>VLOOKUP(A94,Datos!$A$2:$E$16,2,TRUE)</f>
        <v>13816350.7581544</v>
      </c>
      <c r="D94" s="19">
        <f>VLOOKUP(Panel!A94,Datos!$A$2:$E$16,3,TRUE)</f>
        <v>7.8586715000000001E-2</v>
      </c>
      <c r="E94" s="19">
        <f>VLOOKUP(Panel!A94,Datos!$A$2:$E$16,4,TRUE)</f>
        <v>-816059.81941527</v>
      </c>
      <c r="F94" s="19">
        <f>VLOOKUP(Panel!A94,Datos!$A$2:$E$16,5,TRUE)</f>
        <v>46.8</v>
      </c>
      <c r="G94" s="22">
        <f>VLOOKUP(Panel!A94,Datos!$A$2:$F$16,6,TRUE)</f>
        <v>9.3473719644220354E-2</v>
      </c>
      <c r="H94" s="19"/>
      <c r="I94" s="19"/>
      <c r="J94" s="19"/>
      <c r="K94" s="19"/>
      <c r="M94" s="19">
        <v>328650</v>
      </c>
      <c r="N94" s="19">
        <v>1741165.63</v>
      </c>
      <c r="O94" s="19">
        <v>123493374</v>
      </c>
      <c r="P94" s="19">
        <v>41711272</v>
      </c>
      <c r="Q94" s="19">
        <v>46969425</v>
      </c>
      <c r="R94" s="19">
        <v>1184000.0900000001</v>
      </c>
      <c r="S94">
        <v>0</v>
      </c>
    </row>
    <row r="95" spans="1:19" x14ac:dyDescent="0.2">
      <c r="A95">
        <v>2007</v>
      </c>
      <c r="B95" t="s">
        <v>43</v>
      </c>
      <c r="C95" s="19">
        <f>VLOOKUP(A95,Datos!$A$2:$E$16,2,TRUE)</f>
        <v>13816350.7581544</v>
      </c>
      <c r="D95" s="19">
        <f>VLOOKUP(Panel!A95,Datos!$A$2:$E$16,3,TRUE)</f>
        <v>7.8586715000000001E-2</v>
      </c>
      <c r="E95" s="19">
        <f>VLOOKUP(Panel!A95,Datos!$A$2:$E$16,4,TRUE)</f>
        <v>-816059.81941527</v>
      </c>
      <c r="F95" s="19">
        <f>VLOOKUP(Panel!A95,Datos!$A$2:$E$16,5,TRUE)</f>
        <v>46.8</v>
      </c>
      <c r="G95" s="22">
        <f>VLOOKUP(Panel!A95,Datos!$A$2:$F$16,6,TRUE)</f>
        <v>9.3473719644220354E-2</v>
      </c>
      <c r="H95" s="19"/>
      <c r="I95" s="19"/>
      <c r="J95" s="19"/>
      <c r="K95" s="19"/>
      <c r="L95" s="19"/>
      <c r="M95" s="19">
        <v>36613238</v>
      </c>
      <c r="N95" s="19">
        <v>410507862.29000002</v>
      </c>
      <c r="O95" s="19">
        <v>340230245.19999999</v>
      </c>
      <c r="P95" s="19">
        <v>130256796</v>
      </c>
      <c r="Q95" s="19">
        <v>107290080</v>
      </c>
      <c r="R95" s="19">
        <v>61569011.719999999</v>
      </c>
      <c r="S95">
        <v>0</v>
      </c>
    </row>
    <row r="96" spans="1:19" x14ac:dyDescent="0.2">
      <c r="A96">
        <v>2007</v>
      </c>
      <c r="B96" t="s">
        <v>44</v>
      </c>
      <c r="C96" s="19">
        <f>VLOOKUP(A96,Datos!$A$2:$E$16,2,TRUE)</f>
        <v>13816350.7581544</v>
      </c>
      <c r="D96" s="19">
        <f>VLOOKUP(Panel!A96,Datos!$A$2:$E$16,3,TRUE)</f>
        <v>7.8586715000000001E-2</v>
      </c>
      <c r="E96" s="19">
        <f>VLOOKUP(Panel!A96,Datos!$A$2:$E$16,4,TRUE)</f>
        <v>-816059.81941527</v>
      </c>
      <c r="F96" s="19">
        <f>VLOOKUP(Panel!A96,Datos!$A$2:$E$16,5,TRUE)</f>
        <v>46.8</v>
      </c>
      <c r="G96" s="22">
        <f>VLOOKUP(Panel!A96,Datos!$A$2:$F$16,6,TRUE)</f>
        <v>9.3473719644220354E-2</v>
      </c>
      <c r="H96" s="19"/>
      <c r="J96" s="19"/>
      <c r="K96" s="19"/>
      <c r="L96" s="19"/>
      <c r="M96" s="19">
        <v>905000</v>
      </c>
      <c r="N96" s="19">
        <v>118645620.55</v>
      </c>
      <c r="O96" s="19">
        <v>9100000</v>
      </c>
      <c r="P96">
        <v>0</v>
      </c>
      <c r="Q96">
        <v>0</v>
      </c>
    </row>
    <row r="97" spans="1:20" x14ac:dyDescent="0.2">
      <c r="A97">
        <v>2007</v>
      </c>
      <c r="B97" t="s">
        <v>45</v>
      </c>
      <c r="C97" s="19">
        <f>VLOOKUP(A97,Datos!$A$2:$E$16,2,TRUE)</f>
        <v>13816350.7581544</v>
      </c>
      <c r="D97" s="19">
        <f>VLOOKUP(Panel!A97,Datos!$A$2:$E$16,3,TRUE)</f>
        <v>7.8586715000000001E-2</v>
      </c>
      <c r="E97" s="19">
        <f>VLOOKUP(Panel!A97,Datos!$A$2:$E$16,4,TRUE)</f>
        <v>-816059.81941527</v>
      </c>
      <c r="F97" s="19">
        <f>VLOOKUP(Panel!A97,Datos!$A$2:$E$16,5,TRUE)</f>
        <v>46.8</v>
      </c>
      <c r="G97" s="22">
        <f>VLOOKUP(Panel!A97,Datos!$A$2:$F$16,6,TRUE)</f>
        <v>9.3473719644220354E-2</v>
      </c>
      <c r="H97" s="19"/>
      <c r="I97" s="19"/>
      <c r="J97" s="19"/>
      <c r="N97" s="19">
        <v>37823540.399999999</v>
      </c>
      <c r="O97" s="19">
        <v>13608463</v>
      </c>
      <c r="P97">
        <v>0</v>
      </c>
      <c r="Q97" s="19">
        <v>3080000</v>
      </c>
      <c r="R97">
        <v>0</v>
      </c>
    </row>
    <row r="98" spans="1:20" x14ac:dyDescent="0.2">
      <c r="A98">
        <v>2007</v>
      </c>
      <c r="B98" t="s">
        <v>46</v>
      </c>
      <c r="C98" s="19">
        <f>VLOOKUP(A98,Datos!$A$2:$E$16,2,TRUE)</f>
        <v>13816350.7581544</v>
      </c>
      <c r="D98" s="19">
        <f>VLOOKUP(Panel!A98,Datos!$A$2:$E$16,3,TRUE)</f>
        <v>7.8586715000000001E-2</v>
      </c>
      <c r="E98" s="19">
        <f>VLOOKUP(Panel!A98,Datos!$A$2:$E$16,4,TRUE)</f>
        <v>-816059.81941527</v>
      </c>
      <c r="F98" s="19">
        <f>VLOOKUP(Panel!A98,Datos!$A$2:$E$16,5,TRUE)</f>
        <v>46.8</v>
      </c>
      <c r="G98" s="22">
        <f>VLOOKUP(Panel!A98,Datos!$A$2:$F$16,6,TRUE)</f>
        <v>9.3473719644220354E-2</v>
      </c>
      <c r="H98" s="19"/>
      <c r="I98" s="19"/>
      <c r="M98">
        <v>0</v>
      </c>
      <c r="N98" s="19">
        <v>46770250</v>
      </c>
      <c r="O98" s="19">
        <v>2798475</v>
      </c>
      <c r="Q98" s="19">
        <v>213727520</v>
      </c>
      <c r="R98">
        <v>0</v>
      </c>
    </row>
    <row r="99" spans="1:20" x14ac:dyDescent="0.2">
      <c r="A99">
        <v>2007</v>
      </c>
      <c r="B99" t="s">
        <v>47</v>
      </c>
      <c r="C99" s="19">
        <f>VLOOKUP(A99,Datos!$A$2:$E$16,2,TRUE)</f>
        <v>13816350.7581544</v>
      </c>
      <c r="D99" s="19">
        <f>VLOOKUP(Panel!A99,Datos!$A$2:$E$16,3,TRUE)</f>
        <v>7.8586715000000001E-2</v>
      </c>
      <c r="E99" s="19">
        <f>VLOOKUP(Panel!A99,Datos!$A$2:$E$16,4,TRUE)</f>
        <v>-816059.81941527</v>
      </c>
      <c r="F99" s="19">
        <f>VLOOKUP(Panel!A99,Datos!$A$2:$E$16,5,TRUE)</f>
        <v>46.8</v>
      </c>
      <c r="G99" s="22">
        <f>VLOOKUP(Panel!A99,Datos!$A$2:$F$16,6,TRUE)</f>
        <v>9.3473719644220354E-2</v>
      </c>
      <c r="H99" s="19"/>
      <c r="J99" s="19"/>
      <c r="K99" s="19"/>
      <c r="L99" s="19"/>
      <c r="N99" s="19">
        <v>677803</v>
      </c>
      <c r="O99" s="19">
        <v>118755900</v>
      </c>
      <c r="P99" s="19">
        <v>12000000</v>
      </c>
      <c r="Q99" s="19">
        <v>64853520</v>
      </c>
      <c r="S99">
        <v>0</v>
      </c>
    </row>
    <row r="100" spans="1:20" x14ac:dyDescent="0.2">
      <c r="A100">
        <v>2007</v>
      </c>
      <c r="B100" t="s">
        <v>48</v>
      </c>
      <c r="C100" s="19">
        <f>VLOOKUP(A100,Datos!$A$2:$E$16,2,TRUE)</f>
        <v>13816350.7581544</v>
      </c>
      <c r="D100" s="19">
        <f>VLOOKUP(Panel!A100,Datos!$A$2:$E$16,3,TRUE)</f>
        <v>7.8586715000000001E-2</v>
      </c>
      <c r="E100" s="19">
        <f>VLOOKUP(Panel!A100,Datos!$A$2:$E$16,4,TRUE)</f>
        <v>-816059.81941527</v>
      </c>
      <c r="F100" s="19">
        <f>VLOOKUP(Panel!A100,Datos!$A$2:$E$16,5,TRUE)</f>
        <v>46.8</v>
      </c>
      <c r="G100" s="22">
        <f>VLOOKUP(Panel!A100,Datos!$A$2:$F$16,6,TRUE)</f>
        <v>9.3473719644220354E-2</v>
      </c>
      <c r="H100" s="19"/>
      <c r="I100" s="19"/>
      <c r="J100" s="19"/>
      <c r="K100" s="19"/>
      <c r="L100" s="19"/>
      <c r="M100" s="19">
        <v>7326731.6299999999</v>
      </c>
      <c r="N100" s="19">
        <v>21719098.93</v>
      </c>
      <c r="O100">
        <v>0</v>
      </c>
      <c r="P100" s="19">
        <v>17717006.539999999</v>
      </c>
      <c r="Q100" s="19">
        <v>764677.56</v>
      </c>
      <c r="S100">
        <v>0</v>
      </c>
    </row>
    <row r="101" spans="1:20" x14ac:dyDescent="0.2">
      <c r="A101">
        <v>2007</v>
      </c>
      <c r="B101" t="s">
        <v>49</v>
      </c>
      <c r="C101" s="19">
        <f>VLOOKUP(A101,Datos!$A$2:$E$16,2,TRUE)</f>
        <v>13816350.7581544</v>
      </c>
      <c r="D101" s="19">
        <f>VLOOKUP(Panel!A101,Datos!$A$2:$E$16,3,TRUE)</f>
        <v>7.8586715000000001E-2</v>
      </c>
      <c r="E101" s="19">
        <f>VLOOKUP(Panel!A101,Datos!$A$2:$E$16,4,TRUE)</f>
        <v>-816059.81941527</v>
      </c>
      <c r="F101" s="19">
        <f>VLOOKUP(Panel!A101,Datos!$A$2:$E$16,5,TRUE)</f>
        <v>46.8</v>
      </c>
      <c r="G101" s="22">
        <f>VLOOKUP(Panel!A101,Datos!$A$2:$F$16,6,TRUE)</f>
        <v>9.3473719644220354E-2</v>
      </c>
      <c r="K101" s="19"/>
      <c r="P101" s="19">
        <v>2162463.64</v>
      </c>
      <c r="Q101" s="19">
        <v>63587073.560000002</v>
      </c>
      <c r="R101" s="19">
        <v>35781262.659999996</v>
      </c>
    </row>
    <row r="102" spans="1:20" x14ac:dyDescent="0.2">
      <c r="A102">
        <v>2007</v>
      </c>
      <c r="B102" t="s">
        <v>50</v>
      </c>
      <c r="C102" s="19">
        <f>VLOOKUP(A102,Datos!$A$2:$E$16,2,TRUE)</f>
        <v>13816350.7581544</v>
      </c>
      <c r="D102" s="19">
        <f>VLOOKUP(Panel!A102,Datos!$A$2:$E$16,3,TRUE)</f>
        <v>7.8586715000000001E-2</v>
      </c>
      <c r="E102" s="19">
        <f>VLOOKUP(Panel!A102,Datos!$A$2:$E$16,4,TRUE)</f>
        <v>-816059.81941527</v>
      </c>
      <c r="F102" s="19">
        <f>VLOOKUP(Panel!A102,Datos!$A$2:$E$16,5,TRUE)</f>
        <v>46.8</v>
      </c>
      <c r="G102" s="22">
        <f>VLOOKUP(Panel!A102,Datos!$A$2:$F$16,6,TRUE)</f>
        <v>9.3473719644220354E-2</v>
      </c>
      <c r="H102" s="19"/>
      <c r="I102" s="19"/>
      <c r="J102" s="19"/>
      <c r="N102" s="19">
        <v>110610</v>
      </c>
      <c r="O102" s="19">
        <v>71734237.5</v>
      </c>
      <c r="P102" s="19">
        <v>14521736</v>
      </c>
      <c r="Q102" s="19">
        <v>5670000</v>
      </c>
      <c r="R102">
        <v>0</v>
      </c>
      <c r="S102">
        <v>0</v>
      </c>
    </row>
    <row r="103" spans="1:20" x14ac:dyDescent="0.2">
      <c r="A103">
        <v>2007</v>
      </c>
      <c r="B103" t="s">
        <v>51</v>
      </c>
      <c r="C103" s="19">
        <f>VLOOKUP(A103,Datos!$A$2:$E$16,2,TRUE)</f>
        <v>13816350.7581544</v>
      </c>
      <c r="D103" s="19">
        <f>VLOOKUP(Panel!A103,Datos!$A$2:$E$16,3,TRUE)</f>
        <v>7.8586715000000001E-2</v>
      </c>
      <c r="E103" s="19">
        <f>VLOOKUP(Panel!A103,Datos!$A$2:$E$16,4,TRUE)</f>
        <v>-816059.81941527</v>
      </c>
      <c r="F103" s="19">
        <f>VLOOKUP(Panel!A103,Datos!$A$2:$E$16,5,TRUE)</f>
        <v>46.8</v>
      </c>
      <c r="G103" s="22">
        <f>VLOOKUP(Panel!A103,Datos!$A$2:$F$16,6,TRUE)</f>
        <v>9.3473719644220354E-2</v>
      </c>
      <c r="H103" s="19"/>
      <c r="I103" s="19"/>
      <c r="J103" s="19"/>
      <c r="K103" s="19"/>
      <c r="M103" s="19">
        <v>334700</v>
      </c>
      <c r="N103" s="19">
        <v>1761000</v>
      </c>
      <c r="O103" s="19">
        <v>114037982.95</v>
      </c>
      <c r="P103" s="19">
        <v>20026226.800000001</v>
      </c>
      <c r="Q103" s="19">
        <v>276131210.19</v>
      </c>
      <c r="R103" s="19">
        <v>4999844</v>
      </c>
      <c r="S103">
        <v>0</v>
      </c>
    </row>
    <row r="104" spans="1:20" x14ac:dyDescent="0.2">
      <c r="A104">
        <v>2007</v>
      </c>
      <c r="B104" t="s">
        <v>52</v>
      </c>
      <c r="C104" s="19">
        <f>VLOOKUP(A104,Datos!$A$2:$E$16,2,TRUE)</f>
        <v>13816350.7581544</v>
      </c>
      <c r="D104" s="19">
        <f>VLOOKUP(Panel!A104,Datos!$A$2:$E$16,3,TRUE)</f>
        <v>7.8586715000000001E-2</v>
      </c>
      <c r="E104" s="19">
        <f>VLOOKUP(Panel!A104,Datos!$A$2:$E$16,4,TRUE)</f>
        <v>-816059.81941527</v>
      </c>
      <c r="F104" s="19">
        <f>VLOOKUP(Panel!A104,Datos!$A$2:$E$16,5,TRUE)</f>
        <v>46.8</v>
      </c>
      <c r="G104" s="22">
        <f>VLOOKUP(Panel!A104,Datos!$A$2:$F$16,6,TRUE)</f>
        <v>9.3473719644220354E-2</v>
      </c>
      <c r="H104" s="19"/>
      <c r="I104" s="19"/>
      <c r="J104" s="19"/>
      <c r="K104" s="19"/>
      <c r="L104" s="19"/>
      <c r="M104">
        <v>0</v>
      </c>
      <c r="N104" s="19">
        <v>278977.05</v>
      </c>
      <c r="O104" s="19">
        <v>33372185.359999999</v>
      </c>
      <c r="P104" s="19">
        <v>1859712.2</v>
      </c>
      <c r="Q104" s="19">
        <v>55225804.600000001</v>
      </c>
      <c r="R104">
        <v>0</v>
      </c>
    </row>
    <row r="105" spans="1:20" x14ac:dyDescent="0.2">
      <c r="A105">
        <v>2007</v>
      </c>
      <c r="B105" t="s">
        <v>53</v>
      </c>
      <c r="C105" s="19">
        <f>VLOOKUP(A105,Datos!$A$2:$E$16,2,TRUE)</f>
        <v>13816350.7581544</v>
      </c>
      <c r="D105" s="19">
        <f>VLOOKUP(Panel!A105,Datos!$A$2:$E$16,3,TRUE)</f>
        <v>7.8586715000000001E-2</v>
      </c>
      <c r="E105" s="19">
        <f>VLOOKUP(Panel!A105,Datos!$A$2:$E$16,4,TRUE)</f>
        <v>-816059.81941527</v>
      </c>
      <c r="F105" s="19">
        <f>VLOOKUP(Panel!A105,Datos!$A$2:$E$16,5,TRUE)</f>
        <v>46.8</v>
      </c>
      <c r="G105" s="22">
        <f>VLOOKUP(Panel!A105,Datos!$A$2:$F$16,6,TRUE)</f>
        <v>9.3473719644220354E-2</v>
      </c>
      <c r="H105" s="19"/>
      <c r="I105" s="19"/>
      <c r="J105" s="19"/>
      <c r="K105" s="19"/>
      <c r="L105" s="19"/>
      <c r="M105" s="19">
        <v>5457560.6600000001</v>
      </c>
      <c r="N105" s="19">
        <v>1603000</v>
      </c>
      <c r="O105" s="19">
        <v>1063976</v>
      </c>
      <c r="P105" s="19">
        <v>1534158.08</v>
      </c>
      <c r="Q105" s="19">
        <v>29284872.609999999</v>
      </c>
      <c r="R105" s="19">
        <v>2301200</v>
      </c>
    </row>
    <row r="106" spans="1:20" x14ac:dyDescent="0.2">
      <c r="A106">
        <v>2007</v>
      </c>
      <c r="B106" t="s">
        <v>54</v>
      </c>
      <c r="C106" s="19">
        <f>VLOOKUP(A106,Datos!$A$2:$E$16,2,TRUE)</f>
        <v>13816350.7581544</v>
      </c>
      <c r="D106" s="19">
        <f>VLOOKUP(Panel!A106,Datos!$A$2:$E$16,3,TRUE)</f>
        <v>7.8586715000000001E-2</v>
      </c>
      <c r="E106" s="19">
        <f>VLOOKUP(Panel!A106,Datos!$A$2:$E$16,4,TRUE)</f>
        <v>-816059.81941527</v>
      </c>
      <c r="F106" s="19">
        <f>VLOOKUP(Panel!A106,Datos!$A$2:$E$16,5,TRUE)</f>
        <v>46.8</v>
      </c>
      <c r="G106" s="22">
        <f>VLOOKUP(Panel!A106,Datos!$A$2:$F$16,6,TRUE)</f>
        <v>9.3473719644220354E-2</v>
      </c>
      <c r="H106" s="19"/>
      <c r="I106" s="19"/>
      <c r="J106" s="19"/>
      <c r="K106" s="19"/>
      <c r="L106" s="19"/>
      <c r="N106" s="19">
        <v>19888595.129999999</v>
      </c>
      <c r="O106" s="19">
        <v>55365144</v>
      </c>
      <c r="P106" s="19">
        <v>31710000</v>
      </c>
      <c r="Q106" s="19">
        <v>128303939.59999999</v>
      </c>
      <c r="R106">
        <v>0</v>
      </c>
      <c r="S106" s="19">
        <v>125068468</v>
      </c>
      <c r="T106">
        <v>0</v>
      </c>
    </row>
    <row r="107" spans="1:20" x14ac:dyDescent="0.2">
      <c r="A107">
        <v>2007</v>
      </c>
      <c r="B107" t="s">
        <v>55</v>
      </c>
      <c r="C107" s="19">
        <f>VLOOKUP(A107,Datos!$A$2:$E$16,2,TRUE)</f>
        <v>13816350.7581544</v>
      </c>
      <c r="D107" s="19">
        <f>VLOOKUP(Panel!A107,Datos!$A$2:$E$16,3,TRUE)</f>
        <v>7.8586715000000001E-2</v>
      </c>
      <c r="E107" s="19">
        <f>VLOOKUP(Panel!A107,Datos!$A$2:$E$16,4,TRUE)</f>
        <v>-816059.81941527</v>
      </c>
      <c r="F107" s="19">
        <f>VLOOKUP(Panel!A107,Datos!$A$2:$E$16,5,TRUE)</f>
        <v>46.8</v>
      </c>
      <c r="G107" s="22">
        <f>VLOOKUP(Panel!A107,Datos!$A$2:$F$16,6,TRUE)</f>
        <v>9.3473719644220354E-2</v>
      </c>
      <c r="H107" s="19"/>
      <c r="I107" s="19"/>
      <c r="J107" s="19"/>
      <c r="K107" s="19"/>
      <c r="L107" s="19"/>
      <c r="M107" s="19">
        <v>28649622.43</v>
      </c>
      <c r="N107" s="19">
        <v>135803345.87</v>
      </c>
      <c r="O107" s="19">
        <v>8057797</v>
      </c>
      <c r="P107" s="19">
        <v>75827481.640000001</v>
      </c>
      <c r="Q107" s="19">
        <v>8308690</v>
      </c>
      <c r="R107" s="19">
        <v>40154613.200000003</v>
      </c>
    </row>
    <row r="108" spans="1:20" x14ac:dyDescent="0.2">
      <c r="A108">
        <v>2007</v>
      </c>
      <c r="B108" t="s">
        <v>56</v>
      </c>
      <c r="C108" s="19">
        <f>VLOOKUP(A108,Datos!$A$2:$E$16,2,TRUE)</f>
        <v>13816350.7581544</v>
      </c>
      <c r="D108" s="19">
        <f>VLOOKUP(Panel!A108,Datos!$A$2:$E$16,3,TRUE)</f>
        <v>7.8586715000000001E-2</v>
      </c>
      <c r="E108" s="19">
        <f>VLOOKUP(Panel!A108,Datos!$A$2:$E$16,4,TRUE)</f>
        <v>-816059.81941527</v>
      </c>
      <c r="F108" s="19">
        <f>VLOOKUP(Panel!A108,Datos!$A$2:$E$16,5,TRUE)</f>
        <v>46.8</v>
      </c>
      <c r="G108" s="22">
        <f>VLOOKUP(Panel!A108,Datos!$A$2:$F$16,6,TRUE)</f>
        <v>9.3473719644220354E-2</v>
      </c>
      <c r="H108" s="19"/>
      <c r="I108" s="19"/>
      <c r="J108" s="19"/>
      <c r="K108" s="19"/>
      <c r="N108" s="19">
        <v>859950.55</v>
      </c>
      <c r="O108" s="19">
        <v>24219290</v>
      </c>
      <c r="P108" s="19">
        <v>48305685</v>
      </c>
      <c r="Q108" s="19">
        <v>319389786.35000002</v>
      </c>
      <c r="R108" s="19">
        <v>3460000</v>
      </c>
      <c r="S108">
        <v>0</v>
      </c>
    </row>
    <row r="109" spans="1:20" x14ac:dyDescent="0.2">
      <c r="A109">
        <v>2007</v>
      </c>
      <c r="B109" t="s">
        <v>57</v>
      </c>
      <c r="C109" s="19">
        <f>VLOOKUP(A109,Datos!$A$2:$E$16,2,TRUE)</f>
        <v>13816350.7581544</v>
      </c>
      <c r="D109" s="19">
        <f>VLOOKUP(Panel!A109,Datos!$A$2:$E$16,3,TRUE)</f>
        <v>7.8586715000000001E-2</v>
      </c>
      <c r="E109" s="19">
        <f>VLOOKUP(Panel!A109,Datos!$A$2:$E$16,4,TRUE)</f>
        <v>-816059.81941527</v>
      </c>
      <c r="F109" s="19">
        <f>VLOOKUP(Panel!A109,Datos!$A$2:$E$16,5,TRUE)</f>
        <v>46.8</v>
      </c>
      <c r="G109" s="22">
        <f>VLOOKUP(Panel!A109,Datos!$A$2:$F$16,6,TRUE)</f>
        <v>9.3473719644220354E-2</v>
      </c>
      <c r="H109" s="19"/>
      <c r="I109" s="19"/>
      <c r="J109" s="19"/>
      <c r="M109" s="19">
        <v>1698000</v>
      </c>
      <c r="N109">
        <v>0</v>
      </c>
      <c r="O109" s="19">
        <v>768268.5</v>
      </c>
      <c r="P109" s="19">
        <v>10352665.15</v>
      </c>
      <c r="Q109">
        <v>0</v>
      </c>
      <c r="R109">
        <v>0</v>
      </c>
      <c r="S109" s="19">
        <v>15356880</v>
      </c>
    </row>
    <row r="110" spans="1:20" x14ac:dyDescent="0.2">
      <c r="A110">
        <v>2007</v>
      </c>
      <c r="B110" t="s">
        <v>58</v>
      </c>
      <c r="C110" s="19">
        <f>VLOOKUP(A110,Datos!$A$2:$E$16,2,TRUE)</f>
        <v>13816350.7581544</v>
      </c>
      <c r="D110" s="19">
        <f>VLOOKUP(Panel!A110,Datos!$A$2:$E$16,3,TRUE)</f>
        <v>7.8586715000000001E-2</v>
      </c>
      <c r="E110" s="19">
        <f>VLOOKUP(Panel!A110,Datos!$A$2:$E$16,4,TRUE)</f>
        <v>-816059.81941527</v>
      </c>
      <c r="F110" s="19">
        <f>VLOOKUP(Panel!A110,Datos!$A$2:$E$16,5,TRUE)</f>
        <v>46.8</v>
      </c>
      <c r="G110" s="22">
        <f>VLOOKUP(Panel!A110,Datos!$A$2:$F$16,6,TRUE)</f>
        <v>9.3473719644220354E-2</v>
      </c>
      <c r="H110" s="19"/>
      <c r="I110" s="19"/>
      <c r="J110" s="19"/>
      <c r="K110" s="19"/>
      <c r="L110" s="19"/>
      <c r="M110">
        <v>0</v>
      </c>
      <c r="O110" s="19">
        <v>8166300</v>
      </c>
      <c r="P110" s="19">
        <v>9934000</v>
      </c>
      <c r="Q110" s="19">
        <v>11657000</v>
      </c>
      <c r="R110">
        <v>0</v>
      </c>
    </row>
    <row r="111" spans="1:20" x14ac:dyDescent="0.2">
      <c r="A111">
        <v>2007</v>
      </c>
      <c r="B111" t="s">
        <v>59</v>
      </c>
      <c r="C111" s="19">
        <f>VLOOKUP(A111,Datos!$A$2:$E$16,2,TRUE)</f>
        <v>13816350.7581544</v>
      </c>
      <c r="D111" s="19">
        <f>VLOOKUP(Panel!A111,Datos!$A$2:$E$16,3,TRUE)</f>
        <v>7.8586715000000001E-2</v>
      </c>
      <c r="E111" s="19">
        <f>VLOOKUP(Panel!A111,Datos!$A$2:$E$16,4,TRUE)</f>
        <v>-816059.81941527</v>
      </c>
      <c r="F111" s="19">
        <f>VLOOKUP(Panel!A111,Datos!$A$2:$E$16,5,TRUE)</f>
        <v>46.8</v>
      </c>
      <c r="G111" s="22">
        <f>VLOOKUP(Panel!A111,Datos!$A$2:$F$16,6,TRUE)</f>
        <v>9.3473719644220354E-2</v>
      </c>
      <c r="H111" s="19"/>
      <c r="I111" s="19"/>
      <c r="J111" s="19"/>
      <c r="K111" s="19"/>
      <c r="M111" s="19">
        <v>800000</v>
      </c>
      <c r="N111" s="19">
        <v>253430</v>
      </c>
      <c r="O111" s="19">
        <v>10477397</v>
      </c>
      <c r="R111" s="19">
        <v>915000</v>
      </c>
      <c r="S111">
        <v>0</v>
      </c>
    </row>
    <row r="112" spans="1:20" x14ac:dyDescent="0.2">
      <c r="A112">
        <v>2007</v>
      </c>
      <c r="B112" t="s">
        <v>60</v>
      </c>
      <c r="C112" s="19">
        <f>VLOOKUP(A112,Datos!$A$2:$E$16,2,TRUE)</f>
        <v>13816350.7581544</v>
      </c>
      <c r="D112" s="19">
        <f>VLOOKUP(Panel!A112,Datos!$A$2:$E$16,3,TRUE)</f>
        <v>7.8586715000000001E-2</v>
      </c>
      <c r="E112" s="19">
        <f>VLOOKUP(Panel!A112,Datos!$A$2:$E$16,4,TRUE)</f>
        <v>-816059.81941527</v>
      </c>
      <c r="F112" s="19">
        <f>VLOOKUP(Panel!A112,Datos!$A$2:$E$16,5,TRUE)</f>
        <v>46.8</v>
      </c>
      <c r="G112" s="22">
        <f>VLOOKUP(Panel!A112,Datos!$A$2:$F$16,6,TRUE)</f>
        <v>9.3473719644220354E-2</v>
      </c>
      <c r="H112" s="19"/>
      <c r="I112" s="19"/>
      <c r="J112" s="19"/>
      <c r="K112" s="19"/>
      <c r="M112" s="19">
        <v>76587</v>
      </c>
      <c r="N112" s="19">
        <v>8503401</v>
      </c>
      <c r="O112" s="19">
        <v>22282516.449999999</v>
      </c>
      <c r="P112" s="19">
        <v>44250000</v>
      </c>
      <c r="Q112" s="19">
        <v>338679675.5</v>
      </c>
      <c r="R112" s="19">
        <v>94747157.200000003</v>
      </c>
      <c r="S112" s="19">
        <v>18821400</v>
      </c>
    </row>
    <row r="113" spans="1:20" x14ac:dyDescent="0.2">
      <c r="A113">
        <v>2007</v>
      </c>
      <c r="B113" t="s">
        <v>61</v>
      </c>
      <c r="C113" s="19">
        <f>VLOOKUP(A113,Datos!$A$2:$E$16,2,TRUE)</f>
        <v>13816350.7581544</v>
      </c>
      <c r="D113" s="19">
        <f>VLOOKUP(Panel!A113,Datos!$A$2:$E$16,3,TRUE)</f>
        <v>7.8586715000000001E-2</v>
      </c>
      <c r="E113" s="19">
        <f>VLOOKUP(Panel!A113,Datos!$A$2:$E$16,4,TRUE)</f>
        <v>-816059.81941527</v>
      </c>
      <c r="F113" s="19">
        <f>VLOOKUP(Panel!A113,Datos!$A$2:$E$16,5,TRUE)</f>
        <v>46.8</v>
      </c>
      <c r="G113" s="22">
        <f>VLOOKUP(Panel!A113,Datos!$A$2:$F$16,6,TRUE)</f>
        <v>9.3473719644220354E-2</v>
      </c>
      <c r="H113" s="19"/>
      <c r="I113" s="19"/>
      <c r="J113" s="19"/>
      <c r="S113">
        <v>0</v>
      </c>
    </row>
    <row r="114" spans="1:20" x14ac:dyDescent="0.2">
      <c r="A114">
        <v>2007</v>
      </c>
      <c r="B114" t="s">
        <v>62</v>
      </c>
      <c r="C114" s="19">
        <f>VLOOKUP(A114,Datos!$A$2:$E$16,2,TRUE)</f>
        <v>13816350.7581544</v>
      </c>
      <c r="D114" s="19">
        <f>VLOOKUP(Panel!A114,Datos!$A$2:$E$16,3,TRUE)</f>
        <v>7.8586715000000001E-2</v>
      </c>
      <c r="E114" s="19">
        <f>VLOOKUP(Panel!A114,Datos!$A$2:$E$16,4,TRUE)</f>
        <v>-816059.81941527</v>
      </c>
      <c r="F114" s="19">
        <f>VLOOKUP(Panel!A114,Datos!$A$2:$E$16,5,TRUE)</f>
        <v>46.8</v>
      </c>
      <c r="G114" s="22">
        <f>VLOOKUP(Panel!A114,Datos!$A$2:$F$16,6,TRUE)</f>
        <v>9.3473719644220354E-2</v>
      </c>
      <c r="H114" s="19"/>
      <c r="J114" s="19"/>
      <c r="K114" s="19"/>
      <c r="L114" s="19"/>
      <c r="M114" s="19">
        <v>1555000</v>
      </c>
      <c r="N114">
        <v>0</v>
      </c>
      <c r="O114">
        <v>0</v>
      </c>
      <c r="P114" s="19">
        <v>4562000</v>
      </c>
    </row>
    <row r="115" spans="1:20" x14ac:dyDescent="0.2">
      <c r="A115">
        <v>2007</v>
      </c>
      <c r="B115" t="s">
        <v>63</v>
      </c>
      <c r="C115" s="19">
        <f>VLOOKUP(A115,Datos!$A$2:$E$16,2,TRUE)</f>
        <v>13816350.7581544</v>
      </c>
      <c r="D115" s="19">
        <f>VLOOKUP(Panel!A115,Datos!$A$2:$E$16,3,TRUE)</f>
        <v>7.8586715000000001E-2</v>
      </c>
      <c r="E115" s="19">
        <f>VLOOKUP(Panel!A115,Datos!$A$2:$E$16,4,TRUE)</f>
        <v>-816059.81941527</v>
      </c>
      <c r="F115" s="19">
        <f>VLOOKUP(Panel!A115,Datos!$A$2:$E$16,5,TRUE)</f>
        <v>46.8</v>
      </c>
      <c r="G115" s="22">
        <f>VLOOKUP(Panel!A115,Datos!$A$2:$F$16,6,TRUE)</f>
        <v>9.3473719644220354E-2</v>
      </c>
      <c r="H115" s="19"/>
      <c r="I115" s="19"/>
      <c r="J115" s="19"/>
      <c r="K115" s="19"/>
      <c r="L115" s="19"/>
      <c r="M115">
        <v>0</v>
      </c>
      <c r="N115" s="19">
        <v>265354</v>
      </c>
      <c r="O115" s="19">
        <v>17862317</v>
      </c>
      <c r="P115" s="19">
        <v>322200</v>
      </c>
      <c r="Q115" s="19">
        <v>133592406</v>
      </c>
      <c r="R115">
        <v>0</v>
      </c>
      <c r="S115">
        <v>0</v>
      </c>
    </row>
    <row r="116" spans="1:20" x14ac:dyDescent="0.2">
      <c r="A116">
        <v>2007</v>
      </c>
      <c r="B116" t="s">
        <v>64</v>
      </c>
      <c r="C116" s="19">
        <f>VLOOKUP(A116,Datos!$A$2:$E$16,2,TRUE)</f>
        <v>13816350.7581544</v>
      </c>
      <c r="D116" s="19">
        <f>VLOOKUP(Panel!A116,Datos!$A$2:$E$16,3,TRUE)</f>
        <v>7.8586715000000001E-2</v>
      </c>
      <c r="E116" s="19">
        <f>VLOOKUP(Panel!A116,Datos!$A$2:$E$16,4,TRUE)</f>
        <v>-816059.81941527</v>
      </c>
      <c r="F116" s="19">
        <f>VLOOKUP(Panel!A116,Datos!$A$2:$E$16,5,TRUE)</f>
        <v>46.8</v>
      </c>
      <c r="G116" s="22">
        <f>VLOOKUP(Panel!A116,Datos!$A$2:$F$16,6,TRUE)</f>
        <v>9.3473719644220354E-2</v>
      </c>
      <c r="H116" s="19"/>
      <c r="I116" s="19"/>
      <c r="J116" s="19"/>
      <c r="K116" s="19"/>
      <c r="M116" s="19">
        <v>90897.08</v>
      </c>
      <c r="N116" s="19">
        <v>34886230</v>
      </c>
      <c r="O116" s="19">
        <v>6055000</v>
      </c>
      <c r="P116" s="19">
        <v>9698000</v>
      </c>
      <c r="Q116" s="19">
        <v>47387000</v>
      </c>
      <c r="R116">
        <v>0</v>
      </c>
    </row>
    <row r="117" spans="1:20" x14ac:dyDescent="0.2">
      <c r="A117">
        <v>2007</v>
      </c>
      <c r="B117" t="s">
        <v>65</v>
      </c>
      <c r="C117" s="19">
        <f>VLOOKUP(A117,Datos!$A$2:$E$16,2,TRUE)</f>
        <v>13816350.7581544</v>
      </c>
      <c r="D117" s="19">
        <f>VLOOKUP(Panel!A117,Datos!$A$2:$E$16,3,TRUE)</f>
        <v>7.8586715000000001E-2</v>
      </c>
      <c r="E117" s="19">
        <f>VLOOKUP(Panel!A117,Datos!$A$2:$E$16,4,TRUE)</f>
        <v>-816059.81941527</v>
      </c>
      <c r="F117" s="19">
        <f>VLOOKUP(Panel!A117,Datos!$A$2:$E$16,5,TRUE)</f>
        <v>46.8</v>
      </c>
      <c r="G117" s="22">
        <f>VLOOKUP(Panel!A117,Datos!$A$2:$F$16,6,TRUE)</f>
        <v>9.3473719644220354E-2</v>
      </c>
      <c r="H117" s="19"/>
      <c r="L117" s="19"/>
      <c r="N117">
        <v>0</v>
      </c>
      <c r="P117" s="19">
        <v>3034525.16</v>
      </c>
      <c r="Q117" s="19">
        <v>79907255.239999995</v>
      </c>
      <c r="R117" s="19">
        <v>5016918.6900000004</v>
      </c>
    </row>
    <row r="118" spans="1:20" x14ac:dyDescent="0.2">
      <c r="A118">
        <v>2007</v>
      </c>
      <c r="B118" t="s">
        <v>66</v>
      </c>
      <c r="C118" s="19">
        <f>VLOOKUP(A118,Datos!$A$2:$E$16,2,TRUE)</f>
        <v>13816350.7581544</v>
      </c>
      <c r="D118" s="19">
        <f>VLOOKUP(Panel!A118,Datos!$A$2:$E$16,3,TRUE)</f>
        <v>7.8586715000000001E-2</v>
      </c>
      <c r="E118" s="19">
        <f>VLOOKUP(Panel!A118,Datos!$A$2:$E$16,4,TRUE)</f>
        <v>-816059.81941527</v>
      </c>
      <c r="F118" s="19">
        <f>VLOOKUP(Panel!A118,Datos!$A$2:$E$16,5,TRUE)</f>
        <v>46.8</v>
      </c>
      <c r="G118" s="22">
        <f>VLOOKUP(Panel!A118,Datos!$A$2:$F$16,6,TRUE)</f>
        <v>9.3473719644220354E-2</v>
      </c>
      <c r="H118" s="19"/>
      <c r="I118" s="19"/>
      <c r="J118" s="19"/>
      <c r="K118" s="19"/>
      <c r="N118" s="19">
        <v>748640</v>
      </c>
      <c r="O118" s="19">
        <v>55297448.5</v>
      </c>
      <c r="P118" s="19">
        <v>54647096.590000004</v>
      </c>
      <c r="Q118" s="19">
        <v>87962132.150000006</v>
      </c>
      <c r="R118" s="19">
        <v>6799998</v>
      </c>
      <c r="S118">
        <v>0</v>
      </c>
    </row>
    <row r="119" spans="1:20" x14ac:dyDescent="0.2">
      <c r="A119">
        <v>2007</v>
      </c>
      <c r="B119" t="s">
        <v>67</v>
      </c>
      <c r="C119" s="19">
        <f>VLOOKUP(A119,Datos!$A$2:$E$16,2,TRUE)</f>
        <v>13816350.7581544</v>
      </c>
      <c r="D119" s="19">
        <f>VLOOKUP(Panel!A119,Datos!$A$2:$E$16,3,TRUE)</f>
        <v>7.8586715000000001E-2</v>
      </c>
      <c r="E119" s="19">
        <f>VLOOKUP(Panel!A119,Datos!$A$2:$E$16,4,TRUE)</f>
        <v>-816059.81941527</v>
      </c>
      <c r="F119" s="19">
        <f>VLOOKUP(Panel!A119,Datos!$A$2:$E$16,5,TRUE)</f>
        <v>46.8</v>
      </c>
      <c r="G119" s="22">
        <f>VLOOKUP(Panel!A119,Datos!$A$2:$F$16,6,TRUE)</f>
        <v>9.3473719644220354E-2</v>
      </c>
      <c r="H119" s="19"/>
      <c r="I119" s="19"/>
      <c r="J119" s="19"/>
      <c r="K119" s="19"/>
      <c r="L119" s="19"/>
      <c r="M119" s="19">
        <v>24639995.890000001</v>
      </c>
      <c r="N119" s="19">
        <v>2072766</v>
      </c>
      <c r="O119" s="19">
        <v>15284685</v>
      </c>
      <c r="Q119" s="19">
        <v>2500000</v>
      </c>
    </row>
    <row r="120" spans="1:20" x14ac:dyDescent="0.2">
      <c r="A120">
        <v>2007</v>
      </c>
      <c r="B120" t="s">
        <v>68</v>
      </c>
      <c r="C120" s="19">
        <f>VLOOKUP(A120,Datos!$A$2:$E$16,2,TRUE)</f>
        <v>13816350.7581544</v>
      </c>
      <c r="D120" s="19">
        <f>VLOOKUP(Panel!A120,Datos!$A$2:$E$16,3,TRUE)</f>
        <v>7.8586715000000001E-2</v>
      </c>
      <c r="E120" s="19">
        <f>VLOOKUP(Panel!A120,Datos!$A$2:$E$16,4,TRUE)</f>
        <v>-816059.81941527</v>
      </c>
      <c r="F120" s="19">
        <f>VLOOKUP(Panel!A120,Datos!$A$2:$E$16,5,TRUE)</f>
        <v>46.8</v>
      </c>
      <c r="G120" s="22">
        <f>VLOOKUP(Panel!A120,Datos!$A$2:$F$16,6,TRUE)</f>
        <v>9.3473719644220354E-2</v>
      </c>
      <c r="H120" s="19"/>
      <c r="J120" s="19"/>
      <c r="K120" s="19"/>
      <c r="M120">
        <v>0</v>
      </c>
      <c r="N120" s="19">
        <v>142350</v>
      </c>
      <c r="O120">
        <v>0</v>
      </c>
      <c r="P120" s="19">
        <v>1000000</v>
      </c>
      <c r="Q120" s="19">
        <v>17739400</v>
      </c>
      <c r="S120">
        <v>0</v>
      </c>
    </row>
    <row r="121" spans="1:20" x14ac:dyDescent="0.2">
      <c r="A121">
        <v>2007</v>
      </c>
      <c r="B121" t="s">
        <v>69</v>
      </c>
      <c r="C121" s="19">
        <f>VLOOKUP(A121,Datos!$A$2:$E$16,2,TRUE)</f>
        <v>13816350.7581544</v>
      </c>
      <c r="D121" s="19">
        <f>VLOOKUP(Panel!A121,Datos!$A$2:$E$16,3,TRUE)</f>
        <v>7.8586715000000001E-2</v>
      </c>
      <c r="E121" s="19">
        <f>VLOOKUP(Panel!A121,Datos!$A$2:$E$16,4,TRUE)</f>
        <v>-816059.81941527</v>
      </c>
      <c r="F121" s="19">
        <f>VLOOKUP(Panel!A121,Datos!$A$2:$E$16,5,TRUE)</f>
        <v>46.8</v>
      </c>
      <c r="G121" s="22">
        <f>VLOOKUP(Panel!A121,Datos!$A$2:$F$16,6,TRUE)</f>
        <v>9.3473719644220354E-2</v>
      </c>
      <c r="H121" s="19"/>
      <c r="I121" s="19"/>
      <c r="J121" s="19"/>
      <c r="K121" s="19"/>
      <c r="P121" s="19">
        <v>3000000</v>
      </c>
      <c r="Q121" s="19">
        <v>113957484.7</v>
      </c>
      <c r="R121" s="19">
        <v>10989274.5</v>
      </c>
      <c r="S121">
        <v>0</v>
      </c>
    </row>
    <row r="122" spans="1:20" x14ac:dyDescent="0.2">
      <c r="A122">
        <v>2007</v>
      </c>
      <c r="B122" t="s">
        <v>70</v>
      </c>
      <c r="C122" s="19">
        <f>VLOOKUP(A122,Datos!$A$2:$E$16,2,TRUE)</f>
        <v>13816350.7581544</v>
      </c>
      <c r="D122" s="19">
        <f>VLOOKUP(Panel!A122,Datos!$A$2:$E$16,3,TRUE)</f>
        <v>7.8586715000000001E-2</v>
      </c>
      <c r="E122" s="19">
        <f>VLOOKUP(Panel!A122,Datos!$A$2:$E$16,4,TRUE)</f>
        <v>-816059.81941527</v>
      </c>
      <c r="F122" s="19">
        <f>VLOOKUP(Panel!A122,Datos!$A$2:$E$16,5,TRUE)</f>
        <v>46.8</v>
      </c>
      <c r="G122" s="22">
        <f>VLOOKUP(Panel!A122,Datos!$A$2:$F$16,6,TRUE)</f>
        <v>9.3473719644220354E-2</v>
      </c>
      <c r="H122" s="19"/>
      <c r="I122" s="19"/>
      <c r="J122" s="19"/>
      <c r="K122" s="19"/>
      <c r="M122" s="19">
        <v>4099775</v>
      </c>
      <c r="N122" s="19">
        <v>3928716</v>
      </c>
      <c r="O122" s="19">
        <v>32578400</v>
      </c>
      <c r="P122" s="19">
        <v>32138163.75</v>
      </c>
      <c r="Q122" s="19">
        <v>78885601</v>
      </c>
      <c r="R122" s="19">
        <v>47901201.850000001</v>
      </c>
    </row>
    <row r="123" spans="1:20" x14ac:dyDescent="0.2">
      <c r="A123">
        <v>2007</v>
      </c>
      <c r="B123" t="s">
        <v>71</v>
      </c>
      <c r="C123" s="19">
        <f>VLOOKUP(A123,Datos!$A$2:$E$16,2,TRUE)</f>
        <v>13816350.7581544</v>
      </c>
      <c r="D123" s="19">
        <f>VLOOKUP(Panel!A123,Datos!$A$2:$E$16,3,TRUE)</f>
        <v>7.8586715000000001E-2</v>
      </c>
      <c r="E123" s="19">
        <f>VLOOKUP(Panel!A123,Datos!$A$2:$E$16,4,TRUE)</f>
        <v>-816059.81941527</v>
      </c>
      <c r="F123" s="19">
        <f>VLOOKUP(Panel!A123,Datos!$A$2:$E$16,5,TRUE)</f>
        <v>46.8</v>
      </c>
      <c r="G123" s="22">
        <f>VLOOKUP(Panel!A123,Datos!$A$2:$F$16,6,TRUE)</f>
        <v>9.3473719644220354E-2</v>
      </c>
      <c r="H123" s="19"/>
      <c r="I123" s="19"/>
      <c r="J123" s="19"/>
      <c r="K123" s="19"/>
      <c r="L123" s="19"/>
      <c r="M123" s="19">
        <v>6107360</v>
      </c>
      <c r="N123" s="19">
        <v>23365000</v>
      </c>
      <c r="O123" s="19">
        <v>12500000</v>
      </c>
      <c r="R123" s="19">
        <v>8200000</v>
      </c>
      <c r="S123">
        <v>0</v>
      </c>
    </row>
    <row r="124" spans="1:20" x14ac:dyDescent="0.2">
      <c r="A124">
        <v>2007</v>
      </c>
      <c r="B124" t="s">
        <v>72</v>
      </c>
      <c r="C124" s="19">
        <f>VLOOKUP(A124,Datos!$A$2:$E$16,2,TRUE)</f>
        <v>13816350.7581544</v>
      </c>
      <c r="D124" s="19">
        <f>VLOOKUP(Panel!A124,Datos!$A$2:$E$16,3,TRUE)</f>
        <v>7.8586715000000001E-2</v>
      </c>
      <c r="E124" s="19">
        <f>VLOOKUP(Panel!A124,Datos!$A$2:$E$16,4,TRUE)</f>
        <v>-816059.81941527</v>
      </c>
      <c r="F124" s="19">
        <f>VLOOKUP(Panel!A124,Datos!$A$2:$E$16,5,TRUE)</f>
        <v>46.8</v>
      </c>
      <c r="G124" s="22">
        <f>VLOOKUP(Panel!A124,Datos!$A$2:$F$16,6,TRUE)</f>
        <v>9.3473719644220354E-2</v>
      </c>
      <c r="H124" s="19"/>
      <c r="I124" s="19"/>
      <c r="K124" s="19"/>
      <c r="L124" s="19"/>
      <c r="N124" s="19">
        <v>1848560</v>
      </c>
      <c r="O124" s="19">
        <v>19972369.199999999</v>
      </c>
      <c r="P124" s="19">
        <v>2270000</v>
      </c>
      <c r="Q124" s="19">
        <v>741510</v>
      </c>
      <c r="R124" s="19">
        <v>628752.64000000001</v>
      </c>
      <c r="S124">
        <v>0</v>
      </c>
    </row>
    <row r="125" spans="1:20" x14ac:dyDescent="0.2">
      <c r="A125">
        <v>2007</v>
      </c>
      <c r="B125" t="s">
        <v>73</v>
      </c>
      <c r="C125" s="19">
        <f>VLOOKUP(A125,Datos!$A$2:$E$16,2,TRUE)</f>
        <v>13816350.7581544</v>
      </c>
      <c r="D125" s="19">
        <f>VLOOKUP(Panel!A125,Datos!$A$2:$E$16,3,TRUE)</f>
        <v>7.8586715000000001E-2</v>
      </c>
      <c r="E125" s="19">
        <f>VLOOKUP(Panel!A125,Datos!$A$2:$E$16,4,TRUE)</f>
        <v>-816059.81941527</v>
      </c>
      <c r="F125" s="19">
        <f>VLOOKUP(Panel!A125,Datos!$A$2:$E$16,5,TRUE)</f>
        <v>46.8</v>
      </c>
      <c r="G125" s="22">
        <f>VLOOKUP(Panel!A125,Datos!$A$2:$F$16,6,TRUE)</f>
        <v>9.3473719644220354E-2</v>
      </c>
      <c r="H125" s="19"/>
      <c r="J125" s="19"/>
      <c r="K125" s="19"/>
      <c r="N125" s="19">
        <v>20350</v>
      </c>
      <c r="O125">
        <v>0</v>
      </c>
      <c r="P125" s="19">
        <v>1000000</v>
      </c>
      <c r="Q125" s="19">
        <v>44342000</v>
      </c>
      <c r="R125" s="19">
        <v>10509500</v>
      </c>
    </row>
    <row r="126" spans="1:20" x14ac:dyDescent="0.2">
      <c r="A126">
        <v>2007</v>
      </c>
      <c r="B126" t="s">
        <v>74</v>
      </c>
      <c r="C126" s="19">
        <f>VLOOKUP(A126,Datos!$A$2:$E$16,2,TRUE)</f>
        <v>13816350.7581544</v>
      </c>
      <c r="D126" s="19">
        <f>VLOOKUP(Panel!A126,Datos!$A$2:$E$16,3,TRUE)</f>
        <v>7.8586715000000001E-2</v>
      </c>
      <c r="E126" s="19">
        <f>VLOOKUP(Panel!A126,Datos!$A$2:$E$16,4,TRUE)</f>
        <v>-816059.81941527</v>
      </c>
      <c r="F126" s="19">
        <f>VLOOKUP(Panel!A126,Datos!$A$2:$E$16,5,TRUE)</f>
        <v>46.8</v>
      </c>
      <c r="G126" s="22">
        <f>VLOOKUP(Panel!A126,Datos!$A$2:$F$16,6,TRUE)</f>
        <v>9.3473719644220354E-2</v>
      </c>
      <c r="H126" s="19"/>
      <c r="I126" s="19"/>
      <c r="J126" s="19"/>
      <c r="N126" s="19">
        <v>210283.99</v>
      </c>
      <c r="O126" s="19">
        <v>8992000</v>
      </c>
      <c r="P126" s="19">
        <v>1800000</v>
      </c>
      <c r="Q126">
        <v>0</v>
      </c>
      <c r="R126" s="19">
        <v>1989000</v>
      </c>
      <c r="S126">
        <v>0</v>
      </c>
    </row>
    <row r="127" spans="1:20" x14ac:dyDescent="0.2">
      <c r="A127">
        <v>2007</v>
      </c>
      <c r="B127" t="s">
        <v>75</v>
      </c>
      <c r="C127" s="19">
        <f>VLOOKUP(A127,Datos!$A$2:$E$16,2,TRUE)</f>
        <v>13816350.7581544</v>
      </c>
      <c r="D127" s="19">
        <f>VLOOKUP(Panel!A127,Datos!$A$2:$E$16,3,TRUE)</f>
        <v>7.8586715000000001E-2</v>
      </c>
      <c r="E127" s="19">
        <f>VLOOKUP(Panel!A127,Datos!$A$2:$E$16,4,TRUE)</f>
        <v>-816059.81941527</v>
      </c>
      <c r="F127" s="19">
        <f>VLOOKUP(Panel!A127,Datos!$A$2:$E$16,5,TRUE)</f>
        <v>46.8</v>
      </c>
      <c r="G127" s="22">
        <f>VLOOKUP(Panel!A127,Datos!$A$2:$F$16,6,TRUE)</f>
        <v>9.3473719644220354E-2</v>
      </c>
      <c r="H127" s="19"/>
      <c r="I127" s="19"/>
      <c r="J127" s="19"/>
      <c r="K127" s="19"/>
      <c r="M127" s="19">
        <v>50000</v>
      </c>
      <c r="N127" s="19">
        <v>865790.95</v>
      </c>
      <c r="O127" s="19">
        <v>9760800</v>
      </c>
      <c r="P127" s="19">
        <v>1268000</v>
      </c>
      <c r="Q127" s="19">
        <v>37387000</v>
      </c>
      <c r="R127" s="19">
        <v>1590540</v>
      </c>
      <c r="S127" s="19">
        <v>5735882</v>
      </c>
    </row>
    <row r="128" spans="1:20" x14ac:dyDescent="0.2">
      <c r="A128">
        <v>2007</v>
      </c>
      <c r="B128" t="s">
        <v>76</v>
      </c>
      <c r="C128" s="19">
        <f>VLOOKUP(A128,Datos!$A$2:$E$16,2,TRUE)</f>
        <v>13816350.7581544</v>
      </c>
      <c r="D128" s="19">
        <f>VLOOKUP(Panel!A128,Datos!$A$2:$E$16,3,TRUE)</f>
        <v>7.8586715000000001E-2</v>
      </c>
      <c r="E128" s="19">
        <f>VLOOKUP(Panel!A128,Datos!$A$2:$E$16,4,TRUE)</f>
        <v>-816059.81941527</v>
      </c>
      <c r="F128" s="19">
        <f>VLOOKUP(Panel!A128,Datos!$A$2:$E$16,5,TRUE)</f>
        <v>46.8</v>
      </c>
      <c r="G128" s="22">
        <f>VLOOKUP(Panel!A128,Datos!$A$2:$F$16,6,TRUE)</f>
        <v>9.3473719644220354E-2</v>
      </c>
      <c r="H128" s="19"/>
      <c r="I128" s="19"/>
      <c r="J128" s="19"/>
      <c r="K128" s="19"/>
      <c r="N128" s="19">
        <v>76508600</v>
      </c>
      <c r="O128" s="19">
        <v>13801929.83</v>
      </c>
      <c r="P128" s="19">
        <v>2800000</v>
      </c>
      <c r="Q128" s="19">
        <v>176837132.59999999</v>
      </c>
      <c r="R128" s="19">
        <v>1200000</v>
      </c>
      <c r="S128">
        <v>0</v>
      </c>
      <c r="T128">
        <v>0</v>
      </c>
    </row>
    <row r="129" spans="1:20" x14ac:dyDescent="0.2">
      <c r="A129">
        <v>2007</v>
      </c>
      <c r="B129" t="s">
        <v>77</v>
      </c>
      <c r="C129" s="19">
        <f>VLOOKUP(A129,Datos!$A$2:$E$16,2,TRUE)</f>
        <v>13816350.7581544</v>
      </c>
      <c r="D129" s="19">
        <f>VLOOKUP(Panel!A129,Datos!$A$2:$E$16,3,TRUE)</f>
        <v>7.8586715000000001E-2</v>
      </c>
      <c r="E129" s="19">
        <f>VLOOKUP(Panel!A129,Datos!$A$2:$E$16,4,TRUE)</f>
        <v>-816059.81941527</v>
      </c>
      <c r="F129" s="19">
        <f>VLOOKUP(Panel!A129,Datos!$A$2:$E$16,5,TRUE)</f>
        <v>46.8</v>
      </c>
      <c r="G129" s="22">
        <f>VLOOKUP(Panel!A129,Datos!$A$2:$F$16,6,TRUE)</f>
        <v>9.3473719644220354E-2</v>
      </c>
      <c r="H129" s="19"/>
      <c r="I129" s="19"/>
      <c r="J129" s="19"/>
      <c r="K129" s="19"/>
      <c r="M129" s="19">
        <v>296500</v>
      </c>
      <c r="N129" s="19">
        <v>1500000</v>
      </c>
      <c r="O129" s="19">
        <v>31496729.600000001</v>
      </c>
      <c r="P129">
        <v>0</v>
      </c>
      <c r="Q129">
        <v>0</v>
      </c>
    </row>
    <row r="130" spans="1:20" x14ac:dyDescent="0.2">
      <c r="A130">
        <v>2007</v>
      </c>
      <c r="B130" t="s">
        <v>78</v>
      </c>
      <c r="C130" s="19">
        <f>VLOOKUP(A130,Datos!$A$2:$E$16,2,TRUE)</f>
        <v>13816350.7581544</v>
      </c>
      <c r="D130" s="19">
        <f>VLOOKUP(Panel!A130,Datos!$A$2:$E$16,3,TRUE)</f>
        <v>7.8586715000000001E-2</v>
      </c>
      <c r="E130" s="19">
        <f>VLOOKUP(Panel!A130,Datos!$A$2:$E$16,4,TRUE)</f>
        <v>-816059.81941527</v>
      </c>
      <c r="F130" s="19">
        <f>VLOOKUP(Panel!A130,Datos!$A$2:$E$16,5,TRUE)</f>
        <v>46.8</v>
      </c>
      <c r="G130" s="22">
        <f>VLOOKUP(Panel!A130,Datos!$A$2:$F$16,6,TRUE)</f>
        <v>9.3473719644220354E-2</v>
      </c>
      <c r="H130" s="19"/>
      <c r="I130" s="19"/>
      <c r="J130" s="19"/>
      <c r="K130" s="19"/>
      <c r="N130" s="19">
        <v>66048750</v>
      </c>
      <c r="O130" s="19">
        <v>30502250</v>
      </c>
      <c r="Q130" s="19">
        <v>129263170.13</v>
      </c>
      <c r="R130" s="19">
        <v>340000</v>
      </c>
    </row>
    <row r="131" spans="1:20" x14ac:dyDescent="0.2">
      <c r="A131">
        <v>2007</v>
      </c>
      <c r="B131" t="s">
        <v>79</v>
      </c>
      <c r="C131" s="19">
        <f>VLOOKUP(A131,Datos!$A$2:$E$16,2,TRUE)</f>
        <v>13816350.7581544</v>
      </c>
      <c r="D131" s="19">
        <f>VLOOKUP(Panel!A131,Datos!$A$2:$E$16,3,TRUE)</f>
        <v>7.8586715000000001E-2</v>
      </c>
      <c r="E131" s="19">
        <f>VLOOKUP(Panel!A131,Datos!$A$2:$E$16,4,TRUE)</f>
        <v>-816059.81941527</v>
      </c>
      <c r="F131" s="19">
        <f>VLOOKUP(Panel!A131,Datos!$A$2:$E$16,5,TRUE)</f>
        <v>46.8</v>
      </c>
      <c r="G131" s="22">
        <f>VLOOKUP(Panel!A131,Datos!$A$2:$F$16,6,TRUE)</f>
        <v>9.3473719644220354E-2</v>
      </c>
      <c r="H131" s="19"/>
      <c r="J131" s="19"/>
      <c r="K131" s="19"/>
      <c r="N131" s="19">
        <v>87617064.640000001</v>
      </c>
      <c r="O131" s="19">
        <v>37383122</v>
      </c>
      <c r="P131">
        <v>0</v>
      </c>
      <c r="Q131" s="19">
        <v>286631006.39999998</v>
      </c>
      <c r="R131" s="19">
        <v>6000000</v>
      </c>
      <c r="S131">
        <v>0</v>
      </c>
    </row>
    <row r="132" spans="1:20" x14ac:dyDescent="0.2">
      <c r="A132">
        <v>2007</v>
      </c>
      <c r="B132" t="s">
        <v>80</v>
      </c>
      <c r="C132" s="19">
        <f>VLOOKUP(A132,Datos!$A$2:$E$16,2,TRUE)</f>
        <v>13816350.7581544</v>
      </c>
      <c r="D132" s="19">
        <f>VLOOKUP(Panel!A132,Datos!$A$2:$E$16,3,TRUE)</f>
        <v>7.8586715000000001E-2</v>
      </c>
      <c r="E132" s="19">
        <f>VLOOKUP(Panel!A132,Datos!$A$2:$E$16,4,TRUE)</f>
        <v>-816059.81941527</v>
      </c>
      <c r="F132" s="19">
        <f>VLOOKUP(Panel!A132,Datos!$A$2:$E$16,5,TRUE)</f>
        <v>46.8</v>
      </c>
      <c r="G132" s="22">
        <f>VLOOKUP(Panel!A132,Datos!$A$2:$F$16,6,TRUE)</f>
        <v>9.3473719644220354E-2</v>
      </c>
      <c r="H132" s="19"/>
      <c r="I132" s="19"/>
      <c r="J132" s="19"/>
      <c r="K132" s="19"/>
      <c r="L132" s="19"/>
      <c r="M132" s="19">
        <v>110000</v>
      </c>
      <c r="N132" s="19">
        <v>223799</v>
      </c>
      <c r="O132">
        <v>0</v>
      </c>
      <c r="P132" s="19">
        <v>12200000</v>
      </c>
      <c r="Q132">
        <v>0</v>
      </c>
      <c r="R132">
        <v>0</v>
      </c>
      <c r="S132" s="19">
        <v>7000000</v>
      </c>
    </row>
    <row r="133" spans="1:20" x14ac:dyDescent="0.2">
      <c r="A133">
        <v>2007</v>
      </c>
      <c r="B133" t="s">
        <v>81</v>
      </c>
      <c r="C133" s="19">
        <f>VLOOKUP(A133,Datos!$A$2:$E$16,2,TRUE)</f>
        <v>13816350.7581544</v>
      </c>
      <c r="D133" s="19">
        <f>VLOOKUP(Panel!A133,Datos!$A$2:$E$16,3,TRUE)</f>
        <v>7.8586715000000001E-2</v>
      </c>
      <c r="E133" s="19">
        <f>VLOOKUP(Panel!A133,Datos!$A$2:$E$16,4,TRUE)</f>
        <v>-816059.81941527</v>
      </c>
      <c r="F133" s="19">
        <f>VLOOKUP(Panel!A133,Datos!$A$2:$E$16,5,TRUE)</f>
        <v>46.8</v>
      </c>
      <c r="G133" s="22">
        <f>VLOOKUP(Panel!A133,Datos!$A$2:$F$16,6,TRUE)</f>
        <v>9.3473719644220354E-2</v>
      </c>
      <c r="H133" s="19"/>
      <c r="J133" s="19"/>
      <c r="K133" s="19"/>
      <c r="P133" s="19">
        <v>11680000</v>
      </c>
      <c r="Q133">
        <v>0</v>
      </c>
      <c r="R133">
        <v>0</v>
      </c>
      <c r="S133">
        <v>0</v>
      </c>
    </row>
    <row r="134" spans="1:20" x14ac:dyDescent="0.2">
      <c r="A134">
        <v>2007</v>
      </c>
      <c r="B134" t="s">
        <v>82</v>
      </c>
      <c r="C134" s="19">
        <f>VLOOKUP(A134,Datos!$A$2:$E$16,2,TRUE)</f>
        <v>13816350.7581544</v>
      </c>
      <c r="D134" s="19">
        <f>VLOOKUP(Panel!A134,Datos!$A$2:$E$16,3,TRUE)</f>
        <v>7.8586715000000001E-2</v>
      </c>
      <c r="E134" s="19">
        <f>VLOOKUP(Panel!A134,Datos!$A$2:$E$16,4,TRUE)</f>
        <v>-816059.81941527</v>
      </c>
      <c r="F134" s="19">
        <f>VLOOKUP(Panel!A134,Datos!$A$2:$E$16,5,TRUE)</f>
        <v>46.8</v>
      </c>
      <c r="G134" s="22">
        <f>VLOOKUP(Panel!A134,Datos!$A$2:$F$16,6,TRUE)</f>
        <v>9.3473719644220354E-2</v>
      </c>
      <c r="I134" s="19"/>
      <c r="J134" s="19"/>
      <c r="K134" s="19"/>
      <c r="L134" s="19"/>
      <c r="M134" s="19">
        <v>21587247.48</v>
      </c>
      <c r="N134">
        <v>0</v>
      </c>
      <c r="O134" s="19">
        <v>24573671</v>
      </c>
    </row>
    <row r="135" spans="1:20" x14ac:dyDescent="0.2">
      <c r="A135">
        <v>2007</v>
      </c>
      <c r="B135" t="s">
        <v>83</v>
      </c>
      <c r="C135" s="19">
        <f>VLOOKUP(A135,Datos!$A$2:$E$16,2,TRUE)</f>
        <v>13816350.7581544</v>
      </c>
      <c r="D135" s="19">
        <f>VLOOKUP(Panel!A135,Datos!$A$2:$E$16,3,TRUE)</f>
        <v>7.8586715000000001E-2</v>
      </c>
      <c r="E135" s="19">
        <f>VLOOKUP(Panel!A135,Datos!$A$2:$E$16,4,TRUE)</f>
        <v>-816059.81941527</v>
      </c>
      <c r="F135" s="19">
        <f>VLOOKUP(Panel!A135,Datos!$A$2:$E$16,5,TRUE)</f>
        <v>46.8</v>
      </c>
      <c r="G135" s="22">
        <f>VLOOKUP(Panel!A135,Datos!$A$2:$F$16,6,TRUE)</f>
        <v>9.3473719644220354E-2</v>
      </c>
      <c r="H135" s="19"/>
      <c r="I135" s="19"/>
      <c r="J135" s="19"/>
      <c r="K135" s="19"/>
      <c r="N135" s="19">
        <v>56052796.670000002</v>
      </c>
      <c r="O135" s="19">
        <v>22746041.920000002</v>
      </c>
      <c r="P135" s="19">
        <v>600000</v>
      </c>
      <c r="S135">
        <v>0</v>
      </c>
    </row>
    <row r="136" spans="1:20" x14ac:dyDescent="0.2">
      <c r="A136">
        <v>2007</v>
      </c>
      <c r="B136" t="s">
        <v>84</v>
      </c>
      <c r="C136" s="19">
        <f>VLOOKUP(A136,Datos!$A$2:$E$16,2,TRUE)</f>
        <v>13816350.7581544</v>
      </c>
      <c r="D136" s="19">
        <f>VLOOKUP(Panel!A136,Datos!$A$2:$E$16,3,TRUE)</f>
        <v>7.8586715000000001E-2</v>
      </c>
      <c r="E136" s="19">
        <f>VLOOKUP(Panel!A136,Datos!$A$2:$E$16,4,TRUE)</f>
        <v>-816059.81941527</v>
      </c>
      <c r="F136" s="19">
        <f>VLOOKUP(Panel!A136,Datos!$A$2:$E$16,5,TRUE)</f>
        <v>46.8</v>
      </c>
      <c r="G136" s="22">
        <f>VLOOKUP(Panel!A136,Datos!$A$2:$F$16,6,TRUE)</f>
        <v>9.3473719644220354E-2</v>
      </c>
      <c r="H136" s="19"/>
      <c r="I136" s="19"/>
      <c r="J136" s="19"/>
      <c r="N136" s="19">
        <v>7999806</v>
      </c>
      <c r="O136" s="19">
        <v>10319562</v>
      </c>
      <c r="S136" s="19">
        <v>443352</v>
      </c>
    </row>
    <row r="137" spans="1:20" x14ac:dyDescent="0.2">
      <c r="A137">
        <v>2007</v>
      </c>
      <c r="B137" t="s">
        <v>85</v>
      </c>
      <c r="C137" s="19">
        <f>VLOOKUP(A137,Datos!$A$2:$E$16,2,TRUE)</f>
        <v>13816350.7581544</v>
      </c>
      <c r="D137" s="19">
        <f>VLOOKUP(Panel!A137,Datos!$A$2:$E$16,3,TRUE)</f>
        <v>7.8586715000000001E-2</v>
      </c>
      <c r="E137" s="19">
        <f>VLOOKUP(Panel!A137,Datos!$A$2:$E$16,4,TRUE)</f>
        <v>-816059.81941527</v>
      </c>
      <c r="F137" s="19">
        <f>VLOOKUP(Panel!A137,Datos!$A$2:$E$16,5,TRUE)</f>
        <v>46.8</v>
      </c>
      <c r="G137" s="22">
        <f>VLOOKUP(Panel!A137,Datos!$A$2:$F$16,6,TRUE)</f>
        <v>9.3473719644220354E-2</v>
      </c>
      <c r="H137" s="19"/>
      <c r="I137" s="19"/>
      <c r="J137" s="19"/>
      <c r="N137" s="19">
        <v>270807050.44999999</v>
      </c>
      <c r="O137" s="19">
        <v>80389704</v>
      </c>
      <c r="P137" s="19">
        <v>22430747.09</v>
      </c>
      <c r="Q137" s="19">
        <v>11881100</v>
      </c>
      <c r="S137">
        <v>0</v>
      </c>
    </row>
    <row r="138" spans="1:20" x14ac:dyDescent="0.2">
      <c r="A138">
        <v>2007</v>
      </c>
      <c r="B138" t="s">
        <v>86</v>
      </c>
      <c r="C138" s="19">
        <f>VLOOKUP(A138,Datos!$A$2:$E$16,2,TRUE)</f>
        <v>13816350.7581544</v>
      </c>
      <c r="D138" s="19">
        <f>VLOOKUP(Panel!A138,Datos!$A$2:$E$16,3,TRUE)</f>
        <v>7.8586715000000001E-2</v>
      </c>
      <c r="E138" s="19">
        <f>VLOOKUP(Panel!A138,Datos!$A$2:$E$16,4,TRUE)</f>
        <v>-816059.81941527</v>
      </c>
      <c r="F138" s="19">
        <f>VLOOKUP(Panel!A138,Datos!$A$2:$E$16,5,TRUE)</f>
        <v>46.8</v>
      </c>
      <c r="G138" s="22">
        <f>VLOOKUP(Panel!A138,Datos!$A$2:$F$16,6,TRUE)</f>
        <v>9.3473719644220354E-2</v>
      </c>
      <c r="H138" s="19"/>
      <c r="I138" s="19"/>
      <c r="J138" s="19"/>
      <c r="K138" s="19"/>
      <c r="N138" s="19">
        <v>23841676.449999999</v>
      </c>
      <c r="O138" s="19">
        <v>29590980</v>
      </c>
      <c r="P138" s="19">
        <v>4900000</v>
      </c>
      <c r="Q138" s="19">
        <v>256451874.65000001</v>
      </c>
      <c r="R138">
        <v>0</v>
      </c>
      <c r="S138">
        <v>0</v>
      </c>
    </row>
    <row r="139" spans="1:20" x14ac:dyDescent="0.2">
      <c r="A139">
        <v>2007</v>
      </c>
      <c r="B139" t="s">
        <v>87</v>
      </c>
      <c r="C139" s="19">
        <f>VLOOKUP(A139,Datos!$A$2:$E$16,2,TRUE)</f>
        <v>13816350.7581544</v>
      </c>
      <c r="D139" s="19">
        <f>VLOOKUP(Panel!A139,Datos!$A$2:$E$16,3,TRUE)</f>
        <v>7.8586715000000001E-2</v>
      </c>
      <c r="E139" s="19">
        <f>VLOOKUP(Panel!A139,Datos!$A$2:$E$16,4,TRUE)</f>
        <v>-816059.81941527</v>
      </c>
      <c r="F139" s="19">
        <f>VLOOKUP(Panel!A139,Datos!$A$2:$E$16,5,TRUE)</f>
        <v>46.8</v>
      </c>
      <c r="G139" s="22">
        <f>VLOOKUP(Panel!A139,Datos!$A$2:$F$16,6,TRUE)</f>
        <v>9.3473719644220354E-2</v>
      </c>
      <c r="H139" s="19"/>
      <c r="J139" s="19"/>
      <c r="N139" s="19">
        <v>495160</v>
      </c>
      <c r="O139" s="19">
        <v>23365.25</v>
      </c>
      <c r="P139">
        <v>0</v>
      </c>
      <c r="Q139" s="19">
        <v>33785000</v>
      </c>
      <c r="R139">
        <v>0</v>
      </c>
    </row>
    <row r="140" spans="1:20" x14ac:dyDescent="0.2">
      <c r="A140">
        <v>2007</v>
      </c>
      <c r="B140" t="s">
        <v>88</v>
      </c>
      <c r="C140" s="19">
        <f>VLOOKUP(A140,Datos!$A$2:$E$16,2,TRUE)</f>
        <v>13816350.7581544</v>
      </c>
      <c r="D140" s="19">
        <f>VLOOKUP(Panel!A140,Datos!$A$2:$E$16,3,TRUE)</f>
        <v>7.8586715000000001E-2</v>
      </c>
      <c r="E140" s="19">
        <f>VLOOKUP(Panel!A140,Datos!$A$2:$E$16,4,TRUE)</f>
        <v>-816059.81941527</v>
      </c>
      <c r="F140" s="19">
        <f>VLOOKUP(Panel!A140,Datos!$A$2:$E$16,5,TRUE)</f>
        <v>46.8</v>
      </c>
      <c r="G140" s="22">
        <f>VLOOKUP(Panel!A140,Datos!$A$2:$F$16,6,TRUE)</f>
        <v>9.3473719644220354E-2</v>
      </c>
      <c r="H140" s="19"/>
      <c r="I140" s="19"/>
      <c r="J140" s="19"/>
      <c r="K140" s="19"/>
      <c r="M140" s="19">
        <v>2241647.96</v>
      </c>
      <c r="O140" s="19">
        <v>38568975.600000001</v>
      </c>
      <c r="P140" s="19">
        <v>99282056.569999993</v>
      </c>
      <c r="Q140" s="19">
        <v>92225931.129999995</v>
      </c>
      <c r="R140" s="19">
        <v>38836053.359999999</v>
      </c>
      <c r="S140">
        <v>0</v>
      </c>
    </row>
    <row r="141" spans="1:20" x14ac:dyDescent="0.2">
      <c r="A141">
        <v>2007</v>
      </c>
      <c r="B141" t="s">
        <v>89</v>
      </c>
      <c r="C141" s="19">
        <f>VLOOKUP(A141,Datos!$A$2:$E$16,2,TRUE)</f>
        <v>13816350.7581544</v>
      </c>
      <c r="D141" s="19">
        <f>VLOOKUP(Panel!A141,Datos!$A$2:$E$16,3,TRUE)</f>
        <v>7.8586715000000001E-2</v>
      </c>
      <c r="E141" s="19">
        <f>VLOOKUP(Panel!A141,Datos!$A$2:$E$16,4,TRUE)</f>
        <v>-816059.81941527</v>
      </c>
      <c r="F141" s="19">
        <f>VLOOKUP(Panel!A141,Datos!$A$2:$E$16,5,TRUE)</f>
        <v>46.8</v>
      </c>
      <c r="G141" s="22">
        <f>VLOOKUP(Panel!A141,Datos!$A$2:$F$16,6,TRUE)</f>
        <v>9.3473719644220354E-2</v>
      </c>
      <c r="H141" s="19"/>
      <c r="I141" s="19"/>
      <c r="J141" s="19"/>
      <c r="K141" s="19"/>
      <c r="L141" s="19"/>
      <c r="M141" s="19">
        <v>200150</v>
      </c>
      <c r="N141" s="19">
        <v>50632606.32</v>
      </c>
      <c r="O141" s="19">
        <v>29956972.84</v>
      </c>
      <c r="P141" s="19">
        <v>45629227.729999997</v>
      </c>
      <c r="Q141" s="19">
        <v>495067376.44</v>
      </c>
      <c r="R141" s="19">
        <v>43396022.57</v>
      </c>
      <c r="S141" s="19">
        <v>35132291.439999998</v>
      </c>
    </row>
    <row r="142" spans="1:20" x14ac:dyDescent="0.2">
      <c r="A142">
        <v>2007</v>
      </c>
      <c r="B142" t="s">
        <v>90</v>
      </c>
      <c r="C142" s="19">
        <f>VLOOKUP(A142,Datos!$A$2:$E$16,2,TRUE)</f>
        <v>13816350.7581544</v>
      </c>
      <c r="D142" s="19">
        <f>VLOOKUP(Panel!A142,Datos!$A$2:$E$16,3,TRUE)</f>
        <v>7.8586715000000001E-2</v>
      </c>
      <c r="E142" s="19">
        <f>VLOOKUP(Panel!A142,Datos!$A$2:$E$16,4,TRUE)</f>
        <v>-816059.81941527</v>
      </c>
      <c r="F142" s="19">
        <f>VLOOKUP(Panel!A142,Datos!$A$2:$E$16,5,TRUE)</f>
        <v>46.8</v>
      </c>
      <c r="G142" s="22">
        <f>VLOOKUP(Panel!A142,Datos!$A$2:$F$16,6,TRUE)</f>
        <v>9.3473719644220354E-2</v>
      </c>
      <c r="H142" s="19"/>
      <c r="J142" s="19"/>
      <c r="K142" s="19"/>
      <c r="N142" s="19">
        <v>663776</v>
      </c>
      <c r="O142" s="19">
        <v>11595000</v>
      </c>
      <c r="P142" s="19">
        <v>8304951.6500000004</v>
      </c>
      <c r="Q142" s="19">
        <v>12300000</v>
      </c>
    </row>
    <row r="143" spans="1:20" x14ac:dyDescent="0.2">
      <c r="A143">
        <v>2007</v>
      </c>
      <c r="B143" t="s">
        <v>91</v>
      </c>
      <c r="C143" s="19">
        <f>VLOOKUP(A143,Datos!$A$2:$E$16,2,TRUE)</f>
        <v>13816350.7581544</v>
      </c>
      <c r="D143" s="19">
        <f>VLOOKUP(Panel!A143,Datos!$A$2:$E$16,3,TRUE)</f>
        <v>7.8586715000000001E-2</v>
      </c>
      <c r="E143" s="19">
        <f>VLOOKUP(Panel!A143,Datos!$A$2:$E$16,4,TRUE)</f>
        <v>-816059.81941527</v>
      </c>
      <c r="F143" s="19">
        <f>VLOOKUP(Panel!A143,Datos!$A$2:$E$16,5,TRUE)</f>
        <v>46.8</v>
      </c>
      <c r="G143" s="22">
        <f>VLOOKUP(Panel!A143,Datos!$A$2:$F$16,6,TRUE)</f>
        <v>9.3473719644220354E-2</v>
      </c>
      <c r="H143" s="19"/>
      <c r="I143" s="19"/>
      <c r="J143" s="19"/>
      <c r="K143" s="19"/>
      <c r="L143" s="19"/>
      <c r="N143" s="19">
        <v>158620305.65000001</v>
      </c>
      <c r="O143" s="19">
        <v>84236451.040000007</v>
      </c>
      <c r="P143" s="19">
        <v>191456377.02000001</v>
      </c>
      <c r="Q143" s="19">
        <v>14516532.529999999</v>
      </c>
      <c r="R143" s="19">
        <v>22259810.620000001</v>
      </c>
      <c r="S143" s="19">
        <v>2194100</v>
      </c>
      <c r="T143">
        <v>0</v>
      </c>
    </row>
    <row r="144" spans="1:20" x14ac:dyDescent="0.2">
      <c r="A144">
        <v>2007</v>
      </c>
      <c r="B144" t="s">
        <v>92</v>
      </c>
      <c r="C144" s="19">
        <f>VLOOKUP(A144,Datos!$A$2:$E$16,2,TRUE)</f>
        <v>13816350.7581544</v>
      </c>
      <c r="D144" s="19">
        <f>VLOOKUP(Panel!A144,Datos!$A$2:$E$16,3,TRUE)</f>
        <v>7.8586715000000001E-2</v>
      </c>
      <c r="E144" s="19">
        <f>VLOOKUP(Panel!A144,Datos!$A$2:$E$16,4,TRUE)</f>
        <v>-816059.81941527</v>
      </c>
      <c r="F144" s="19">
        <f>VLOOKUP(Panel!A144,Datos!$A$2:$E$16,5,TRUE)</f>
        <v>46.8</v>
      </c>
      <c r="G144" s="22">
        <f>VLOOKUP(Panel!A144,Datos!$A$2:$F$16,6,TRUE)</f>
        <v>9.3473719644220354E-2</v>
      </c>
      <c r="H144" s="19"/>
      <c r="I144" s="19"/>
      <c r="M144">
        <v>0</v>
      </c>
      <c r="N144">
        <v>0</v>
      </c>
      <c r="O144" s="19">
        <v>22035762</v>
      </c>
      <c r="P144">
        <v>0</v>
      </c>
      <c r="Q144" s="19">
        <v>16255010</v>
      </c>
      <c r="R144">
        <v>0</v>
      </c>
      <c r="S144">
        <v>0</v>
      </c>
    </row>
    <row r="145" spans="1:19" x14ac:dyDescent="0.2">
      <c r="A145">
        <v>2007</v>
      </c>
      <c r="B145" t="s">
        <v>93</v>
      </c>
      <c r="C145" s="19">
        <f>VLOOKUP(A145,Datos!$A$2:$E$16,2,TRUE)</f>
        <v>13816350.7581544</v>
      </c>
      <c r="D145" s="19">
        <f>VLOOKUP(Panel!A145,Datos!$A$2:$E$16,3,TRUE)</f>
        <v>7.8586715000000001E-2</v>
      </c>
      <c r="E145" s="19">
        <f>VLOOKUP(Panel!A145,Datos!$A$2:$E$16,4,TRUE)</f>
        <v>-816059.81941527</v>
      </c>
      <c r="F145" s="19">
        <f>VLOOKUP(Panel!A145,Datos!$A$2:$E$16,5,TRUE)</f>
        <v>46.8</v>
      </c>
      <c r="G145" s="22">
        <f>VLOOKUP(Panel!A145,Datos!$A$2:$F$16,6,TRUE)</f>
        <v>9.3473719644220354E-2</v>
      </c>
      <c r="H145" s="19"/>
      <c r="I145" s="19"/>
      <c r="J145" s="19"/>
      <c r="K145" s="19"/>
      <c r="L145" s="19"/>
      <c r="M145" s="19">
        <v>199500</v>
      </c>
      <c r="S145" s="19">
        <v>5800000</v>
      </c>
    </row>
    <row r="146" spans="1:19" x14ac:dyDescent="0.2">
      <c r="A146">
        <v>2007</v>
      </c>
      <c r="B146" t="s">
        <v>94</v>
      </c>
      <c r="C146" s="19">
        <f>VLOOKUP(A146,Datos!$A$2:$E$16,2,TRUE)</f>
        <v>13816350.7581544</v>
      </c>
      <c r="D146" s="19">
        <f>VLOOKUP(Panel!A146,Datos!$A$2:$E$16,3,TRUE)</f>
        <v>7.8586715000000001E-2</v>
      </c>
      <c r="E146" s="19">
        <f>VLOOKUP(Panel!A146,Datos!$A$2:$E$16,4,TRUE)</f>
        <v>-816059.81941527</v>
      </c>
      <c r="F146" s="19">
        <f>VLOOKUP(Panel!A146,Datos!$A$2:$E$16,5,TRUE)</f>
        <v>46.8</v>
      </c>
      <c r="G146" s="22">
        <f>VLOOKUP(Panel!A146,Datos!$A$2:$F$16,6,TRUE)</f>
        <v>9.3473719644220354E-2</v>
      </c>
      <c r="H146" s="19"/>
      <c r="I146" s="19"/>
      <c r="J146" s="19"/>
      <c r="K146" s="19"/>
      <c r="M146" s="19">
        <v>1064242.47</v>
      </c>
      <c r="N146" s="19">
        <v>11193070</v>
      </c>
      <c r="P146">
        <v>0</v>
      </c>
      <c r="Q146" s="19">
        <v>47248424</v>
      </c>
      <c r="R146">
        <v>0</v>
      </c>
      <c r="S146">
        <v>0</v>
      </c>
    </row>
    <row r="147" spans="1:19" x14ac:dyDescent="0.2">
      <c r="A147">
        <v>2007</v>
      </c>
      <c r="B147" t="s">
        <v>95</v>
      </c>
      <c r="C147" s="19">
        <f>VLOOKUP(A147,Datos!$A$2:$E$16,2,TRUE)</f>
        <v>13816350.7581544</v>
      </c>
      <c r="D147" s="19">
        <f>VLOOKUP(Panel!A147,Datos!$A$2:$E$16,3,TRUE)</f>
        <v>7.8586715000000001E-2</v>
      </c>
      <c r="E147" s="19">
        <f>VLOOKUP(Panel!A147,Datos!$A$2:$E$16,4,TRUE)</f>
        <v>-816059.81941527</v>
      </c>
      <c r="F147" s="19">
        <f>VLOOKUP(Panel!A147,Datos!$A$2:$E$16,5,TRUE)</f>
        <v>46.8</v>
      </c>
      <c r="G147" s="22">
        <f>VLOOKUP(Panel!A147,Datos!$A$2:$F$16,6,TRUE)</f>
        <v>9.3473719644220354E-2</v>
      </c>
      <c r="H147" s="19"/>
      <c r="I147" s="19"/>
      <c r="J147" s="19"/>
      <c r="K147" s="19"/>
      <c r="N147">
        <v>0</v>
      </c>
      <c r="O147" s="19">
        <v>14800000</v>
      </c>
    </row>
    <row r="148" spans="1:19" x14ac:dyDescent="0.2">
      <c r="A148">
        <v>2007</v>
      </c>
      <c r="B148" t="s">
        <v>96</v>
      </c>
      <c r="C148" s="19">
        <f>VLOOKUP(A148,Datos!$A$2:$E$16,2,TRUE)</f>
        <v>13816350.7581544</v>
      </c>
      <c r="D148" s="19">
        <f>VLOOKUP(Panel!A148,Datos!$A$2:$E$16,3,TRUE)</f>
        <v>7.8586715000000001E-2</v>
      </c>
      <c r="E148" s="19">
        <f>VLOOKUP(Panel!A148,Datos!$A$2:$E$16,4,TRUE)</f>
        <v>-816059.81941527</v>
      </c>
      <c r="F148" s="19">
        <f>VLOOKUP(Panel!A148,Datos!$A$2:$E$16,5,TRUE)</f>
        <v>46.8</v>
      </c>
      <c r="G148" s="22">
        <f>VLOOKUP(Panel!A148,Datos!$A$2:$F$16,6,TRUE)</f>
        <v>9.3473719644220354E-2</v>
      </c>
      <c r="H148" s="19"/>
      <c r="I148" s="19"/>
      <c r="J148" s="19"/>
      <c r="K148" s="19"/>
      <c r="L148" s="19"/>
      <c r="M148" s="19">
        <v>480000</v>
      </c>
      <c r="O148" s="19">
        <v>36602331.890000001</v>
      </c>
      <c r="P148" s="19">
        <v>49250755.170000002</v>
      </c>
      <c r="Q148" s="19">
        <v>714267492.75</v>
      </c>
      <c r="R148" s="19">
        <v>23125913.359999999</v>
      </c>
      <c r="S148">
        <v>0</v>
      </c>
    </row>
    <row r="149" spans="1:19" x14ac:dyDescent="0.2">
      <c r="A149">
        <v>2007</v>
      </c>
      <c r="B149" t="s">
        <v>97</v>
      </c>
      <c r="C149" s="19">
        <f>VLOOKUP(A149,Datos!$A$2:$E$16,2,TRUE)</f>
        <v>13816350.7581544</v>
      </c>
      <c r="D149" s="19">
        <f>VLOOKUP(Panel!A149,Datos!$A$2:$E$16,3,TRUE)</f>
        <v>7.8586715000000001E-2</v>
      </c>
      <c r="E149" s="19">
        <f>VLOOKUP(Panel!A149,Datos!$A$2:$E$16,4,TRUE)</f>
        <v>-816059.81941527</v>
      </c>
      <c r="F149" s="19">
        <f>VLOOKUP(Panel!A149,Datos!$A$2:$E$16,5,TRUE)</f>
        <v>46.8</v>
      </c>
      <c r="G149" s="22">
        <f>VLOOKUP(Panel!A149,Datos!$A$2:$F$16,6,TRUE)</f>
        <v>9.3473719644220354E-2</v>
      </c>
      <c r="H149" s="19"/>
      <c r="O149" s="19">
        <v>40882600</v>
      </c>
      <c r="S149">
        <v>0</v>
      </c>
    </row>
    <row r="150" spans="1:19" x14ac:dyDescent="0.2">
      <c r="A150">
        <v>2007</v>
      </c>
      <c r="B150" t="s">
        <v>98</v>
      </c>
      <c r="C150" s="19">
        <f>VLOOKUP(A150,Datos!$A$2:$E$16,2,TRUE)</f>
        <v>13816350.7581544</v>
      </c>
      <c r="D150" s="19">
        <f>VLOOKUP(Panel!A150,Datos!$A$2:$E$16,3,TRUE)</f>
        <v>7.8586715000000001E-2</v>
      </c>
      <c r="E150" s="19">
        <f>VLOOKUP(Panel!A150,Datos!$A$2:$E$16,4,TRUE)</f>
        <v>-816059.81941527</v>
      </c>
      <c r="F150" s="19">
        <f>VLOOKUP(Panel!A150,Datos!$A$2:$E$16,5,TRUE)</f>
        <v>46.8</v>
      </c>
      <c r="G150" s="22">
        <f>VLOOKUP(Panel!A150,Datos!$A$2:$F$16,6,TRUE)</f>
        <v>9.3473719644220354E-2</v>
      </c>
      <c r="H150" s="19"/>
      <c r="I150" s="19"/>
      <c r="J150" s="19"/>
      <c r="K150" s="19"/>
      <c r="L150" s="19"/>
      <c r="M150" s="19">
        <v>505231.93</v>
      </c>
      <c r="N150" s="19">
        <v>29519754.5</v>
      </c>
      <c r="O150" s="19">
        <v>204177196.44</v>
      </c>
      <c r="P150" s="19">
        <v>6634421</v>
      </c>
      <c r="Q150" s="19">
        <v>301924032.05000001</v>
      </c>
      <c r="R150" s="19">
        <v>13849108</v>
      </c>
      <c r="S150">
        <v>0</v>
      </c>
    </row>
    <row r="151" spans="1:19" x14ac:dyDescent="0.2">
      <c r="A151">
        <v>2007</v>
      </c>
      <c r="B151" t="s">
        <v>99</v>
      </c>
      <c r="C151" s="19">
        <f>VLOOKUP(A151,Datos!$A$2:$E$16,2,TRUE)</f>
        <v>13816350.7581544</v>
      </c>
      <c r="D151" s="19">
        <f>VLOOKUP(Panel!A151,Datos!$A$2:$E$16,3,TRUE)</f>
        <v>7.8586715000000001E-2</v>
      </c>
      <c r="E151" s="19">
        <f>VLOOKUP(Panel!A151,Datos!$A$2:$E$16,4,TRUE)</f>
        <v>-816059.81941527</v>
      </c>
      <c r="F151" s="19">
        <f>VLOOKUP(Panel!A151,Datos!$A$2:$E$16,5,TRUE)</f>
        <v>46.8</v>
      </c>
      <c r="G151" s="22">
        <f>VLOOKUP(Panel!A151,Datos!$A$2:$F$16,6,TRUE)</f>
        <v>9.3473719644220354E-2</v>
      </c>
      <c r="H151" s="19"/>
      <c r="J151" s="19"/>
      <c r="K151" s="19"/>
      <c r="L151" s="19"/>
      <c r="M151" s="19">
        <v>740000</v>
      </c>
      <c r="N151" s="19">
        <v>394580.99</v>
      </c>
      <c r="O151">
        <v>0</v>
      </c>
      <c r="P151" s="19">
        <v>19784032</v>
      </c>
      <c r="Q151" s="19">
        <v>22918000</v>
      </c>
      <c r="R151" s="19">
        <v>24515600</v>
      </c>
      <c r="S151">
        <v>0</v>
      </c>
    </row>
    <row r="152" spans="1:19" x14ac:dyDescent="0.2">
      <c r="A152">
        <v>2007</v>
      </c>
      <c r="B152" t="s">
        <v>100</v>
      </c>
      <c r="C152" s="19">
        <f>VLOOKUP(A152,Datos!$A$2:$E$16,2,TRUE)</f>
        <v>13816350.7581544</v>
      </c>
      <c r="D152" s="19">
        <f>VLOOKUP(Panel!A152,Datos!$A$2:$E$16,3,TRUE)</f>
        <v>7.8586715000000001E-2</v>
      </c>
      <c r="E152" s="19">
        <f>VLOOKUP(Panel!A152,Datos!$A$2:$E$16,4,TRUE)</f>
        <v>-816059.81941527</v>
      </c>
      <c r="F152" s="19">
        <f>VLOOKUP(Panel!A152,Datos!$A$2:$E$16,5,TRUE)</f>
        <v>46.8</v>
      </c>
      <c r="G152" s="22">
        <f>VLOOKUP(Panel!A152,Datos!$A$2:$F$16,6,TRUE)</f>
        <v>9.3473719644220354E-2</v>
      </c>
      <c r="H152" s="19"/>
      <c r="I152" s="19"/>
      <c r="J152" s="19"/>
      <c r="K152" s="19"/>
      <c r="L152" s="19"/>
      <c r="M152" s="19">
        <v>10393966</v>
      </c>
      <c r="O152" s="19">
        <v>82436000</v>
      </c>
      <c r="P152" s="19">
        <v>22911748</v>
      </c>
      <c r="Q152" s="19">
        <v>1869204.02</v>
      </c>
      <c r="R152" s="19">
        <v>35686377.359999999</v>
      </c>
      <c r="S152">
        <v>0</v>
      </c>
    </row>
    <row r="153" spans="1:19" x14ac:dyDescent="0.2">
      <c r="A153">
        <v>2007</v>
      </c>
      <c r="B153" t="s">
        <v>101</v>
      </c>
      <c r="C153" s="19">
        <f>VLOOKUP(A153,Datos!$A$2:$E$16,2,TRUE)</f>
        <v>13816350.7581544</v>
      </c>
      <c r="D153" s="19">
        <f>VLOOKUP(Panel!A153,Datos!$A$2:$E$16,3,TRUE)</f>
        <v>7.8586715000000001E-2</v>
      </c>
      <c r="E153" s="19">
        <f>VLOOKUP(Panel!A153,Datos!$A$2:$E$16,4,TRUE)</f>
        <v>-816059.81941527</v>
      </c>
      <c r="F153" s="19">
        <f>VLOOKUP(Panel!A153,Datos!$A$2:$E$16,5,TRUE)</f>
        <v>46.8</v>
      </c>
      <c r="G153" s="22">
        <f>VLOOKUP(Panel!A153,Datos!$A$2:$F$16,6,TRUE)</f>
        <v>9.3473719644220354E-2</v>
      </c>
      <c r="H153" s="19"/>
      <c r="J153" s="19"/>
      <c r="N153" s="19">
        <v>511082.56</v>
      </c>
      <c r="S153" s="19">
        <v>10903948.039999999</v>
      </c>
    </row>
    <row r="154" spans="1:19" x14ac:dyDescent="0.2">
      <c r="A154">
        <v>2007</v>
      </c>
      <c r="B154" t="s">
        <v>102</v>
      </c>
      <c r="C154" s="19">
        <f>VLOOKUP(A154,Datos!$A$2:$E$16,2,TRUE)</f>
        <v>13816350.7581544</v>
      </c>
      <c r="D154" s="19">
        <f>VLOOKUP(Panel!A154,Datos!$A$2:$E$16,3,TRUE)</f>
        <v>7.8586715000000001E-2</v>
      </c>
      <c r="E154" s="19">
        <f>VLOOKUP(Panel!A154,Datos!$A$2:$E$16,4,TRUE)</f>
        <v>-816059.81941527</v>
      </c>
      <c r="F154" s="19">
        <f>VLOOKUP(Panel!A154,Datos!$A$2:$E$16,5,TRUE)</f>
        <v>46.8</v>
      </c>
      <c r="G154" s="22">
        <f>VLOOKUP(Panel!A154,Datos!$A$2:$F$16,6,TRUE)</f>
        <v>9.3473719644220354E-2</v>
      </c>
      <c r="H154" s="19"/>
      <c r="I154" s="19"/>
      <c r="J154" s="19"/>
      <c r="K154" s="19"/>
      <c r="N154" s="19">
        <v>973968</v>
      </c>
      <c r="O154">
        <v>0</v>
      </c>
      <c r="P154" s="19">
        <v>33183151</v>
      </c>
      <c r="Q154" s="19">
        <v>74861173.819999993</v>
      </c>
      <c r="R154" s="19">
        <v>3369212.14</v>
      </c>
      <c r="S154">
        <v>0</v>
      </c>
    </row>
    <row r="155" spans="1:19" x14ac:dyDescent="0.2">
      <c r="A155">
        <v>2007</v>
      </c>
      <c r="B155" t="s">
        <v>103</v>
      </c>
      <c r="C155" s="19">
        <f>VLOOKUP(A155,Datos!$A$2:$E$16,2,TRUE)</f>
        <v>13816350.7581544</v>
      </c>
      <c r="D155" s="19">
        <f>VLOOKUP(Panel!A155,Datos!$A$2:$E$16,3,TRUE)</f>
        <v>7.8586715000000001E-2</v>
      </c>
      <c r="E155" s="19">
        <f>VLOOKUP(Panel!A155,Datos!$A$2:$E$16,4,TRUE)</f>
        <v>-816059.81941527</v>
      </c>
      <c r="F155" s="19">
        <f>VLOOKUP(Panel!A155,Datos!$A$2:$E$16,5,TRUE)</f>
        <v>46.8</v>
      </c>
      <c r="G155" s="22">
        <f>VLOOKUP(Panel!A155,Datos!$A$2:$F$16,6,TRUE)</f>
        <v>9.3473719644220354E-2</v>
      </c>
      <c r="H155" s="19"/>
      <c r="I155" s="19"/>
      <c r="K155" s="19"/>
      <c r="N155" s="19">
        <v>186801072.30000001</v>
      </c>
      <c r="O155" s="19">
        <v>73944160</v>
      </c>
      <c r="P155" s="19">
        <v>10652000</v>
      </c>
      <c r="Q155" s="19">
        <v>30405000</v>
      </c>
      <c r="R155" s="19">
        <v>10504000</v>
      </c>
    </row>
    <row r="156" spans="1:19" x14ac:dyDescent="0.2">
      <c r="A156">
        <v>2007</v>
      </c>
      <c r="B156" t="s">
        <v>104</v>
      </c>
      <c r="C156" s="19">
        <f>VLOOKUP(A156,Datos!$A$2:$E$16,2,TRUE)</f>
        <v>13816350.7581544</v>
      </c>
      <c r="D156" s="19">
        <f>VLOOKUP(Panel!A156,Datos!$A$2:$E$16,3,TRUE)</f>
        <v>7.8586715000000001E-2</v>
      </c>
      <c r="E156" s="19">
        <f>VLOOKUP(Panel!A156,Datos!$A$2:$E$16,4,TRUE)</f>
        <v>-816059.81941527</v>
      </c>
      <c r="F156" s="19">
        <f>VLOOKUP(Panel!A156,Datos!$A$2:$E$16,5,TRUE)</f>
        <v>46.8</v>
      </c>
      <c r="G156" s="22">
        <f>VLOOKUP(Panel!A156,Datos!$A$2:$F$16,6,TRUE)</f>
        <v>9.3473719644220354E-2</v>
      </c>
      <c r="H156" s="19"/>
      <c r="I156" s="19"/>
      <c r="J156" s="19"/>
      <c r="M156" s="19">
        <v>34862</v>
      </c>
      <c r="Q156" s="19">
        <v>39837542.259999998</v>
      </c>
      <c r="S156">
        <v>0</v>
      </c>
    </row>
    <row r="157" spans="1:19" x14ac:dyDescent="0.2">
      <c r="A157">
        <v>2007</v>
      </c>
      <c r="B157" t="s">
        <v>105</v>
      </c>
      <c r="C157" s="19">
        <f>VLOOKUP(A157,Datos!$A$2:$E$16,2,TRUE)</f>
        <v>13816350.7581544</v>
      </c>
      <c r="D157" s="19">
        <f>VLOOKUP(Panel!A157,Datos!$A$2:$E$16,3,TRUE)</f>
        <v>7.8586715000000001E-2</v>
      </c>
      <c r="E157" s="19">
        <f>VLOOKUP(Panel!A157,Datos!$A$2:$E$16,4,TRUE)</f>
        <v>-816059.81941527</v>
      </c>
      <c r="F157" s="19">
        <f>VLOOKUP(Panel!A157,Datos!$A$2:$E$16,5,TRUE)</f>
        <v>46.8</v>
      </c>
      <c r="G157" s="22">
        <f>VLOOKUP(Panel!A157,Datos!$A$2:$F$16,6,TRUE)</f>
        <v>9.3473719644220354E-2</v>
      </c>
      <c r="H157" s="19"/>
      <c r="I157" s="19"/>
      <c r="J157" s="19"/>
      <c r="K157" s="19"/>
      <c r="M157" s="19">
        <v>1288102.3</v>
      </c>
      <c r="N157" s="19">
        <v>420006.17</v>
      </c>
      <c r="O157" s="19">
        <v>20096349.5</v>
      </c>
      <c r="P157" s="19">
        <v>2352042.2000000002</v>
      </c>
      <c r="Q157" s="19">
        <v>153275954.30000001</v>
      </c>
    </row>
    <row r="158" spans="1:19" x14ac:dyDescent="0.2">
      <c r="A158">
        <v>2007</v>
      </c>
      <c r="B158" t="s">
        <v>106</v>
      </c>
      <c r="C158" s="19">
        <f>VLOOKUP(A158,Datos!$A$2:$E$16,2,TRUE)</f>
        <v>13816350.7581544</v>
      </c>
      <c r="D158" s="19">
        <f>VLOOKUP(Panel!A158,Datos!$A$2:$E$16,3,TRUE)</f>
        <v>7.8586715000000001E-2</v>
      </c>
      <c r="E158" s="19">
        <f>VLOOKUP(Panel!A158,Datos!$A$2:$E$16,4,TRUE)</f>
        <v>-816059.81941527</v>
      </c>
      <c r="F158" s="19">
        <f>VLOOKUP(Panel!A158,Datos!$A$2:$E$16,5,TRUE)</f>
        <v>46.8</v>
      </c>
      <c r="G158" s="22">
        <f>VLOOKUP(Panel!A158,Datos!$A$2:$F$16,6,TRUE)</f>
        <v>9.3473719644220354E-2</v>
      </c>
      <c r="H158" s="19"/>
      <c r="I158" s="19"/>
      <c r="J158" s="19"/>
      <c r="K158" s="19"/>
      <c r="L158" s="19"/>
      <c r="M158" s="19">
        <v>513350</v>
      </c>
      <c r="N158" s="19">
        <v>529290</v>
      </c>
      <c r="P158" s="19">
        <v>3969600</v>
      </c>
      <c r="Q158" s="19">
        <v>22089933.699999999</v>
      </c>
      <c r="R158" s="19">
        <v>8090389.2000000002</v>
      </c>
      <c r="S158">
        <v>0</v>
      </c>
    </row>
    <row r="159" spans="1:19" x14ac:dyDescent="0.2">
      <c r="A159">
        <v>2007</v>
      </c>
      <c r="B159" t="s">
        <v>107</v>
      </c>
      <c r="C159" s="19">
        <f>VLOOKUP(A159,Datos!$A$2:$E$16,2,TRUE)</f>
        <v>13816350.7581544</v>
      </c>
      <c r="D159" s="19">
        <f>VLOOKUP(Panel!A159,Datos!$A$2:$E$16,3,TRUE)</f>
        <v>7.8586715000000001E-2</v>
      </c>
      <c r="E159" s="19">
        <f>VLOOKUP(Panel!A159,Datos!$A$2:$E$16,4,TRUE)</f>
        <v>-816059.81941527</v>
      </c>
      <c r="F159" s="19">
        <f>VLOOKUP(Panel!A159,Datos!$A$2:$E$16,5,TRUE)</f>
        <v>46.8</v>
      </c>
      <c r="G159" s="22">
        <f>VLOOKUP(Panel!A159,Datos!$A$2:$F$16,6,TRUE)</f>
        <v>9.3473719644220354E-2</v>
      </c>
      <c r="H159" s="19"/>
      <c r="I159" s="19"/>
      <c r="J159" s="19"/>
      <c r="K159" s="19"/>
      <c r="L159" s="19"/>
      <c r="M159" s="19">
        <v>914470.8</v>
      </c>
      <c r="N159" s="19">
        <v>4498300.0999999996</v>
      </c>
      <c r="O159" s="19">
        <v>86008831</v>
      </c>
      <c r="S159">
        <v>0</v>
      </c>
    </row>
    <row r="160" spans="1:19" x14ac:dyDescent="0.2">
      <c r="A160">
        <v>2007</v>
      </c>
      <c r="B160" t="s">
        <v>108</v>
      </c>
      <c r="C160" s="19">
        <f>VLOOKUP(A160,Datos!$A$2:$E$16,2,TRUE)</f>
        <v>13816350.7581544</v>
      </c>
      <c r="D160" s="19">
        <f>VLOOKUP(Panel!A160,Datos!$A$2:$E$16,3,TRUE)</f>
        <v>7.8586715000000001E-2</v>
      </c>
      <c r="E160" s="19">
        <f>VLOOKUP(Panel!A160,Datos!$A$2:$E$16,4,TRUE)</f>
        <v>-816059.81941527</v>
      </c>
      <c r="F160" s="19">
        <f>VLOOKUP(Panel!A160,Datos!$A$2:$E$16,5,TRUE)</f>
        <v>46.8</v>
      </c>
      <c r="G160" s="22">
        <f>VLOOKUP(Panel!A160,Datos!$A$2:$F$16,6,TRUE)</f>
        <v>9.3473719644220354E-2</v>
      </c>
      <c r="K160" s="19"/>
      <c r="M160">
        <v>0</v>
      </c>
      <c r="P160">
        <v>0</v>
      </c>
      <c r="Q160">
        <v>0</v>
      </c>
      <c r="R160" s="19">
        <v>723142.33</v>
      </c>
      <c r="S160">
        <v>0</v>
      </c>
    </row>
    <row r="161" spans="1:19" x14ac:dyDescent="0.2">
      <c r="A161">
        <v>2007</v>
      </c>
      <c r="B161" t="s">
        <v>109</v>
      </c>
      <c r="C161" s="19">
        <f>VLOOKUP(A161,Datos!$A$2:$E$16,2,TRUE)</f>
        <v>13816350.7581544</v>
      </c>
      <c r="D161" s="19">
        <f>VLOOKUP(Panel!A161,Datos!$A$2:$E$16,3,TRUE)</f>
        <v>7.8586715000000001E-2</v>
      </c>
      <c r="E161" s="19">
        <f>VLOOKUP(Panel!A161,Datos!$A$2:$E$16,4,TRUE)</f>
        <v>-816059.81941527</v>
      </c>
      <c r="F161" s="19">
        <f>VLOOKUP(Panel!A161,Datos!$A$2:$E$16,5,TRUE)</f>
        <v>46.8</v>
      </c>
      <c r="G161" s="22">
        <f>VLOOKUP(Panel!A161,Datos!$A$2:$F$16,6,TRUE)</f>
        <v>9.3473719644220354E-2</v>
      </c>
      <c r="H161" s="19"/>
      <c r="I161" s="19"/>
      <c r="J161" s="19"/>
      <c r="K161" s="19"/>
      <c r="N161">
        <v>0</v>
      </c>
      <c r="Q161" s="19">
        <v>136953295</v>
      </c>
      <c r="S161">
        <v>0</v>
      </c>
    </row>
    <row r="162" spans="1:19" x14ac:dyDescent="0.2">
      <c r="A162">
        <v>2007</v>
      </c>
      <c r="B162" t="s">
        <v>110</v>
      </c>
      <c r="C162" s="19">
        <f>VLOOKUP(A162,Datos!$A$2:$E$16,2,TRUE)</f>
        <v>13816350.7581544</v>
      </c>
      <c r="D162" s="19">
        <f>VLOOKUP(Panel!A162,Datos!$A$2:$E$16,3,TRUE)</f>
        <v>7.8586715000000001E-2</v>
      </c>
      <c r="E162" s="19">
        <f>VLOOKUP(Panel!A162,Datos!$A$2:$E$16,4,TRUE)</f>
        <v>-816059.81941527</v>
      </c>
      <c r="F162" s="19">
        <f>VLOOKUP(Panel!A162,Datos!$A$2:$E$16,5,TRUE)</f>
        <v>46.8</v>
      </c>
      <c r="G162" s="22">
        <f>VLOOKUP(Panel!A162,Datos!$A$2:$F$16,6,TRUE)</f>
        <v>9.3473719644220354E-2</v>
      </c>
      <c r="H162" s="19"/>
      <c r="I162" s="19"/>
      <c r="J162" s="19"/>
      <c r="N162" s="19">
        <v>41373397.710000001</v>
      </c>
      <c r="O162" s="19">
        <v>20888260</v>
      </c>
      <c r="P162">
        <v>0</v>
      </c>
      <c r="Q162" s="19">
        <v>150650789.30000001</v>
      </c>
      <c r="R162">
        <v>0</v>
      </c>
      <c r="S162">
        <v>0</v>
      </c>
    </row>
    <row r="163" spans="1:19" x14ac:dyDescent="0.2">
      <c r="A163">
        <v>2007</v>
      </c>
      <c r="B163" t="s">
        <v>111</v>
      </c>
      <c r="C163" s="19">
        <f>VLOOKUP(A163,Datos!$A$2:$E$16,2,TRUE)</f>
        <v>13816350.7581544</v>
      </c>
      <c r="D163" s="19">
        <f>VLOOKUP(Panel!A163,Datos!$A$2:$E$16,3,TRUE)</f>
        <v>7.8586715000000001E-2</v>
      </c>
      <c r="E163" s="19">
        <f>VLOOKUP(Panel!A163,Datos!$A$2:$E$16,4,TRUE)</f>
        <v>-816059.81941527</v>
      </c>
      <c r="F163" s="19">
        <f>VLOOKUP(Panel!A163,Datos!$A$2:$E$16,5,TRUE)</f>
        <v>46.8</v>
      </c>
      <c r="G163" s="22">
        <f>VLOOKUP(Panel!A163,Datos!$A$2:$F$16,6,TRUE)</f>
        <v>9.3473719644220354E-2</v>
      </c>
      <c r="H163" s="19"/>
      <c r="I163" s="19"/>
      <c r="K163" s="19"/>
      <c r="M163" s="19">
        <v>627700</v>
      </c>
      <c r="N163" s="19">
        <v>86532182</v>
      </c>
      <c r="P163">
        <v>0</v>
      </c>
      <c r="Q163" s="19">
        <v>17463600</v>
      </c>
      <c r="S163">
        <v>0</v>
      </c>
    </row>
    <row r="164" spans="1:19" x14ac:dyDescent="0.2">
      <c r="A164">
        <v>2008</v>
      </c>
      <c r="B164" t="s">
        <v>31</v>
      </c>
      <c r="C164" s="19">
        <f>VLOOKUP(A164,Datos!$A$2:$E$16,2,TRUE)</f>
        <v>16109612.0386537</v>
      </c>
      <c r="D164" s="19">
        <f>VLOOKUP(Panel!A164,Datos!$A$2:$E$16,3,TRUE)</f>
        <v>7.3562952000000001E-2</v>
      </c>
      <c r="E164" s="19">
        <f>VLOOKUP(Panel!A164,Datos!$A$2:$E$16,4,TRUE)</f>
        <v>-1481946.98737997</v>
      </c>
      <c r="F164" s="19">
        <f>VLOOKUP(Panel!A164,Datos!$A$2:$E$16,5,TRUE)</f>
        <v>38.200000000000003</v>
      </c>
      <c r="G164" s="22">
        <f>VLOOKUP(Panel!A164,Datos!$A$2:$F$16,6,TRUE)</f>
        <v>0.13355368886861552</v>
      </c>
      <c r="H164" s="19"/>
      <c r="I164" s="19"/>
      <c r="J164" s="19"/>
      <c r="M164" s="19">
        <v>520000</v>
      </c>
      <c r="N164" s="19">
        <v>655750</v>
      </c>
      <c r="O164" s="19">
        <v>392000</v>
      </c>
      <c r="P164" s="19">
        <v>23002900</v>
      </c>
      <c r="Q164" s="19">
        <v>3937000</v>
      </c>
      <c r="R164" s="19">
        <v>4261400</v>
      </c>
      <c r="S164">
        <v>0</v>
      </c>
    </row>
    <row r="165" spans="1:19" x14ac:dyDescent="0.2">
      <c r="A165">
        <v>2008</v>
      </c>
      <c r="B165" t="s">
        <v>32</v>
      </c>
      <c r="C165" s="19">
        <f>VLOOKUP(A165,Datos!$A$2:$E$16,2,TRUE)</f>
        <v>16109612.0386537</v>
      </c>
      <c r="D165" s="19">
        <f>VLOOKUP(Panel!A165,Datos!$A$2:$E$16,3,TRUE)</f>
        <v>7.3562952000000001E-2</v>
      </c>
      <c r="E165" s="19">
        <f>VLOOKUP(Panel!A165,Datos!$A$2:$E$16,4,TRUE)</f>
        <v>-1481946.98737997</v>
      </c>
      <c r="F165" s="19">
        <f>VLOOKUP(Panel!A165,Datos!$A$2:$E$16,5,TRUE)</f>
        <v>38.200000000000003</v>
      </c>
      <c r="G165" s="22">
        <f>VLOOKUP(Panel!A165,Datos!$A$2:$F$16,6,TRUE)</f>
        <v>0.13355368886861552</v>
      </c>
      <c r="J165" s="19"/>
      <c r="N165" s="19">
        <v>205860</v>
      </c>
      <c r="O165" s="19">
        <v>1200000</v>
      </c>
      <c r="P165" s="19">
        <v>5919343</v>
      </c>
      <c r="Q165" s="19">
        <v>37466840</v>
      </c>
      <c r="R165" s="19">
        <v>13453102</v>
      </c>
      <c r="S165">
        <v>0</v>
      </c>
    </row>
    <row r="166" spans="1:19" x14ac:dyDescent="0.2">
      <c r="A166">
        <v>2008</v>
      </c>
      <c r="B166" t="s">
        <v>33</v>
      </c>
      <c r="C166" s="19">
        <f>VLOOKUP(A166,Datos!$A$2:$E$16,2,TRUE)</f>
        <v>16109612.0386537</v>
      </c>
      <c r="D166" s="19">
        <f>VLOOKUP(Panel!A166,Datos!$A$2:$E$16,3,TRUE)</f>
        <v>7.3562952000000001E-2</v>
      </c>
      <c r="E166" s="19">
        <f>VLOOKUP(Panel!A166,Datos!$A$2:$E$16,4,TRUE)</f>
        <v>-1481946.98737997</v>
      </c>
      <c r="F166" s="19">
        <f>VLOOKUP(Panel!A166,Datos!$A$2:$E$16,5,TRUE)</f>
        <v>38.200000000000003</v>
      </c>
      <c r="G166" s="22">
        <f>VLOOKUP(Panel!A166,Datos!$A$2:$F$16,6,TRUE)</f>
        <v>0.13355368886861552</v>
      </c>
      <c r="H166" s="19"/>
      <c r="I166" s="19"/>
      <c r="J166" s="19"/>
      <c r="K166" s="19"/>
      <c r="M166" s="19">
        <v>2285187.67</v>
      </c>
      <c r="N166" s="19">
        <v>27307720</v>
      </c>
      <c r="O166" s="19">
        <v>75348832.599999994</v>
      </c>
      <c r="P166" s="19">
        <v>59559859.630000003</v>
      </c>
      <c r="Q166" s="19">
        <v>171850827.19999999</v>
      </c>
      <c r="R166" s="19">
        <v>515155739.69999999</v>
      </c>
      <c r="S166" s="19">
        <v>74227324</v>
      </c>
    </row>
    <row r="167" spans="1:19" x14ac:dyDescent="0.2">
      <c r="A167">
        <v>2008</v>
      </c>
      <c r="B167" t="s">
        <v>34</v>
      </c>
      <c r="C167" s="19">
        <f>VLOOKUP(A167,Datos!$A$2:$E$16,2,TRUE)</f>
        <v>16109612.0386537</v>
      </c>
      <c r="D167" s="19">
        <f>VLOOKUP(Panel!A167,Datos!$A$2:$E$16,3,TRUE)</f>
        <v>7.3562952000000001E-2</v>
      </c>
      <c r="E167" s="19">
        <f>VLOOKUP(Panel!A167,Datos!$A$2:$E$16,4,TRUE)</f>
        <v>-1481946.98737997</v>
      </c>
      <c r="F167" s="19">
        <f>VLOOKUP(Panel!A167,Datos!$A$2:$E$16,5,TRUE)</f>
        <v>38.200000000000003</v>
      </c>
      <c r="G167" s="22">
        <f>VLOOKUP(Panel!A167,Datos!$A$2:$F$16,6,TRUE)</f>
        <v>0.13355368886861552</v>
      </c>
      <c r="H167" s="19"/>
      <c r="I167" s="19"/>
      <c r="J167" s="19"/>
      <c r="K167" s="19"/>
      <c r="O167" s="19">
        <v>87744453.269999996</v>
      </c>
      <c r="P167" s="19">
        <v>17058500</v>
      </c>
      <c r="Q167" s="19">
        <v>168273212.03999999</v>
      </c>
    </row>
    <row r="168" spans="1:19" x14ac:dyDescent="0.2">
      <c r="A168">
        <v>2008</v>
      </c>
      <c r="B168" t="s">
        <v>35</v>
      </c>
      <c r="C168" s="19">
        <f>VLOOKUP(A168,Datos!$A$2:$E$16,2,TRUE)</f>
        <v>16109612.0386537</v>
      </c>
      <c r="D168" s="19">
        <f>VLOOKUP(Panel!A168,Datos!$A$2:$E$16,3,TRUE)</f>
        <v>7.3562952000000001E-2</v>
      </c>
      <c r="E168" s="19">
        <f>VLOOKUP(Panel!A168,Datos!$A$2:$E$16,4,TRUE)</f>
        <v>-1481946.98737997</v>
      </c>
      <c r="F168" s="19">
        <f>VLOOKUP(Panel!A168,Datos!$A$2:$E$16,5,TRUE)</f>
        <v>38.200000000000003</v>
      </c>
      <c r="G168" s="22">
        <f>VLOOKUP(Panel!A168,Datos!$A$2:$F$16,6,TRUE)</f>
        <v>0.13355368886861552</v>
      </c>
      <c r="H168" s="19"/>
      <c r="I168" s="19"/>
      <c r="N168" s="19">
        <v>28242</v>
      </c>
      <c r="O168">
        <v>0</v>
      </c>
      <c r="S168">
        <v>0</v>
      </c>
    </row>
    <row r="169" spans="1:19" x14ac:dyDescent="0.2">
      <c r="A169">
        <v>2008</v>
      </c>
      <c r="B169" t="s">
        <v>36</v>
      </c>
      <c r="C169" s="19">
        <f>VLOOKUP(A169,Datos!$A$2:$E$16,2,TRUE)</f>
        <v>16109612.0386537</v>
      </c>
      <c r="D169" s="19">
        <f>VLOOKUP(Panel!A169,Datos!$A$2:$E$16,3,TRUE)</f>
        <v>7.3562952000000001E-2</v>
      </c>
      <c r="E169" s="19">
        <f>VLOOKUP(Panel!A169,Datos!$A$2:$E$16,4,TRUE)</f>
        <v>-1481946.98737997</v>
      </c>
      <c r="F169" s="19">
        <f>VLOOKUP(Panel!A169,Datos!$A$2:$E$16,5,TRUE)</f>
        <v>38.200000000000003</v>
      </c>
      <c r="G169" s="22">
        <f>VLOOKUP(Panel!A169,Datos!$A$2:$F$16,6,TRUE)</f>
        <v>0.13355368886861552</v>
      </c>
      <c r="N169">
        <v>0</v>
      </c>
      <c r="O169">
        <v>0</v>
      </c>
      <c r="R169">
        <v>0</v>
      </c>
      <c r="S169">
        <v>0</v>
      </c>
    </row>
    <row r="170" spans="1:19" x14ac:dyDescent="0.2">
      <c r="A170">
        <v>2008</v>
      </c>
      <c r="B170" t="s">
        <v>37</v>
      </c>
      <c r="C170" s="19">
        <f>VLOOKUP(A170,Datos!$A$2:$E$16,2,TRUE)</f>
        <v>16109612.0386537</v>
      </c>
      <c r="D170" s="19">
        <f>VLOOKUP(Panel!A170,Datos!$A$2:$E$16,3,TRUE)</f>
        <v>7.3562952000000001E-2</v>
      </c>
      <c r="E170" s="19">
        <f>VLOOKUP(Panel!A170,Datos!$A$2:$E$16,4,TRUE)</f>
        <v>-1481946.98737997</v>
      </c>
      <c r="F170" s="19">
        <f>VLOOKUP(Panel!A170,Datos!$A$2:$E$16,5,TRUE)</f>
        <v>38.200000000000003</v>
      </c>
      <c r="G170" s="22">
        <f>VLOOKUP(Panel!A170,Datos!$A$2:$F$16,6,TRUE)</f>
        <v>0.13355368886861552</v>
      </c>
      <c r="H170" s="19"/>
      <c r="I170" s="19"/>
      <c r="J170" s="19"/>
      <c r="K170" s="19"/>
      <c r="M170">
        <v>0</v>
      </c>
      <c r="N170">
        <v>0</v>
      </c>
      <c r="O170">
        <v>0</v>
      </c>
      <c r="S170">
        <v>0</v>
      </c>
    </row>
    <row r="171" spans="1:19" x14ac:dyDescent="0.2">
      <c r="A171">
        <v>2008</v>
      </c>
      <c r="B171" t="s">
        <v>38</v>
      </c>
      <c r="C171" s="19">
        <f>VLOOKUP(A171,Datos!$A$2:$E$16,2,TRUE)</f>
        <v>16109612.0386537</v>
      </c>
      <c r="D171" s="19">
        <f>VLOOKUP(Panel!A171,Datos!$A$2:$E$16,3,TRUE)</f>
        <v>7.3562952000000001E-2</v>
      </c>
      <c r="E171" s="19">
        <f>VLOOKUP(Panel!A171,Datos!$A$2:$E$16,4,TRUE)</f>
        <v>-1481946.98737997</v>
      </c>
      <c r="F171" s="19">
        <f>VLOOKUP(Panel!A171,Datos!$A$2:$E$16,5,TRUE)</f>
        <v>38.200000000000003</v>
      </c>
      <c r="G171" s="22">
        <f>VLOOKUP(Panel!A171,Datos!$A$2:$F$16,6,TRUE)</f>
        <v>0.13355368886861552</v>
      </c>
      <c r="H171" s="19"/>
      <c r="I171" s="19"/>
      <c r="J171" s="19"/>
      <c r="K171" s="19"/>
      <c r="L171" s="19"/>
      <c r="M171" s="19">
        <v>628000</v>
      </c>
      <c r="N171" s="19">
        <v>3674283.7</v>
      </c>
      <c r="O171" s="19">
        <v>93668784</v>
      </c>
      <c r="Q171" s="19">
        <v>65184313</v>
      </c>
      <c r="S171" s="19">
        <v>5000000</v>
      </c>
    </row>
    <row r="172" spans="1:19" x14ac:dyDescent="0.2">
      <c r="A172">
        <v>2008</v>
      </c>
      <c r="B172" t="s">
        <v>39</v>
      </c>
      <c r="C172" s="19">
        <f>VLOOKUP(A172,Datos!$A$2:$E$16,2,TRUE)</f>
        <v>16109612.0386537</v>
      </c>
      <c r="D172" s="19">
        <f>VLOOKUP(Panel!A172,Datos!$A$2:$E$16,3,TRUE)</f>
        <v>7.3562952000000001E-2</v>
      </c>
      <c r="E172" s="19">
        <f>VLOOKUP(Panel!A172,Datos!$A$2:$E$16,4,TRUE)</f>
        <v>-1481946.98737997</v>
      </c>
      <c r="F172" s="19">
        <f>VLOOKUP(Panel!A172,Datos!$A$2:$E$16,5,TRUE)</f>
        <v>38.200000000000003</v>
      </c>
      <c r="G172" s="22">
        <f>VLOOKUP(Panel!A172,Datos!$A$2:$F$16,6,TRUE)</f>
        <v>0.13355368886861552</v>
      </c>
      <c r="H172" s="19"/>
      <c r="I172" s="19"/>
      <c r="K172" s="19"/>
      <c r="M172">
        <v>0</v>
      </c>
      <c r="N172" s="19">
        <v>157622411.22999999</v>
      </c>
      <c r="O172" s="19">
        <v>27168899</v>
      </c>
      <c r="Q172">
        <v>0</v>
      </c>
      <c r="R172">
        <v>0</v>
      </c>
    </row>
    <row r="173" spans="1:19" x14ac:dyDescent="0.2">
      <c r="A173">
        <v>2008</v>
      </c>
      <c r="B173" t="s">
        <v>40</v>
      </c>
      <c r="C173" s="19">
        <f>VLOOKUP(A173,Datos!$A$2:$E$16,2,TRUE)</f>
        <v>16109612.0386537</v>
      </c>
      <c r="D173" s="19">
        <f>VLOOKUP(Panel!A173,Datos!$A$2:$E$16,3,TRUE)</f>
        <v>7.3562952000000001E-2</v>
      </c>
      <c r="E173" s="19">
        <f>VLOOKUP(Panel!A173,Datos!$A$2:$E$16,4,TRUE)</f>
        <v>-1481946.98737997</v>
      </c>
      <c r="F173" s="19">
        <f>VLOOKUP(Panel!A173,Datos!$A$2:$E$16,5,TRUE)</f>
        <v>38.200000000000003</v>
      </c>
      <c r="G173" s="22">
        <f>VLOOKUP(Panel!A173,Datos!$A$2:$F$16,6,TRUE)</f>
        <v>0.13355368886861552</v>
      </c>
      <c r="H173" s="19"/>
      <c r="I173" s="19"/>
      <c r="J173" s="19"/>
      <c r="K173" s="19"/>
      <c r="L173" s="19"/>
      <c r="M173">
        <v>0</v>
      </c>
      <c r="N173" s="19">
        <v>11502023.060000001</v>
      </c>
      <c r="O173" s="19">
        <v>20041810.199999999</v>
      </c>
      <c r="P173" s="19">
        <v>97489639.159999996</v>
      </c>
      <c r="Q173" s="19">
        <v>182557430.68000001</v>
      </c>
      <c r="R173" s="19">
        <v>24900216.32</v>
      </c>
      <c r="S173" s="19">
        <v>286971130</v>
      </c>
    </row>
    <row r="174" spans="1:19" x14ac:dyDescent="0.2">
      <c r="A174">
        <v>2008</v>
      </c>
      <c r="B174" t="s">
        <v>41</v>
      </c>
      <c r="C174" s="19">
        <f>VLOOKUP(A174,Datos!$A$2:$E$16,2,TRUE)</f>
        <v>16109612.0386537</v>
      </c>
      <c r="D174" s="19">
        <f>VLOOKUP(Panel!A174,Datos!$A$2:$E$16,3,TRUE)</f>
        <v>7.3562952000000001E-2</v>
      </c>
      <c r="E174" s="19">
        <f>VLOOKUP(Panel!A174,Datos!$A$2:$E$16,4,TRUE)</f>
        <v>-1481946.98737997</v>
      </c>
      <c r="F174" s="19">
        <f>VLOOKUP(Panel!A174,Datos!$A$2:$E$16,5,TRUE)</f>
        <v>38.200000000000003</v>
      </c>
      <c r="G174" s="22">
        <f>VLOOKUP(Panel!A174,Datos!$A$2:$F$16,6,TRUE)</f>
        <v>0.13355368886861552</v>
      </c>
      <c r="H174" s="19"/>
      <c r="I174" s="19"/>
      <c r="K174" s="19"/>
      <c r="M174" s="19">
        <v>3752500</v>
      </c>
      <c r="N174" s="19">
        <v>28106</v>
      </c>
      <c r="O174" s="19">
        <v>15495589.75</v>
      </c>
      <c r="P174">
        <v>0</v>
      </c>
      <c r="Q174" s="19">
        <v>188292267.56</v>
      </c>
      <c r="R174" s="19">
        <v>3152352</v>
      </c>
      <c r="S174">
        <v>0</v>
      </c>
    </row>
    <row r="175" spans="1:19" x14ac:dyDescent="0.2">
      <c r="A175">
        <v>2008</v>
      </c>
      <c r="B175" t="s">
        <v>42</v>
      </c>
      <c r="C175" s="19">
        <f>VLOOKUP(A175,Datos!$A$2:$E$16,2,TRUE)</f>
        <v>16109612.0386537</v>
      </c>
      <c r="D175" s="19">
        <f>VLOOKUP(Panel!A175,Datos!$A$2:$E$16,3,TRUE)</f>
        <v>7.3562952000000001E-2</v>
      </c>
      <c r="E175" s="19">
        <f>VLOOKUP(Panel!A175,Datos!$A$2:$E$16,4,TRUE)</f>
        <v>-1481946.98737997</v>
      </c>
      <c r="F175" s="19">
        <f>VLOOKUP(Panel!A175,Datos!$A$2:$E$16,5,TRUE)</f>
        <v>38.200000000000003</v>
      </c>
      <c r="G175" s="22">
        <f>VLOOKUP(Panel!A175,Datos!$A$2:$F$16,6,TRUE)</f>
        <v>0.13355368886861552</v>
      </c>
      <c r="H175" s="19"/>
      <c r="I175" s="19"/>
      <c r="J175" s="19"/>
      <c r="K175" s="19"/>
      <c r="L175" s="19"/>
      <c r="M175" s="19">
        <v>9711000</v>
      </c>
      <c r="N175" s="19">
        <v>300348396.69</v>
      </c>
      <c r="O175" s="19">
        <v>133285298.72</v>
      </c>
      <c r="P175" s="19">
        <v>49631349.590000004</v>
      </c>
      <c r="Q175" s="19">
        <v>273987971.57999998</v>
      </c>
      <c r="R175" s="19">
        <v>59476675.799999997</v>
      </c>
      <c r="S175" s="19">
        <v>52800000</v>
      </c>
    </row>
    <row r="176" spans="1:19" x14ac:dyDescent="0.2">
      <c r="A176">
        <v>2008</v>
      </c>
      <c r="B176" t="s">
        <v>43</v>
      </c>
      <c r="C176" s="19">
        <f>VLOOKUP(A176,Datos!$A$2:$E$16,2,TRUE)</f>
        <v>16109612.0386537</v>
      </c>
      <c r="D176" s="19">
        <f>VLOOKUP(Panel!A176,Datos!$A$2:$E$16,3,TRUE)</f>
        <v>7.3562952000000001E-2</v>
      </c>
      <c r="E176" s="19">
        <f>VLOOKUP(Panel!A176,Datos!$A$2:$E$16,4,TRUE)</f>
        <v>-1481946.98737997</v>
      </c>
      <c r="F176" s="19">
        <f>VLOOKUP(Panel!A176,Datos!$A$2:$E$16,5,TRUE)</f>
        <v>38.200000000000003</v>
      </c>
      <c r="G176" s="22">
        <f>VLOOKUP(Panel!A176,Datos!$A$2:$F$16,6,TRUE)</f>
        <v>0.13355368886861552</v>
      </c>
      <c r="H176" s="19"/>
      <c r="I176" s="19"/>
      <c r="J176" s="19"/>
      <c r="K176" s="19"/>
      <c r="L176" s="19"/>
      <c r="M176" s="19">
        <v>33372420.800000001</v>
      </c>
      <c r="N176" s="19">
        <v>13815736.15</v>
      </c>
      <c r="O176" s="19">
        <v>406543170.48000002</v>
      </c>
      <c r="P176" s="19">
        <v>433101146.16000003</v>
      </c>
      <c r="Q176" s="19">
        <v>402824745.30000001</v>
      </c>
      <c r="R176" s="19">
        <v>458350184.44999999</v>
      </c>
    </row>
    <row r="177" spans="1:20" x14ac:dyDescent="0.2">
      <c r="A177">
        <v>2008</v>
      </c>
      <c r="B177" t="s">
        <v>44</v>
      </c>
      <c r="C177" s="19">
        <f>VLOOKUP(A177,Datos!$A$2:$E$16,2,TRUE)</f>
        <v>16109612.0386537</v>
      </c>
      <c r="D177" s="19">
        <f>VLOOKUP(Panel!A177,Datos!$A$2:$E$16,3,TRUE)</f>
        <v>7.3562952000000001E-2</v>
      </c>
      <c r="E177" s="19">
        <f>VLOOKUP(Panel!A177,Datos!$A$2:$E$16,4,TRUE)</f>
        <v>-1481946.98737997</v>
      </c>
      <c r="F177" s="19">
        <f>VLOOKUP(Panel!A177,Datos!$A$2:$E$16,5,TRUE)</f>
        <v>38.200000000000003</v>
      </c>
      <c r="G177" s="22">
        <f>VLOOKUP(Panel!A177,Datos!$A$2:$F$16,6,TRUE)</f>
        <v>0.13355368886861552</v>
      </c>
      <c r="H177" s="19"/>
      <c r="J177" s="19"/>
      <c r="K177" s="19"/>
      <c r="L177" s="19"/>
      <c r="M177" s="19">
        <v>898000</v>
      </c>
      <c r="N177" s="19">
        <v>49199175.75</v>
      </c>
      <c r="O177">
        <v>0</v>
      </c>
      <c r="P177" s="19">
        <v>1767000</v>
      </c>
      <c r="Q177">
        <v>0</v>
      </c>
      <c r="R177" s="19">
        <v>6153821</v>
      </c>
    </row>
    <row r="178" spans="1:20" x14ac:dyDescent="0.2">
      <c r="A178">
        <v>2008</v>
      </c>
      <c r="B178" t="s">
        <v>45</v>
      </c>
      <c r="C178" s="19">
        <f>VLOOKUP(A178,Datos!$A$2:$E$16,2,TRUE)</f>
        <v>16109612.0386537</v>
      </c>
      <c r="D178" s="19">
        <f>VLOOKUP(Panel!A178,Datos!$A$2:$E$16,3,TRUE)</f>
        <v>7.3562952000000001E-2</v>
      </c>
      <c r="E178" s="19">
        <f>VLOOKUP(Panel!A178,Datos!$A$2:$E$16,4,TRUE)</f>
        <v>-1481946.98737997</v>
      </c>
      <c r="F178" s="19">
        <f>VLOOKUP(Panel!A178,Datos!$A$2:$E$16,5,TRUE)</f>
        <v>38.200000000000003</v>
      </c>
      <c r="G178" s="22">
        <f>VLOOKUP(Panel!A178,Datos!$A$2:$F$16,6,TRUE)</f>
        <v>0.13355368886861552</v>
      </c>
      <c r="H178" s="19"/>
      <c r="I178" s="19"/>
      <c r="J178" s="19"/>
      <c r="K178" s="19"/>
      <c r="N178" s="19">
        <v>357067219.92000002</v>
      </c>
      <c r="O178" s="19">
        <v>56240000</v>
      </c>
      <c r="P178">
        <v>0</v>
      </c>
      <c r="Q178" s="19">
        <v>47939180.310000002</v>
      </c>
      <c r="R178">
        <v>0</v>
      </c>
      <c r="S178">
        <v>0</v>
      </c>
    </row>
    <row r="179" spans="1:20" x14ac:dyDescent="0.2">
      <c r="A179">
        <v>2008</v>
      </c>
      <c r="B179" t="s">
        <v>46</v>
      </c>
      <c r="C179" s="19">
        <f>VLOOKUP(A179,Datos!$A$2:$E$16,2,TRUE)</f>
        <v>16109612.0386537</v>
      </c>
      <c r="D179" s="19">
        <f>VLOOKUP(Panel!A179,Datos!$A$2:$E$16,3,TRUE)</f>
        <v>7.3562952000000001E-2</v>
      </c>
      <c r="E179" s="19">
        <f>VLOOKUP(Panel!A179,Datos!$A$2:$E$16,4,TRUE)</f>
        <v>-1481946.98737997</v>
      </c>
      <c r="F179" s="19">
        <f>VLOOKUP(Panel!A179,Datos!$A$2:$E$16,5,TRUE)</f>
        <v>38.200000000000003</v>
      </c>
      <c r="G179" s="22">
        <f>VLOOKUP(Panel!A179,Datos!$A$2:$F$16,6,TRUE)</f>
        <v>0.13355368886861552</v>
      </c>
      <c r="H179" s="19"/>
      <c r="I179" s="19"/>
      <c r="K179" s="19"/>
      <c r="N179" s="19">
        <v>624091908.76999998</v>
      </c>
      <c r="O179" s="19">
        <v>2090385</v>
      </c>
      <c r="Q179" s="19">
        <v>187056000</v>
      </c>
      <c r="R179" s="19">
        <v>3499000</v>
      </c>
      <c r="S179">
        <v>0</v>
      </c>
    </row>
    <row r="180" spans="1:20" x14ac:dyDescent="0.2">
      <c r="A180">
        <v>2008</v>
      </c>
      <c r="B180" t="s">
        <v>47</v>
      </c>
      <c r="C180" s="19">
        <f>VLOOKUP(A180,Datos!$A$2:$E$16,2,TRUE)</f>
        <v>16109612.0386537</v>
      </c>
      <c r="D180" s="19">
        <f>VLOOKUP(Panel!A180,Datos!$A$2:$E$16,3,TRUE)</f>
        <v>7.3562952000000001E-2</v>
      </c>
      <c r="E180" s="19">
        <f>VLOOKUP(Panel!A180,Datos!$A$2:$E$16,4,TRUE)</f>
        <v>-1481946.98737997</v>
      </c>
      <c r="F180" s="19">
        <f>VLOOKUP(Panel!A180,Datos!$A$2:$E$16,5,TRUE)</f>
        <v>38.200000000000003</v>
      </c>
      <c r="G180" s="22">
        <f>VLOOKUP(Panel!A180,Datos!$A$2:$F$16,6,TRUE)</f>
        <v>0.13355368886861552</v>
      </c>
      <c r="H180" s="19"/>
      <c r="I180" s="19"/>
      <c r="J180" s="19"/>
      <c r="K180" s="19"/>
      <c r="N180" s="19">
        <v>9410429.9100000001</v>
      </c>
      <c r="P180" s="19">
        <v>60600000</v>
      </c>
      <c r="Q180" s="19">
        <v>268271538.18000001</v>
      </c>
      <c r="R180" s="19">
        <v>33987750</v>
      </c>
      <c r="S180" s="19">
        <v>239099200</v>
      </c>
    </row>
    <row r="181" spans="1:20" x14ac:dyDescent="0.2">
      <c r="A181">
        <v>2008</v>
      </c>
      <c r="B181" t="s">
        <v>48</v>
      </c>
      <c r="C181" s="19">
        <f>VLOOKUP(A181,Datos!$A$2:$E$16,2,TRUE)</f>
        <v>16109612.0386537</v>
      </c>
      <c r="D181" s="19">
        <f>VLOOKUP(Panel!A181,Datos!$A$2:$E$16,3,TRUE)</f>
        <v>7.3562952000000001E-2</v>
      </c>
      <c r="E181" s="19">
        <f>VLOOKUP(Panel!A181,Datos!$A$2:$E$16,4,TRUE)</f>
        <v>-1481946.98737997</v>
      </c>
      <c r="F181" s="19">
        <f>VLOOKUP(Panel!A181,Datos!$A$2:$E$16,5,TRUE)</f>
        <v>38.200000000000003</v>
      </c>
      <c r="G181" s="22">
        <f>VLOOKUP(Panel!A181,Datos!$A$2:$F$16,6,TRUE)</f>
        <v>0.13355368886861552</v>
      </c>
      <c r="H181" s="19"/>
      <c r="I181" s="19"/>
      <c r="J181" s="19"/>
      <c r="K181" s="19"/>
      <c r="L181" s="19"/>
      <c r="M181" s="19">
        <v>4998420.99</v>
      </c>
      <c r="N181" s="19">
        <v>122760000</v>
      </c>
      <c r="O181" s="19">
        <v>2017500</v>
      </c>
      <c r="P181" s="19">
        <v>47219795.289999999</v>
      </c>
      <c r="Q181">
        <v>0</v>
      </c>
      <c r="R181" s="19">
        <v>9214005</v>
      </c>
      <c r="S181" s="19">
        <v>5000000</v>
      </c>
    </row>
    <row r="182" spans="1:20" x14ac:dyDescent="0.2">
      <c r="A182">
        <v>2008</v>
      </c>
      <c r="B182" t="s">
        <v>49</v>
      </c>
      <c r="C182" s="19">
        <f>VLOOKUP(A182,Datos!$A$2:$E$16,2,TRUE)</f>
        <v>16109612.0386537</v>
      </c>
      <c r="D182" s="19">
        <f>VLOOKUP(Panel!A182,Datos!$A$2:$E$16,3,TRUE)</f>
        <v>7.3562952000000001E-2</v>
      </c>
      <c r="E182" s="19">
        <f>VLOOKUP(Panel!A182,Datos!$A$2:$E$16,4,TRUE)</f>
        <v>-1481946.98737997</v>
      </c>
      <c r="F182" s="19">
        <f>VLOOKUP(Panel!A182,Datos!$A$2:$E$16,5,TRUE)</f>
        <v>38.200000000000003</v>
      </c>
      <c r="G182" s="22">
        <f>VLOOKUP(Panel!A182,Datos!$A$2:$F$16,6,TRUE)</f>
        <v>0.13355368886861552</v>
      </c>
      <c r="K182" s="19"/>
      <c r="M182" s="19">
        <v>43000</v>
      </c>
      <c r="N182" s="19">
        <v>46073279.030000001</v>
      </c>
      <c r="P182" s="19">
        <v>10701683.07</v>
      </c>
      <c r="Q182" s="19">
        <v>130858783.84</v>
      </c>
      <c r="R182" s="19">
        <v>1076353.24</v>
      </c>
    </row>
    <row r="183" spans="1:20" x14ac:dyDescent="0.2">
      <c r="A183">
        <v>2008</v>
      </c>
      <c r="B183" t="s">
        <v>50</v>
      </c>
      <c r="C183" s="19">
        <f>VLOOKUP(A183,Datos!$A$2:$E$16,2,TRUE)</f>
        <v>16109612.0386537</v>
      </c>
      <c r="D183" s="19">
        <f>VLOOKUP(Panel!A183,Datos!$A$2:$E$16,3,TRUE)</f>
        <v>7.3562952000000001E-2</v>
      </c>
      <c r="E183" s="19">
        <f>VLOOKUP(Panel!A183,Datos!$A$2:$E$16,4,TRUE)</f>
        <v>-1481946.98737997</v>
      </c>
      <c r="F183" s="19">
        <f>VLOOKUP(Panel!A183,Datos!$A$2:$E$16,5,TRUE)</f>
        <v>38.200000000000003</v>
      </c>
      <c r="G183" s="22">
        <f>VLOOKUP(Panel!A183,Datos!$A$2:$F$16,6,TRUE)</f>
        <v>0.13355368886861552</v>
      </c>
      <c r="H183" s="19"/>
      <c r="I183" s="19"/>
      <c r="J183" s="19"/>
      <c r="K183" s="19"/>
      <c r="N183">
        <v>0</v>
      </c>
      <c r="O183" s="19">
        <v>122886540</v>
      </c>
      <c r="P183" s="19">
        <v>10354683</v>
      </c>
      <c r="Q183" s="19">
        <v>3081250</v>
      </c>
      <c r="R183">
        <v>0</v>
      </c>
      <c r="S183">
        <v>0</v>
      </c>
    </row>
    <row r="184" spans="1:20" x14ac:dyDescent="0.2">
      <c r="A184">
        <v>2008</v>
      </c>
      <c r="B184" t="s">
        <v>51</v>
      </c>
      <c r="C184" s="19">
        <f>VLOOKUP(A184,Datos!$A$2:$E$16,2,TRUE)</f>
        <v>16109612.0386537</v>
      </c>
      <c r="D184" s="19">
        <f>VLOOKUP(Panel!A184,Datos!$A$2:$E$16,3,TRUE)</f>
        <v>7.3562952000000001E-2</v>
      </c>
      <c r="E184" s="19">
        <f>VLOOKUP(Panel!A184,Datos!$A$2:$E$16,4,TRUE)</f>
        <v>-1481946.98737997</v>
      </c>
      <c r="F184" s="19">
        <f>VLOOKUP(Panel!A184,Datos!$A$2:$E$16,5,TRUE)</f>
        <v>38.200000000000003</v>
      </c>
      <c r="G184" s="22">
        <f>VLOOKUP(Panel!A184,Datos!$A$2:$F$16,6,TRUE)</f>
        <v>0.13355368886861552</v>
      </c>
      <c r="H184" s="19"/>
      <c r="I184" s="19"/>
      <c r="J184" s="19"/>
      <c r="K184" s="19"/>
      <c r="M184" s="19">
        <v>255770</v>
      </c>
      <c r="N184" s="19">
        <v>57335862.840000004</v>
      </c>
      <c r="O184" s="19">
        <v>189822098</v>
      </c>
      <c r="P184" s="19">
        <v>92532400</v>
      </c>
      <c r="Q184" s="19">
        <v>449760258.62</v>
      </c>
      <c r="R184" s="19">
        <v>33499800</v>
      </c>
      <c r="S184" s="19">
        <v>316242750</v>
      </c>
    </row>
    <row r="185" spans="1:20" x14ac:dyDescent="0.2">
      <c r="A185">
        <v>2008</v>
      </c>
      <c r="B185" t="s">
        <v>52</v>
      </c>
      <c r="C185" s="19">
        <f>VLOOKUP(A185,Datos!$A$2:$E$16,2,TRUE)</f>
        <v>16109612.0386537</v>
      </c>
      <c r="D185" s="19">
        <f>VLOOKUP(Panel!A185,Datos!$A$2:$E$16,3,TRUE)</f>
        <v>7.3562952000000001E-2</v>
      </c>
      <c r="E185" s="19">
        <f>VLOOKUP(Panel!A185,Datos!$A$2:$E$16,4,TRUE)</f>
        <v>-1481946.98737997</v>
      </c>
      <c r="F185" s="19">
        <f>VLOOKUP(Panel!A185,Datos!$A$2:$E$16,5,TRUE)</f>
        <v>38.200000000000003</v>
      </c>
      <c r="G185" s="22">
        <f>VLOOKUP(Panel!A185,Datos!$A$2:$F$16,6,TRUE)</f>
        <v>0.13355368886861552</v>
      </c>
      <c r="H185" s="19"/>
      <c r="J185" s="19"/>
      <c r="K185" s="19"/>
      <c r="N185" s="19">
        <v>13493650.1</v>
      </c>
      <c r="O185" s="19">
        <v>42976183.890000001</v>
      </c>
      <c r="P185">
        <v>0</v>
      </c>
      <c r="Q185" s="19">
        <v>351154890.01999998</v>
      </c>
      <c r="R185">
        <v>0</v>
      </c>
      <c r="S185">
        <v>0</v>
      </c>
    </row>
    <row r="186" spans="1:20" x14ac:dyDescent="0.2">
      <c r="A186">
        <v>2008</v>
      </c>
      <c r="B186" t="s">
        <v>53</v>
      </c>
      <c r="C186" s="19">
        <f>VLOOKUP(A186,Datos!$A$2:$E$16,2,TRUE)</f>
        <v>16109612.0386537</v>
      </c>
      <c r="D186" s="19">
        <f>VLOOKUP(Panel!A186,Datos!$A$2:$E$16,3,TRUE)</f>
        <v>7.3562952000000001E-2</v>
      </c>
      <c r="E186" s="19">
        <f>VLOOKUP(Panel!A186,Datos!$A$2:$E$16,4,TRUE)</f>
        <v>-1481946.98737997</v>
      </c>
      <c r="F186" s="19">
        <f>VLOOKUP(Panel!A186,Datos!$A$2:$E$16,5,TRUE)</f>
        <v>38.200000000000003</v>
      </c>
      <c r="G186" s="22">
        <f>VLOOKUP(Panel!A186,Datos!$A$2:$F$16,6,TRUE)</f>
        <v>0.13355368886861552</v>
      </c>
      <c r="H186" s="19"/>
      <c r="I186" s="19"/>
      <c r="J186" s="19"/>
      <c r="K186" s="19"/>
      <c r="L186" s="19"/>
      <c r="M186" s="19">
        <v>1887846.87</v>
      </c>
      <c r="N186" s="19">
        <v>44946128.280000001</v>
      </c>
      <c r="O186" s="19">
        <v>10971241.25</v>
      </c>
      <c r="P186" s="19">
        <v>10268321.449999999</v>
      </c>
      <c r="Q186" s="19">
        <v>35380169.649999999</v>
      </c>
      <c r="R186" s="19">
        <v>50541305</v>
      </c>
    </row>
    <row r="187" spans="1:20" x14ac:dyDescent="0.2">
      <c r="A187">
        <v>2008</v>
      </c>
      <c r="B187" t="s">
        <v>54</v>
      </c>
      <c r="C187" s="19">
        <f>VLOOKUP(A187,Datos!$A$2:$E$16,2,TRUE)</f>
        <v>16109612.0386537</v>
      </c>
      <c r="D187" s="19">
        <f>VLOOKUP(Panel!A187,Datos!$A$2:$E$16,3,TRUE)</f>
        <v>7.3562952000000001E-2</v>
      </c>
      <c r="E187" s="19">
        <f>VLOOKUP(Panel!A187,Datos!$A$2:$E$16,4,TRUE)</f>
        <v>-1481946.98737997</v>
      </c>
      <c r="F187" s="19">
        <f>VLOOKUP(Panel!A187,Datos!$A$2:$E$16,5,TRUE)</f>
        <v>38.200000000000003</v>
      </c>
      <c r="G187" s="22">
        <f>VLOOKUP(Panel!A187,Datos!$A$2:$F$16,6,TRUE)</f>
        <v>0.13355368886861552</v>
      </c>
      <c r="H187" s="19"/>
      <c r="I187" s="19"/>
      <c r="J187" s="19"/>
      <c r="K187" s="19"/>
      <c r="L187" s="19"/>
      <c r="N187" s="19">
        <v>329507767.44999999</v>
      </c>
      <c r="O187" s="19">
        <v>181470738</v>
      </c>
      <c r="P187" s="19">
        <v>89949998.700000003</v>
      </c>
      <c r="Q187" s="19">
        <v>263801094.84</v>
      </c>
      <c r="R187" s="19">
        <v>23600000</v>
      </c>
      <c r="S187">
        <v>0</v>
      </c>
      <c r="T187">
        <v>0</v>
      </c>
    </row>
    <row r="188" spans="1:20" x14ac:dyDescent="0.2">
      <c r="A188">
        <v>2008</v>
      </c>
      <c r="B188" t="s">
        <v>55</v>
      </c>
      <c r="C188" s="19">
        <f>VLOOKUP(A188,Datos!$A$2:$E$16,2,TRUE)</f>
        <v>16109612.0386537</v>
      </c>
      <c r="D188" s="19">
        <f>VLOOKUP(Panel!A188,Datos!$A$2:$E$16,3,TRUE)</f>
        <v>7.3562952000000001E-2</v>
      </c>
      <c r="E188" s="19">
        <f>VLOOKUP(Panel!A188,Datos!$A$2:$E$16,4,TRUE)</f>
        <v>-1481946.98737997</v>
      </c>
      <c r="F188" s="19">
        <f>VLOOKUP(Panel!A188,Datos!$A$2:$E$16,5,TRUE)</f>
        <v>38.200000000000003</v>
      </c>
      <c r="G188" s="22">
        <f>VLOOKUP(Panel!A188,Datos!$A$2:$F$16,6,TRUE)</f>
        <v>0.13355368886861552</v>
      </c>
      <c r="H188" s="19"/>
      <c r="I188" s="19"/>
      <c r="J188" s="19"/>
      <c r="K188" s="19"/>
      <c r="L188" s="19"/>
      <c r="M188" s="19">
        <v>49926742.299999997</v>
      </c>
      <c r="N188" s="19">
        <v>152577098.15000001</v>
      </c>
      <c r="O188" s="19">
        <v>5652500</v>
      </c>
      <c r="P188" s="19">
        <v>42643718.979999997</v>
      </c>
      <c r="Q188">
        <v>0</v>
      </c>
      <c r="R188" s="19">
        <v>86020824.780000001</v>
      </c>
    </row>
    <row r="189" spans="1:20" x14ac:dyDescent="0.2">
      <c r="A189">
        <v>2008</v>
      </c>
      <c r="B189" t="s">
        <v>56</v>
      </c>
      <c r="C189" s="19">
        <f>VLOOKUP(A189,Datos!$A$2:$E$16,2,TRUE)</f>
        <v>16109612.0386537</v>
      </c>
      <c r="D189" s="19">
        <f>VLOOKUP(Panel!A189,Datos!$A$2:$E$16,3,TRUE)</f>
        <v>7.3562952000000001E-2</v>
      </c>
      <c r="E189" s="19">
        <f>VLOOKUP(Panel!A189,Datos!$A$2:$E$16,4,TRUE)</f>
        <v>-1481946.98737997</v>
      </c>
      <c r="F189" s="19">
        <f>VLOOKUP(Panel!A189,Datos!$A$2:$E$16,5,TRUE)</f>
        <v>38.200000000000003</v>
      </c>
      <c r="G189" s="22">
        <f>VLOOKUP(Panel!A189,Datos!$A$2:$F$16,6,TRUE)</f>
        <v>0.13355368886861552</v>
      </c>
      <c r="H189" s="19"/>
      <c r="I189" s="19"/>
      <c r="J189" s="19"/>
      <c r="K189" s="19"/>
      <c r="M189" s="19">
        <v>377000</v>
      </c>
      <c r="N189" s="19">
        <v>296854098.69</v>
      </c>
      <c r="O189" s="19">
        <v>11253525</v>
      </c>
      <c r="P189" s="19">
        <v>157229472.41</v>
      </c>
      <c r="Q189" s="19">
        <v>899445846.01999998</v>
      </c>
      <c r="R189" s="19">
        <v>14400000</v>
      </c>
      <c r="S189" s="19">
        <v>29723000</v>
      </c>
    </row>
    <row r="190" spans="1:20" x14ac:dyDescent="0.2">
      <c r="A190">
        <v>2008</v>
      </c>
      <c r="B190" t="s">
        <v>57</v>
      </c>
      <c r="C190" s="19">
        <f>VLOOKUP(A190,Datos!$A$2:$E$16,2,TRUE)</f>
        <v>16109612.0386537</v>
      </c>
      <c r="D190" s="19">
        <f>VLOOKUP(Panel!A190,Datos!$A$2:$E$16,3,TRUE)</f>
        <v>7.3562952000000001E-2</v>
      </c>
      <c r="E190" s="19">
        <f>VLOOKUP(Panel!A190,Datos!$A$2:$E$16,4,TRUE)</f>
        <v>-1481946.98737997</v>
      </c>
      <c r="F190" s="19">
        <f>VLOOKUP(Panel!A190,Datos!$A$2:$E$16,5,TRUE)</f>
        <v>38.200000000000003</v>
      </c>
      <c r="G190" s="22">
        <f>VLOOKUP(Panel!A190,Datos!$A$2:$F$16,6,TRUE)</f>
        <v>0.13355368886861552</v>
      </c>
      <c r="H190" s="19"/>
      <c r="I190" s="19"/>
      <c r="J190" s="19"/>
      <c r="K190" s="19"/>
      <c r="M190" s="19">
        <v>6479153.0999999996</v>
      </c>
      <c r="O190" s="19">
        <v>194134815</v>
      </c>
      <c r="P190" s="19">
        <v>57118000</v>
      </c>
      <c r="Q190" s="19">
        <v>213620712</v>
      </c>
      <c r="R190" s="19">
        <v>83670197.849999994</v>
      </c>
      <c r="S190">
        <v>0</v>
      </c>
    </row>
    <row r="191" spans="1:20" x14ac:dyDescent="0.2">
      <c r="A191">
        <v>2008</v>
      </c>
      <c r="B191" t="s">
        <v>58</v>
      </c>
      <c r="C191" s="19">
        <f>VLOOKUP(A191,Datos!$A$2:$E$16,2,TRUE)</f>
        <v>16109612.0386537</v>
      </c>
      <c r="D191" s="19">
        <f>VLOOKUP(Panel!A191,Datos!$A$2:$E$16,3,TRUE)</f>
        <v>7.3562952000000001E-2</v>
      </c>
      <c r="E191" s="19">
        <f>VLOOKUP(Panel!A191,Datos!$A$2:$E$16,4,TRUE)</f>
        <v>-1481946.98737997</v>
      </c>
      <c r="F191" s="19">
        <f>VLOOKUP(Panel!A191,Datos!$A$2:$E$16,5,TRUE)</f>
        <v>38.200000000000003</v>
      </c>
      <c r="G191" s="22">
        <f>VLOOKUP(Panel!A191,Datos!$A$2:$F$16,6,TRUE)</f>
        <v>0.13355368886861552</v>
      </c>
      <c r="H191" s="19"/>
      <c r="I191" s="19"/>
      <c r="J191" s="19"/>
      <c r="K191" s="19"/>
      <c r="M191">
        <v>0</v>
      </c>
      <c r="N191" s="19">
        <v>36525221.009999998</v>
      </c>
      <c r="O191" s="19">
        <v>79864823.920000002</v>
      </c>
      <c r="P191" s="19">
        <v>57633194</v>
      </c>
      <c r="Q191" s="19">
        <v>6580651</v>
      </c>
      <c r="R191">
        <v>0</v>
      </c>
      <c r="S191">
        <v>0</v>
      </c>
    </row>
    <row r="192" spans="1:20" x14ac:dyDescent="0.2">
      <c r="A192">
        <v>2008</v>
      </c>
      <c r="B192" t="s">
        <v>59</v>
      </c>
      <c r="C192" s="19">
        <f>VLOOKUP(A192,Datos!$A$2:$E$16,2,TRUE)</f>
        <v>16109612.0386537</v>
      </c>
      <c r="D192" s="19">
        <f>VLOOKUP(Panel!A192,Datos!$A$2:$E$16,3,TRUE)</f>
        <v>7.3562952000000001E-2</v>
      </c>
      <c r="E192" s="19">
        <f>VLOOKUP(Panel!A192,Datos!$A$2:$E$16,4,TRUE)</f>
        <v>-1481946.98737997</v>
      </c>
      <c r="F192" s="19">
        <f>VLOOKUP(Panel!A192,Datos!$A$2:$E$16,5,TRUE)</f>
        <v>38.200000000000003</v>
      </c>
      <c r="G192" s="22">
        <f>VLOOKUP(Panel!A192,Datos!$A$2:$F$16,6,TRUE)</f>
        <v>0.13355368886861552</v>
      </c>
      <c r="H192" s="19"/>
      <c r="I192" s="19"/>
      <c r="N192">
        <v>0</v>
      </c>
      <c r="P192">
        <v>0</v>
      </c>
      <c r="Q192" s="19">
        <v>24943237</v>
      </c>
      <c r="S192">
        <v>0</v>
      </c>
    </row>
    <row r="193" spans="1:20" x14ac:dyDescent="0.2">
      <c r="A193">
        <v>2008</v>
      </c>
      <c r="B193" t="s">
        <v>60</v>
      </c>
      <c r="C193" s="19">
        <f>VLOOKUP(A193,Datos!$A$2:$E$16,2,TRUE)</f>
        <v>16109612.0386537</v>
      </c>
      <c r="D193" s="19">
        <f>VLOOKUP(Panel!A193,Datos!$A$2:$E$16,3,TRUE)</f>
        <v>7.3562952000000001E-2</v>
      </c>
      <c r="E193" s="19">
        <f>VLOOKUP(Panel!A193,Datos!$A$2:$E$16,4,TRUE)</f>
        <v>-1481946.98737997</v>
      </c>
      <c r="F193" s="19">
        <f>VLOOKUP(Panel!A193,Datos!$A$2:$E$16,5,TRUE)</f>
        <v>38.200000000000003</v>
      </c>
      <c r="G193" s="22">
        <f>VLOOKUP(Panel!A193,Datos!$A$2:$F$16,6,TRUE)</f>
        <v>0.13355368886861552</v>
      </c>
      <c r="H193" s="19"/>
      <c r="I193" s="19"/>
      <c r="J193" s="19"/>
      <c r="K193" s="19"/>
      <c r="M193">
        <v>0</v>
      </c>
      <c r="N193" s="19">
        <v>215751470</v>
      </c>
      <c r="O193" s="19">
        <v>74347843.599999994</v>
      </c>
      <c r="P193" s="19">
        <v>151269226.59999999</v>
      </c>
      <c r="Q193" s="19">
        <v>1092093436.01</v>
      </c>
      <c r="R193" s="19">
        <v>17493018</v>
      </c>
      <c r="S193" s="19">
        <v>50000000</v>
      </c>
    </row>
    <row r="194" spans="1:20" x14ac:dyDescent="0.2">
      <c r="A194">
        <v>2008</v>
      </c>
      <c r="B194" t="s">
        <v>61</v>
      </c>
      <c r="C194" s="19">
        <f>VLOOKUP(A194,Datos!$A$2:$E$16,2,TRUE)</f>
        <v>16109612.0386537</v>
      </c>
      <c r="D194" s="19">
        <f>VLOOKUP(Panel!A194,Datos!$A$2:$E$16,3,TRUE)</f>
        <v>7.3562952000000001E-2</v>
      </c>
      <c r="E194" s="19">
        <f>VLOOKUP(Panel!A194,Datos!$A$2:$E$16,4,TRUE)</f>
        <v>-1481946.98737997</v>
      </c>
      <c r="F194" s="19">
        <f>VLOOKUP(Panel!A194,Datos!$A$2:$E$16,5,TRUE)</f>
        <v>38.200000000000003</v>
      </c>
      <c r="G194" s="22">
        <f>VLOOKUP(Panel!A194,Datos!$A$2:$F$16,6,TRUE)</f>
        <v>0.13355368886861552</v>
      </c>
      <c r="H194" s="19"/>
      <c r="I194" s="19"/>
      <c r="J194" s="19"/>
      <c r="K194" s="19"/>
      <c r="M194" s="19">
        <v>1142250</v>
      </c>
      <c r="N194" s="19">
        <v>2449142.63</v>
      </c>
      <c r="O194" s="19">
        <v>11674912.5</v>
      </c>
      <c r="P194">
        <v>0</v>
      </c>
      <c r="S194">
        <v>0</v>
      </c>
    </row>
    <row r="195" spans="1:20" x14ac:dyDescent="0.2">
      <c r="A195">
        <v>2008</v>
      </c>
      <c r="B195" t="s">
        <v>62</v>
      </c>
      <c r="C195" s="19">
        <f>VLOOKUP(A195,Datos!$A$2:$E$16,2,TRUE)</f>
        <v>16109612.0386537</v>
      </c>
      <c r="D195" s="19">
        <f>VLOOKUP(Panel!A195,Datos!$A$2:$E$16,3,TRUE)</f>
        <v>7.3562952000000001E-2</v>
      </c>
      <c r="E195" s="19">
        <f>VLOOKUP(Panel!A195,Datos!$A$2:$E$16,4,TRUE)</f>
        <v>-1481946.98737997</v>
      </c>
      <c r="F195" s="19">
        <f>VLOOKUP(Panel!A195,Datos!$A$2:$E$16,5,TRUE)</f>
        <v>38.200000000000003</v>
      </c>
      <c r="G195" s="22">
        <f>VLOOKUP(Panel!A195,Datos!$A$2:$F$16,6,TRUE)</f>
        <v>0.13355368886861552</v>
      </c>
      <c r="H195" s="19"/>
      <c r="I195" s="19"/>
      <c r="J195" s="19"/>
      <c r="K195" s="19"/>
      <c r="L195" s="19"/>
      <c r="M195" s="19">
        <v>6604200</v>
      </c>
      <c r="N195" s="19">
        <v>135477240.37</v>
      </c>
      <c r="O195" s="19">
        <v>48025200</v>
      </c>
      <c r="P195" s="19">
        <v>9232815</v>
      </c>
    </row>
    <row r="196" spans="1:20" x14ac:dyDescent="0.2">
      <c r="A196">
        <v>2008</v>
      </c>
      <c r="B196" t="s">
        <v>63</v>
      </c>
      <c r="C196" s="19">
        <f>VLOOKUP(A196,Datos!$A$2:$E$16,2,TRUE)</f>
        <v>16109612.0386537</v>
      </c>
      <c r="D196" s="19">
        <f>VLOOKUP(Panel!A196,Datos!$A$2:$E$16,3,TRUE)</f>
        <v>7.3562952000000001E-2</v>
      </c>
      <c r="E196" s="19">
        <f>VLOOKUP(Panel!A196,Datos!$A$2:$E$16,4,TRUE)</f>
        <v>-1481946.98737997</v>
      </c>
      <c r="F196" s="19">
        <f>VLOOKUP(Panel!A196,Datos!$A$2:$E$16,5,TRUE)</f>
        <v>38.200000000000003</v>
      </c>
      <c r="G196" s="22">
        <f>VLOOKUP(Panel!A196,Datos!$A$2:$F$16,6,TRUE)</f>
        <v>0.13355368886861552</v>
      </c>
      <c r="H196" s="19"/>
      <c r="I196" s="19"/>
      <c r="J196" s="19"/>
      <c r="K196" s="19"/>
      <c r="L196" s="19"/>
      <c r="N196" s="19">
        <v>2648851</v>
      </c>
      <c r="O196" s="19">
        <v>96272454</v>
      </c>
      <c r="P196">
        <v>0</v>
      </c>
      <c r="Q196" s="19">
        <v>305565143</v>
      </c>
      <c r="R196" s="19">
        <v>27121990</v>
      </c>
      <c r="S196" s="19">
        <v>10444400</v>
      </c>
    </row>
    <row r="197" spans="1:20" x14ac:dyDescent="0.2">
      <c r="A197">
        <v>2008</v>
      </c>
      <c r="B197" t="s">
        <v>64</v>
      </c>
      <c r="C197" s="19">
        <f>VLOOKUP(A197,Datos!$A$2:$E$16,2,TRUE)</f>
        <v>16109612.0386537</v>
      </c>
      <c r="D197" s="19">
        <f>VLOOKUP(Panel!A197,Datos!$A$2:$E$16,3,TRUE)</f>
        <v>7.3562952000000001E-2</v>
      </c>
      <c r="E197" s="19">
        <f>VLOOKUP(Panel!A197,Datos!$A$2:$E$16,4,TRUE)</f>
        <v>-1481946.98737997</v>
      </c>
      <c r="F197" s="19">
        <f>VLOOKUP(Panel!A197,Datos!$A$2:$E$16,5,TRUE)</f>
        <v>38.200000000000003</v>
      </c>
      <c r="G197" s="22">
        <f>VLOOKUP(Panel!A197,Datos!$A$2:$F$16,6,TRUE)</f>
        <v>0.13355368886861552</v>
      </c>
      <c r="H197" s="19"/>
      <c r="I197" s="19"/>
      <c r="J197" s="19"/>
      <c r="K197" s="19"/>
      <c r="N197" s="19">
        <v>2471434.2000000002</v>
      </c>
      <c r="O197" s="19">
        <v>69082848.299999997</v>
      </c>
      <c r="P197" s="19">
        <v>18000000</v>
      </c>
      <c r="Q197" s="19">
        <v>267097130.31999999</v>
      </c>
      <c r="R197" s="19">
        <v>41770439.890000001</v>
      </c>
    </row>
    <row r="198" spans="1:20" x14ac:dyDescent="0.2">
      <c r="A198">
        <v>2008</v>
      </c>
      <c r="B198" t="s">
        <v>65</v>
      </c>
      <c r="C198" s="19">
        <f>VLOOKUP(A198,Datos!$A$2:$E$16,2,TRUE)</f>
        <v>16109612.0386537</v>
      </c>
      <c r="D198" s="19">
        <f>VLOOKUP(Panel!A198,Datos!$A$2:$E$16,3,TRUE)</f>
        <v>7.3562952000000001E-2</v>
      </c>
      <c r="E198" s="19">
        <f>VLOOKUP(Panel!A198,Datos!$A$2:$E$16,4,TRUE)</f>
        <v>-1481946.98737997</v>
      </c>
      <c r="F198" s="19">
        <f>VLOOKUP(Panel!A198,Datos!$A$2:$E$16,5,TRUE)</f>
        <v>38.200000000000003</v>
      </c>
      <c r="G198" s="22">
        <f>VLOOKUP(Panel!A198,Datos!$A$2:$F$16,6,TRUE)</f>
        <v>0.13355368886861552</v>
      </c>
      <c r="O198">
        <v>0</v>
      </c>
      <c r="P198" s="19">
        <v>212766.53</v>
      </c>
      <c r="Q198">
        <v>0</v>
      </c>
      <c r="R198" s="19">
        <v>210950</v>
      </c>
      <c r="S198">
        <v>0</v>
      </c>
    </row>
    <row r="199" spans="1:20" x14ac:dyDescent="0.2">
      <c r="A199">
        <v>2008</v>
      </c>
      <c r="B199" t="s">
        <v>66</v>
      </c>
      <c r="C199" s="19">
        <f>VLOOKUP(A199,Datos!$A$2:$E$16,2,TRUE)</f>
        <v>16109612.0386537</v>
      </c>
      <c r="D199" s="19">
        <f>VLOOKUP(Panel!A199,Datos!$A$2:$E$16,3,TRUE)</f>
        <v>7.3562952000000001E-2</v>
      </c>
      <c r="E199" s="19">
        <f>VLOOKUP(Panel!A199,Datos!$A$2:$E$16,4,TRUE)</f>
        <v>-1481946.98737997</v>
      </c>
      <c r="F199" s="19">
        <f>VLOOKUP(Panel!A199,Datos!$A$2:$E$16,5,TRUE)</f>
        <v>38.200000000000003</v>
      </c>
      <c r="G199" s="22">
        <f>VLOOKUP(Panel!A199,Datos!$A$2:$F$16,6,TRUE)</f>
        <v>0.13355368886861552</v>
      </c>
      <c r="H199" s="19"/>
      <c r="I199" s="19"/>
      <c r="J199" s="19"/>
      <c r="K199" s="19"/>
      <c r="N199" s="19">
        <v>444737536.10000002</v>
      </c>
      <c r="O199" s="19">
        <v>9975000</v>
      </c>
      <c r="P199" s="19">
        <v>55281651.539999999</v>
      </c>
      <c r="Q199" s="19">
        <v>75205309.950000003</v>
      </c>
      <c r="R199" s="19">
        <v>25650900</v>
      </c>
      <c r="S199">
        <v>0</v>
      </c>
    </row>
    <row r="200" spans="1:20" x14ac:dyDescent="0.2">
      <c r="A200">
        <v>2008</v>
      </c>
      <c r="B200" t="s">
        <v>67</v>
      </c>
      <c r="C200" s="19">
        <f>VLOOKUP(A200,Datos!$A$2:$E$16,2,TRUE)</f>
        <v>16109612.0386537</v>
      </c>
      <c r="D200" s="19">
        <f>VLOOKUP(Panel!A200,Datos!$A$2:$E$16,3,TRUE)</f>
        <v>7.3562952000000001E-2</v>
      </c>
      <c r="E200" s="19">
        <f>VLOOKUP(Panel!A200,Datos!$A$2:$E$16,4,TRUE)</f>
        <v>-1481946.98737997</v>
      </c>
      <c r="F200" s="19">
        <f>VLOOKUP(Panel!A200,Datos!$A$2:$E$16,5,TRUE)</f>
        <v>38.200000000000003</v>
      </c>
      <c r="G200" s="22">
        <f>VLOOKUP(Panel!A200,Datos!$A$2:$F$16,6,TRUE)</f>
        <v>0.13355368886861552</v>
      </c>
      <c r="H200" s="19"/>
      <c r="I200" s="19"/>
      <c r="J200" s="19"/>
      <c r="K200" s="19"/>
      <c r="L200" s="19"/>
      <c r="M200" s="19">
        <v>6940616</v>
      </c>
      <c r="N200" s="19">
        <v>37652185.219999999</v>
      </c>
      <c r="O200" s="19">
        <v>101196469.7</v>
      </c>
      <c r="P200">
        <v>0</v>
      </c>
      <c r="R200">
        <v>0</v>
      </c>
      <c r="S200" s="19">
        <v>7350000</v>
      </c>
    </row>
    <row r="201" spans="1:20" x14ac:dyDescent="0.2">
      <c r="A201">
        <v>2008</v>
      </c>
      <c r="B201" t="s">
        <v>68</v>
      </c>
      <c r="C201" s="19">
        <f>VLOOKUP(A201,Datos!$A$2:$E$16,2,TRUE)</f>
        <v>16109612.0386537</v>
      </c>
      <c r="D201" s="19">
        <f>VLOOKUP(Panel!A201,Datos!$A$2:$E$16,3,TRUE)</f>
        <v>7.3562952000000001E-2</v>
      </c>
      <c r="E201" s="19">
        <f>VLOOKUP(Panel!A201,Datos!$A$2:$E$16,4,TRUE)</f>
        <v>-1481946.98737997</v>
      </c>
      <c r="F201" s="19">
        <f>VLOOKUP(Panel!A201,Datos!$A$2:$E$16,5,TRUE)</f>
        <v>38.200000000000003</v>
      </c>
      <c r="G201" s="22">
        <f>VLOOKUP(Panel!A201,Datos!$A$2:$F$16,6,TRUE)</f>
        <v>0.13355368886861552</v>
      </c>
      <c r="H201" s="19"/>
      <c r="I201" s="19"/>
      <c r="K201" s="19"/>
      <c r="M201">
        <v>0</v>
      </c>
      <c r="N201">
        <v>0</v>
      </c>
      <c r="O201" s="19">
        <v>11550000</v>
      </c>
      <c r="P201">
        <v>0</v>
      </c>
      <c r="Q201" s="19">
        <v>85062425.980000004</v>
      </c>
      <c r="S201" s="19">
        <v>4585999.99</v>
      </c>
    </row>
    <row r="202" spans="1:20" x14ac:dyDescent="0.2">
      <c r="A202">
        <v>2008</v>
      </c>
      <c r="B202" t="s">
        <v>69</v>
      </c>
      <c r="C202" s="19">
        <f>VLOOKUP(A202,Datos!$A$2:$E$16,2,TRUE)</f>
        <v>16109612.0386537</v>
      </c>
      <c r="D202" s="19">
        <f>VLOOKUP(Panel!A202,Datos!$A$2:$E$16,3,TRUE)</f>
        <v>7.3562952000000001E-2</v>
      </c>
      <c r="E202" s="19">
        <f>VLOOKUP(Panel!A202,Datos!$A$2:$E$16,4,TRUE)</f>
        <v>-1481946.98737997</v>
      </c>
      <c r="F202" s="19">
        <f>VLOOKUP(Panel!A202,Datos!$A$2:$E$16,5,TRUE)</f>
        <v>38.200000000000003</v>
      </c>
      <c r="G202" s="22">
        <f>VLOOKUP(Panel!A202,Datos!$A$2:$F$16,6,TRUE)</f>
        <v>0.13355368886861552</v>
      </c>
      <c r="H202" s="19"/>
      <c r="I202" s="19"/>
      <c r="J202" s="19"/>
      <c r="K202" s="19"/>
      <c r="N202" s="19">
        <v>216948330</v>
      </c>
      <c r="O202" s="19">
        <v>31376700</v>
      </c>
      <c r="P202" s="19">
        <v>7000000</v>
      </c>
      <c r="Q202" s="19">
        <v>155426049.46000001</v>
      </c>
      <c r="R202" s="19">
        <v>6192000</v>
      </c>
      <c r="S202">
        <v>0</v>
      </c>
    </row>
    <row r="203" spans="1:20" x14ac:dyDescent="0.2">
      <c r="A203">
        <v>2008</v>
      </c>
      <c r="B203" t="s">
        <v>70</v>
      </c>
      <c r="C203" s="19">
        <f>VLOOKUP(A203,Datos!$A$2:$E$16,2,TRUE)</f>
        <v>16109612.0386537</v>
      </c>
      <c r="D203" s="19">
        <f>VLOOKUP(Panel!A203,Datos!$A$2:$E$16,3,TRUE)</f>
        <v>7.3562952000000001E-2</v>
      </c>
      <c r="E203" s="19">
        <f>VLOOKUP(Panel!A203,Datos!$A$2:$E$16,4,TRUE)</f>
        <v>-1481946.98737997</v>
      </c>
      <c r="F203" s="19">
        <f>VLOOKUP(Panel!A203,Datos!$A$2:$E$16,5,TRUE)</f>
        <v>38.200000000000003</v>
      </c>
      <c r="G203" s="22">
        <f>VLOOKUP(Panel!A203,Datos!$A$2:$F$16,6,TRUE)</f>
        <v>0.13355368886861552</v>
      </c>
      <c r="H203" s="19"/>
      <c r="I203" s="19"/>
      <c r="J203" s="19"/>
      <c r="K203" s="19"/>
      <c r="M203">
        <v>0</v>
      </c>
      <c r="N203" s="19">
        <v>712200</v>
      </c>
      <c r="O203" s="19">
        <v>139335000</v>
      </c>
      <c r="P203" s="19">
        <v>3515000</v>
      </c>
      <c r="Q203" s="19">
        <v>150212860</v>
      </c>
      <c r="R203" s="19">
        <v>74257844.75</v>
      </c>
    </row>
    <row r="204" spans="1:20" x14ac:dyDescent="0.2">
      <c r="A204">
        <v>2008</v>
      </c>
      <c r="B204" t="s">
        <v>71</v>
      </c>
      <c r="C204" s="19">
        <f>VLOOKUP(A204,Datos!$A$2:$E$16,2,TRUE)</f>
        <v>16109612.0386537</v>
      </c>
      <c r="D204" s="19">
        <f>VLOOKUP(Panel!A204,Datos!$A$2:$E$16,3,TRUE)</f>
        <v>7.3562952000000001E-2</v>
      </c>
      <c r="E204" s="19">
        <f>VLOOKUP(Panel!A204,Datos!$A$2:$E$16,4,TRUE)</f>
        <v>-1481946.98737997</v>
      </c>
      <c r="F204" s="19">
        <f>VLOOKUP(Panel!A204,Datos!$A$2:$E$16,5,TRUE)</f>
        <v>38.200000000000003</v>
      </c>
      <c r="G204" s="22">
        <f>VLOOKUP(Panel!A204,Datos!$A$2:$F$16,6,TRUE)</f>
        <v>0.13355368886861552</v>
      </c>
      <c r="H204" s="19"/>
      <c r="I204" s="19"/>
      <c r="J204" s="19"/>
      <c r="K204" s="19"/>
      <c r="L204" s="19"/>
      <c r="M204" s="19">
        <v>4631000</v>
      </c>
      <c r="N204" s="19">
        <v>214075182</v>
      </c>
      <c r="P204" s="19">
        <v>6133331</v>
      </c>
      <c r="Q204" s="19">
        <v>20000000</v>
      </c>
      <c r="R204" s="19">
        <v>27694425</v>
      </c>
      <c r="S204">
        <v>0</v>
      </c>
    </row>
    <row r="205" spans="1:20" x14ac:dyDescent="0.2">
      <c r="A205">
        <v>2008</v>
      </c>
      <c r="B205" t="s">
        <v>72</v>
      </c>
      <c r="C205" s="19">
        <f>VLOOKUP(A205,Datos!$A$2:$E$16,2,TRUE)</f>
        <v>16109612.0386537</v>
      </c>
      <c r="D205" s="19">
        <f>VLOOKUP(Panel!A205,Datos!$A$2:$E$16,3,TRUE)</f>
        <v>7.3562952000000001E-2</v>
      </c>
      <c r="E205" s="19">
        <f>VLOOKUP(Panel!A205,Datos!$A$2:$E$16,4,TRUE)</f>
        <v>-1481946.98737997</v>
      </c>
      <c r="F205" s="19">
        <f>VLOOKUP(Panel!A205,Datos!$A$2:$E$16,5,TRUE)</f>
        <v>38.200000000000003</v>
      </c>
      <c r="G205" s="22">
        <f>VLOOKUP(Panel!A205,Datos!$A$2:$F$16,6,TRUE)</f>
        <v>0.13355368886861552</v>
      </c>
      <c r="H205" s="19"/>
      <c r="I205" s="19"/>
      <c r="J205" s="19"/>
      <c r="K205" s="19"/>
      <c r="N205" s="19">
        <v>1534275</v>
      </c>
      <c r="O205" s="19">
        <v>1649487</v>
      </c>
      <c r="P205" s="19">
        <v>61097500</v>
      </c>
      <c r="Q205" s="19">
        <v>4000000</v>
      </c>
      <c r="R205" s="19">
        <v>6969406.2000000002</v>
      </c>
      <c r="S205" s="19">
        <v>14000000</v>
      </c>
      <c r="T205">
        <v>0</v>
      </c>
    </row>
    <row r="206" spans="1:20" x14ac:dyDescent="0.2">
      <c r="A206">
        <v>2008</v>
      </c>
      <c r="B206" t="s">
        <v>73</v>
      </c>
      <c r="C206" s="19">
        <f>VLOOKUP(A206,Datos!$A$2:$E$16,2,TRUE)</f>
        <v>16109612.0386537</v>
      </c>
      <c r="D206" s="19">
        <f>VLOOKUP(Panel!A206,Datos!$A$2:$E$16,3,TRUE)</f>
        <v>7.3562952000000001E-2</v>
      </c>
      <c r="E206" s="19">
        <f>VLOOKUP(Panel!A206,Datos!$A$2:$E$16,4,TRUE)</f>
        <v>-1481946.98737997</v>
      </c>
      <c r="F206" s="19">
        <f>VLOOKUP(Panel!A206,Datos!$A$2:$E$16,5,TRUE)</f>
        <v>38.200000000000003</v>
      </c>
      <c r="G206" s="22">
        <f>VLOOKUP(Panel!A206,Datos!$A$2:$F$16,6,TRUE)</f>
        <v>0.13355368886861552</v>
      </c>
      <c r="H206" s="19"/>
      <c r="J206" s="19"/>
      <c r="K206" s="19"/>
      <c r="N206" s="19">
        <v>25126909.5</v>
      </c>
      <c r="O206" s="19">
        <v>83036325</v>
      </c>
      <c r="P206">
        <v>0</v>
      </c>
      <c r="Q206" s="19">
        <v>43417000</v>
      </c>
      <c r="R206" s="19">
        <v>24756343.879999999</v>
      </c>
      <c r="S206">
        <v>0</v>
      </c>
    </row>
    <row r="207" spans="1:20" x14ac:dyDescent="0.2">
      <c r="A207">
        <v>2008</v>
      </c>
      <c r="B207" t="s">
        <v>74</v>
      </c>
      <c r="C207" s="19">
        <f>VLOOKUP(A207,Datos!$A$2:$E$16,2,TRUE)</f>
        <v>16109612.0386537</v>
      </c>
      <c r="D207" s="19">
        <f>VLOOKUP(Panel!A207,Datos!$A$2:$E$16,3,TRUE)</f>
        <v>7.3562952000000001E-2</v>
      </c>
      <c r="E207" s="19">
        <f>VLOOKUP(Panel!A207,Datos!$A$2:$E$16,4,TRUE)</f>
        <v>-1481946.98737997</v>
      </c>
      <c r="F207" s="19">
        <f>VLOOKUP(Panel!A207,Datos!$A$2:$E$16,5,TRUE)</f>
        <v>38.200000000000003</v>
      </c>
      <c r="G207" s="22">
        <f>VLOOKUP(Panel!A207,Datos!$A$2:$F$16,6,TRUE)</f>
        <v>0.13355368886861552</v>
      </c>
      <c r="H207" s="19"/>
      <c r="I207" s="19"/>
      <c r="J207" s="19"/>
      <c r="N207" s="19">
        <v>42102935</v>
      </c>
      <c r="O207" s="19">
        <v>123361704.3</v>
      </c>
      <c r="Q207">
        <v>0</v>
      </c>
      <c r="R207" s="19">
        <v>16283368.619999999</v>
      </c>
      <c r="S207">
        <v>0</v>
      </c>
    </row>
    <row r="208" spans="1:20" x14ac:dyDescent="0.2">
      <c r="A208">
        <v>2008</v>
      </c>
      <c r="B208" t="s">
        <v>75</v>
      </c>
      <c r="C208" s="19">
        <f>VLOOKUP(A208,Datos!$A$2:$E$16,2,TRUE)</f>
        <v>16109612.0386537</v>
      </c>
      <c r="D208" s="19">
        <f>VLOOKUP(Panel!A208,Datos!$A$2:$E$16,3,TRUE)</f>
        <v>7.3562952000000001E-2</v>
      </c>
      <c r="E208" s="19">
        <f>VLOOKUP(Panel!A208,Datos!$A$2:$E$16,4,TRUE)</f>
        <v>-1481946.98737997</v>
      </c>
      <c r="F208" s="19">
        <f>VLOOKUP(Panel!A208,Datos!$A$2:$E$16,5,TRUE)</f>
        <v>38.200000000000003</v>
      </c>
      <c r="G208" s="22">
        <f>VLOOKUP(Panel!A208,Datos!$A$2:$F$16,6,TRUE)</f>
        <v>0.13355368886861552</v>
      </c>
      <c r="H208" s="19"/>
      <c r="I208" s="19"/>
      <c r="J208" s="19"/>
      <c r="K208" s="19"/>
      <c r="L208" s="19"/>
      <c r="M208" s="19">
        <v>1960000</v>
      </c>
      <c r="N208" s="19">
        <v>240100</v>
      </c>
      <c r="O208" s="19">
        <v>9800000</v>
      </c>
      <c r="P208">
        <v>0</v>
      </c>
      <c r="R208" s="19">
        <v>2131360</v>
      </c>
      <c r="S208">
        <v>0</v>
      </c>
    </row>
    <row r="209" spans="1:19" x14ac:dyDescent="0.2">
      <c r="A209">
        <v>2008</v>
      </c>
      <c r="B209" t="s">
        <v>76</v>
      </c>
      <c r="C209" s="19">
        <f>VLOOKUP(A209,Datos!$A$2:$E$16,2,TRUE)</f>
        <v>16109612.0386537</v>
      </c>
      <c r="D209" s="19">
        <f>VLOOKUP(Panel!A209,Datos!$A$2:$E$16,3,TRUE)</f>
        <v>7.3562952000000001E-2</v>
      </c>
      <c r="E209" s="19">
        <f>VLOOKUP(Panel!A209,Datos!$A$2:$E$16,4,TRUE)</f>
        <v>-1481946.98737997</v>
      </c>
      <c r="F209" s="19">
        <f>VLOOKUP(Panel!A209,Datos!$A$2:$E$16,5,TRUE)</f>
        <v>38.200000000000003</v>
      </c>
      <c r="G209" s="22">
        <f>VLOOKUP(Panel!A209,Datos!$A$2:$F$16,6,TRUE)</f>
        <v>0.13355368886861552</v>
      </c>
      <c r="H209" s="19"/>
      <c r="I209" s="19"/>
      <c r="J209" s="19"/>
      <c r="K209" s="19"/>
      <c r="M209">
        <v>0</v>
      </c>
      <c r="N209" s="19">
        <v>15951137.029999999</v>
      </c>
      <c r="O209" s="19">
        <v>16966817.199999999</v>
      </c>
      <c r="P209" s="19">
        <v>215000</v>
      </c>
      <c r="Q209" s="19">
        <v>382945620.20999998</v>
      </c>
      <c r="R209" s="19">
        <v>3000000</v>
      </c>
      <c r="S209">
        <v>0</v>
      </c>
    </row>
    <row r="210" spans="1:19" x14ac:dyDescent="0.2">
      <c r="A210">
        <v>2008</v>
      </c>
      <c r="B210" t="s">
        <v>77</v>
      </c>
      <c r="C210" s="19">
        <f>VLOOKUP(A210,Datos!$A$2:$E$16,2,TRUE)</f>
        <v>16109612.0386537</v>
      </c>
      <c r="D210" s="19">
        <f>VLOOKUP(Panel!A210,Datos!$A$2:$E$16,3,TRUE)</f>
        <v>7.3562952000000001E-2</v>
      </c>
      <c r="E210" s="19">
        <f>VLOOKUP(Panel!A210,Datos!$A$2:$E$16,4,TRUE)</f>
        <v>-1481946.98737997</v>
      </c>
      <c r="F210" s="19">
        <f>VLOOKUP(Panel!A210,Datos!$A$2:$E$16,5,TRUE)</f>
        <v>38.200000000000003</v>
      </c>
      <c r="G210" s="22">
        <f>VLOOKUP(Panel!A210,Datos!$A$2:$F$16,6,TRUE)</f>
        <v>0.13355368886861552</v>
      </c>
      <c r="H210" s="19"/>
      <c r="J210" s="19"/>
      <c r="K210" s="19"/>
      <c r="M210" s="19">
        <v>349000</v>
      </c>
      <c r="N210">
        <v>0</v>
      </c>
      <c r="O210" s="19">
        <v>34501606.560000002</v>
      </c>
      <c r="Q210">
        <v>0</v>
      </c>
      <c r="R210">
        <v>0</v>
      </c>
      <c r="S210">
        <v>0</v>
      </c>
    </row>
    <row r="211" spans="1:19" x14ac:dyDescent="0.2">
      <c r="A211">
        <v>2008</v>
      </c>
      <c r="B211" t="s">
        <v>78</v>
      </c>
      <c r="C211" s="19">
        <f>VLOOKUP(A211,Datos!$A$2:$E$16,2,TRUE)</f>
        <v>16109612.0386537</v>
      </c>
      <c r="D211" s="19">
        <f>VLOOKUP(Panel!A211,Datos!$A$2:$E$16,3,TRUE)</f>
        <v>7.3562952000000001E-2</v>
      </c>
      <c r="E211" s="19">
        <f>VLOOKUP(Panel!A211,Datos!$A$2:$E$16,4,TRUE)</f>
        <v>-1481946.98737997</v>
      </c>
      <c r="F211" s="19">
        <f>VLOOKUP(Panel!A211,Datos!$A$2:$E$16,5,TRUE)</f>
        <v>38.200000000000003</v>
      </c>
      <c r="G211" s="22">
        <f>VLOOKUP(Panel!A211,Datos!$A$2:$F$16,6,TRUE)</f>
        <v>0.13355368886861552</v>
      </c>
      <c r="H211" s="19"/>
      <c r="I211" s="19"/>
      <c r="J211" s="19"/>
      <c r="K211" s="19"/>
      <c r="M211" s="19">
        <v>297000</v>
      </c>
      <c r="N211" s="19">
        <v>172740055.5</v>
      </c>
      <c r="P211" s="19">
        <v>57380000</v>
      </c>
      <c r="Q211" s="19">
        <v>199626497.56</v>
      </c>
      <c r="R211" s="19">
        <v>9100000</v>
      </c>
      <c r="S211">
        <v>0</v>
      </c>
    </row>
    <row r="212" spans="1:19" x14ac:dyDescent="0.2">
      <c r="A212">
        <v>2008</v>
      </c>
      <c r="B212" t="s">
        <v>79</v>
      </c>
      <c r="C212" s="19">
        <f>VLOOKUP(A212,Datos!$A$2:$E$16,2,TRUE)</f>
        <v>16109612.0386537</v>
      </c>
      <c r="D212" s="19">
        <f>VLOOKUP(Panel!A212,Datos!$A$2:$E$16,3,TRUE)</f>
        <v>7.3562952000000001E-2</v>
      </c>
      <c r="E212" s="19">
        <f>VLOOKUP(Panel!A212,Datos!$A$2:$E$16,4,TRUE)</f>
        <v>-1481946.98737997</v>
      </c>
      <c r="F212" s="19">
        <f>VLOOKUP(Panel!A212,Datos!$A$2:$E$16,5,TRUE)</f>
        <v>38.200000000000003</v>
      </c>
      <c r="G212" s="22">
        <f>VLOOKUP(Panel!A212,Datos!$A$2:$F$16,6,TRUE)</f>
        <v>0.13355368886861552</v>
      </c>
      <c r="H212" s="19"/>
      <c r="I212" s="19"/>
      <c r="J212" s="19"/>
      <c r="K212" s="19"/>
      <c r="M212" s="19">
        <v>1889140</v>
      </c>
      <c r="N212" s="19">
        <v>180048161.5</v>
      </c>
      <c r="O212" s="19">
        <v>34211744.75</v>
      </c>
      <c r="P212" s="19">
        <v>101524229</v>
      </c>
      <c r="Q212" s="19">
        <v>469140599.94999999</v>
      </c>
      <c r="S212" s="19">
        <v>67958670</v>
      </c>
    </row>
    <row r="213" spans="1:19" x14ac:dyDescent="0.2">
      <c r="A213">
        <v>2008</v>
      </c>
      <c r="B213" t="s">
        <v>80</v>
      </c>
      <c r="C213" s="19">
        <f>VLOOKUP(A213,Datos!$A$2:$E$16,2,TRUE)</f>
        <v>16109612.0386537</v>
      </c>
      <c r="D213" s="19">
        <f>VLOOKUP(Panel!A213,Datos!$A$2:$E$16,3,TRUE)</f>
        <v>7.3562952000000001E-2</v>
      </c>
      <c r="E213" s="19">
        <f>VLOOKUP(Panel!A213,Datos!$A$2:$E$16,4,TRUE)</f>
        <v>-1481946.98737997</v>
      </c>
      <c r="F213" s="19">
        <f>VLOOKUP(Panel!A213,Datos!$A$2:$E$16,5,TRUE)</f>
        <v>38.200000000000003</v>
      </c>
      <c r="G213" s="22">
        <f>VLOOKUP(Panel!A213,Datos!$A$2:$F$16,6,TRUE)</f>
        <v>0.13355368886861552</v>
      </c>
      <c r="H213" s="19"/>
      <c r="I213" s="19"/>
      <c r="J213" s="19"/>
      <c r="K213" s="19"/>
      <c r="L213" s="19"/>
      <c r="M213" s="19">
        <v>72286.460000000006</v>
      </c>
      <c r="N213" s="19">
        <v>235315.93</v>
      </c>
      <c r="O213" s="19">
        <v>10735595</v>
      </c>
      <c r="Q213" s="19">
        <v>45799999.670000002</v>
      </c>
      <c r="R213" s="19">
        <v>21436906</v>
      </c>
      <c r="S213">
        <v>0</v>
      </c>
    </row>
    <row r="214" spans="1:19" x14ac:dyDescent="0.2">
      <c r="A214">
        <v>2008</v>
      </c>
      <c r="B214" t="s">
        <v>81</v>
      </c>
      <c r="C214" s="19">
        <f>VLOOKUP(A214,Datos!$A$2:$E$16,2,TRUE)</f>
        <v>16109612.0386537</v>
      </c>
      <c r="D214" s="19">
        <f>VLOOKUP(Panel!A214,Datos!$A$2:$E$16,3,TRUE)</f>
        <v>7.3562952000000001E-2</v>
      </c>
      <c r="E214" s="19">
        <f>VLOOKUP(Panel!A214,Datos!$A$2:$E$16,4,TRUE)</f>
        <v>-1481946.98737997</v>
      </c>
      <c r="F214" s="19">
        <f>VLOOKUP(Panel!A214,Datos!$A$2:$E$16,5,TRUE)</f>
        <v>38.200000000000003</v>
      </c>
      <c r="G214" s="22">
        <f>VLOOKUP(Panel!A214,Datos!$A$2:$F$16,6,TRUE)</f>
        <v>0.13355368886861552</v>
      </c>
      <c r="H214" s="19"/>
      <c r="J214" s="19"/>
      <c r="K214" s="19"/>
      <c r="N214">
        <v>0</v>
      </c>
      <c r="P214" s="19">
        <v>4225000</v>
      </c>
      <c r="Q214" s="19">
        <v>3424999.2</v>
      </c>
      <c r="R214">
        <v>0</v>
      </c>
      <c r="S214">
        <v>0</v>
      </c>
    </row>
    <row r="215" spans="1:19" x14ac:dyDescent="0.2">
      <c r="A215">
        <v>2008</v>
      </c>
      <c r="B215" t="s">
        <v>82</v>
      </c>
      <c r="C215" s="19">
        <f>VLOOKUP(A215,Datos!$A$2:$E$16,2,TRUE)</f>
        <v>16109612.0386537</v>
      </c>
      <c r="D215" s="19">
        <f>VLOOKUP(Panel!A215,Datos!$A$2:$E$16,3,TRUE)</f>
        <v>7.3562952000000001E-2</v>
      </c>
      <c r="E215" s="19">
        <f>VLOOKUP(Panel!A215,Datos!$A$2:$E$16,4,TRUE)</f>
        <v>-1481946.98737997</v>
      </c>
      <c r="F215" s="19">
        <f>VLOOKUP(Panel!A215,Datos!$A$2:$E$16,5,TRUE)</f>
        <v>38.200000000000003</v>
      </c>
      <c r="G215" s="22">
        <f>VLOOKUP(Panel!A215,Datos!$A$2:$F$16,6,TRUE)</f>
        <v>0.13355368886861552</v>
      </c>
      <c r="M215">
        <v>0</v>
      </c>
      <c r="N215">
        <v>0</v>
      </c>
      <c r="O215">
        <v>0</v>
      </c>
      <c r="P215">
        <v>0</v>
      </c>
    </row>
    <row r="216" spans="1:19" x14ac:dyDescent="0.2">
      <c r="A216">
        <v>2008</v>
      </c>
      <c r="B216" t="s">
        <v>83</v>
      </c>
      <c r="C216" s="19">
        <f>VLOOKUP(A216,Datos!$A$2:$E$16,2,TRUE)</f>
        <v>16109612.0386537</v>
      </c>
      <c r="D216" s="19">
        <f>VLOOKUP(Panel!A216,Datos!$A$2:$E$16,3,TRUE)</f>
        <v>7.3562952000000001E-2</v>
      </c>
      <c r="E216" s="19">
        <f>VLOOKUP(Panel!A216,Datos!$A$2:$E$16,4,TRUE)</f>
        <v>-1481946.98737997</v>
      </c>
      <c r="F216" s="19">
        <f>VLOOKUP(Panel!A216,Datos!$A$2:$E$16,5,TRUE)</f>
        <v>38.200000000000003</v>
      </c>
      <c r="G216" s="22">
        <f>VLOOKUP(Panel!A216,Datos!$A$2:$F$16,6,TRUE)</f>
        <v>0.13355368886861552</v>
      </c>
      <c r="H216" s="19"/>
      <c r="I216" s="19"/>
      <c r="J216" s="19"/>
      <c r="K216" s="19"/>
      <c r="M216">
        <v>0</v>
      </c>
      <c r="N216" s="19">
        <v>656127479.78999996</v>
      </c>
      <c r="O216" s="19">
        <v>101320590</v>
      </c>
      <c r="P216" s="19">
        <v>78000</v>
      </c>
      <c r="S216">
        <v>0</v>
      </c>
    </row>
    <row r="217" spans="1:19" x14ac:dyDescent="0.2">
      <c r="A217">
        <v>2008</v>
      </c>
      <c r="B217" t="s">
        <v>84</v>
      </c>
      <c r="C217" s="19">
        <f>VLOOKUP(A217,Datos!$A$2:$E$16,2,TRUE)</f>
        <v>16109612.0386537</v>
      </c>
      <c r="D217" s="19">
        <f>VLOOKUP(Panel!A217,Datos!$A$2:$E$16,3,TRUE)</f>
        <v>7.3562952000000001E-2</v>
      </c>
      <c r="E217" s="19">
        <f>VLOOKUP(Panel!A217,Datos!$A$2:$E$16,4,TRUE)</f>
        <v>-1481946.98737997</v>
      </c>
      <c r="F217" s="19">
        <f>VLOOKUP(Panel!A217,Datos!$A$2:$E$16,5,TRUE)</f>
        <v>38.200000000000003</v>
      </c>
      <c r="G217" s="22">
        <f>VLOOKUP(Panel!A217,Datos!$A$2:$F$16,6,TRUE)</f>
        <v>0.13355368886861552</v>
      </c>
      <c r="H217" s="19"/>
      <c r="I217" s="19"/>
      <c r="J217" s="19"/>
      <c r="N217" s="19">
        <v>2933222</v>
      </c>
      <c r="O217" s="19">
        <v>38024998.399999999</v>
      </c>
      <c r="Q217" s="19">
        <v>6946933</v>
      </c>
      <c r="S217">
        <v>0</v>
      </c>
    </row>
    <row r="218" spans="1:19" x14ac:dyDescent="0.2">
      <c r="A218">
        <v>2008</v>
      </c>
      <c r="B218" t="s">
        <v>85</v>
      </c>
      <c r="C218" s="19">
        <f>VLOOKUP(A218,Datos!$A$2:$E$16,2,TRUE)</f>
        <v>16109612.0386537</v>
      </c>
      <c r="D218" s="19">
        <f>VLOOKUP(Panel!A218,Datos!$A$2:$E$16,3,TRUE)</f>
        <v>7.3562952000000001E-2</v>
      </c>
      <c r="E218" s="19">
        <f>VLOOKUP(Panel!A218,Datos!$A$2:$E$16,4,TRUE)</f>
        <v>-1481946.98737997</v>
      </c>
      <c r="F218" s="19">
        <f>VLOOKUP(Panel!A218,Datos!$A$2:$E$16,5,TRUE)</f>
        <v>38.200000000000003</v>
      </c>
      <c r="G218" s="22">
        <f>VLOOKUP(Panel!A218,Datos!$A$2:$F$16,6,TRUE)</f>
        <v>0.13355368886861552</v>
      </c>
      <c r="H218" s="19"/>
      <c r="I218" s="19"/>
      <c r="J218" s="19"/>
      <c r="K218" s="19"/>
      <c r="M218" s="19">
        <v>8840092</v>
      </c>
      <c r="N218" s="19">
        <v>191074490</v>
      </c>
      <c r="O218" s="19">
        <v>7492500</v>
      </c>
      <c r="P218" s="19">
        <v>11700000</v>
      </c>
      <c r="Q218">
        <v>0</v>
      </c>
      <c r="R218">
        <v>0</v>
      </c>
      <c r="S218" s="19">
        <v>2000000</v>
      </c>
    </row>
    <row r="219" spans="1:19" x14ac:dyDescent="0.2">
      <c r="A219">
        <v>2008</v>
      </c>
      <c r="B219" t="s">
        <v>86</v>
      </c>
      <c r="C219" s="19">
        <f>VLOOKUP(A219,Datos!$A$2:$E$16,2,TRUE)</f>
        <v>16109612.0386537</v>
      </c>
      <c r="D219" s="19">
        <f>VLOOKUP(Panel!A219,Datos!$A$2:$E$16,3,TRUE)</f>
        <v>7.3562952000000001E-2</v>
      </c>
      <c r="E219" s="19">
        <f>VLOOKUP(Panel!A219,Datos!$A$2:$E$16,4,TRUE)</f>
        <v>-1481946.98737997</v>
      </c>
      <c r="F219" s="19">
        <f>VLOOKUP(Panel!A219,Datos!$A$2:$E$16,5,TRUE)</f>
        <v>38.200000000000003</v>
      </c>
      <c r="G219" s="22">
        <f>VLOOKUP(Panel!A219,Datos!$A$2:$F$16,6,TRUE)</f>
        <v>0.13355368886861552</v>
      </c>
      <c r="H219" s="19"/>
      <c r="I219" s="19"/>
      <c r="J219" s="19"/>
      <c r="K219" s="19"/>
      <c r="M219">
        <v>0</v>
      </c>
      <c r="N219" s="19">
        <v>3747525.3</v>
      </c>
      <c r="O219" s="19">
        <v>11075724</v>
      </c>
      <c r="P219" s="19">
        <v>45383402.75</v>
      </c>
      <c r="Q219" s="19">
        <v>58175000</v>
      </c>
      <c r="S219">
        <v>0</v>
      </c>
    </row>
    <row r="220" spans="1:19" x14ac:dyDescent="0.2">
      <c r="A220">
        <v>2008</v>
      </c>
      <c r="B220" t="s">
        <v>87</v>
      </c>
      <c r="C220" s="19">
        <f>VLOOKUP(A220,Datos!$A$2:$E$16,2,TRUE)</f>
        <v>16109612.0386537</v>
      </c>
      <c r="D220" s="19">
        <f>VLOOKUP(Panel!A220,Datos!$A$2:$E$16,3,TRUE)</f>
        <v>7.3562952000000001E-2</v>
      </c>
      <c r="E220" s="19">
        <f>VLOOKUP(Panel!A220,Datos!$A$2:$E$16,4,TRUE)</f>
        <v>-1481946.98737997</v>
      </c>
      <c r="F220" s="19">
        <f>VLOOKUP(Panel!A220,Datos!$A$2:$E$16,5,TRUE)</f>
        <v>38.200000000000003</v>
      </c>
      <c r="G220" s="22">
        <f>VLOOKUP(Panel!A220,Datos!$A$2:$F$16,6,TRUE)</f>
        <v>0.13355368886861552</v>
      </c>
      <c r="H220" s="19"/>
      <c r="I220" s="19"/>
      <c r="J220" s="19"/>
      <c r="K220" s="19"/>
      <c r="N220" s="19">
        <v>970627.5</v>
      </c>
      <c r="O220" s="19">
        <v>68418750</v>
      </c>
      <c r="P220">
        <v>0</v>
      </c>
      <c r="Q220">
        <v>0</v>
      </c>
      <c r="R220">
        <v>0</v>
      </c>
    </row>
    <row r="221" spans="1:19" x14ac:dyDescent="0.2">
      <c r="A221">
        <v>2008</v>
      </c>
      <c r="B221" t="s">
        <v>88</v>
      </c>
      <c r="C221" s="19">
        <f>VLOOKUP(A221,Datos!$A$2:$E$16,2,TRUE)</f>
        <v>16109612.0386537</v>
      </c>
      <c r="D221" s="19">
        <f>VLOOKUP(Panel!A221,Datos!$A$2:$E$16,3,TRUE)</f>
        <v>7.3562952000000001E-2</v>
      </c>
      <c r="E221" s="19">
        <f>VLOOKUP(Panel!A221,Datos!$A$2:$E$16,4,TRUE)</f>
        <v>-1481946.98737997</v>
      </c>
      <c r="F221" s="19">
        <f>VLOOKUP(Panel!A221,Datos!$A$2:$E$16,5,TRUE)</f>
        <v>38.200000000000003</v>
      </c>
      <c r="G221" s="22">
        <f>VLOOKUP(Panel!A221,Datos!$A$2:$F$16,6,TRUE)</f>
        <v>0.13355368886861552</v>
      </c>
      <c r="H221" s="19"/>
      <c r="I221" s="19"/>
      <c r="J221" s="19"/>
      <c r="M221" s="19">
        <v>21000</v>
      </c>
      <c r="N221" s="19">
        <v>1000000</v>
      </c>
      <c r="O221" s="19">
        <v>115859222.47</v>
      </c>
      <c r="P221" s="19">
        <v>150113819.31999999</v>
      </c>
      <c r="Q221" s="19">
        <v>237739944.24000001</v>
      </c>
      <c r="R221" s="19">
        <v>46986296.609999999</v>
      </c>
      <c r="S221" s="19">
        <v>22000000</v>
      </c>
    </row>
    <row r="222" spans="1:19" x14ac:dyDescent="0.2">
      <c r="A222">
        <v>2008</v>
      </c>
      <c r="B222" t="s">
        <v>89</v>
      </c>
      <c r="C222" s="19">
        <f>VLOOKUP(A222,Datos!$A$2:$E$16,2,TRUE)</f>
        <v>16109612.0386537</v>
      </c>
      <c r="D222" s="19">
        <f>VLOOKUP(Panel!A222,Datos!$A$2:$E$16,3,TRUE)</f>
        <v>7.3562952000000001E-2</v>
      </c>
      <c r="E222" s="19">
        <f>VLOOKUP(Panel!A222,Datos!$A$2:$E$16,4,TRUE)</f>
        <v>-1481946.98737997</v>
      </c>
      <c r="F222" s="19">
        <f>VLOOKUP(Panel!A222,Datos!$A$2:$E$16,5,TRUE)</f>
        <v>38.200000000000003</v>
      </c>
      <c r="G222" s="22">
        <f>VLOOKUP(Panel!A222,Datos!$A$2:$F$16,6,TRUE)</f>
        <v>0.13355368886861552</v>
      </c>
      <c r="H222" s="19"/>
      <c r="I222" s="19"/>
      <c r="J222" s="19"/>
      <c r="K222" s="19"/>
      <c r="L222" s="19"/>
      <c r="M222" s="19">
        <v>14076097.949999999</v>
      </c>
      <c r="N222" s="19">
        <v>282945987.89999998</v>
      </c>
      <c r="O222" s="19">
        <v>47969979.579999998</v>
      </c>
      <c r="P222" s="19">
        <v>326258644.01999998</v>
      </c>
      <c r="Q222" s="19">
        <v>1206191565.4000001</v>
      </c>
      <c r="R222" s="19">
        <v>41202914.590000004</v>
      </c>
      <c r="S222" s="19">
        <v>54392876.630000003</v>
      </c>
    </row>
    <row r="223" spans="1:19" x14ac:dyDescent="0.2">
      <c r="A223">
        <v>2008</v>
      </c>
      <c r="B223" t="s">
        <v>90</v>
      </c>
      <c r="C223" s="19">
        <f>VLOOKUP(A223,Datos!$A$2:$E$16,2,TRUE)</f>
        <v>16109612.0386537</v>
      </c>
      <c r="D223" s="19">
        <f>VLOOKUP(Panel!A223,Datos!$A$2:$E$16,3,TRUE)</f>
        <v>7.3562952000000001E-2</v>
      </c>
      <c r="E223" s="19">
        <f>VLOOKUP(Panel!A223,Datos!$A$2:$E$16,4,TRUE)</f>
        <v>-1481946.98737997</v>
      </c>
      <c r="F223" s="19">
        <f>VLOOKUP(Panel!A223,Datos!$A$2:$E$16,5,TRUE)</f>
        <v>38.200000000000003</v>
      </c>
      <c r="G223" s="22">
        <f>VLOOKUP(Panel!A223,Datos!$A$2:$F$16,6,TRUE)</f>
        <v>0.13355368886861552</v>
      </c>
      <c r="H223" s="19"/>
      <c r="I223" s="19"/>
      <c r="J223" s="19"/>
      <c r="K223" s="19"/>
      <c r="L223" s="19"/>
      <c r="N223" s="19">
        <v>48870927</v>
      </c>
      <c r="P223" s="19">
        <v>31183470</v>
      </c>
      <c r="Q223" s="19">
        <v>72308394.319999993</v>
      </c>
      <c r="R223" s="19">
        <v>30100000</v>
      </c>
      <c r="S223">
        <v>0</v>
      </c>
    </row>
    <row r="224" spans="1:19" x14ac:dyDescent="0.2">
      <c r="A224">
        <v>2008</v>
      </c>
      <c r="B224" t="s">
        <v>91</v>
      </c>
      <c r="C224" s="19">
        <f>VLOOKUP(A224,Datos!$A$2:$E$16,2,TRUE)</f>
        <v>16109612.0386537</v>
      </c>
      <c r="D224" s="19">
        <f>VLOOKUP(Panel!A224,Datos!$A$2:$E$16,3,TRUE)</f>
        <v>7.3562952000000001E-2</v>
      </c>
      <c r="E224" s="19">
        <f>VLOOKUP(Panel!A224,Datos!$A$2:$E$16,4,TRUE)</f>
        <v>-1481946.98737997</v>
      </c>
      <c r="F224" s="19">
        <f>VLOOKUP(Panel!A224,Datos!$A$2:$E$16,5,TRUE)</f>
        <v>38.200000000000003</v>
      </c>
      <c r="G224" s="22">
        <f>VLOOKUP(Panel!A224,Datos!$A$2:$F$16,6,TRUE)</f>
        <v>0.13355368886861552</v>
      </c>
      <c r="H224" s="19"/>
      <c r="I224" s="19"/>
      <c r="J224" s="19"/>
      <c r="K224" s="19"/>
      <c r="L224" s="19"/>
      <c r="M224" s="19">
        <v>2436700</v>
      </c>
      <c r="N224" s="19">
        <v>1379230079.3199999</v>
      </c>
      <c r="O224" s="19">
        <v>176818891.58000001</v>
      </c>
      <c r="P224" s="19">
        <v>117650455.27</v>
      </c>
      <c r="Q224" s="19">
        <v>22225000</v>
      </c>
      <c r="R224" s="19">
        <v>29747581.23</v>
      </c>
      <c r="S224" s="19">
        <v>15165900</v>
      </c>
    </row>
    <row r="225" spans="1:20" x14ac:dyDescent="0.2">
      <c r="A225">
        <v>2008</v>
      </c>
      <c r="B225" t="s">
        <v>92</v>
      </c>
      <c r="C225" s="19">
        <f>VLOOKUP(A225,Datos!$A$2:$E$16,2,TRUE)</f>
        <v>16109612.0386537</v>
      </c>
      <c r="D225" s="19">
        <f>VLOOKUP(Panel!A225,Datos!$A$2:$E$16,3,TRUE)</f>
        <v>7.3562952000000001E-2</v>
      </c>
      <c r="E225" s="19">
        <f>VLOOKUP(Panel!A225,Datos!$A$2:$E$16,4,TRUE)</f>
        <v>-1481946.98737997</v>
      </c>
      <c r="F225" s="19">
        <f>VLOOKUP(Panel!A225,Datos!$A$2:$E$16,5,TRUE)</f>
        <v>38.200000000000003</v>
      </c>
      <c r="G225" s="22">
        <f>VLOOKUP(Panel!A225,Datos!$A$2:$F$16,6,TRUE)</f>
        <v>0.13355368886861552</v>
      </c>
      <c r="H225" s="19"/>
      <c r="J225" s="19"/>
      <c r="K225" s="19"/>
      <c r="O225" s="19">
        <v>975000</v>
      </c>
      <c r="P225" s="19">
        <v>42517481</v>
      </c>
      <c r="Q225" s="19">
        <v>25202202.5</v>
      </c>
      <c r="R225" s="19">
        <v>1139190</v>
      </c>
      <c r="S225">
        <v>0</v>
      </c>
    </row>
    <row r="226" spans="1:20" x14ac:dyDescent="0.2">
      <c r="A226">
        <v>2008</v>
      </c>
      <c r="B226" t="s">
        <v>93</v>
      </c>
      <c r="C226" s="19">
        <f>VLOOKUP(A226,Datos!$A$2:$E$16,2,TRUE)</f>
        <v>16109612.0386537</v>
      </c>
      <c r="D226" s="19">
        <f>VLOOKUP(Panel!A226,Datos!$A$2:$E$16,3,TRUE)</f>
        <v>7.3562952000000001E-2</v>
      </c>
      <c r="E226" s="19">
        <f>VLOOKUP(Panel!A226,Datos!$A$2:$E$16,4,TRUE)</f>
        <v>-1481946.98737997</v>
      </c>
      <c r="F226" s="19">
        <f>VLOOKUP(Panel!A226,Datos!$A$2:$E$16,5,TRUE)</f>
        <v>38.200000000000003</v>
      </c>
      <c r="G226" s="22">
        <f>VLOOKUP(Panel!A226,Datos!$A$2:$F$16,6,TRUE)</f>
        <v>0.13355368886861552</v>
      </c>
      <c r="H226" s="19"/>
      <c r="I226" s="19"/>
      <c r="J226" s="19"/>
      <c r="K226" s="19"/>
      <c r="L226" s="19"/>
      <c r="M226" s="19">
        <v>5120884.8</v>
      </c>
      <c r="O226" s="19">
        <v>12610000</v>
      </c>
    </row>
    <row r="227" spans="1:20" x14ac:dyDescent="0.2">
      <c r="A227">
        <v>2008</v>
      </c>
      <c r="B227" t="s">
        <v>94</v>
      </c>
      <c r="C227" s="19">
        <f>VLOOKUP(A227,Datos!$A$2:$E$16,2,TRUE)</f>
        <v>16109612.0386537</v>
      </c>
      <c r="D227" s="19">
        <f>VLOOKUP(Panel!A227,Datos!$A$2:$E$16,3,TRUE)</f>
        <v>7.3562952000000001E-2</v>
      </c>
      <c r="E227" s="19">
        <f>VLOOKUP(Panel!A227,Datos!$A$2:$E$16,4,TRUE)</f>
        <v>-1481946.98737997</v>
      </c>
      <c r="F227" s="19">
        <f>VLOOKUP(Panel!A227,Datos!$A$2:$E$16,5,TRUE)</f>
        <v>38.200000000000003</v>
      </c>
      <c r="G227" s="22">
        <f>VLOOKUP(Panel!A227,Datos!$A$2:$F$16,6,TRUE)</f>
        <v>0.13355368886861552</v>
      </c>
      <c r="H227" s="19"/>
      <c r="I227" s="19"/>
      <c r="J227" s="19"/>
      <c r="K227" s="19"/>
      <c r="L227" s="19"/>
      <c r="M227" s="19">
        <v>2755203</v>
      </c>
      <c r="O227" s="19">
        <v>11467905</v>
      </c>
      <c r="P227" s="19">
        <v>8810279</v>
      </c>
      <c r="Q227" s="19">
        <v>86185019</v>
      </c>
      <c r="S227">
        <v>0</v>
      </c>
    </row>
    <row r="228" spans="1:20" x14ac:dyDescent="0.2">
      <c r="A228">
        <v>2008</v>
      </c>
      <c r="B228" t="s">
        <v>95</v>
      </c>
      <c r="C228" s="19">
        <f>VLOOKUP(A228,Datos!$A$2:$E$16,2,TRUE)</f>
        <v>16109612.0386537</v>
      </c>
      <c r="D228" s="19">
        <f>VLOOKUP(Panel!A228,Datos!$A$2:$E$16,3,TRUE)</f>
        <v>7.3562952000000001E-2</v>
      </c>
      <c r="E228" s="19">
        <f>VLOOKUP(Panel!A228,Datos!$A$2:$E$16,4,TRUE)</f>
        <v>-1481946.98737997</v>
      </c>
      <c r="F228" s="19">
        <f>VLOOKUP(Panel!A228,Datos!$A$2:$E$16,5,TRUE)</f>
        <v>38.200000000000003</v>
      </c>
      <c r="G228" s="22">
        <f>VLOOKUP(Panel!A228,Datos!$A$2:$F$16,6,TRUE)</f>
        <v>0.13355368886861552</v>
      </c>
      <c r="H228" s="19"/>
      <c r="I228" s="19"/>
      <c r="J228" s="19"/>
      <c r="K228" s="19"/>
      <c r="L228" s="19"/>
      <c r="N228" s="19">
        <v>697842444</v>
      </c>
      <c r="O228" s="19">
        <v>176697670</v>
      </c>
      <c r="P228">
        <v>0</v>
      </c>
      <c r="R228" s="19">
        <v>1342000</v>
      </c>
      <c r="S228" s="19">
        <v>12663352</v>
      </c>
    </row>
    <row r="229" spans="1:20" x14ac:dyDescent="0.2">
      <c r="A229">
        <v>2008</v>
      </c>
      <c r="B229" t="s">
        <v>96</v>
      </c>
      <c r="C229" s="19">
        <f>VLOOKUP(A229,Datos!$A$2:$E$16,2,TRUE)</f>
        <v>16109612.0386537</v>
      </c>
      <c r="D229" s="19">
        <f>VLOOKUP(Panel!A229,Datos!$A$2:$E$16,3,TRUE)</f>
        <v>7.3562952000000001E-2</v>
      </c>
      <c r="E229" s="19">
        <f>VLOOKUP(Panel!A229,Datos!$A$2:$E$16,4,TRUE)</f>
        <v>-1481946.98737997</v>
      </c>
      <c r="F229" s="19">
        <f>VLOOKUP(Panel!A229,Datos!$A$2:$E$16,5,TRUE)</f>
        <v>38.200000000000003</v>
      </c>
      <c r="G229" s="22">
        <f>VLOOKUP(Panel!A229,Datos!$A$2:$F$16,6,TRUE)</f>
        <v>0.13355368886861552</v>
      </c>
      <c r="H229" s="19"/>
      <c r="I229" s="19"/>
      <c r="J229" s="19"/>
      <c r="K229" s="19"/>
      <c r="L229" s="19"/>
      <c r="O229" s="19">
        <v>44060194.020000003</v>
      </c>
      <c r="P229" s="19">
        <v>156270630.91999999</v>
      </c>
      <c r="Q229" s="19">
        <v>694312183.57000005</v>
      </c>
      <c r="R229" s="19">
        <v>2432796.0099999998</v>
      </c>
    </row>
    <row r="230" spans="1:20" x14ac:dyDescent="0.2">
      <c r="A230">
        <v>2008</v>
      </c>
      <c r="B230" t="s">
        <v>97</v>
      </c>
      <c r="C230" s="19">
        <f>VLOOKUP(A230,Datos!$A$2:$E$16,2,TRUE)</f>
        <v>16109612.0386537</v>
      </c>
      <c r="D230" s="19">
        <f>VLOOKUP(Panel!A230,Datos!$A$2:$E$16,3,TRUE)</f>
        <v>7.3562952000000001E-2</v>
      </c>
      <c r="E230" s="19">
        <f>VLOOKUP(Panel!A230,Datos!$A$2:$E$16,4,TRUE)</f>
        <v>-1481946.98737997</v>
      </c>
      <c r="F230" s="19">
        <f>VLOOKUP(Panel!A230,Datos!$A$2:$E$16,5,TRUE)</f>
        <v>38.200000000000003</v>
      </c>
      <c r="G230" s="22">
        <f>VLOOKUP(Panel!A230,Datos!$A$2:$F$16,6,TRUE)</f>
        <v>0.13355368886861552</v>
      </c>
      <c r="H230" s="19"/>
      <c r="J230" s="19"/>
      <c r="S230">
        <v>0</v>
      </c>
    </row>
    <row r="231" spans="1:20" x14ac:dyDescent="0.2">
      <c r="A231">
        <v>2008</v>
      </c>
      <c r="B231" t="s">
        <v>98</v>
      </c>
      <c r="C231" s="19">
        <f>VLOOKUP(A231,Datos!$A$2:$E$16,2,TRUE)</f>
        <v>16109612.0386537</v>
      </c>
      <c r="D231" s="19">
        <f>VLOOKUP(Panel!A231,Datos!$A$2:$E$16,3,TRUE)</f>
        <v>7.3562952000000001E-2</v>
      </c>
      <c r="E231" s="19">
        <f>VLOOKUP(Panel!A231,Datos!$A$2:$E$16,4,TRUE)</f>
        <v>-1481946.98737997</v>
      </c>
      <c r="F231" s="19">
        <f>VLOOKUP(Panel!A231,Datos!$A$2:$E$16,5,TRUE)</f>
        <v>38.200000000000003</v>
      </c>
      <c r="G231" s="22">
        <f>VLOOKUP(Panel!A231,Datos!$A$2:$F$16,6,TRUE)</f>
        <v>0.13355368886861552</v>
      </c>
      <c r="H231" s="19"/>
      <c r="I231" s="19"/>
      <c r="J231" s="19"/>
      <c r="K231" s="19"/>
      <c r="L231" s="19"/>
      <c r="M231" s="19">
        <v>461947</v>
      </c>
      <c r="N231">
        <v>0</v>
      </c>
      <c r="O231" s="19">
        <v>25698322.5</v>
      </c>
      <c r="P231" s="19">
        <v>26418795.199999999</v>
      </c>
      <c r="Q231" s="19">
        <v>597863496.27999997</v>
      </c>
      <c r="R231" s="19">
        <v>138208450</v>
      </c>
      <c r="S231" s="19">
        <v>175000000</v>
      </c>
    </row>
    <row r="232" spans="1:20" x14ac:dyDescent="0.2">
      <c r="A232">
        <v>2008</v>
      </c>
      <c r="B232" t="s">
        <v>99</v>
      </c>
      <c r="C232" s="19">
        <f>VLOOKUP(A232,Datos!$A$2:$E$16,2,TRUE)</f>
        <v>16109612.0386537</v>
      </c>
      <c r="D232" s="19">
        <f>VLOOKUP(Panel!A232,Datos!$A$2:$E$16,3,TRUE)</f>
        <v>7.3562952000000001E-2</v>
      </c>
      <c r="E232" s="19">
        <f>VLOOKUP(Panel!A232,Datos!$A$2:$E$16,4,TRUE)</f>
        <v>-1481946.98737997</v>
      </c>
      <c r="F232" s="19">
        <f>VLOOKUP(Panel!A232,Datos!$A$2:$E$16,5,TRUE)</f>
        <v>38.200000000000003</v>
      </c>
      <c r="G232" s="22">
        <f>VLOOKUP(Panel!A232,Datos!$A$2:$F$16,6,TRUE)</f>
        <v>0.13355368886861552</v>
      </c>
      <c r="H232" s="19"/>
      <c r="J232" s="19"/>
      <c r="K232" s="19"/>
      <c r="M232" s="19">
        <v>130000</v>
      </c>
      <c r="N232">
        <v>0</v>
      </c>
      <c r="O232" s="19">
        <v>116931774</v>
      </c>
      <c r="P232" s="19">
        <v>2550000</v>
      </c>
      <c r="Q232" s="19">
        <v>129841985</v>
      </c>
      <c r="R232" s="19">
        <v>106471054.09999999</v>
      </c>
      <c r="S232">
        <v>0</v>
      </c>
    </row>
    <row r="233" spans="1:20" x14ac:dyDescent="0.2">
      <c r="A233">
        <v>2008</v>
      </c>
      <c r="B233" t="s">
        <v>100</v>
      </c>
      <c r="C233" s="19">
        <f>VLOOKUP(A233,Datos!$A$2:$E$16,2,TRUE)</f>
        <v>16109612.0386537</v>
      </c>
      <c r="D233" s="19">
        <f>VLOOKUP(Panel!A233,Datos!$A$2:$E$16,3,TRUE)</f>
        <v>7.3562952000000001E-2</v>
      </c>
      <c r="E233" s="19">
        <f>VLOOKUP(Panel!A233,Datos!$A$2:$E$16,4,TRUE)</f>
        <v>-1481946.98737997</v>
      </c>
      <c r="F233" s="19">
        <f>VLOOKUP(Panel!A233,Datos!$A$2:$E$16,5,TRUE)</f>
        <v>38.200000000000003</v>
      </c>
      <c r="G233" s="22">
        <f>VLOOKUP(Panel!A233,Datos!$A$2:$F$16,6,TRUE)</f>
        <v>0.13355368886861552</v>
      </c>
      <c r="H233" s="19"/>
      <c r="I233" s="19"/>
      <c r="J233" s="19"/>
      <c r="K233" s="19"/>
      <c r="L233" s="19"/>
      <c r="M233">
        <v>0</v>
      </c>
      <c r="N233" s="19">
        <v>334620</v>
      </c>
      <c r="O233" s="19">
        <v>466134920</v>
      </c>
      <c r="P233" s="19">
        <v>198815655.66999999</v>
      </c>
      <c r="Q233" s="19">
        <v>97280639.489999995</v>
      </c>
      <c r="R233" s="19">
        <v>10522617.58</v>
      </c>
      <c r="S233" s="19">
        <v>50000000</v>
      </c>
    </row>
    <row r="234" spans="1:20" x14ac:dyDescent="0.2">
      <c r="A234">
        <v>2008</v>
      </c>
      <c r="B234" t="s">
        <v>101</v>
      </c>
      <c r="C234" s="19">
        <f>VLOOKUP(A234,Datos!$A$2:$E$16,2,TRUE)</f>
        <v>16109612.0386537</v>
      </c>
      <c r="D234" s="19">
        <f>VLOOKUP(Panel!A234,Datos!$A$2:$E$16,3,TRUE)</f>
        <v>7.3562952000000001E-2</v>
      </c>
      <c r="E234" s="19">
        <f>VLOOKUP(Panel!A234,Datos!$A$2:$E$16,4,TRUE)</f>
        <v>-1481946.98737997</v>
      </c>
      <c r="F234" s="19">
        <f>VLOOKUP(Panel!A234,Datos!$A$2:$E$16,5,TRUE)</f>
        <v>38.200000000000003</v>
      </c>
      <c r="G234" s="22">
        <f>VLOOKUP(Panel!A234,Datos!$A$2:$F$16,6,TRUE)</f>
        <v>0.13355368886861552</v>
      </c>
      <c r="H234" s="19"/>
      <c r="I234" s="19"/>
      <c r="J234" s="19"/>
      <c r="K234" s="19"/>
      <c r="N234" s="19">
        <v>38833825.5</v>
      </c>
      <c r="O234" s="19">
        <v>2300000</v>
      </c>
      <c r="P234">
        <v>0</v>
      </c>
      <c r="R234">
        <v>0</v>
      </c>
      <c r="S234" s="19">
        <v>5628418.7199999997</v>
      </c>
    </row>
    <row r="235" spans="1:20" x14ac:dyDescent="0.2">
      <c r="A235">
        <v>2008</v>
      </c>
      <c r="B235" t="s">
        <v>102</v>
      </c>
      <c r="C235" s="19">
        <f>VLOOKUP(A235,Datos!$A$2:$E$16,2,TRUE)</f>
        <v>16109612.0386537</v>
      </c>
      <c r="D235" s="19">
        <f>VLOOKUP(Panel!A235,Datos!$A$2:$E$16,3,TRUE)</f>
        <v>7.3562952000000001E-2</v>
      </c>
      <c r="E235" s="19">
        <f>VLOOKUP(Panel!A235,Datos!$A$2:$E$16,4,TRUE)</f>
        <v>-1481946.98737997</v>
      </c>
      <c r="F235" s="19">
        <f>VLOOKUP(Panel!A235,Datos!$A$2:$E$16,5,TRUE)</f>
        <v>38.200000000000003</v>
      </c>
      <c r="G235" s="22">
        <f>VLOOKUP(Panel!A235,Datos!$A$2:$F$16,6,TRUE)</f>
        <v>0.13355368886861552</v>
      </c>
      <c r="H235" s="19"/>
      <c r="I235" s="19"/>
      <c r="J235" s="19"/>
      <c r="K235" s="19"/>
      <c r="N235" s="19">
        <v>5107501</v>
      </c>
      <c r="O235" s="19">
        <v>12895870</v>
      </c>
      <c r="P235" s="19">
        <v>16887343.41</v>
      </c>
      <c r="Q235" s="19">
        <v>465050445.89999998</v>
      </c>
      <c r="R235" s="19">
        <v>6852190</v>
      </c>
      <c r="S235">
        <v>0</v>
      </c>
      <c r="T235" s="19">
        <v>111982829.65000001</v>
      </c>
    </row>
    <row r="236" spans="1:20" x14ac:dyDescent="0.2">
      <c r="A236">
        <v>2008</v>
      </c>
      <c r="B236" t="s">
        <v>103</v>
      </c>
      <c r="C236" s="19">
        <f>VLOOKUP(A236,Datos!$A$2:$E$16,2,TRUE)</f>
        <v>16109612.0386537</v>
      </c>
      <c r="D236" s="19">
        <f>VLOOKUP(Panel!A236,Datos!$A$2:$E$16,3,TRUE)</f>
        <v>7.3562952000000001E-2</v>
      </c>
      <c r="E236" s="19">
        <f>VLOOKUP(Panel!A236,Datos!$A$2:$E$16,4,TRUE)</f>
        <v>-1481946.98737997</v>
      </c>
      <c r="F236" s="19">
        <f>VLOOKUP(Panel!A236,Datos!$A$2:$E$16,5,TRUE)</f>
        <v>38.200000000000003</v>
      </c>
      <c r="G236" s="22">
        <f>VLOOKUP(Panel!A236,Datos!$A$2:$F$16,6,TRUE)</f>
        <v>0.13355368886861552</v>
      </c>
      <c r="H236" s="19"/>
      <c r="I236" s="19"/>
      <c r="J236" s="19"/>
      <c r="L236" s="19"/>
      <c r="N236" s="19">
        <v>76768900</v>
      </c>
      <c r="O236" s="19">
        <v>154999999.90000001</v>
      </c>
      <c r="P236" s="19">
        <v>112158924.40000001</v>
      </c>
      <c r="Q236" s="19">
        <v>163809890.19999999</v>
      </c>
      <c r="R236" s="19">
        <v>4569087.0999999996</v>
      </c>
    </row>
    <row r="237" spans="1:20" x14ac:dyDescent="0.2">
      <c r="A237">
        <v>2008</v>
      </c>
      <c r="B237" t="s">
        <v>104</v>
      </c>
      <c r="C237" s="19">
        <f>VLOOKUP(A237,Datos!$A$2:$E$16,2,TRUE)</f>
        <v>16109612.0386537</v>
      </c>
      <c r="D237" s="19">
        <f>VLOOKUP(Panel!A237,Datos!$A$2:$E$16,3,TRUE)</f>
        <v>7.3562952000000001E-2</v>
      </c>
      <c r="E237" s="19">
        <f>VLOOKUP(Panel!A237,Datos!$A$2:$E$16,4,TRUE)</f>
        <v>-1481946.98737997</v>
      </c>
      <c r="F237" s="19">
        <f>VLOOKUP(Panel!A237,Datos!$A$2:$E$16,5,TRUE)</f>
        <v>38.200000000000003</v>
      </c>
      <c r="G237" s="22">
        <f>VLOOKUP(Panel!A237,Datos!$A$2:$F$16,6,TRUE)</f>
        <v>0.13355368886861552</v>
      </c>
      <c r="H237" s="19"/>
      <c r="I237" s="19"/>
      <c r="J237" s="19"/>
      <c r="P237">
        <v>0</v>
      </c>
      <c r="Q237" s="19">
        <v>203055501.34</v>
      </c>
      <c r="S237">
        <v>0</v>
      </c>
    </row>
    <row r="238" spans="1:20" x14ac:dyDescent="0.2">
      <c r="A238">
        <v>2008</v>
      </c>
      <c r="B238" t="s">
        <v>105</v>
      </c>
      <c r="C238" s="19">
        <f>VLOOKUP(A238,Datos!$A$2:$E$16,2,TRUE)</f>
        <v>16109612.0386537</v>
      </c>
      <c r="D238" s="19">
        <f>VLOOKUP(Panel!A238,Datos!$A$2:$E$16,3,TRUE)</f>
        <v>7.3562952000000001E-2</v>
      </c>
      <c r="E238" s="19">
        <f>VLOOKUP(Panel!A238,Datos!$A$2:$E$16,4,TRUE)</f>
        <v>-1481946.98737997</v>
      </c>
      <c r="F238" s="19">
        <f>VLOOKUP(Panel!A238,Datos!$A$2:$E$16,5,TRUE)</f>
        <v>38.200000000000003</v>
      </c>
      <c r="G238" s="22">
        <f>VLOOKUP(Panel!A238,Datos!$A$2:$F$16,6,TRUE)</f>
        <v>0.13355368886861552</v>
      </c>
      <c r="H238" s="19"/>
      <c r="I238" s="19"/>
      <c r="J238" s="19"/>
      <c r="N238">
        <v>0</v>
      </c>
      <c r="O238">
        <v>0</v>
      </c>
    </row>
    <row r="239" spans="1:20" x14ac:dyDescent="0.2">
      <c r="A239">
        <v>2008</v>
      </c>
      <c r="B239" t="s">
        <v>106</v>
      </c>
      <c r="C239" s="19">
        <f>VLOOKUP(A239,Datos!$A$2:$E$16,2,TRUE)</f>
        <v>16109612.0386537</v>
      </c>
      <c r="D239" s="19">
        <f>VLOOKUP(Panel!A239,Datos!$A$2:$E$16,3,TRUE)</f>
        <v>7.3562952000000001E-2</v>
      </c>
      <c r="E239" s="19">
        <f>VLOOKUP(Panel!A239,Datos!$A$2:$E$16,4,TRUE)</f>
        <v>-1481946.98737997</v>
      </c>
      <c r="F239" s="19">
        <f>VLOOKUP(Panel!A239,Datos!$A$2:$E$16,5,TRUE)</f>
        <v>38.200000000000003</v>
      </c>
      <c r="G239" s="22">
        <f>VLOOKUP(Panel!A239,Datos!$A$2:$F$16,6,TRUE)</f>
        <v>0.13355368886861552</v>
      </c>
      <c r="H239" s="19"/>
      <c r="I239" s="19"/>
      <c r="J239" s="19"/>
      <c r="K239" s="19"/>
      <c r="L239" s="19"/>
      <c r="M239" s="19">
        <v>3428100</v>
      </c>
      <c r="N239" s="19">
        <v>300301747.30000001</v>
      </c>
      <c r="O239" s="19">
        <v>9038628</v>
      </c>
      <c r="P239" s="19">
        <v>44103760.799999997</v>
      </c>
      <c r="Q239">
        <v>0</v>
      </c>
      <c r="R239" s="19">
        <v>11580000</v>
      </c>
      <c r="S239">
        <v>0</v>
      </c>
    </row>
    <row r="240" spans="1:20" x14ac:dyDescent="0.2">
      <c r="A240">
        <v>2008</v>
      </c>
      <c r="B240" t="s">
        <v>107</v>
      </c>
      <c r="C240" s="19">
        <f>VLOOKUP(A240,Datos!$A$2:$E$16,2,TRUE)</f>
        <v>16109612.0386537</v>
      </c>
      <c r="D240" s="19">
        <f>VLOOKUP(Panel!A240,Datos!$A$2:$E$16,3,TRUE)</f>
        <v>7.3562952000000001E-2</v>
      </c>
      <c r="E240" s="19">
        <f>VLOOKUP(Panel!A240,Datos!$A$2:$E$16,4,TRUE)</f>
        <v>-1481946.98737997</v>
      </c>
      <c r="F240" s="19">
        <f>VLOOKUP(Panel!A240,Datos!$A$2:$E$16,5,TRUE)</f>
        <v>38.200000000000003</v>
      </c>
      <c r="G240" s="22">
        <f>VLOOKUP(Panel!A240,Datos!$A$2:$F$16,6,TRUE)</f>
        <v>0.13355368886861552</v>
      </c>
      <c r="H240" s="19"/>
      <c r="I240" s="19"/>
      <c r="J240" s="19"/>
      <c r="K240" s="19"/>
      <c r="L240" s="19"/>
      <c r="M240" s="19">
        <v>8000</v>
      </c>
      <c r="N240" s="19">
        <v>212679769</v>
      </c>
      <c r="O240" s="19">
        <v>26141720</v>
      </c>
      <c r="P240" s="19">
        <v>930000</v>
      </c>
      <c r="Q240" s="19">
        <v>35044600</v>
      </c>
      <c r="R240" s="19">
        <v>9000000</v>
      </c>
      <c r="S240" s="19">
        <v>160000</v>
      </c>
    </row>
    <row r="241" spans="1:19" x14ac:dyDescent="0.2">
      <c r="A241">
        <v>2008</v>
      </c>
      <c r="B241" t="s">
        <v>108</v>
      </c>
      <c r="C241" s="19">
        <f>VLOOKUP(A241,Datos!$A$2:$E$16,2,TRUE)</f>
        <v>16109612.0386537</v>
      </c>
      <c r="D241" s="19">
        <f>VLOOKUP(Panel!A241,Datos!$A$2:$E$16,3,TRUE)</f>
        <v>7.3562952000000001E-2</v>
      </c>
      <c r="E241" s="19">
        <f>VLOOKUP(Panel!A241,Datos!$A$2:$E$16,4,TRUE)</f>
        <v>-1481946.98737997</v>
      </c>
      <c r="F241" s="19">
        <f>VLOOKUP(Panel!A241,Datos!$A$2:$E$16,5,TRUE)</f>
        <v>38.200000000000003</v>
      </c>
      <c r="G241" s="22">
        <f>VLOOKUP(Panel!A241,Datos!$A$2:$F$16,6,TRUE)</f>
        <v>0.13355368886861552</v>
      </c>
      <c r="I241" s="19"/>
      <c r="J241" s="19"/>
      <c r="K241" s="19"/>
      <c r="L241" s="19"/>
      <c r="M241" s="19">
        <v>1830000</v>
      </c>
      <c r="N241" s="19">
        <v>32494250</v>
      </c>
      <c r="P241" s="19">
        <v>8791524.0999999996</v>
      </c>
      <c r="Q241" s="19">
        <v>1998120</v>
      </c>
      <c r="R241" s="19">
        <v>4944584.38</v>
      </c>
      <c r="S241">
        <v>0</v>
      </c>
    </row>
    <row r="242" spans="1:19" x14ac:dyDescent="0.2">
      <c r="A242">
        <v>2008</v>
      </c>
      <c r="B242" t="s">
        <v>109</v>
      </c>
      <c r="C242" s="19">
        <f>VLOOKUP(A242,Datos!$A$2:$E$16,2,TRUE)</f>
        <v>16109612.0386537</v>
      </c>
      <c r="D242" s="19">
        <f>VLOOKUP(Panel!A242,Datos!$A$2:$E$16,3,TRUE)</f>
        <v>7.3562952000000001E-2</v>
      </c>
      <c r="E242" s="19">
        <f>VLOOKUP(Panel!A242,Datos!$A$2:$E$16,4,TRUE)</f>
        <v>-1481946.98737997</v>
      </c>
      <c r="F242" s="19">
        <f>VLOOKUP(Panel!A242,Datos!$A$2:$E$16,5,TRUE)</f>
        <v>38.200000000000003</v>
      </c>
      <c r="G242" s="22">
        <f>VLOOKUP(Panel!A242,Datos!$A$2:$F$16,6,TRUE)</f>
        <v>0.13355368886861552</v>
      </c>
      <c r="H242" s="19"/>
      <c r="I242" s="19"/>
      <c r="J242" s="19"/>
      <c r="K242" s="19"/>
      <c r="M242" s="19">
        <v>1250000</v>
      </c>
      <c r="N242" s="19">
        <v>111931875</v>
      </c>
      <c r="O242">
        <v>0</v>
      </c>
      <c r="Q242" s="19">
        <v>424592740.19999999</v>
      </c>
      <c r="S242">
        <v>0</v>
      </c>
    </row>
    <row r="243" spans="1:19" x14ac:dyDescent="0.2">
      <c r="A243">
        <v>2008</v>
      </c>
      <c r="B243" t="s">
        <v>110</v>
      </c>
      <c r="C243" s="19">
        <f>VLOOKUP(A243,Datos!$A$2:$E$16,2,TRUE)</f>
        <v>16109612.0386537</v>
      </c>
      <c r="D243" s="19">
        <f>VLOOKUP(Panel!A243,Datos!$A$2:$E$16,3,TRUE)</f>
        <v>7.3562952000000001E-2</v>
      </c>
      <c r="E243" s="19">
        <f>VLOOKUP(Panel!A243,Datos!$A$2:$E$16,4,TRUE)</f>
        <v>-1481946.98737997</v>
      </c>
      <c r="F243" s="19">
        <f>VLOOKUP(Panel!A243,Datos!$A$2:$E$16,5,TRUE)</f>
        <v>38.200000000000003</v>
      </c>
      <c r="G243" s="22">
        <f>VLOOKUP(Panel!A243,Datos!$A$2:$F$16,6,TRUE)</f>
        <v>0.13355368886861552</v>
      </c>
      <c r="H243" s="19"/>
      <c r="I243" s="19"/>
      <c r="K243" s="19"/>
      <c r="N243" s="19">
        <v>367256.6</v>
      </c>
      <c r="O243" s="19">
        <v>17879272</v>
      </c>
      <c r="P243" s="19">
        <v>2600000</v>
      </c>
      <c r="Q243" s="19">
        <v>46528585</v>
      </c>
      <c r="R243" s="19">
        <v>3892200</v>
      </c>
      <c r="S243">
        <v>0</v>
      </c>
    </row>
    <row r="244" spans="1:19" x14ac:dyDescent="0.2">
      <c r="A244">
        <v>2008</v>
      </c>
      <c r="B244" t="s">
        <v>111</v>
      </c>
      <c r="C244" s="19">
        <f>VLOOKUP(A244,Datos!$A$2:$E$16,2,TRUE)</f>
        <v>16109612.0386537</v>
      </c>
      <c r="D244" s="19">
        <f>VLOOKUP(Panel!A244,Datos!$A$2:$E$16,3,TRUE)</f>
        <v>7.3562952000000001E-2</v>
      </c>
      <c r="E244" s="19">
        <f>VLOOKUP(Panel!A244,Datos!$A$2:$E$16,4,TRUE)</f>
        <v>-1481946.98737997</v>
      </c>
      <c r="F244" s="19">
        <f>VLOOKUP(Panel!A244,Datos!$A$2:$E$16,5,TRUE)</f>
        <v>38.200000000000003</v>
      </c>
      <c r="G244" s="22">
        <f>VLOOKUP(Panel!A244,Datos!$A$2:$F$16,6,TRUE)</f>
        <v>0.13355368886861552</v>
      </c>
      <c r="H244" s="19"/>
      <c r="I244" s="19"/>
      <c r="K244" s="19"/>
      <c r="L244" s="19"/>
      <c r="M244" s="19">
        <v>1144500</v>
      </c>
      <c r="N244" s="19">
        <v>89924563.5</v>
      </c>
      <c r="P244" s="19">
        <v>25843242</v>
      </c>
      <c r="S244" s="19">
        <v>2300000</v>
      </c>
    </row>
    <row r="245" spans="1:19" x14ac:dyDescent="0.2">
      <c r="A245">
        <v>2009</v>
      </c>
      <c r="B245" t="s">
        <v>31</v>
      </c>
      <c r="C245" s="19">
        <f>VLOOKUP(A245,Datos!$A$2:$E$16,2,TRUE)</f>
        <v>17521034.883488301</v>
      </c>
      <c r="D245" s="19">
        <f>VLOOKUP(Panel!A245,Datos!$A$2:$E$16,3,TRUE)</f>
        <v>0.110078577</v>
      </c>
      <c r="E245" s="19">
        <f>VLOOKUP(Panel!A245,Datos!$A$2:$E$16,4,TRUE)</f>
        <v>-405172.30102484999</v>
      </c>
      <c r="F245" s="19">
        <f>VLOOKUP(Panel!A245,Datos!$A$2:$E$16,5,TRUE)</f>
        <v>40.4</v>
      </c>
      <c r="G245" s="22">
        <f>VLOOKUP(Panel!A245,Datos!$A$2:$F$16,6,TRUE)</f>
        <v>7.9449315078232274E-2</v>
      </c>
      <c r="H245" s="19"/>
      <c r="I245" s="19"/>
      <c r="J245" s="19"/>
      <c r="K245" s="19"/>
      <c r="N245" s="19">
        <v>34542740.880000003</v>
      </c>
      <c r="O245" s="19">
        <v>87332584.5</v>
      </c>
      <c r="P245" s="19">
        <v>25100000</v>
      </c>
      <c r="Q245">
        <v>0</v>
      </c>
      <c r="R245">
        <v>0</v>
      </c>
      <c r="S245" s="19">
        <v>74151863.599999994</v>
      </c>
    </row>
    <row r="246" spans="1:19" x14ac:dyDescent="0.2">
      <c r="A246">
        <v>2009</v>
      </c>
      <c r="B246" t="s">
        <v>32</v>
      </c>
      <c r="C246" s="19">
        <f>VLOOKUP(A246,Datos!$A$2:$E$16,2,TRUE)</f>
        <v>17521034.883488301</v>
      </c>
      <c r="D246" s="19">
        <f>VLOOKUP(Panel!A246,Datos!$A$2:$E$16,3,TRUE)</f>
        <v>0.110078577</v>
      </c>
      <c r="E246" s="19">
        <f>VLOOKUP(Panel!A246,Datos!$A$2:$E$16,4,TRUE)</f>
        <v>-405172.30102484999</v>
      </c>
      <c r="F246" s="19">
        <f>VLOOKUP(Panel!A246,Datos!$A$2:$E$16,5,TRUE)</f>
        <v>40.4</v>
      </c>
      <c r="G246" s="22">
        <f>VLOOKUP(Panel!A246,Datos!$A$2:$F$16,6,TRUE)</f>
        <v>7.9449315078232274E-2</v>
      </c>
      <c r="J246" s="19"/>
      <c r="K246" s="19"/>
      <c r="O246" s="19">
        <v>685000</v>
      </c>
      <c r="P246" s="19">
        <v>21914493.300000001</v>
      </c>
      <c r="Q246" s="19">
        <v>17162753</v>
      </c>
      <c r="R246" s="19">
        <v>8453485</v>
      </c>
      <c r="S246">
        <v>0</v>
      </c>
    </row>
    <row r="247" spans="1:19" x14ac:dyDescent="0.2">
      <c r="A247">
        <v>2009</v>
      </c>
      <c r="B247" t="s">
        <v>33</v>
      </c>
      <c r="C247" s="19">
        <f>VLOOKUP(A247,Datos!$A$2:$E$16,2,TRUE)</f>
        <v>17521034.883488301</v>
      </c>
      <c r="D247" s="19">
        <f>VLOOKUP(Panel!A247,Datos!$A$2:$E$16,3,TRUE)</f>
        <v>0.110078577</v>
      </c>
      <c r="E247" s="19">
        <f>VLOOKUP(Panel!A247,Datos!$A$2:$E$16,4,TRUE)</f>
        <v>-405172.30102484999</v>
      </c>
      <c r="F247" s="19">
        <f>VLOOKUP(Panel!A247,Datos!$A$2:$E$16,5,TRUE)</f>
        <v>40.4</v>
      </c>
      <c r="G247" s="22">
        <f>VLOOKUP(Panel!A247,Datos!$A$2:$F$16,6,TRUE)</f>
        <v>7.9449315078232274E-2</v>
      </c>
      <c r="H247" s="19"/>
      <c r="I247" s="19"/>
      <c r="J247" s="19"/>
      <c r="K247" s="19"/>
      <c r="M247" s="19">
        <v>32406599.75</v>
      </c>
      <c r="N247" s="19">
        <v>279969927.24000001</v>
      </c>
      <c r="O247" s="19">
        <v>108667640.62</v>
      </c>
      <c r="P247" s="19">
        <v>143376084</v>
      </c>
      <c r="Q247" s="19">
        <v>828408540.19000006</v>
      </c>
      <c r="R247" s="19">
        <v>498431701.80000001</v>
      </c>
      <c r="S247" s="19">
        <v>142411207.06999999</v>
      </c>
    </row>
    <row r="248" spans="1:19" x14ac:dyDescent="0.2">
      <c r="A248">
        <v>2009</v>
      </c>
      <c r="B248" t="s">
        <v>34</v>
      </c>
      <c r="C248" s="19">
        <f>VLOOKUP(A248,Datos!$A$2:$E$16,2,TRUE)</f>
        <v>17521034.883488301</v>
      </c>
      <c r="D248" s="19">
        <f>VLOOKUP(Panel!A248,Datos!$A$2:$E$16,3,TRUE)</f>
        <v>0.110078577</v>
      </c>
      <c r="E248" s="19">
        <f>VLOOKUP(Panel!A248,Datos!$A$2:$E$16,4,TRUE)</f>
        <v>-405172.30102484999</v>
      </c>
      <c r="F248" s="19">
        <f>VLOOKUP(Panel!A248,Datos!$A$2:$E$16,5,TRUE)</f>
        <v>40.4</v>
      </c>
      <c r="G248" s="22">
        <f>VLOOKUP(Panel!A248,Datos!$A$2:$F$16,6,TRUE)</f>
        <v>7.9449315078232274E-2</v>
      </c>
      <c r="H248" s="19"/>
      <c r="I248" s="19"/>
      <c r="J248" s="19"/>
      <c r="K248" s="19"/>
      <c r="L248" s="19"/>
      <c r="O248" s="19">
        <v>77777664</v>
      </c>
      <c r="P248">
        <v>0</v>
      </c>
      <c r="Q248" s="19">
        <v>341758595.19999999</v>
      </c>
      <c r="S248">
        <v>0</v>
      </c>
    </row>
    <row r="249" spans="1:19" x14ac:dyDescent="0.2">
      <c r="A249">
        <v>2009</v>
      </c>
      <c r="B249" t="s">
        <v>35</v>
      </c>
      <c r="C249" s="19">
        <f>VLOOKUP(A249,Datos!$A$2:$E$16,2,TRUE)</f>
        <v>17521034.883488301</v>
      </c>
      <c r="D249" s="19">
        <f>VLOOKUP(Panel!A249,Datos!$A$2:$E$16,3,TRUE)</f>
        <v>0.110078577</v>
      </c>
      <c r="E249" s="19">
        <f>VLOOKUP(Panel!A249,Datos!$A$2:$E$16,4,TRUE)</f>
        <v>-405172.30102484999</v>
      </c>
      <c r="F249" s="19">
        <f>VLOOKUP(Panel!A249,Datos!$A$2:$E$16,5,TRUE)</f>
        <v>40.4</v>
      </c>
      <c r="G249" s="22">
        <f>VLOOKUP(Panel!A249,Datos!$A$2:$F$16,6,TRUE)</f>
        <v>7.9449315078232274E-2</v>
      </c>
      <c r="H249" s="19"/>
      <c r="K249" s="19"/>
      <c r="N249" s="19">
        <v>38330847.520000003</v>
      </c>
      <c r="O249" s="19">
        <v>37248057</v>
      </c>
      <c r="S249">
        <v>0</v>
      </c>
    </row>
    <row r="250" spans="1:19" x14ac:dyDescent="0.2">
      <c r="A250">
        <v>2009</v>
      </c>
      <c r="B250" t="s">
        <v>36</v>
      </c>
      <c r="C250" s="19">
        <f>VLOOKUP(A250,Datos!$A$2:$E$16,2,TRUE)</f>
        <v>17521034.883488301</v>
      </c>
      <c r="D250" s="19">
        <f>VLOOKUP(Panel!A250,Datos!$A$2:$E$16,3,TRUE)</f>
        <v>0.110078577</v>
      </c>
      <c r="E250" s="19">
        <f>VLOOKUP(Panel!A250,Datos!$A$2:$E$16,4,TRUE)</f>
        <v>-405172.30102484999</v>
      </c>
      <c r="F250" s="19">
        <f>VLOOKUP(Panel!A250,Datos!$A$2:$E$16,5,TRUE)</f>
        <v>40.4</v>
      </c>
      <c r="G250" s="22">
        <f>VLOOKUP(Panel!A250,Datos!$A$2:$F$16,6,TRUE)</f>
        <v>7.9449315078232274E-2</v>
      </c>
      <c r="H250" s="19"/>
      <c r="I250" s="19"/>
      <c r="J250" s="19"/>
      <c r="K250" s="19"/>
      <c r="O250">
        <v>0</v>
      </c>
      <c r="R250" s="19">
        <v>408630.57</v>
      </c>
      <c r="S250" s="19">
        <v>3985894</v>
      </c>
    </row>
    <row r="251" spans="1:19" x14ac:dyDescent="0.2">
      <c r="A251">
        <v>2009</v>
      </c>
      <c r="B251" t="s">
        <v>37</v>
      </c>
      <c r="C251" s="19">
        <f>VLOOKUP(A251,Datos!$A$2:$E$16,2,TRUE)</f>
        <v>17521034.883488301</v>
      </c>
      <c r="D251" s="19">
        <f>VLOOKUP(Panel!A251,Datos!$A$2:$E$16,3,TRUE)</f>
        <v>0.110078577</v>
      </c>
      <c r="E251" s="19">
        <f>VLOOKUP(Panel!A251,Datos!$A$2:$E$16,4,TRUE)</f>
        <v>-405172.30102484999</v>
      </c>
      <c r="F251" s="19">
        <f>VLOOKUP(Panel!A251,Datos!$A$2:$E$16,5,TRUE)</f>
        <v>40.4</v>
      </c>
      <c r="G251" s="22">
        <f>VLOOKUP(Panel!A251,Datos!$A$2:$F$16,6,TRUE)</f>
        <v>7.9449315078232274E-2</v>
      </c>
      <c r="H251" s="19"/>
      <c r="I251" s="19"/>
      <c r="J251" s="19"/>
      <c r="K251" s="19"/>
      <c r="L251" s="19"/>
      <c r="M251" s="19">
        <v>300000</v>
      </c>
      <c r="N251" s="19">
        <v>1099991</v>
      </c>
      <c r="O251" s="19">
        <v>96250000</v>
      </c>
    </row>
    <row r="252" spans="1:19" x14ac:dyDescent="0.2">
      <c r="A252">
        <v>2009</v>
      </c>
      <c r="B252" t="s">
        <v>38</v>
      </c>
      <c r="C252" s="19">
        <f>VLOOKUP(A252,Datos!$A$2:$E$16,2,TRUE)</f>
        <v>17521034.883488301</v>
      </c>
      <c r="D252" s="19">
        <f>VLOOKUP(Panel!A252,Datos!$A$2:$E$16,3,TRUE)</f>
        <v>0.110078577</v>
      </c>
      <c r="E252" s="19">
        <f>VLOOKUP(Panel!A252,Datos!$A$2:$E$16,4,TRUE)</f>
        <v>-405172.30102484999</v>
      </c>
      <c r="F252" s="19">
        <f>VLOOKUP(Panel!A252,Datos!$A$2:$E$16,5,TRUE)</f>
        <v>40.4</v>
      </c>
      <c r="G252" s="22">
        <f>VLOOKUP(Panel!A252,Datos!$A$2:$F$16,6,TRUE)</f>
        <v>7.9449315078232274E-2</v>
      </c>
      <c r="H252" s="19"/>
      <c r="I252" s="19"/>
      <c r="J252" s="19"/>
      <c r="K252" s="19"/>
      <c r="M252" s="19">
        <v>686000</v>
      </c>
      <c r="N252" s="19">
        <v>19176345</v>
      </c>
      <c r="O252" s="19">
        <v>106183583</v>
      </c>
      <c r="P252" s="19">
        <v>472210.3</v>
      </c>
      <c r="Q252" s="19">
        <v>48479362</v>
      </c>
      <c r="S252">
        <v>0</v>
      </c>
    </row>
    <row r="253" spans="1:19" x14ac:dyDescent="0.2">
      <c r="A253">
        <v>2009</v>
      </c>
      <c r="B253" t="s">
        <v>39</v>
      </c>
      <c r="C253" s="19">
        <f>VLOOKUP(A253,Datos!$A$2:$E$16,2,TRUE)</f>
        <v>17521034.883488301</v>
      </c>
      <c r="D253" s="19">
        <f>VLOOKUP(Panel!A253,Datos!$A$2:$E$16,3,TRUE)</f>
        <v>0.110078577</v>
      </c>
      <c r="E253" s="19">
        <f>VLOOKUP(Panel!A253,Datos!$A$2:$E$16,4,TRUE)</f>
        <v>-405172.30102484999</v>
      </c>
      <c r="F253" s="19">
        <f>VLOOKUP(Panel!A253,Datos!$A$2:$E$16,5,TRUE)</f>
        <v>40.4</v>
      </c>
      <c r="G253" s="22">
        <f>VLOOKUP(Panel!A253,Datos!$A$2:$F$16,6,TRUE)</f>
        <v>7.9449315078232274E-2</v>
      </c>
      <c r="M253">
        <v>0</v>
      </c>
      <c r="O253">
        <v>0</v>
      </c>
      <c r="R253">
        <v>0</v>
      </c>
    </row>
    <row r="254" spans="1:19" x14ac:dyDescent="0.2">
      <c r="A254">
        <v>2009</v>
      </c>
      <c r="B254" t="s">
        <v>40</v>
      </c>
      <c r="C254" s="19">
        <f>VLOOKUP(A254,Datos!$A$2:$E$16,2,TRUE)</f>
        <v>17521034.883488301</v>
      </c>
      <c r="D254" s="19">
        <f>VLOOKUP(Panel!A254,Datos!$A$2:$E$16,3,TRUE)</f>
        <v>0.110078577</v>
      </c>
      <c r="E254" s="19">
        <f>VLOOKUP(Panel!A254,Datos!$A$2:$E$16,4,TRUE)</f>
        <v>-405172.30102484999</v>
      </c>
      <c r="F254" s="19">
        <f>VLOOKUP(Panel!A254,Datos!$A$2:$E$16,5,TRUE)</f>
        <v>40.4</v>
      </c>
      <c r="G254" s="22">
        <f>VLOOKUP(Panel!A254,Datos!$A$2:$F$16,6,TRUE)</f>
        <v>7.9449315078232274E-2</v>
      </c>
      <c r="H254" s="19"/>
      <c r="I254" s="19"/>
      <c r="J254" s="19"/>
      <c r="K254" s="19"/>
      <c r="L254" s="19"/>
      <c r="N254" s="19">
        <v>5013380.22</v>
      </c>
      <c r="O254" s="19">
        <v>15934189</v>
      </c>
      <c r="P254" s="19">
        <v>36606930</v>
      </c>
      <c r="Q254" s="19">
        <v>313693613.08999997</v>
      </c>
      <c r="R254" s="19">
        <v>313930262.94999999</v>
      </c>
      <c r="S254">
        <v>0</v>
      </c>
    </row>
    <row r="255" spans="1:19" x14ac:dyDescent="0.2">
      <c r="A255">
        <v>2009</v>
      </c>
      <c r="B255" t="s">
        <v>41</v>
      </c>
      <c r="C255" s="19">
        <f>VLOOKUP(A255,Datos!$A$2:$E$16,2,TRUE)</f>
        <v>17521034.883488301</v>
      </c>
      <c r="D255" s="19">
        <f>VLOOKUP(Panel!A255,Datos!$A$2:$E$16,3,TRUE)</f>
        <v>0.110078577</v>
      </c>
      <c r="E255" s="19">
        <f>VLOOKUP(Panel!A255,Datos!$A$2:$E$16,4,TRUE)</f>
        <v>-405172.30102484999</v>
      </c>
      <c r="F255" s="19">
        <f>VLOOKUP(Panel!A255,Datos!$A$2:$E$16,5,TRUE)</f>
        <v>40.4</v>
      </c>
      <c r="G255" s="22">
        <f>VLOOKUP(Panel!A255,Datos!$A$2:$F$16,6,TRUE)</f>
        <v>7.9449315078232274E-2</v>
      </c>
      <c r="H255" s="19"/>
      <c r="I255" s="19"/>
      <c r="K255" s="19"/>
      <c r="M255" s="19">
        <v>4432500</v>
      </c>
      <c r="N255" s="19">
        <v>97723626</v>
      </c>
      <c r="O255" s="19">
        <v>234003035.75</v>
      </c>
      <c r="P255" s="19">
        <v>480000</v>
      </c>
      <c r="Q255" s="19">
        <v>491295140.31999999</v>
      </c>
      <c r="R255" s="19">
        <v>7355488</v>
      </c>
      <c r="S255">
        <v>0</v>
      </c>
    </row>
    <row r="256" spans="1:19" x14ac:dyDescent="0.2">
      <c r="A256">
        <v>2009</v>
      </c>
      <c r="B256" t="s">
        <v>42</v>
      </c>
      <c r="C256" s="19">
        <f>VLOOKUP(A256,Datos!$A$2:$E$16,2,TRUE)</f>
        <v>17521034.883488301</v>
      </c>
      <c r="D256" s="19">
        <f>VLOOKUP(Panel!A256,Datos!$A$2:$E$16,3,TRUE)</f>
        <v>0.110078577</v>
      </c>
      <c r="E256" s="19">
        <f>VLOOKUP(Panel!A256,Datos!$A$2:$E$16,4,TRUE)</f>
        <v>-405172.30102484999</v>
      </c>
      <c r="F256" s="19">
        <f>VLOOKUP(Panel!A256,Datos!$A$2:$E$16,5,TRUE)</f>
        <v>40.4</v>
      </c>
      <c r="G256" s="22">
        <f>VLOOKUP(Panel!A256,Datos!$A$2:$F$16,6,TRUE)</f>
        <v>7.9449315078232274E-2</v>
      </c>
      <c r="H256" s="19"/>
      <c r="I256" s="19"/>
      <c r="J256" s="19"/>
      <c r="K256" s="19"/>
      <c r="M256" s="19">
        <v>4773000</v>
      </c>
      <c r="N256" s="19">
        <v>120662960.78</v>
      </c>
      <c r="O256" s="19">
        <v>61228031.450000003</v>
      </c>
      <c r="P256" s="19">
        <v>148266099.86000001</v>
      </c>
      <c r="Q256" s="19">
        <v>765405905.13</v>
      </c>
      <c r="R256" s="19">
        <v>79762417.5</v>
      </c>
      <c r="S256">
        <v>0</v>
      </c>
    </row>
    <row r="257" spans="1:20" x14ac:dyDescent="0.2">
      <c r="A257">
        <v>2009</v>
      </c>
      <c r="B257" t="s">
        <v>43</v>
      </c>
      <c r="C257" s="19">
        <f>VLOOKUP(A257,Datos!$A$2:$E$16,2,TRUE)</f>
        <v>17521034.883488301</v>
      </c>
      <c r="D257" s="19">
        <f>VLOOKUP(Panel!A257,Datos!$A$2:$E$16,3,TRUE)</f>
        <v>0.110078577</v>
      </c>
      <c r="E257" s="19">
        <f>VLOOKUP(Panel!A257,Datos!$A$2:$E$16,4,TRUE)</f>
        <v>-405172.30102484999</v>
      </c>
      <c r="F257" s="19">
        <f>VLOOKUP(Panel!A257,Datos!$A$2:$E$16,5,TRUE)</f>
        <v>40.4</v>
      </c>
      <c r="G257" s="22">
        <f>VLOOKUP(Panel!A257,Datos!$A$2:$F$16,6,TRUE)</f>
        <v>7.9449315078232274E-2</v>
      </c>
      <c r="H257" s="19"/>
      <c r="I257" s="19"/>
      <c r="J257" s="19"/>
      <c r="K257" s="19"/>
      <c r="M257" s="19">
        <v>56694202.299999997</v>
      </c>
      <c r="N257" s="19">
        <v>11623599.52</v>
      </c>
      <c r="O257" s="19">
        <v>246940436.80000001</v>
      </c>
      <c r="P257" s="19">
        <v>727163377.47000003</v>
      </c>
      <c r="Q257" s="19">
        <v>226889729.38</v>
      </c>
      <c r="R257" s="19">
        <v>527066240.50999999</v>
      </c>
      <c r="S257" s="19">
        <v>97648603.200000003</v>
      </c>
    </row>
    <row r="258" spans="1:20" x14ac:dyDescent="0.2">
      <c r="A258">
        <v>2009</v>
      </c>
      <c r="B258" t="s">
        <v>44</v>
      </c>
      <c r="C258" s="19">
        <f>VLOOKUP(A258,Datos!$A$2:$E$16,2,TRUE)</f>
        <v>17521034.883488301</v>
      </c>
      <c r="D258" s="19">
        <f>VLOOKUP(Panel!A258,Datos!$A$2:$E$16,3,TRUE)</f>
        <v>0.110078577</v>
      </c>
      <c r="E258" s="19">
        <f>VLOOKUP(Panel!A258,Datos!$A$2:$E$16,4,TRUE)</f>
        <v>-405172.30102484999</v>
      </c>
      <c r="F258" s="19">
        <f>VLOOKUP(Panel!A258,Datos!$A$2:$E$16,5,TRUE)</f>
        <v>40.4</v>
      </c>
      <c r="G258" s="22">
        <f>VLOOKUP(Panel!A258,Datos!$A$2:$F$16,6,TRUE)</f>
        <v>7.9449315078232274E-2</v>
      </c>
      <c r="H258" s="19"/>
      <c r="J258" s="19"/>
      <c r="K258" s="19"/>
      <c r="L258" s="19"/>
      <c r="M258" s="19">
        <v>3217100</v>
      </c>
      <c r="N258" s="19">
        <v>18447598.620000001</v>
      </c>
      <c r="O258" s="19">
        <v>228916185</v>
      </c>
      <c r="P258" s="19">
        <v>53235915</v>
      </c>
      <c r="Q258" s="19">
        <v>44961666.719999999</v>
      </c>
      <c r="R258">
        <v>0</v>
      </c>
    </row>
    <row r="259" spans="1:20" x14ac:dyDescent="0.2">
      <c r="A259">
        <v>2009</v>
      </c>
      <c r="B259" t="s">
        <v>45</v>
      </c>
      <c r="C259" s="19">
        <f>VLOOKUP(A259,Datos!$A$2:$E$16,2,TRUE)</f>
        <v>17521034.883488301</v>
      </c>
      <c r="D259" s="19">
        <f>VLOOKUP(Panel!A259,Datos!$A$2:$E$16,3,TRUE)</f>
        <v>0.110078577</v>
      </c>
      <c r="E259" s="19">
        <f>VLOOKUP(Panel!A259,Datos!$A$2:$E$16,4,TRUE)</f>
        <v>-405172.30102484999</v>
      </c>
      <c r="F259" s="19">
        <f>VLOOKUP(Panel!A259,Datos!$A$2:$E$16,5,TRUE)</f>
        <v>40.4</v>
      </c>
      <c r="G259" s="22">
        <f>VLOOKUP(Panel!A259,Datos!$A$2:$F$16,6,TRUE)</f>
        <v>7.9449315078232274E-2</v>
      </c>
      <c r="H259" s="19"/>
      <c r="I259" s="19"/>
      <c r="J259" s="19"/>
      <c r="N259" s="19">
        <v>450427.6</v>
      </c>
      <c r="O259" s="19">
        <v>156690828</v>
      </c>
      <c r="P259" s="19">
        <v>214388445.59999999</v>
      </c>
      <c r="Q259">
        <v>0</v>
      </c>
      <c r="R259" s="19">
        <v>20580000</v>
      </c>
    </row>
    <row r="260" spans="1:20" x14ac:dyDescent="0.2">
      <c r="A260">
        <v>2009</v>
      </c>
      <c r="B260" t="s">
        <v>46</v>
      </c>
      <c r="C260" s="19">
        <f>VLOOKUP(A260,Datos!$A$2:$E$16,2,TRUE)</f>
        <v>17521034.883488301</v>
      </c>
      <c r="D260" s="19">
        <f>VLOOKUP(Panel!A260,Datos!$A$2:$E$16,3,TRUE)</f>
        <v>0.110078577</v>
      </c>
      <c r="E260" s="19">
        <f>VLOOKUP(Panel!A260,Datos!$A$2:$E$16,4,TRUE)</f>
        <v>-405172.30102484999</v>
      </c>
      <c r="F260" s="19">
        <f>VLOOKUP(Panel!A260,Datos!$A$2:$E$16,5,TRUE)</f>
        <v>40.4</v>
      </c>
      <c r="G260" s="22">
        <f>VLOOKUP(Panel!A260,Datos!$A$2:$F$16,6,TRUE)</f>
        <v>7.9449315078232274E-2</v>
      </c>
      <c r="H260" s="19"/>
      <c r="I260" s="19"/>
      <c r="K260" s="19"/>
      <c r="N260" s="19">
        <v>111239736</v>
      </c>
      <c r="O260">
        <v>0</v>
      </c>
      <c r="S260">
        <v>0</v>
      </c>
    </row>
    <row r="261" spans="1:20" x14ac:dyDescent="0.2">
      <c r="A261">
        <v>2009</v>
      </c>
      <c r="B261" t="s">
        <v>47</v>
      </c>
      <c r="C261" s="19">
        <f>VLOOKUP(A261,Datos!$A$2:$E$16,2,TRUE)</f>
        <v>17521034.883488301</v>
      </c>
      <c r="D261" s="19">
        <f>VLOOKUP(Panel!A261,Datos!$A$2:$E$16,3,TRUE)</f>
        <v>0.110078577</v>
      </c>
      <c r="E261" s="19">
        <f>VLOOKUP(Panel!A261,Datos!$A$2:$E$16,4,TRUE)</f>
        <v>-405172.30102484999</v>
      </c>
      <c r="F261" s="19">
        <f>VLOOKUP(Panel!A261,Datos!$A$2:$E$16,5,TRUE)</f>
        <v>40.4</v>
      </c>
      <c r="G261" s="22">
        <f>VLOOKUP(Panel!A261,Datos!$A$2:$F$16,6,TRUE)</f>
        <v>7.9449315078232274E-2</v>
      </c>
      <c r="H261" s="19"/>
      <c r="I261" s="19"/>
      <c r="J261" s="19"/>
      <c r="K261" s="19"/>
      <c r="M261">
        <v>0</v>
      </c>
      <c r="N261" s="19">
        <v>852116</v>
      </c>
      <c r="O261">
        <v>0</v>
      </c>
      <c r="P261">
        <v>0</v>
      </c>
      <c r="Q261" s="19">
        <v>50427480</v>
      </c>
    </row>
    <row r="262" spans="1:20" x14ac:dyDescent="0.2">
      <c r="A262">
        <v>2009</v>
      </c>
      <c r="B262" t="s">
        <v>48</v>
      </c>
      <c r="C262" s="19">
        <f>VLOOKUP(A262,Datos!$A$2:$E$16,2,TRUE)</f>
        <v>17521034.883488301</v>
      </c>
      <c r="D262" s="19">
        <f>VLOOKUP(Panel!A262,Datos!$A$2:$E$16,3,TRUE)</f>
        <v>0.110078577</v>
      </c>
      <c r="E262" s="19">
        <f>VLOOKUP(Panel!A262,Datos!$A$2:$E$16,4,TRUE)</f>
        <v>-405172.30102484999</v>
      </c>
      <c r="F262" s="19">
        <f>VLOOKUP(Panel!A262,Datos!$A$2:$E$16,5,TRUE)</f>
        <v>40.4</v>
      </c>
      <c r="G262" s="22">
        <f>VLOOKUP(Panel!A262,Datos!$A$2:$F$16,6,TRUE)</f>
        <v>7.9449315078232274E-2</v>
      </c>
      <c r="H262" s="19"/>
      <c r="I262" s="19"/>
      <c r="J262" s="19"/>
      <c r="K262" s="19"/>
      <c r="L262" s="19"/>
      <c r="N262" s="19">
        <v>256000000</v>
      </c>
      <c r="O262" s="19">
        <v>39371544.700000003</v>
      </c>
      <c r="P262" s="19">
        <v>104295123.83</v>
      </c>
      <c r="Q262" s="19">
        <v>817240.2</v>
      </c>
      <c r="S262" s="19">
        <v>136559190</v>
      </c>
    </row>
    <row r="263" spans="1:20" x14ac:dyDescent="0.2">
      <c r="A263">
        <v>2009</v>
      </c>
      <c r="B263" t="s">
        <v>49</v>
      </c>
      <c r="C263" s="19">
        <f>VLOOKUP(A263,Datos!$A$2:$E$16,2,TRUE)</f>
        <v>17521034.883488301</v>
      </c>
      <c r="D263" s="19">
        <f>VLOOKUP(Panel!A263,Datos!$A$2:$E$16,3,TRUE)</f>
        <v>0.110078577</v>
      </c>
      <c r="E263" s="19">
        <f>VLOOKUP(Panel!A263,Datos!$A$2:$E$16,4,TRUE)</f>
        <v>-405172.30102484999</v>
      </c>
      <c r="F263" s="19">
        <f>VLOOKUP(Panel!A263,Datos!$A$2:$E$16,5,TRUE)</f>
        <v>40.4</v>
      </c>
      <c r="G263" s="22">
        <f>VLOOKUP(Panel!A263,Datos!$A$2:$F$16,6,TRUE)</f>
        <v>7.9449315078232274E-2</v>
      </c>
      <c r="K263" s="19"/>
      <c r="O263">
        <v>0</v>
      </c>
      <c r="P263" s="19">
        <v>5549566.5999999996</v>
      </c>
      <c r="Q263" s="19">
        <v>48379838.130000003</v>
      </c>
      <c r="R263" s="19">
        <v>10154337.18</v>
      </c>
      <c r="S263">
        <v>0</v>
      </c>
    </row>
    <row r="264" spans="1:20" x14ac:dyDescent="0.2">
      <c r="A264">
        <v>2009</v>
      </c>
      <c r="B264" t="s">
        <v>50</v>
      </c>
      <c r="C264" s="19">
        <f>VLOOKUP(A264,Datos!$A$2:$E$16,2,TRUE)</f>
        <v>17521034.883488301</v>
      </c>
      <c r="D264" s="19">
        <f>VLOOKUP(Panel!A264,Datos!$A$2:$E$16,3,TRUE)</f>
        <v>0.110078577</v>
      </c>
      <c r="E264" s="19">
        <f>VLOOKUP(Panel!A264,Datos!$A$2:$E$16,4,TRUE)</f>
        <v>-405172.30102484999</v>
      </c>
      <c r="F264" s="19">
        <f>VLOOKUP(Panel!A264,Datos!$A$2:$E$16,5,TRUE)</f>
        <v>40.4</v>
      </c>
      <c r="G264" s="22">
        <f>VLOOKUP(Panel!A264,Datos!$A$2:$F$16,6,TRUE)</f>
        <v>7.9449315078232274E-2</v>
      </c>
      <c r="H264" s="19"/>
      <c r="I264" s="19"/>
      <c r="J264" s="19"/>
      <c r="K264" s="19"/>
      <c r="N264">
        <v>0</v>
      </c>
      <c r="O264" s="19">
        <v>6088400</v>
      </c>
      <c r="P264" s="19">
        <v>24525237.100000001</v>
      </c>
      <c r="Q264" s="19">
        <v>202269794.05000001</v>
      </c>
      <c r="R264" s="19">
        <v>14800000</v>
      </c>
      <c r="S264" s="19">
        <v>35000000</v>
      </c>
    </row>
    <row r="265" spans="1:20" x14ac:dyDescent="0.2">
      <c r="A265">
        <v>2009</v>
      </c>
      <c r="B265" t="s">
        <v>51</v>
      </c>
      <c r="C265" s="19">
        <f>VLOOKUP(A265,Datos!$A$2:$E$16,2,TRUE)</f>
        <v>17521034.883488301</v>
      </c>
      <c r="D265" s="19">
        <f>VLOOKUP(Panel!A265,Datos!$A$2:$E$16,3,TRUE)</f>
        <v>0.110078577</v>
      </c>
      <c r="E265" s="19">
        <f>VLOOKUP(Panel!A265,Datos!$A$2:$E$16,4,TRUE)</f>
        <v>-405172.30102484999</v>
      </c>
      <c r="F265" s="19">
        <f>VLOOKUP(Panel!A265,Datos!$A$2:$E$16,5,TRUE)</f>
        <v>40.4</v>
      </c>
      <c r="G265" s="22">
        <f>VLOOKUP(Panel!A265,Datos!$A$2:$F$16,6,TRUE)</f>
        <v>7.9449315078232274E-2</v>
      </c>
      <c r="H265" s="19"/>
      <c r="I265" s="19"/>
      <c r="J265" s="19"/>
      <c r="K265" s="19"/>
      <c r="M265" s="19">
        <v>43504287.57</v>
      </c>
      <c r="N265" s="19">
        <v>11780000</v>
      </c>
      <c r="O265" s="19">
        <v>73683334</v>
      </c>
      <c r="P265" s="19">
        <v>56493648.770000003</v>
      </c>
      <c r="Q265" s="19">
        <v>989839908.40999997</v>
      </c>
      <c r="R265">
        <v>0</v>
      </c>
      <c r="S265">
        <v>0</v>
      </c>
      <c r="T265" s="19">
        <v>147746880</v>
      </c>
    </row>
    <row r="266" spans="1:20" x14ac:dyDescent="0.2">
      <c r="A266">
        <v>2009</v>
      </c>
      <c r="B266" t="s">
        <v>52</v>
      </c>
      <c r="C266" s="19">
        <f>VLOOKUP(A266,Datos!$A$2:$E$16,2,TRUE)</f>
        <v>17521034.883488301</v>
      </c>
      <c r="D266" s="19">
        <f>VLOOKUP(Panel!A266,Datos!$A$2:$E$16,3,TRUE)</f>
        <v>0.110078577</v>
      </c>
      <c r="E266" s="19">
        <f>VLOOKUP(Panel!A266,Datos!$A$2:$E$16,4,TRUE)</f>
        <v>-405172.30102484999</v>
      </c>
      <c r="F266" s="19">
        <f>VLOOKUP(Panel!A266,Datos!$A$2:$E$16,5,TRUE)</f>
        <v>40.4</v>
      </c>
      <c r="G266" s="22">
        <f>VLOOKUP(Panel!A266,Datos!$A$2:$F$16,6,TRUE)</f>
        <v>7.9449315078232274E-2</v>
      </c>
      <c r="H266" s="19"/>
      <c r="I266" s="19"/>
      <c r="J266" s="19"/>
      <c r="K266" s="19"/>
      <c r="N266" s="19">
        <v>1258959.2</v>
      </c>
      <c r="O266" s="19">
        <v>60627260</v>
      </c>
      <c r="P266" s="19">
        <v>7665000</v>
      </c>
      <c r="Q266" s="19">
        <v>91228782</v>
      </c>
      <c r="R266" s="19">
        <v>5000000</v>
      </c>
    </row>
    <row r="267" spans="1:20" x14ac:dyDescent="0.2">
      <c r="A267">
        <v>2009</v>
      </c>
      <c r="B267" t="s">
        <v>53</v>
      </c>
      <c r="C267" s="19">
        <f>VLOOKUP(A267,Datos!$A$2:$E$16,2,TRUE)</f>
        <v>17521034.883488301</v>
      </c>
      <c r="D267" s="19">
        <f>VLOOKUP(Panel!A267,Datos!$A$2:$E$16,3,TRUE)</f>
        <v>0.110078577</v>
      </c>
      <c r="E267" s="19">
        <f>VLOOKUP(Panel!A267,Datos!$A$2:$E$16,4,TRUE)</f>
        <v>-405172.30102484999</v>
      </c>
      <c r="F267" s="19">
        <f>VLOOKUP(Panel!A267,Datos!$A$2:$E$16,5,TRUE)</f>
        <v>40.4</v>
      </c>
      <c r="G267" s="22">
        <f>VLOOKUP(Panel!A267,Datos!$A$2:$F$16,6,TRUE)</f>
        <v>7.9449315078232274E-2</v>
      </c>
      <c r="H267" s="19"/>
      <c r="I267" s="19"/>
      <c r="J267" s="19"/>
      <c r="K267" s="19"/>
      <c r="L267" s="19"/>
      <c r="M267" s="19">
        <v>9948120.1199999992</v>
      </c>
      <c r="N267" s="19">
        <v>26022631.780000001</v>
      </c>
      <c r="O267" s="19">
        <v>19251816.43</v>
      </c>
      <c r="P267" s="19">
        <v>29479519.91</v>
      </c>
      <c r="Q267" s="19">
        <v>248498144.71000001</v>
      </c>
      <c r="R267" s="19">
        <v>44322097.5</v>
      </c>
      <c r="S267">
        <v>0</v>
      </c>
    </row>
    <row r="268" spans="1:20" x14ac:dyDescent="0.2">
      <c r="A268">
        <v>2009</v>
      </c>
      <c r="B268" t="s">
        <v>54</v>
      </c>
      <c r="C268" s="19">
        <f>VLOOKUP(A268,Datos!$A$2:$E$16,2,TRUE)</f>
        <v>17521034.883488301</v>
      </c>
      <c r="D268" s="19">
        <f>VLOOKUP(Panel!A268,Datos!$A$2:$E$16,3,TRUE)</f>
        <v>0.110078577</v>
      </c>
      <c r="E268" s="19">
        <f>VLOOKUP(Panel!A268,Datos!$A$2:$E$16,4,TRUE)</f>
        <v>-405172.30102484999</v>
      </c>
      <c r="F268" s="19">
        <f>VLOOKUP(Panel!A268,Datos!$A$2:$E$16,5,TRUE)</f>
        <v>40.4</v>
      </c>
      <c r="G268" s="22">
        <f>VLOOKUP(Panel!A268,Datos!$A$2:$F$16,6,TRUE)</f>
        <v>7.9449315078232274E-2</v>
      </c>
      <c r="H268" s="19"/>
      <c r="I268" s="19"/>
      <c r="J268" s="19"/>
      <c r="K268" s="19"/>
      <c r="L268" s="19"/>
      <c r="M268" s="19">
        <v>1800000</v>
      </c>
      <c r="N268" s="19">
        <v>281577.5</v>
      </c>
      <c r="O268" s="19">
        <v>11335198</v>
      </c>
      <c r="P268" s="19">
        <v>106814068.8</v>
      </c>
      <c r="Q268" s="19">
        <v>12000000</v>
      </c>
      <c r="R268" s="19">
        <v>5245631.2</v>
      </c>
    </row>
    <row r="269" spans="1:20" x14ac:dyDescent="0.2">
      <c r="A269">
        <v>2009</v>
      </c>
      <c r="B269" t="s">
        <v>55</v>
      </c>
      <c r="C269" s="19">
        <f>VLOOKUP(A269,Datos!$A$2:$E$16,2,TRUE)</f>
        <v>17521034.883488301</v>
      </c>
      <c r="D269" s="19">
        <f>VLOOKUP(Panel!A269,Datos!$A$2:$E$16,3,TRUE)</f>
        <v>0.110078577</v>
      </c>
      <c r="E269" s="19">
        <f>VLOOKUP(Panel!A269,Datos!$A$2:$E$16,4,TRUE)</f>
        <v>-405172.30102484999</v>
      </c>
      <c r="F269" s="19">
        <f>VLOOKUP(Panel!A269,Datos!$A$2:$E$16,5,TRUE)</f>
        <v>40.4</v>
      </c>
      <c r="G269" s="22">
        <f>VLOOKUP(Panel!A269,Datos!$A$2:$F$16,6,TRUE)</f>
        <v>7.9449315078232274E-2</v>
      </c>
      <c r="H269" s="19"/>
      <c r="I269" s="19"/>
      <c r="J269" s="19"/>
      <c r="K269" s="19"/>
      <c r="L269" s="19"/>
      <c r="M269" s="19">
        <v>59738518.350000001</v>
      </c>
      <c r="N269" s="19">
        <v>75491416</v>
      </c>
      <c r="O269" s="19">
        <v>18585785.399999999</v>
      </c>
      <c r="P269" s="19">
        <v>57375433.920000002</v>
      </c>
      <c r="Q269">
        <v>0</v>
      </c>
      <c r="R269" s="19">
        <v>79001586.129999995</v>
      </c>
      <c r="S269">
        <v>0</v>
      </c>
    </row>
    <row r="270" spans="1:20" x14ac:dyDescent="0.2">
      <c r="A270">
        <v>2009</v>
      </c>
      <c r="B270" t="s">
        <v>56</v>
      </c>
      <c r="C270" s="19">
        <f>VLOOKUP(A270,Datos!$A$2:$E$16,2,TRUE)</f>
        <v>17521034.883488301</v>
      </c>
      <c r="D270" s="19">
        <f>VLOOKUP(Panel!A270,Datos!$A$2:$E$16,3,TRUE)</f>
        <v>0.110078577</v>
      </c>
      <c r="E270" s="19">
        <f>VLOOKUP(Panel!A270,Datos!$A$2:$E$16,4,TRUE)</f>
        <v>-405172.30102484999</v>
      </c>
      <c r="F270" s="19">
        <f>VLOOKUP(Panel!A270,Datos!$A$2:$E$16,5,TRUE)</f>
        <v>40.4</v>
      </c>
      <c r="G270" s="22">
        <f>VLOOKUP(Panel!A270,Datos!$A$2:$F$16,6,TRUE)</f>
        <v>7.9449315078232274E-2</v>
      </c>
      <c r="H270" s="19"/>
      <c r="I270" s="19"/>
      <c r="J270" s="19"/>
      <c r="L270" s="19"/>
      <c r="N270" s="19">
        <v>36283102.229999997</v>
      </c>
      <c r="O270">
        <v>0</v>
      </c>
      <c r="P270" s="19">
        <v>58187208.369999997</v>
      </c>
      <c r="Q270" s="19">
        <v>935603033.70000005</v>
      </c>
      <c r="R270" s="19">
        <v>2000000</v>
      </c>
      <c r="S270" s="19">
        <v>10000000</v>
      </c>
    </row>
    <row r="271" spans="1:20" x14ac:dyDescent="0.2">
      <c r="A271">
        <v>2009</v>
      </c>
      <c r="B271" t="s">
        <v>57</v>
      </c>
      <c r="C271" s="19">
        <f>VLOOKUP(A271,Datos!$A$2:$E$16,2,TRUE)</f>
        <v>17521034.883488301</v>
      </c>
      <c r="D271" s="19">
        <f>VLOOKUP(Panel!A271,Datos!$A$2:$E$16,3,TRUE)</f>
        <v>0.110078577</v>
      </c>
      <c r="E271" s="19">
        <f>VLOOKUP(Panel!A271,Datos!$A$2:$E$16,4,TRUE)</f>
        <v>-405172.30102484999</v>
      </c>
      <c r="F271" s="19">
        <f>VLOOKUP(Panel!A271,Datos!$A$2:$E$16,5,TRUE)</f>
        <v>40.4</v>
      </c>
      <c r="G271" s="22">
        <f>VLOOKUP(Panel!A271,Datos!$A$2:$F$16,6,TRUE)</f>
        <v>7.9449315078232274E-2</v>
      </c>
      <c r="H271" s="19"/>
      <c r="I271" s="19"/>
      <c r="J271" s="19"/>
      <c r="K271" s="19"/>
      <c r="M271" s="19">
        <v>11516208.199999999</v>
      </c>
      <c r="O271" s="19">
        <v>10750000</v>
      </c>
      <c r="P271" s="19">
        <v>10129703.6</v>
      </c>
      <c r="Q271">
        <v>0</v>
      </c>
      <c r="R271" s="19">
        <v>76420595.349999994</v>
      </c>
      <c r="S271" s="19">
        <v>84489296.799999997</v>
      </c>
    </row>
    <row r="272" spans="1:20" x14ac:dyDescent="0.2">
      <c r="A272">
        <v>2009</v>
      </c>
      <c r="B272" t="s">
        <v>58</v>
      </c>
      <c r="C272" s="19">
        <f>VLOOKUP(A272,Datos!$A$2:$E$16,2,TRUE)</f>
        <v>17521034.883488301</v>
      </c>
      <c r="D272" s="19">
        <f>VLOOKUP(Panel!A272,Datos!$A$2:$E$16,3,TRUE)</f>
        <v>0.110078577</v>
      </c>
      <c r="E272" s="19">
        <f>VLOOKUP(Panel!A272,Datos!$A$2:$E$16,4,TRUE)</f>
        <v>-405172.30102484999</v>
      </c>
      <c r="F272" s="19">
        <f>VLOOKUP(Panel!A272,Datos!$A$2:$E$16,5,TRUE)</f>
        <v>40.4</v>
      </c>
      <c r="G272" s="22">
        <f>VLOOKUP(Panel!A272,Datos!$A$2:$F$16,6,TRUE)</f>
        <v>7.9449315078232274E-2</v>
      </c>
      <c r="H272" s="19"/>
      <c r="I272" s="19"/>
      <c r="J272" s="19"/>
      <c r="K272" s="19"/>
      <c r="L272" s="19"/>
      <c r="M272">
        <v>0</v>
      </c>
      <c r="N272" s="19">
        <v>123884.96</v>
      </c>
      <c r="O272" s="19">
        <v>154248</v>
      </c>
      <c r="P272" s="19">
        <v>2031500</v>
      </c>
      <c r="Q272" s="19">
        <v>3000000</v>
      </c>
      <c r="R272">
        <v>0</v>
      </c>
      <c r="S272" s="19">
        <v>30000000</v>
      </c>
    </row>
    <row r="273" spans="1:20" x14ac:dyDescent="0.2">
      <c r="A273">
        <v>2009</v>
      </c>
      <c r="B273" t="s">
        <v>59</v>
      </c>
      <c r="C273" s="19">
        <f>VLOOKUP(A273,Datos!$A$2:$E$16,2,TRUE)</f>
        <v>17521034.883488301</v>
      </c>
      <c r="D273" s="19">
        <f>VLOOKUP(Panel!A273,Datos!$A$2:$E$16,3,TRUE)</f>
        <v>0.110078577</v>
      </c>
      <c r="E273" s="19">
        <f>VLOOKUP(Panel!A273,Datos!$A$2:$E$16,4,TRUE)</f>
        <v>-405172.30102484999</v>
      </c>
      <c r="F273" s="19">
        <f>VLOOKUP(Panel!A273,Datos!$A$2:$E$16,5,TRUE)</f>
        <v>40.4</v>
      </c>
      <c r="G273" s="22">
        <f>VLOOKUP(Panel!A273,Datos!$A$2:$F$16,6,TRUE)</f>
        <v>7.9449315078232274E-2</v>
      </c>
      <c r="H273" s="19"/>
      <c r="I273" s="19"/>
      <c r="K273" s="19"/>
      <c r="L273" s="19"/>
      <c r="N273">
        <v>0</v>
      </c>
      <c r="P273">
        <v>0</v>
      </c>
      <c r="Q273" s="19">
        <v>125601470</v>
      </c>
      <c r="S273">
        <v>0</v>
      </c>
    </row>
    <row r="274" spans="1:20" x14ac:dyDescent="0.2">
      <c r="A274">
        <v>2009</v>
      </c>
      <c r="B274" t="s">
        <v>60</v>
      </c>
      <c r="C274" s="19">
        <f>VLOOKUP(A274,Datos!$A$2:$E$16,2,TRUE)</f>
        <v>17521034.883488301</v>
      </c>
      <c r="D274" s="19">
        <f>VLOOKUP(Panel!A274,Datos!$A$2:$E$16,3,TRUE)</f>
        <v>0.110078577</v>
      </c>
      <c r="E274" s="19">
        <f>VLOOKUP(Panel!A274,Datos!$A$2:$E$16,4,TRUE)</f>
        <v>-405172.30102484999</v>
      </c>
      <c r="F274" s="19">
        <f>VLOOKUP(Panel!A274,Datos!$A$2:$E$16,5,TRUE)</f>
        <v>40.4</v>
      </c>
      <c r="G274" s="22">
        <f>VLOOKUP(Panel!A274,Datos!$A$2:$F$16,6,TRUE)</f>
        <v>7.9449315078232274E-2</v>
      </c>
      <c r="H274" s="19"/>
      <c r="I274" s="19"/>
      <c r="J274" s="19"/>
      <c r="K274" s="19"/>
      <c r="M274">
        <v>0</v>
      </c>
      <c r="N274" s="19">
        <v>304748</v>
      </c>
      <c r="O274" s="19">
        <v>58658938.799999997</v>
      </c>
      <c r="P274" s="19">
        <v>341154516.75</v>
      </c>
      <c r="Q274" s="19">
        <v>1469985659.0999999</v>
      </c>
      <c r="R274" s="19">
        <v>76608881.549999997</v>
      </c>
      <c r="S274" s="19">
        <v>20995000</v>
      </c>
    </row>
    <row r="275" spans="1:20" x14ac:dyDescent="0.2">
      <c r="A275">
        <v>2009</v>
      </c>
      <c r="B275" t="s">
        <v>61</v>
      </c>
      <c r="C275" s="19">
        <f>VLOOKUP(A275,Datos!$A$2:$E$16,2,TRUE)</f>
        <v>17521034.883488301</v>
      </c>
      <c r="D275" s="19">
        <f>VLOOKUP(Panel!A275,Datos!$A$2:$E$16,3,TRUE)</f>
        <v>0.110078577</v>
      </c>
      <c r="E275" s="19">
        <f>VLOOKUP(Panel!A275,Datos!$A$2:$E$16,4,TRUE)</f>
        <v>-405172.30102484999</v>
      </c>
      <c r="F275" s="19">
        <f>VLOOKUP(Panel!A275,Datos!$A$2:$E$16,5,TRUE)</f>
        <v>40.4</v>
      </c>
      <c r="G275" s="22">
        <f>VLOOKUP(Panel!A275,Datos!$A$2:$F$16,6,TRUE)</f>
        <v>7.9449315078232274E-2</v>
      </c>
      <c r="H275" s="19"/>
      <c r="I275" s="19"/>
      <c r="J275" s="19"/>
      <c r="K275" s="19"/>
      <c r="M275" s="19">
        <v>637600</v>
      </c>
      <c r="O275" s="19">
        <v>4641814.4000000004</v>
      </c>
      <c r="P275" s="19">
        <v>40142326.200000003</v>
      </c>
      <c r="S275" s="19">
        <v>6000000</v>
      </c>
    </row>
    <row r="276" spans="1:20" x14ac:dyDescent="0.2">
      <c r="A276">
        <v>2009</v>
      </c>
      <c r="B276" t="s">
        <v>62</v>
      </c>
      <c r="C276" s="19">
        <f>VLOOKUP(A276,Datos!$A$2:$E$16,2,TRUE)</f>
        <v>17521034.883488301</v>
      </c>
      <c r="D276" s="19">
        <f>VLOOKUP(Panel!A276,Datos!$A$2:$E$16,3,TRUE)</f>
        <v>0.110078577</v>
      </c>
      <c r="E276" s="19">
        <f>VLOOKUP(Panel!A276,Datos!$A$2:$E$16,4,TRUE)</f>
        <v>-405172.30102484999</v>
      </c>
      <c r="F276" s="19">
        <f>VLOOKUP(Panel!A276,Datos!$A$2:$E$16,5,TRUE)</f>
        <v>40.4</v>
      </c>
      <c r="G276" s="22">
        <f>VLOOKUP(Panel!A276,Datos!$A$2:$F$16,6,TRUE)</f>
        <v>7.9449315078232274E-2</v>
      </c>
      <c r="H276" s="19"/>
      <c r="I276" s="19"/>
      <c r="J276" s="19"/>
      <c r="K276" s="19"/>
      <c r="L276" s="19"/>
      <c r="M276" s="19">
        <v>13864500</v>
      </c>
      <c r="P276" s="19">
        <v>9332500</v>
      </c>
      <c r="S276">
        <v>0</v>
      </c>
    </row>
    <row r="277" spans="1:20" x14ac:dyDescent="0.2">
      <c r="A277">
        <v>2009</v>
      </c>
      <c r="B277" t="s">
        <v>63</v>
      </c>
      <c r="C277" s="19">
        <f>VLOOKUP(A277,Datos!$A$2:$E$16,2,TRUE)</f>
        <v>17521034.883488301</v>
      </c>
      <c r="D277" s="19">
        <f>VLOOKUP(Panel!A277,Datos!$A$2:$E$16,3,TRUE)</f>
        <v>0.110078577</v>
      </c>
      <c r="E277" s="19">
        <f>VLOOKUP(Panel!A277,Datos!$A$2:$E$16,4,TRUE)</f>
        <v>-405172.30102484999</v>
      </c>
      <c r="F277" s="19">
        <f>VLOOKUP(Panel!A277,Datos!$A$2:$E$16,5,TRUE)</f>
        <v>40.4</v>
      </c>
      <c r="G277" s="22">
        <f>VLOOKUP(Panel!A277,Datos!$A$2:$F$16,6,TRUE)</f>
        <v>7.9449315078232274E-2</v>
      </c>
      <c r="H277" s="19"/>
      <c r="I277" s="19"/>
      <c r="J277" s="19"/>
      <c r="K277" s="19"/>
      <c r="L277" s="19"/>
      <c r="N277">
        <v>0</v>
      </c>
      <c r="O277">
        <v>0</v>
      </c>
      <c r="P277" s="19">
        <v>58467548</v>
      </c>
      <c r="Q277" s="19">
        <v>216111951</v>
      </c>
      <c r="R277" s="19">
        <v>40354275</v>
      </c>
      <c r="S277" s="19">
        <v>16927998</v>
      </c>
    </row>
    <row r="278" spans="1:20" x14ac:dyDescent="0.2">
      <c r="A278">
        <v>2009</v>
      </c>
      <c r="B278" t="s">
        <v>64</v>
      </c>
      <c r="C278" s="19">
        <f>VLOOKUP(A278,Datos!$A$2:$E$16,2,TRUE)</f>
        <v>17521034.883488301</v>
      </c>
      <c r="D278" s="19">
        <f>VLOOKUP(Panel!A278,Datos!$A$2:$E$16,3,TRUE)</f>
        <v>0.110078577</v>
      </c>
      <c r="E278" s="19">
        <f>VLOOKUP(Panel!A278,Datos!$A$2:$E$16,4,TRUE)</f>
        <v>-405172.30102484999</v>
      </c>
      <c r="F278" s="19">
        <f>VLOOKUP(Panel!A278,Datos!$A$2:$E$16,5,TRUE)</f>
        <v>40.4</v>
      </c>
      <c r="G278" s="22">
        <f>VLOOKUP(Panel!A278,Datos!$A$2:$F$16,6,TRUE)</f>
        <v>7.9449315078232274E-2</v>
      </c>
      <c r="H278" s="19"/>
      <c r="I278" s="19"/>
      <c r="K278" s="19"/>
      <c r="L278" s="19"/>
      <c r="M278" s="19">
        <v>490400</v>
      </c>
      <c r="N278" s="19">
        <v>57910518.700000003</v>
      </c>
      <c r="O278" s="19">
        <v>68109582.099999994</v>
      </c>
      <c r="P278" s="19">
        <v>21241122.300000001</v>
      </c>
      <c r="Q278" s="19">
        <v>377713763.38</v>
      </c>
      <c r="R278" s="19">
        <v>20689525.489999998</v>
      </c>
    </row>
    <row r="279" spans="1:20" x14ac:dyDescent="0.2">
      <c r="A279">
        <v>2009</v>
      </c>
      <c r="B279" t="s">
        <v>65</v>
      </c>
      <c r="C279" s="19">
        <f>VLOOKUP(A279,Datos!$A$2:$E$16,2,TRUE)</f>
        <v>17521034.883488301</v>
      </c>
      <c r="D279" s="19">
        <f>VLOOKUP(Panel!A279,Datos!$A$2:$E$16,3,TRUE)</f>
        <v>0.110078577</v>
      </c>
      <c r="E279" s="19">
        <f>VLOOKUP(Panel!A279,Datos!$A$2:$E$16,4,TRUE)</f>
        <v>-405172.30102484999</v>
      </c>
      <c r="F279" s="19">
        <f>VLOOKUP(Panel!A279,Datos!$A$2:$E$16,5,TRUE)</f>
        <v>40.4</v>
      </c>
      <c r="G279" s="22">
        <f>VLOOKUP(Panel!A279,Datos!$A$2:$F$16,6,TRUE)</f>
        <v>7.9449315078232274E-2</v>
      </c>
      <c r="H279" s="19"/>
      <c r="O279">
        <v>0</v>
      </c>
      <c r="P279" s="19">
        <v>2459741.7999999998</v>
      </c>
      <c r="Q279">
        <v>0</v>
      </c>
      <c r="R279" s="19">
        <v>720000</v>
      </c>
      <c r="S279">
        <v>0</v>
      </c>
    </row>
    <row r="280" spans="1:20" x14ac:dyDescent="0.2">
      <c r="A280">
        <v>2009</v>
      </c>
      <c r="B280" t="s">
        <v>66</v>
      </c>
      <c r="C280" s="19">
        <f>VLOOKUP(A280,Datos!$A$2:$E$16,2,TRUE)</f>
        <v>17521034.883488301</v>
      </c>
      <c r="D280" s="19">
        <f>VLOOKUP(Panel!A280,Datos!$A$2:$E$16,3,TRUE)</f>
        <v>0.110078577</v>
      </c>
      <c r="E280" s="19">
        <f>VLOOKUP(Panel!A280,Datos!$A$2:$E$16,4,TRUE)</f>
        <v>-405172.30102484999</v>
      </c>
      <c r="F280" s="19">
        <f>VLOOKUP(Panel!A280,Datos!$A$2:$E$16,5,TRUE)</f>
        <v>40.4</v>
      </c>
      <c r="G280" s="22">
        <f>VLOOKUP(Panel!A280,Datos!$A$2:$F$16,6,TRUE)</f>
        <v>7.9449315078232274E-2</v>
      </c>
      <c r="H280" s="19"/>
      <c r="I280" s="19"/>
      <c r="J280" s="19"/>
      <c r="K280" s="19"/>
      <c r="M280" s="19">
        <v>2032180</v>
      </c>
      <c r="N280" s="19">
        <v>42748166.960000001</v>
      </c>
      <c r="O280" s="19">
        <v>25518041.199999999</v>
      </c>
      <c r="P280" s="19">
        <v>73656532</v>
      </c>
      <c r="Q280" s="19">
        <v>421537892.94</v>
      </c>
      <c r="R280" s="19">
        <v>137235835.08000001</v>
      </c>
    </row>
    <row r="281" spans="1:20" x14ac:dyDescent="0.2">
      <c r="A281">
        <v>2009</v>
      </c>
      <c r="B281" t="s">
        <v>67</v>
      </c>
      <c r="C281" s="19">
        <f>VLOOKUP(A281,Datos!$A$2:$E$16,2,TRUE)</f>
        <v>17521034.883488301</v>
      </c>
      <c r="D281" s="19">
        <f>VLOOKUP(Panel!A281,Datos!$A$2:$E$16,3,TRUE)</f>
        <v>0.110078577</v>
      </c>
      <c r="E281" s="19">
        <f>VLOOKUP(Panel!A281,Datos!$A$2:$E$16,4,TRUE)</f>
        <v>-405172.30102484999</v>
      </c>
      <c r="F281" s="19">
        <f>VLOOKUP(Panel!A281,Datos!$A$2:$E$16,5,TRUE)</f>
        <v>40.4</v>
      </c>
      <c r="G281" s="22">
        <f>VLOOKUP(Panel!A281,Datos!$A$2:$F$16,6,TRUE)</f>
        <v>7.9449315078232274E-2</v>
      </c>
      <c r="H281" s="19"/>
      <c r="I281" s="19"/>
      <c r="J281" s="19"/>
      <c r="K281" s="19"/>
      <c r="L281" s="19"/>
      <c r="M281" s="19">
        <v>1072000</v>
      </c>
      <c r="N281" s="19">
        <v>48308935</v>
      </c>
      <c r="O281" s="19">
        <v>2040000</v>
      </c>
      <c r="P281">
        <v>0</v>
      </c>
      <c r="R281">
        <v>0</v>
      </c>
    </row>
    <row r="282" spans="1:20" x14ac:dyDescent="0.2">
      <c r="A282">
        <v>2009</v>
      </c>
      <c r="B282" t="s">
        <v>68</v>
      </c>
      <c r="C282" s="19">
        <f>VLOOKUP(A282,Datos!$A$2:$E$16,2,TRUE)</f>
        <v>17521034.883488301</v>
      </c>
      <c r="D282" s="19">
        <f>VLOOKUP(Panel!A282,Datos!$A$2:$E$16,3,TRUE)</f>
        <v>0.110078577</v>
      </c>
      <c r="E282" s="19">
        <f>VLOOKUP(Panel!A282,Datos!$A$2:$E$16,4,TRUE)</f>
        <v>-405172.30102484999</v>
      </c>
      <c r="F282" s="19">
        <f>VLOOKUP(Panel!A282,Datos!$A$2:$E$16,5,TRUE)</f>
        <v>40.4</v>
      </c>
      <c r="G282" s="22">
        <f>VLOOKUP(Panel!A282,Datos!$A$2:$F$16,6,TRUE)</f>
        <v>7.9449315078232274E-2</v>
      </c>
      <c r="H282" s="19"/>
      <c r="I282" s="19"/>
      <c r="K282" s="19"/>
      <c r="M282" s="19">
        <v>63021</v>
      </c>
      <c r="N282">
        <v>0</v>
      </c>
      <c r="O282" s="19">
        <v>89138750</v>
      </c>
      <c r="P282">
        <v>0</v>
      </c>
      <c r="Q282" s="19">
        <v>191020140.03</v>
      </c>
    </row>
    <row r="283" spans="1:20" x14ac:dyDescent="0.2">
      <c r="A283">
        <v>2009</v>
      </c>
      <c r="B283" t="s">
        <v>69</v>
      </c>
      <c r="C283" s="19">
        <f>VLOOKUP(A283,Datos!$A$2:$E$16,2,TRUE)</f>
        <v>17521034.883488301</v>
      </c>
      <c r="D283" s="19">
        <f>VLOOKUP(Panel!A283,Datos!$A$2:$E$16,3,TRUE)</f>
        <v>0.110078577</v>
      </c>
      <c r="E283" s="19">
        <f>VLOOKUP(Panel!A283,Datos!$A$2:$E$16,4,TRUE)</f>
        <v>-405172.30102484999</v>
      </c>
      <c r="F283" s="19">
        <f>VLOOKUP(Panel!A283,Datos!$A$2:$E$16,5,TRUE)</f>
        <v>40.4</v>
      </c>
      <c r="G283" s="22">
        <f>VLOOKUP(Panel!A283,Datos!$A$2:$F$16,6,TRUE)</f>
        <v>7.9449315078232274E-2</v>
      </c>
      <c r="H283" s="19"/>
      <c r="I283" s="19"/>
      <c r="J283" s="19"/>
      <c r="K283" s="19"/>
      <c r="N283" s="19">
        <v>64316050</v>
      </c>
      <c r="O283" s="19">
        <v>146783751.27000001</v>
      </c>
      <c r="P283" s="19">
        <v>289441532.00999999</v>
      </c>
      <c r="Q283" s="19">
        <v>167990916</v>
      </c>
      <c r="R283" s="19">
        <v>7992000</v>
      </c>
      <c r="S283" s="19">
        <v>4000000</v>
      </c>
      <c r="T283">
        <v>0</v>
      </c>
    </row>
    <row r="284" spans="1:20" x14ac:dyDescent="0.2">
      <c r="A284">
        <v>2009</v>
      </c>
      <c r="B284" t="s">
        <v>70</v>
      </c>
      <c r="C284" s="19">
        <f>VLOOKUP(A284,Datos!$A$2:$E$16,2,TRUE)</f>
        <v>17521034.883488301</v>
      </c>
      <c r="D284" s="19">
        <f>VLOOKUP(Panel!A284,Datos!$A$2:$E$16,3,TRUE)</f>
        <v>0.110078577</v>
      </c>
      <c r="E284" s="19">
        <f>VLOOKUP(Panel!A284,Datos!$A$2:$E$16,4,TRUE)</f>
        <v>-405172.30102484999</v>
      </c>
      <c r="F284" s="19">
        <f>VLOOKUP(Panel!A284,Datos!$A$2:$E$16,5,TRUE)</f>
        <v>40.4</v>
      </c>
      <c r="G284" s="22">
        <f>VLOOKUP(Panel!A284,Datos!$A$2:$F$16,6,TRUE)</f>
        <v>7.9449315078232274E-2</v>
      </c>
      <c r="H284" s="19"/>
      <c r="J284" s="19"/>
      <c r="K284" s="19"/>
      <c r="N284" s="19">
        <v>45927276</v>
      </c>
      <c r="O284" s="19">
        <v>167471083.30000001</v>
      </c>
      <c r="P284" s="19">
        <v>56054100</v>
      </c>
      <c r="Q284" s="19">
        <v>100523950</v>
      </c>
      <c r="R284" s="19">
        <v>80024157.989999995</v>
      </c>
    </row>
    <row r="285" spans="1:20" x14ac:dyDescent="0.2">
      <c r="A285">
        <v>2009</v>
      </c>
      <c r="B285" t="s">
        <v>71</v>
      </c>
      <c r="C285" s="19">
        <f>VLOOKUP(A285,Datos!$A$2:$E$16,2,TRUE)</f>
        <v>17521034.883488301</v>
      </c>
      <c r="D285" s="19">
        <f>VLOOKUP(Panel!A285,Datos!$A$2:$E$16,3,TRUE)</f>
        <v>0.110078577</v>
      </c>
      <c r="E285" s="19">
        <f>VLOOKUP(Panel!A285,Datos!$A$2:$E$16,4,TRUE)</f>
        <v>-405172.30102484999</v>
      </c>
      <c r="F285" s="19">
        <f>VLOOKUP(Panel!A285,Datos!$A$2:$E$16,5,TRUE)</f>
        <v>40.4</v>
      </c>
      <c r="G285" s="22">
        <f>VLOOKUP(Panel!A285,Datos!$A$2:$F$16,6,TRUE)</f>
        <v>7.9449315078232274E-2</v>
      </c>
      <c r="H285" s="19"/>
      <c r="I285" s="19"/>
      <c r="J285" s="19"/>
      <c r="K285" s="19"/>
      <c r="L285" s="19"/>
      <c r="M285" s="19">
        <v>2550000</v>
      </c>
      <c r="O285" s="19">
        <v>1941706</v>
      </c>
      <c r="P285" s="19">
        <v>3467000</v>
      </c>
      <c r="Q285" s="19">
        <v>82000000</v>
      </c>
      <c r="R285" s="19">
        <v>3781000</v>
      </c>
      <c r="S285" s="19">
        <v>27150000</v>
      </c>
    </row>
    <row r="286" spans="1:20" x14ac:dyDescent="0.2">
      <c r="A286">
        <v>2009</v>
      </c>
      <c r="B286" t="s">
        <v>72</v>
      </c>
      <c r="C286" s="19">
        <f>VLOOKUP(A286,Datos!$A$2:$E$16,2,TRUE)</f>
        <v>17521034.883488301</v>
      </c>
      <c r="D286" s="19">
        <f>VLOOKUP(Panel!A286,Datos!$A$2:$E$16,3,TRUE)</f>
        <v>0.110078577</v>
      </c>
      <c r="E286" s="19">
        <f>VLOOKUP(Panel!A286,Datos!$A$2:$E$16,4,TRUE)</f>
        <v>-405172.30102484999</v>
      </c>
      <c r="F286" s="19">
        <f>VLOOKUP(Panel!A286,Datos!$A$2:$E$16,5,TRUE)</f>
        <v>40.4</v>
      </c>
      <c r="G286" s="22">
        <f>VLOOKUP(Panel!A286,Datos!$A$2:$F$16,6,TRUE)</f>
        <v>7.9449315078232274E-2</v>
      </c>
      <c r="H286" s="19"/>
      <c r="I286" s="19"/>
      <c r="K286" s="19"/>
      <c r="N286" s="19">
        <v>35657190</v>
      </c>
      <c r="P286" s="19">
        <v>131576219.79000001</v>
      </c>
      <c r="Q286" s="19">
        <v>5422274</v>
      </c>
      <c r="R286" s="19">
        <v>1740000</v>
      </c>
      <c r="S286" s="19">
        <v>100000000</v>
      </c>
    </row>
    <row r="287" spans="1:20" x14ac:dyDescent="0.2">
      <c r="A287">
        <v>2009</v>
      </c>
      <c r="B287" t="s">
        <v>73</v>
      </c>
      <c r="C287" s="19">
        <f>VLOOKUP(A287,Datos!$A$2:$E$16,2,TRUE)</f>
        <v>17521034.883488301</v>
      </c>
      <c r="D287" s="19">
        <f>VLOOKUP(Panel!A287,Datos!$A$2:$E$16,3,TRUE)</f>
        <v>0.110078577</v>
      </c>
      <c r="E287" s="19">
        <f>VLOOKUP(Panel!A287,Datos!$A$2:$E$16,4,TRUE)</f>
        <v>-405172.30102484999</v>
      </c>
      <c r="F287" s="19">
        <f>VLOOKUP(Panel!A287,Datos!$A$2:$E$16,5,TRUE)</f>
        <v>40.4</v>
      </c>
      <c r="G287" s="22">
        <f>VLOOKUP(Panel!A287,Datos!$A$2:$F$16,6,TRUE)</f>
        <v>7.9449315078232274E-2</v>
      </c>
      <c r="H287" s="19"/>
      <c r="J287" s="19"/>
      <c r="K287" s="19"/>
      <c r="N287">
        <v>0</v>
      </c>
      <c r="O287" s="19">
        <v>292631308.35000002</v>
      </c>
      <c r="P287" s="19">
        <v>11992718</v>
      </c>
      <c r="Q287" s="19">
        <v>175597089.5</v>
      </c>
      <c r="R287" s="19">
        <v>30172013.829999998</v>
      </c>
      <c r="S287">
        <v>0</v>
      </c>
    </row>
    <row r="288" spans="1:20" x14ac:dyDescent="0.2">
      <c r="A288">
        <v>2009</v>
      </c>
      <c r="B288" t="s">
        <v>74</v>
      </c>
      <c r="C288" s="19">
        <f>VLOOKUP(A288,Datos!$A$2:$E$16,2,TRUE)</f>
        <v>17521034.883488301</v>
      </c>
      <c r="D288" s="19">
        <f>VLOOKUP(Panel!A288,Datos!$A$2:$E$16,3,TRUE)</f>
        <v>0.110078577</v>
      </c>
      <c r="E288" s="19">
        <f>VLOOKUP(Panel!A288,Datos!$A$2:$E$16,4,TRUE)</f>
        <v>-405172.30102484999</v>
      </c>
      <c r="F288" s="19">
        <f>VLOOKUP(Panel!A288,Datos!$A$2:$E$16,5,TRUE)</f>
        <v>40.4</v>
      </c>
      <c r="G288" s="22">
        <f>VLOOKUP(Panel!A288,Datos!$A$2:$F$16,6,TRUE)</f>
        <v>7.9449315078232274E-2</v>
      </c>
      <c r="H288" s="19"/>
      <c r="I288" s="19"/>
      <c r="J288" s="19"/>
      <c r="N288" s="19">
        <v>827028.96</v>
      </c>
      <c r="P288" s="19">
        <v>642142.5</v>
      </c>
      <c r="Q288" s="19">
        <v>148305940</v>
      </c>
      <c r="R288" s="19">
        <v>21487911</v>
      </c>
      <c r="S288" s="19">
        <v>14950000</v>
      </c>
    </row>
    <row r="289" spans="1:19" x14ac:dyDescent="0.2">
      <c r="A289">
        <v>2009</v>
      </c>
      <c r="B289" t="s">
        <v>75</v>
      </c>
      <c r="C289" s="19">
        <f>VLOOKUP(A289,Datos!$A$2:$E$16,2,TRUE)</f>
        <v>17521034.883488301</v>
      </c>
      <c r="D289" s="19">
        <f>VLOOKUP(Panel!A289,Datos!$A$2:$E$16,3,TRUE)</f>
        <v>0.110078577</v>
      </c>
      <c r="E289" s="19">
        <f>VLOOKUP(Panel!A289,Datos!$A$2:$E$16,4,TRUE)</f>
        <v>-405172.30102484999</v>
      </c>
      <c r="F289" s="19">
        <f>VLOOKUP(Panel!A289,Datos!$A$2:$E$16,5,TRUE)</f>
        <v>40.4</v>
      </c>
      <c r="G289" s="22">
        <f>VLOOKUP(Panel!A289,Datos!$A$2:$F$16,6,TRUE)</f>
        <v>7.9449315078232274E-2</v>
      </c>
      <c r="H289" s="19"/>
      <c r="I289" s="19"/>
      <c r="J289" s="19"/>
      <c r="K289" s="19"/>
      <c r="N289" s="19">
        <v>137234</v>
      </c>
      <c r="O289" s="19">
        <v>12998667.960000001</v>
      </c>
      <c r="P289">
        <v>0</v>
      </c>
      <c r="R289">
        <v>0</v>
      </c>
      <c r="S289">
        <v>0</v>
      </c>
    </row>
    <row r="290" spans="1:19" x14ac:dyDescent="0.2">
      <c r="A290">
        <v>2009</v>
      </c>
      <c r="B290" t="s">
        <v>76</v>
      </c>
      <c r="C290" s="19">
        <f>VLOOKUP(A290,Datos!$A$2:$E$16,2,TRUE)</f>
        <v>17521034.883488301</v>
      </c>
      <c r="D290" s="19">
        <f>VLOOKUP(Panel!A290,Datos!$A$2:$E$16,3,TRUE)</f>
        <v>0.110078577</v>
      </c>
      <c r="E290" s="19">
        <f>VLOOKUP(Panel!A290,Datos!$A$2:$E$16,4,TRUE)</f>
        <v>-405172.30102484999</v>
      </c>
      <c r="F290" s="19">
        <f>VLOOKUP(Panel!A290,Datos!$A$2:$E$16,5,TRUE)</f>
        <v>40.4</v>
      </c>
      <c r="G290" s="22">
        <f>VLOOKUP(Panel!A290,Datos!$A$2:$F$16,6,TRUE)</f>
        <v>7.9449315078232274E-2</v>
      </c>
      <c r="H290" s="19"/>
      <c r="I290" s="19"/>
      <c r="J290" s="19"/>
      <c r="K290" s="19"/>
      <c r="M290" s="19">
        <v>330200</v>
      </c>
      <c r="N290" s="19">
        <v>119866215.5</v>
      </c>
      <c r="O290" s="19">
        <v>34726420</v>
      </c>
      <c r="P290" s="19">
        <v>14570000</v>
      </c>
      <c r="Q290" s="19">
        <v>283043682.63</v>
      </c>
      <c r="R290" s="19">
        <v>16306018</v>
      </c>
      <c r="S290" s="19">
        <v>166222506</v>
      </c>
    </row>
    <row r="291" spans="1:19" x14ac:dyDescent="0.2">
      <c r="A291">
        <v>2009</v>
      </c>
      <c r="B291" t="s">
        <v>77</v>
      </c>
      <c r="C291" s="19">
        <f>VLOOKUP(A291,Datos!$A$2:$E$16,2,TRUE)</f>
        <v>17521034.883488301</v>
      </c>
      <c r="D291" s="19">
        <f>VLOOKUP(Panel!A291,Datos!$A$2:$E$16,3,TRUE)</f>
        <v>0.110078577</v>
      </c>
      <c r="E291" s="19">
        <f>VLOOKUP(Panel!A291,Datos!$A$2:$E$16,4,TRUE)</f>
        <v>-405172.30102484999</v>
      </c>
      <c r="F291" s="19">
        <f>VLOOKUP(Panel!A291,Datos!$A$2:$E$16,5,TRUE)</f>
        <v>40.4</v>
      </c>
      <c r="G291" s="22">
        <f>VLOOKUP(Panel!A291,Datos!$A$2:$F$16,6,TRUE)</f>
        <v>7.9449315078232274E-2</v>
      </c>
      <c r="H291" s="19"/>
      <c r="I291" s="19"/>
      <c r="J291" s="19"/>
      <c r="K291" s="19"/>
      <c r="L291" s="19"/>
      <c r="M291">
        <v>0</v>
      </c>
      <c r="N291" s="19">
        <v>26803080</v>
      </c>
      <c r="O291" s="19">
        <v>36375849.049999997</v>
      </c>
      <c r="P291">
        <v>0</v>
      </c>
      <c r="Q291" s="19">
        <v>96577538</v>
      </c>
      <c r="R291">
        <v>0</v>
      </c>
      <c r="S291">
        <v>0</v>
      </c>
    </row>
    <row r="292" spans="1:19" x14ac:dyDescent="0.2">
      <c r="A292">
        <v>2009</v>
      </c>
      <c r="B292" t="s">
        <v>78</v>
      </c>
      <c r="C292" s="19">
        <f>VLOOKUP(A292,Datos!$A$2:$E$16,2,TRUE)</f>
        <v>17521034.883488301</v>
      </c>
      <c r="D292" s="19">
        <f>VLOOKUP(Panel!A292,Datos!$A$2:$E$16,3,TRUE)</f>
        <v>0.110078577</v>
      </c>
      <c r="E292" s="19">
        <f>VLOOKUP(Panel!A292,Datos!$A$2:$E$16,4,TRUE)</f>
        <v>-405172.30102484999</v>
      </c>
      <c r="F292" s="19">
        <f>VLOOKUP(Panel!A292,Datos!$A$2:$E$16,5,TRUE)</f>
        <v>40.4</v>
      </c>
      <c r="G292" s="22">
        <f>VLOOKUP(Panel!A292,Datos!$A$2:$F$16,6,TRUE)</f>
        <v>7.9449315078232274E-2</v>
      </c>
      <c r="H292" s="19"/>
      <c r="I292" s="19"/>
      <c r="J292" s="19"/>
      <c r="N292" s="19">
        <v>184956</v>
      </c>
      <c r="O292" s="19">
        <v>33220695.300000001</v>
      </c>
      <c r="P292" s="19">
        <v>30901000</v>
      </c>
      <c r="Q292" s="19">
        <v>66837935.259999998</v>
      </c>
      <c r="R292" s="19">
        <v>30039998.600000001</v>
      </c>
      <c r="S292" s="19">
        <v>6490000</v>
      </c>
    </row>
    <row r="293" spans="1:19" x14ac:dyDescent="0.2">
      <c r="A293">
        <v>2009</v>
      </c>
      <c r="B293" t="s">
        <v>79</v>
      </c>
      <c r="C293" s="19">
        <f>VLOOKUP(A293,Datos!$A$2:$E$16,2,TRUE)</f>
        <v>17521034.883488301</v>
      </c>
      <c r="D293" s="19">
        <f>VLOOKUP(Panel!A293,Datos!$A$2:$E$16,3,TRUE)</f>
        <v>0.110078577</v>
      </c>
      <c r="E293" s="19">
        <f>VLOOKUP(Panel!A293,Datos!$A$2:$E$16,4,TRUE)</f>
        <v>-405172.30102484999</v>
      </c>
      <c r="F293" s="19">
        <f>VLOOKUP(Panel!A293,Datos!$A$2:$E$16,5,TRUE)</f>
        <v>40.4</v>
      </c>
      <c r="G293" s="22">
        <f>VLOOKUP(Panel!A293,Datos!$A$2:$F$16,6,TRUE)</f>
        <v>7.9449315078232274E-2</v>
      </c>
      <c r="H293" s="19"/>
      <c r="J293" s="19"/>
      <c r="K293" s="19"/>
      <c r="M293">
        <v>0</v>
      </c>
      <c r="N293" s="19">
        <v>65367120</v>
      </c>
      <c r="O293" s="19">
        <v>34074894.5</v>
      </c>
      <c r="P293" s="19">
        <v>171021184.5</v>
      </c>
      <c r="Q293" s="19">
        <v>19544852.940000001</v>
      </c>
      <c r="S293" s="19">
        <v>521460937.38</v>
      </c>
    </row>
    <row r="294" spans="1:19" x14ac:dyDescent="0.2">
      <c r="A294">
        <v>2009</v>
      </c>
      <c r="B294" t="s">
        <v>80</v>
      </c>
      <c r="C294" s="19">
        <f>VLOOKUP(A294,Datos!$A$2:$E$16,2,TRUE)</f>
        <v>17521034.883488301</v>
      </c>
      <c r="D294" s="19">
        <f>VLOOKUP(Panel!A294,Datos!$A$2:$E$16,3,TRUE)</f>
        <v>0.110078577</v>
      </c>
      <c r="E294" s="19">
        <f>VLOOKUP(Panel!A294,Datos!$A$2:$E$16,4,TRUE)</f>
        <v>-405172.30102484999</v>
      </c>
      <c r="F294" s="19">
        <f>VLOOKUP(Panel!A294,Datos!$A$2:$E$16,5,TRUE)</f>
        <v>40.4</v>
      </c>
      <c r="G294" s="22">
        <f>VLOOKUP(Panel!A294,Datos!$A$2:$F$16,6,TRUE)</f>
        <v>7.9449315078232274E-2</v>
      </c>
      <c r="H294" s="19"/>
      <c r="I294" s="19"/>
      <c r="J294" s="19"/>
      <c r="K294" s="19"/>
      <c r="L294" s="19"/>
      <c r="M294" s="19">
        <v>42750</v>
      </c>
      <c r="N294" s="19">
        <v>96793624.469999999</v>
      </c>
      <c r="O294" s="19">
        <v>10000000</v>
      </c>
      <c r="P294">
        <v>0</v>
      </c>
      <c r="Q294" s="19">
        <v>105702343</v>
      </c>
      <c r="R294" s="19">
        <v>1015000</v>
      </c>
    </row>
    <row r="295" spans="1:19" x14ac:dyDescent="0.2">
      <c r="A295">
        <v>2009</v>
      </c>
      <c r="B295" t="s">
        <v>81</v>
      </c>
      <c r="C295" s="19">
        <f>VLOOKUP(A295,Datos!$A$2:$E$16,2,TRUE)</f>
        <v>17521034.883488301</v>
      </c>
      <c r="D295" s="19">
        <f>VLOOKUP(Panel!A295,Datos!$A$2:$E$16,3,TRUE)</f>
        <v>0.110078577</v>
      </c>
      <c r="E295" s="19">
        <f>VLOOKUP(Panel!A295,Datos!$A$2:$E$16,4,TRUE)</f>
        <v>-405172.30102484999</v>
      </c>
      <c r="F295" s="19">
        <f>VLOOKUP(Panel!A295,Datos!$A$2:$E$16,5,TRUE)</f>
        <v>40.4</v>
      </c>
      <c r="G295" s="22">
        <f>VLOOKUP(Panel!A295,Datos!$A$2:$F$16,6,TRUE)</f>
        <v>7.9449315078232274E-2</v>
      </c>
      <c r="H295" s="19"/>
      <c r="I295" s="19"/>
      <c r="J295" s="19"/>
      <c r="K295" s="19"/>
      <c r="M295" s="19">
        <v>23000</v>
      </c>
      <c r="N295" s="19">
        <v>63204728</v>
      </c>
      <c r="O295" s="19">
        <v>17072964</v>
      </c>
      <c r="P295" s="19">
        <v>15062300</v>
      </c>
      <c r="Q295" s="19">
        <v>246948489.56</v>
      </c>
      <c r="R295">
        <v>0</v>
      </c>
      <c r="S295">
        <v>0</v>
      </c>
    </row>
    <row r="296" spans="1:19" x14ac:dyDescent="0.2">
      <c r="A296">
        <v>2009</v>
      </c>
      <c r="B296" t="s">
        <v>82</v>
      </c>
      <c r="C296" s="19">
        <f>VLOOKUP(A296,Datos!$A$2:$E$16,2,TRUE)</f>
        <v>17521034.883488301</v>
      </c>
      <c r="D296" s="19">
        <f>VLOOKUP(Panel!A296,Datos!$A$2:$E$16,3,TRUE)</f>
        <v>0.110078577</v>
      </c>
      <c r="E296" s="19">
        <f>VLOOKUP(Panel!A296,Datos!$A$2:$E$16,4,TRUE)</f>
        <v>-405172.30102484999</v>
      </c>
      <c r="F296" s="19">
        <f>VLOOKUP(Panel!A296,Datos!$A$2:$E$16,5,TRUE)</f>
        <v>40.4</v>
      </c>
      <c r="G296" s="22">
        <f>VLOOKUP(Panel!A296,Datos!$A$2:$F$16,6,TRUE)</f>
        <v>7.9449315078232274E-2</v>
      </c>
      <c r="H296" s="19"/>
      <c r="I296" s="19"/>
      <c r="J296" s="19"/>
      <c r="K296" s="19"/>
      <c r="L296" s="19"/>
      <c r="M296" s="19">
        <v>2864939.23</v>
      </c>
      <c r="O296" s="19">
        <v>362959.74</v>
      </c>
    </row>
    <row r="297" spans="1:19" x14ac:dyDescent="0.2">
      <c r="A297">
        <v>2009</v>
      </c>
      <c r="B297" t="s">
        <v>83</v>
      </c>
      <c r="C297" s="19">
        <f>VLOOKUP(A297,Datos!$A$2:$E$16,2,TRUE)</f>
        <v>17521034.883488301</v>
      </c>
      <c r="D297" s="19">
        <f>VLOOKUP(Panel!A297,Datos!$A$2:$E$16,3,TRUE)</f>
        <v>0.110078577</v>
      </c>
      <c r="E297" s="19">
        <f>VLOOKUP(Panel!A297,Datos!$A$2:$E$16,4,TRUE)</f>
        <v>-405172.30102484999</v>
      </c>
      <c r="F297" s="19">
        <f>VLOOKUP(Panel!A297,Datos!$A$2:$E$16,5,TRUE)</f>
        <v>40.4</v>
      </c>
      <c r="G297" s="22">
        <f>VLOOKUP(Panel!A297,Datos!$A$2:$F$16,6,TRUE)</f>
        <v>7.9449315078232274E-2</v>
      </c>
      <c r="H297" s="19"/>
      <c r="I297" s="19"/>
      <c r="J297" s="19"/>
      <c r="K297" s="19"/>
      <c r="N297" s="19">
        <v>540843020.19000006</v>
      </c>
      <c r="O297" s="19">
        <v>47830939.399999999</v>
      </c>
      <c r="P297" s="19">
        <v>9125000</v>
      </c>
      <c r="Q297">
        <v>0</v>
      </c>
      <c r="S297">
        <v>0</v>
      </c>
    </row>
    <row r="298" spans="1:19" x14ac:dyDescent="0.2">
      <c r="A298">
        <v>2009</v>
      </c>
      <c r="B298" t="s">
        <v>84</v>
      </c>
      <c r="C298" s="19">
        <f>VLOOKUP(A298,Datos!$A$2:$E$16,2,TRUE)</f>
        <v>17521034.883488301</v>
      </c>
      <c r="D298" s="19">
        <f>VLOOKUP(Panel!A298,Datos!$A$2:$E$16,3,TRUE)</f>
        <v>0.110078577</v>
      </c>
      <c r="E298" s="19">
        <f>VLOOKUP(Panel!A298,Datos!$A$2:$E$16,4,TRUE)</f>
        <v>-405172.30102484999</v>
      </c>
      <c r="F298" s="19">
        <f>VLOOKUP(Panel!A298,Datos!$A$2:$E$16,5,TRUE)</f>
        <v>40.4</v>
      </c>
      <c r="G298" s="22">
        <f>VLOOKUP(Panel!A298,Datos!$A$2:$F$16,6,TRUE)</f>
        <v>7.9449315078232274E-2</v>
      </c>
      <c r="H298" s="19"/>
      <c r="I298" s="19"/>
      <c r="J298" s="19"/>
      <c r="N298" s="19">
        <v>6600000</v>
      </c>
      <c r="O298" s="19">
        <v>14777624.029999999</v>
      </c>
      <c r="P298">
        <v>0</v>
      </c>
      <c r="Q298" s="19">
        <v>161380000</v>
      </c>
      <c r="R298">
        <v>0</v>
      </c>
      <c r="S298" s="19">
        <v>56631781</v>
      </c>
    </row>
    <row r="299" spans="1:19" x14ac:dyDescent="0.2">
      <c r="A299">
        <v>2009</v>
      </c>
      <c r="B299" t="s">
        <v>85</v>
      </c>
      <c r="C299" s="19">
        <f>VLOOKUP(A299,Datos!$A$2:$E$16,2,TRUE)</f>
        <v>17521034.883488301</v>
      </c>
      <c r="D299" s="19">
        <f>VLOOKUP(Panel!A299,Datos!$A$2:$E$16,3,TRUE)</f>
        <v>0.110078577</v>
      </c>
      <c r="E299" s="19">
        <f>VLOOKUP(Panel!A299,Datos!$A$2:$E$16,4,TRUE)</f>
        <v>-405172.30102484999</v>
      </c>
      <c r="F299" s="19">
        <f>VLOOKUP(Panel!A299,Datos!$A$2:$E$16,5,TRUE)</f>
        <v>40.4</v>
      </c>
      <c r="G299" s="22">
        <f>VLOOKUP(Panel!A299,Datos!$A$2:$F$16,6,TRUE)</f>
        <v>7.9449315078232274E-2</v>
      </c>
      <c r="H299" s="19"/>
      <c r="I299" s="19"/>
      <c r="J299" s="19"/>
      <c r="K299" s="19"/>
      <c r="N299" s="19">
        <v>290806500.00999999</v>
      </c>
      <c r="P299" s="19">
        <v>12010000</v>
      </c>
      <c r="Q299" s="19">
        <v>51316758.5</v>
      </c>
      <c r="R299" s="19">
        <v>3658600</v>
      </c>
      <c r="S299" s="19">
        <v>5000000</v>
      </c>
    </row>
    <row r="300" spans="1:19" x14ac:dyDescent="0.2">
      <c r="A300">
        <v>2009</v>
      </c>
      <c r="B300" t="s">
        <v>86</v>
      </c>
      <c r="C300" s="19">
        <f>VLOOKUP(A300,Datos!$A$2:$E$16,2,TRUE)</f>
        <v>17521034.883488301</v>
      </c>
      <c r="D300" s="19">
        <f>VLOOKUP(Panel!A300,Datos!$A$2:$E$16,3,TRUE)</f>
        <v>0.110078577</v>
      </c>
      <c r="E300" s="19">
        <f>VLOOKUP(Panel!A300,Datos!$A$2:$E$16,4,TRUE)</f>
        <v>-405172.30102484999</v>
      </c>
      <c r="F300" s="19">
        <f>VLOOKUP(Panel!A300,Datos!$A$2:$E$16,5,TRUE)</f>
        <v>40.4</v>
      </c>
      <c r="G300" s="22">
        <f>VLOOKUP(Panel!A300,Datos!$A$2:$F$16,6,TRUE)</f>
        <v>7.9449315078232274E-2</v>
      </c>
      <c r="H300" s="19"/>
      <c r="I300" s="19"/>
      <c r="J300" s="19"/>
      <c r="K300" s="19"/>
      <c r="M300" s="19">
        <v>4233380.2</v>
      </c>
      <c r="N300" s="19">
        <v>152824839.84999999</v>
      </c>
      <c r="O300" s="19">
        <v>12798945</v>
      </c>
      <c r="P300" s="19">
        <v>218006398.94999999</v>
      </c>
      <c r="Q300" s="19">
        <v>165708033.56999999</v>
      </c>
      <c r="R300">
        <v>0</v>
      </c>
    </row>
    <row r="301" spans="1:19" x14ac:dyDescent="0.2">
      <c r="A301">
        <v>2009</v>
      </c>
      <c r="B301" t="s">
        <v>87</v>
      </c>
      <c r="C301" s="19">
        <f>VLOOKUP(A301,Datos!$A$2:$E$16,2,TRUE)</f>
        <v>17521034.883488301</v>
      </c>
      <c r="D301" s="19">
        <f>VLOOKUP(Panel!A301,Datos!$A$2:$E$16,3,TRUE)</f>
        <v>0.110078577</v>
      </c>
      <c r="E301" s="19">
        <f>VLOOKUP(Panel!A301,Datos!$A$2:$E$16,4,TRUE)</f>
        <v>-405172.30102484999</v>
      </c>
      <c r="F301" s="19">
        <f>VLOOKUP(Panel!A301,Datos!$A$2:$E$16,5,TRUE)</f>
        <v>40.4</v>
      </c>
      <c r="G301" s="22">
        <f>VLOOKUP(Panel!A301,Datos!$A$2:$F$16,6,TRUE)</f>
        <v>7.9449315078232274E-2</v>
      </c>
      <c r="H301" s="19"/>
      <c r="I301" s="19"/>
      <c r="J301" s="19"/>
      <c r="N301" s="19">
        <v>2379232.2999999998</v>
      </c>
      <c r="O301">
        <v>0</v>
      </c>
      <c r="P301">
        <v>0</v>
      </c>
      <c r="Q301" s="19">
        <v>80297857.159999996</v>
      </c>
      <c r="R301">
        <v>0</v>
      </c>
    </row>
    <row r="302" spans="1:19" x14ac:dyDescent="0.2">
      <c r="A302">
        <v>2009</v>
      </c>
      <c r="B302" t="s">
        <v>88</v>
      </c>
      <c r="C302" s="19">
        <f>VLOOKUP(A302,Datos!$A$2:$E$16,2,TRUE)</f>
        <v>17521034.883488301</v>
      </c>
      <c r="D302" s="19">
        <f>VLOOKUP(Panel!A302,Datos!$A$2:$E$16,3,TRUE)</f>
        <v>0.110078577</v>
      </c>
      <c r="E302" s="19">
        <f>VLOOKUP(Panel!A302,Datos!$A$2:$E$16,4,TRUE)</f>
        <v>-405172.30102484999</v>
      </c>
      <c r="F302" s="19">
        <f>VLOOKUP(Panel!A302,Datos!$A$2:$E$16,5,TRUE)</f>
        <v>40.4</v>
      </c>
      <c r="G302" s="22">
        <f>VLOOKUP(Panel!A302,Datos!$A$2:$F$16,6,TRUE)</f>
        <v>7.9449315078232274E-2</v>
      </c>
      <c r="H302" s="19"/>
      <c r="I302" s="19"/>
      <c r="J302" s="19"/>
      <c r="N302">
        <v>0</v>
      </c>
      <c r="O302" s="19">
        <v>21596043.420000002</v>
      </c>
      <c r="P302" s="19">
        <v>40003400.880000003</v>
      </c>
      <c r="Q302" s="19">
        <v>327664942.99000001</v>
      </c>
      <c r="R302" s="19">
        <v>152771518.12</v>
      </c>
    </row>
    <row r="303" spans="1:19" x14ac:dyDescent="0.2">
      <c r="A303">
        <v>2009</v>
      </c>
      <c r="B303" t="s">
        <v>89</v>
      </c>
      <c r="C303" s="19">
        <f>VLOOKUP(A303,Datos!$A$2:$E$16,2,TRUE)</f>
        <v>17521034.883488301</v>
      </c>
      <c r="D303" s="19">
        <f>VLOOKUP(Panel!A303,Datos!$A$2:$E$16,3,TRUE)</f>
        <v>0.110078577</v>
      </c>
      <c r="E303" s="19">
        <f>VLOOKUP(Panel!A303,Datos!$A$2:$E$16,4,TRUE)</f>
        <v>-405172.30102484999</v>
      </c>
      <c r="F303" s="19">
        <f>VLOOKUP(Panel!A303,Datos!$A$2:$E$16,5,TRUE)</f>
        <v>40.4</v>
      </c>
      <c r="G303" s="22">
        <f>VLOOKUP(Panel!A303,Datos!$A$2:$F$16,6,TRUE)</f>
        <v>7.9449315078232274E-2</v>
      </c>
      <c r="H303" s="19"/>
      <c r="I303" s="19"/>
      <c r="J303" s="19"/>
      <c r="K303" s="19"/>
      <c r="M303" s="19">
        <v>9079834.3800000008</v>
      </c>
      <c r="N303" s="19">
        <v>25393960</v>
      </c>
      <c r="O303" s="19">
        <v>42756134.780000001</v>
      </c>
      <c r="P303" s="19">
        <v>216074852.66</v>
      </c>
      <c r="Q303" s="19">
        <v>1112446606.1600001</v>
      </c>
      <c r="R303" s="19">
        <v>49519203.219999999</v>
      </c>
      <c r="S303" s="19">
        <v>9247149.2400000002</v>
      </c>
    </row>
    <row r="304" spans="1:19" x14ac:dyDescent="0.2">
      <c r="A304">
        <v>2009</v>
      </c>
      <c r="B304" t="s">
        <v>90</v>
      </c>
      <c r="C304" s="19">
        <f>VLOOKUP(A304,Datos!$A$2:$E$16,2,TRUE)</f>
        <v>17521034.883488301</v>
      </c>
      <c r="D304" s="19">
        <f>VLOOKUP(Panel!A304,Datos!$A$2:$E$16,3,TRUE)</f>
        <v>0.110078577</v>
      </c>
      <c r="E304" s="19">
        <f>VLOOKUP(Panel!A304,Datos!$A$2:$E$16,4,TRUE)</f>
        <v>-405172.30102484999</v>
      </c>
      <c r="F304" s="19">
        <f>VLOOKUP(Panel!A304,Datos!$A$2:$E$16,5,TRUE)</f>
        <v>40.4</v>
      </c>
      <c r="G304" s="22">
        <f>VLOOKUP(Panel!A304,Datos!$A$2:$F$16,6,TRUE)</f>
        <v>7.9449315078232274E-2</v>
      </c>
      <c r="H304" s="19"/>
      <c r="J304" s="19"/>
      <c r="K304" s="19"/>
      <c r="L304" s="19"/>
      <c r="N304" s="19">
        <v>235423</v>
      </c>
      <c r="P304" s="19">
        <v>125490097.81</v>
      </c>
      <c r="Q304" s="19">
        <v>55094699</v>
      </c>
      <c r="R304">
        <v>0</v>
      </c>
      <c r="S304">
        <v>0</v>
      </c>
    </row>
    <row r="305" spans="1:20" x14ac:dyDescent="0.2">
      <c r="A305">
        <v>2009</v>
      </c>
      <c r="B305" t="s">
        <v>91</v>
      </c>
      <c r="C305" s="19">
        <f>VLOOKUP(A305,Datos!$A$2:$E$16,2,TRUE)</f>
        <v>17521034.883488301</v>
      </c>
      <c r="D305" s="19">
        <f>VLOOKUP(Panel!A305,Datos!$A$2:$E$16,3,TRUE)</f>
        <v>0.110078577</v>
      </c>
      <c r="E305" s="19">
        <f>VLOOKUP(Panel!A305,Datos!$A$2:$E$16,4,TRUE)</f>
        <v>-405172.30102484999</v>
      </c>
      <c r="F305" s="19">
        <f>VLOOKUP(Panel!A305,Datos!$A$2:$E$16,5,TRUE)</f>
        <v>40.4</v>
      </c>
      <c r="G305" s="22">
        <f>VLOOKUP(Panel!A305,Datos!$A$2:$F$16,6,TRUE)</f>
        <v>7.9449315078232274E-2</v>
      </c>
      <c r="H305" s="19"/>
      <c r="I305" s="19"/>
      <c r="J305" s="19"/>
      <c r="K305" s="19"/>
      <c r="M305" s="19">
        <v>5432285</v>
      </c>
      <c r="N305" s="19">
        <v>131072580.77</v>
      </c>
      <c r="O305" s="19">
        <v>676688352.14999998</v>
      </c>
      <c r="P305" s="19">
        <v>780428830.51999998</v>
      </c>
      <c r="Q305" s="19">
        <v>389886257.64999998</v>
      </c>
      <c r="R305" s="19">
        <v>9333850</v>
      </c>
      <c r="S305" s="19">
        <v>279517500</v>
      </c>
      <c r="T305">
        <v>0</v>
      </c>
    </row>
    <row r="306" spans="1:20" x14ac:dyDescent="0.2">
      <c r="A306">
        <v>2009</v>
      </c>
      <c r="B306" t="s">
        <v>92</v>
      </c>
      <c r="C306" s="19">
        <f>VLOOKUP(A306,Datos!$A$2:$E$16,2,TRUE)</f>
        <v>17521034.883488301</v>
      </c>
      <c r="D306" s="19">
        <f>VLOOKUP(Panel!A306,Datos!$A$2:$E$16,3,TRUE)</f>
        <v>0.110078577</v>
      </c>
      <c r="E306" s="19">
        <f>VLOOKUP(Panel!A306,Datos!$A$2:$E$16,4,TRUE)</f>
        <v>-405172.30102484999</v>
      </c>
      <c r="F306" s="19">
        <f>VLOOKUP(Panel!A306,Datos!$A$2:$E$16,5,TRUE)</f>
        <v>40.4</v>
      </c>
      <c r="G306" s="22">
        <f>VLOOKUP(Panel!A306,Datos!$A$2:$F$16,6,TRUE)</f>
        <v>7.9449315078232274E-2</v>
      </c>
      <c r="H306" s="19"/>
      <c r="I306" s="19"/>
      <c r="J306" s="19"/>
      <c r="N306">
        <v>0</v>
      </c>
      <c r="O306">
        <v>0</v>
      </c>
      <c r="P306" s="19">
        <v>4113720</v>
      </c>
      <c r="Q306" s="19">
        <v>30797049.300000001</v>
      </c>
      <c r="R306">
        <v>0</v>
      </c>
      <c r="S306">
        <v>0</v>
      </c>
    </row>
    <row r="307" spans="1:20" x14ac:dyDescent="0.2">
      <c r="A307">
        <v>2009</v>
      </c>
      <c r="B307" t="s">
        <v>93</v>
      </c>
      <c r="C307" s="19">
        <f>VLOOKUP(A307,Datos!$A$2:$E$16,2,TRUE)</f>
        <v>17521034.883488301</v>
      </c>
      <c r="D307" s="19">
        <f>VLOOKUP(Panel!A307,Datos!$A$2:$E$16,3,TRUE)</f>
        <v>0.110078577</v>
      </c>
      <c r="E307" s="19">
        <f>VLOOKUP(Panel!A307,Datos!$A$2:$E$16,4,TRUE)</f>
        <v>-405172.30102484999</v>
      </c>
      <c r="F307" s="19">
        <f>VLOOKUP(Panel!A307,Datos!$A$2:$E$16,5,TRUE)</f>
        <v>40.4</v>
      </c>
      <c r="G307" s="22">
        <f>VLOOKUP(Panel!A307,Datos!$A$2:$F$16,6,TRUE)</f>
        <v>7.9449315078232274E-2</v>
      </c>
      <c r="H307" s="19"/>
      <c r="I307" s="19"/>
      <c r="J307" s="19"/>
      <c r="K307" s="19"/>
      <c r="L307" s="19"/>
      <c r="O307" s="19">
        <v>56583450</v>
      </c>
      <c r="S307">
        <v>0</v>
      </c>
    </row>
    <row r="308" spans="1:20" x14ac:dyDescent="0.2">
      <c r="A308">
        <v>2009</v>
      </c>
      <c r="B308" t="s">
        <v>94</v>
      </c>
      <c r="C308" s="19">
        <f>VLOOKUP(A308,Datos!$A$2:$E$16,2,TRUE)</f>
        <v>17521034.883488301</v>
      </c>
      <c r="D308" s="19">
        <f>VLOOKUP(Panel!A308,Datos!$A$2:$E$16,3,TRUE)</f>
        <v>0.110078577</v>
      </c>
      <c r="E308" s="19">
        <f>VLOOKUP(Panel!A308,Datos!$A$2:$E$16,4,TRUE)</f>
        <v>-405172.30102484999</v>
      </c>
      <c r="F308" s="19">
        <f>VLOOKUP(Panel!A308,Datos!$A$2:$E$16,5,TRUE)</f>
        <v>40.4</v>
      </c>
      <c r="G308" s="22">
        <f>VLOOKUP(Panel!A308,Datos!$A$2:$F$16,6,TRUE)</f>
        <v>7.9449315078232274E-2</v>
      </c>
      <c r="H308" s="19"/>
      <c r="I308" s="19"/>
      <c r="J308" s="19"/>
      <c r="K308" s="19"/>
      <c r="L308" s="19"/>
      <c r="M308" s="19">
        <v>8243342</v>
      </c>
      <c r="N308" s="19">
        <v>27992934.600000001</v>
      </c>
      <c r="O308" s="19">
        <v>8329266</v>
      </c>
      <c r="P308" s="19">
        <v>36081280</v>
      </c>
      <c r="Q308" s="19">
        <v>9932127.1600000001</v>
      </c>
      <c r="S308">
        <v>0</v>
      </c>
    </row>
    <row r="309" spans="1:20" x14ac:dyDescent="0.2">
      <c r="A309">
        <v>2009</v>
      </c>
      <c r="B309" t="s">
        <v>95</v>
      </c>
      <c r="C309" s="19">
        <f>VLOOKUP(A309,Datos!$A$2:$E$16,2,TRUE)</f>
        <v>17521034.883488301</v>
      </c>
      <c r="D309" s="19">
        <f>VLOOKUP(Panel!A309,Datos!$A$2:$E$16,3,TRUE)</f>
        <v>0.110078577</v>
      </c>
      <c r="E309" s="19">
        <f>VLOOKUP(Panel!A309,Datos!$A$2:$E$16,4,TRUE)</f>
        <v>-405172.30102484999</v>
      </c>
      <c r="F309" s="19">
        <f>VLOOKUP(Panel!A309,Datos!$A$2:$E$16,5,TRUE)</f>
        <v>40.4</v>
      </c>
      <c r="G309" s="22">
        <f>VLOOKUP(Panel!A309,Datos!$A$2:$F$16,6,TRUE)</f>
        <v>7.9449315078232274E-2</v>
      </c>
      <c r="H309" s="19"/>
      <c r="I309" s="19"/>
      <c r="J309" s="19"/>
      <c r="K309" s="19"/>
      <c r="N309" s="19">
        <v>29726702.510000002</v>
      </c>
      <c r="O309" s="19">
        <v>2479940.7999999998</v>
      </c>
      <c r="P309">
        <v>0</v>
      </c>
      <c r="Q309">
        <v>0</v>
      </c>
      <c r="R309">
        <v>0</v>
      </c>
      <c r="S309">
        <v>0</v>
      </c>
    </row>
    <row r="310" spans="1:20" x14ac:dyDescent="0.2">
      <c r="A310">
        <v>2009</v>
      </c>
      <c r="B310" t="s">
        <v>96</v>
      </c>
      <c r="C310" s="19">
        <f>VLOOKUP(A310,Datos!$A$2:$E$16,2,TRUE)</f>
        <v>17521034.883488301</v>
      </c>
      <c r="D310" s="19">
        <f>VLOOKUP(Panel!A310,Datos!$A$2:$E$16,3,TRUE)</f>
        <v>0.110078577</v>
      </c>
      <c r="E310" s="19">
        <f>VLOOKUP(Panel!A310,Datos!$A$2:$E$16,4,TRUE)</f>
        <v>-405172.30102484999</v>
      </c>
      <c r="F310" s="19">
        <f>VLOOKUP(Panel!A310,Datos!$A$2:$E$16,5,TRUE)</f>
        <v>40.4</v>
      </c>
      <c r="G310" s="22">
        <f>VLOOKUP(Panel!A310,Datos!$A$2:$F$16,6,TRUE)</f>
        <v>7.9449315078232274E-2</v>
      </c>
      <c r="H310" s="19"/>
      <c r="I310" s="19"/>
      <c r="J310" s="19"/>
      <c r="K310" s="19"/>
      <c r="N310" s="19">
        <v>1932855.02</v>
      </c>
      <c r="O310" s="19">
        <v>7034653.2999999998</v>
      </c>
      <c r="P310" s="19">
        <v>1021720452.73</v>
      </c>
      <c r="Q310" s="19">
        <v>585640236.73000002</v>
      </c>
      <c r="R310">
        <v>0</v>
      </c>
      <c r="S310">
        <v>0</v>
      </c>
    </row>
    <row r="311" spans="1:20" x14ac:dyDescent="0.2">
      <c r="A311">
        <v>2009</v>
      </c>
      <c r="B311" t="s">
        <v>97</v>
      </c>
      <c r="C311" s="19">
        <f>VLOOKUP(A311,Datos!$A$2:$E$16,2,TRUE)</f>
        <v>17521034.883488301</v>
      </c>
      <c r="D311" s="19">
        <f>VLOOKUP(Panel!A311,Datos!$A$2:$E$16,3,TRUE)</f>
        <v>0.110078577</v>
      </c>
      <c r="E311" s="19">
        <f>VLOOKUP(Panel!A311,Datos!$A$2:$E$16,4,TRUE)</f>
        <v>-405172.30102484999</v>
      </c>
      <c r="F311" s="19">
        <f>VLOOKUP(Panel!A311,Datos!$A$2:$E$16,5,TRUE)</f>
        <v>40.4</v>
      </c>
      <c r="G311" s="22">
        <f>VLOOKUP(Panel!A311,Datos!$A$2:$F$16,6,TRUE)</f>
        <v>7.9449315078232274E-2</v>
      </c>
      <c r="J311" s="19"/>
      <c r="O311" s="19">
        <v>47875488.950000003</v>
      </c>
      <c r="S311">
        <v>0</v>
      </c>
    </row>
    <row r="312" spans="1:20" x14ac:dyDescent="0.2">
      <c r="A312">
        <v>2009</v>
      </c>
      <c r="B312" t="s">
        <v>98</v>
      </c>
      <c r="C312" s="19">
        <f>VLOOKUP(A312,Datos!$A$2:$E$16,2,TRUE)</f>
        <v>17521034.883488301</v>
      </c>
      <c r="D312" s="19">
        <f>VLOOKUP(Panel!A312,Datos!$A$2:$E$16,3,TRUE)</f>
        <v>0.110078577</v>
      </c>
      <c r="E312" s="19">
        <f>VLOOKUP(Panel!A312,Datos!$A$2:$E$16,4,TRUE)</f>
        <v>-405172.30102484999</v>
      </c>
      <c r="F312" s="19">
        <f>VLOOKUP(Panel!A312,Datos!$A$2:$E$16,5,TRUE)</f>
        <v>40.4</v>
      </c>
      <c r="G312" s="22">
        <f>VLOOKUP(Panel!A312,Datos!$A$2:$F$16,6,TRUE)</f>
        <v>7.9449315078232274E-2</v>
      </c>
      <c r="H312" s="19"/>
      <c r="I312" s="19"/>
      <c r="J312" s="19"/>
      <c r="K312" s="19"/>
      <c r="L312" s="19"/>
      <c r="N312" s="19">
        <v>189550236.16</v>
      </c>
      <c r="O312" s="19">
        <v>946512</v>
      </c>
      <c r="P312">
        <v>0</v>
      </c>
      <c r="Q312" s="19">
        <v>688227023.76999998</v>
      </c>
      <c r="R312" s="19">
        <v>153077714.28</v>
      </c>
      <c r="S312">
        <v>0</v>
      </c>
    </row>
    <row r="313" spans="1:20" x14ac:dyDescent="0.2">
      <c r="A313">
        <v>2009</v>
      </c>
      <c r="B313" t="s">
        <v>99</v>
      </c>
      <c r="C313" s="19">
        <f>VLOOKUP(A313,Datos!$A$2:$E$16,2,TRUE)</f>
        <v>17521034.883488301</v>
      </c>
      <c r="D313" s="19">
        <f>VLOOKUP(Panel!A313,Datos!$A$2:$E$16,3,TRUE)</f>
        <v>0.110078577</v>
      </c>
      <c r="E313" s="19">
        <f>VLOOKUP(Panel!A313,Datos!$A$2:$E$16,4,TRUE)</f>
        <v>-405172.30102484999</v>
      </c>
      <c r="F313" s="19">
        <f>VLOOKUP(Panel!A313,Datos!$A$2:$E$16,5,TRUE)</f>
        <v>40.4</v>
      </c>
      <c r="G313" s="22">
        <f>VLOOKUP(Panel!A313,Datos!$A$2:$F$16,6,TRUE)</f>
        <v>7.9449315078232274E-2</v>
      </c>
      <c r="H313" s="19"/>
      <c r="J313" s="19"/>
      <c r="K313" s="19"/>
      <c r="L313" s="19"/>
      <c r="M313" s="19">
        <v>150000</v>
      </c>
      <c r="N313" s="19">
        <v>3392270.56</v>
      </c>
      <c r="O313" s="19">
        <v>29601794</v>
      </c>
      <c r="P313" s="19">
        <v>15388000</v>
      </c>
      <c r="Q313" s="19">
        <v>39689205</v>
      </c>
      <c r="R313" s="19">
        <v>133719315.63</v>
      </c>
      <c r="S313">
        <v>0</v>
      </c>
    </row>
    <row r="314" spans="1:20" x14ac:dyDescent="0.2">
      <c r="A314">
        <v>2009</v>
      </c>
      <c r="B314" t="s">
        <v>100</v>
      </c>
      <c r="C314" s="19">
        <f>VLOOKUP(A314,Datos!$A$2:$E$16,2,TRUE)</f>
        <v>17521034.883488301</v>
      </c>
      <c r="D314" s="19">
        <f>VLOOKUP(Panel!A314,Datos!$A$2:$E$16,3,TRUE)</f>
        <v>0.110078577</v>
      </c>
      <c r="E314" s="19">
        <f>VLOOKUP(Panel!A314,Datos!$A$2:$E$16,4,TRUE)</f>
        <v>-405172.30102484999</v>
      </c>
      <c r="F314" s="19">
        <f>VLOOKUP(Panel!A314,Datos!$A$2:$E$16,5,TRUE)</f>
        <v>40.4</v>
      </c>
      <c r="G314" s="22">
        <f>VLOOKUP(Panel!A314,Datos!$A$2:$F$16,6,TRUE)</f>
        <v>7.9449315078232274E-2</v>
      </c>
      <c r="H314" s="19"/>
      <c r="I314" s="19"/>
      <c r="J314" s="19"/>
      <c r="K314" s="19"/>
      <c r="L314" s="19"/>
      <c r="M314" s="19">
        <v>514029.56</v>
      </c>
      <c r="O314" s="19">
        <v>60528151.479999997</v>
      </c>
      <c r="P314" s="19">
        <v>384794951.52999997</v>
      </c>
      <c r="Q314" s="19">
        <v>207188272.88999999</v>
      </c>
      <c r="R314" s="19">
        <v>13610026.880000001</v>
      </c>
      <c r="S314">
        <v>0</v>
      </c>
    </row>
    <row r="315" spans="1:20" x14ac:dyDescent="0.2">
      <c r="A315">
        <v>2009</v>
      </c>
      <c r="B315" t="s">
        <v>101</v>
      </c>
      <c r="C315" s="19">
        <f>VLOOKUP(A315,Datos!$A$2:$E$16,2,TRUE)</f>
        <v>17521034.883488301</v>
      </c>
      <c r="D315" s="19">
        <f>VLOOKUP(Panel!A315,Datos!$A$2:$E$16,3,TRUE)</f>
        <v>0.110078577</v>
      </c>
      <c r="E315" s="19">
        <f>VLOOKUP(Panel!A315,Datos!$A$2:$E$16,4,TRUE)</f>
        <v>-405172.30102484999</v>
      </c>
      <c r="F315" s="19">
        <f>VLOOKUP(Panel!A315,Datos!$A$2:$E$16,5,TRUE)</f>
        <v>40.4</v>
      </c>
      <c r="G315" s="22">
        <f>VLOOKUP(Panel!A315,Datos!$A$2:$F$16,6,TRUE)</f>
        <v>7.9449315078232274E-2</v>
      </c>
      <c r="H315" s="19"/>
      <c r="I315" s="19"/>
      <c r="J315" s="19"/>
      <c r="K315" s="19"/>
      <c r="N315" s="19">
        <v>174020</v>
      </c>
      <c r="O315" s="19">
        <v>49900000</v>
      </c>
      <c r="P315" s="19">
        <v>98000</v>
      </c>
      <c r="R315">
        <v>0</v>
      </c>
      <c r="S315" s="19">
        <v>83000252.569999993</v>
      </c>
    </row>
    <row r="316" spans="1:20" x14ac:dyDescent="0.2">
      <c r="A316">
        <v>2009</v>
      </c>
      <c r="B316" t="s">
        <v>102</v>
      </c>
      <c r="C316" s="19">
        <f>VLOOKUP(A316,Datos!$A$2:$E$16,2,TRUE)</f>
        <v>17521034.883488301</v>
      </c>
      <c r="D316" s="19">
        <f>VLOOKUP(Panel!A316,Datos!$A$2:$E$16,3,TRUE)</f>
        <v>0.110078577</v>
      </c>
      <c r="E316" s="19">
        <f>VLOOKUP(Panel!A316,Datos!$A$2:$E$16,4,TRUE)</f>
        <v>-405172.30102484999</v>
      </c>
      <c r="F316" s="19">
        <f>VLOOKUP(Panel!A316,Datos!$A$2:$E$16,5,TRUE)</f>
        <v>40.4</v>
      </c>
      <c r="G316" s="22">
        <f>VLOOKUP(Panel!A316,Datos!$A$2:$F$16,6,TRUE)</f>
        <v>7.9449315078232274E-2</v>
      </c>
      <c r="H316" s="19"/>
      <c r="I316" s="19"/>
      <c r="J316" s="19"/>
      <c r="K316" s="19"/>
      <c r="N316" s="19">
        <v>3255617</v>
      </c>
      <c r="O316" s="19">
        <v>1306658.6499999999</v>
      </c>
      <c r="P316" s="19">
        <v>151691280.68000001</v>
      </c>
      <c r="Q316" s="19">
        <v>415302648</v>
      </c>
      <c r="S316" s="19">
        <v>5136000</v>
      </c>
    </row>
    <row r="317" spans="1:20" x14ac:dyDescent="0.2">
      <c r="A317">
        <v>2009</v>
      </c>
      <c r="B317" t="s">
        <v>103</v>
      </c>
      <c r="C317" s="19">
        <f>VLOOKUP(A317,Datos!$A$2:$E$16,2,TRUE)</f>
        <v>17521034.883488301</v>
      </c>
      <c r="D317" s="19">
        <f>VLOOKUP(Panel!A317,Datos!$A$2:$E$16,3,TRUE)</f>
        <v>0.110078577</v>
      </c>
      <c r="E317" s="19">
        <f>VLOOKUP(Panel!A317,Datos!$A$2:$E$16,4,TRUE)</f>
        <v>-405172.30102484999</v>
      </c>
      <c r="F317" s="19">
        <f>VLOOKUP(Panel!A317,Datos!$A$2:$E$16,5,TRUE)</f>
        <v>40.4</v>
      </c>
      <c r="G317" s="22">
        <f>VLOOKUP(Panel!A317,Datos!$A$2:$F$16,6,TRUE)</f>
        <v>7.9449315078232274E-2</v>
      </c>
      <c r="H317" s="19"/>
      <c r="I317" s="19"/>
      <c r="J317" s="19"/>
      <c r="K317" s="19"/>
      <c r="N317">
        <v>0</v>
      </c>
      <c r="O317" s="19">
        <v>16598702</v>
      </c>
      <c r="P317" s="19">
        <v>129809348.20999999</v>
      </c>
      <c r="Q317" s="19">
        <v>28507900</v>
      </c>
      <c r="R317" s="19">
        <v>1750000</v>
      </c>
    </row>
    <row r="318" spans="1:20" x14ac:dyDescent="0.2">
      <c r="A318">
        <v>2009</v>
      </c>
      <c r="B318" t="s">
        <v>104</v>
      </c>
      <c r="C318" s="19">
        <f>VLOOKUP(A318,Datos!$A$2:$E$16,2,TRUE)</f>
        <v>17521034.883488301</v>
      </c>
      <c r="D318" s="19">
        <f>VLOOKUP(Panel!A318,Datos!$A$2:$E$16,3,TRUE)</f>
        <v>0.110078577</v>
      </c>
      <c r="E318" s="19">
        <f>VLOOKUP(Panel!A318,Datos!$A$2:$E$16,4,TRUE)</f>
        <v>-405172.30102484999</v>
      </c>
      <c r="F318" s="19">
        <f>VLOOKUP(Panel!A318,Datos!$A$2:$E$16,5,TRUE)</f>
        <v>40.4</v>
      </c>
      <c r="G318" s="22">
        <f>VLOOKUP(Panel!A318,Datos!$A$2:$F$16,6,TRUE)</f>
        <v>7.9449315078232274E-2</v>
      </c>
      <c r="H318" s="19"/>
      <c r="I318" s="19"/>
      <c r="J318" s="19"/>
      <c r="N318" s="19">
        <v>48294455</v>
      </c>
      <c r="O318" s="19">
        <v>2523000</v>
      </c>
      <c r="P318" s="19">
        <v>74100000</v>
      </c>
      <c r="Q318" s="19">
        <v>161811850</v>
      </c>
      <c r="S318" s="19">
        <v>2000000</v>
      </c>
    </row>
    <row r="319" spans="1:20" x14ac:dyDescent="0.2">
      <c r="A319">
        <v>2009</v>
      </c>
      <c r="B319" t="s">
        <v>105</v>
      </c>
      <c r="C319" s="19">
        <f>VLOOKUP(A319,Datos!$A$2:$E$16,2,TRUE)</f>
        <v>17521034.883488301</v>
      </c>
      <c r="D319" s="19">
        <f>VLOOKUP(Panel!A319,Datos!$A$2:$E$16,3,TRUE)</f>
        <v>0.110078577</v>
      </c>
      <c r="E319" s="19">
        <f>VLOOKUP(Panel!A319,Datos!$A$2:$E$16,4,TRUE)</f>
        <v>-405172.30102484999</v>
      </c>
      <c r="F319" s="19">
        <f>VLOOKUP(Panel!A319,Datos!$A$2:$E$16,5,TRUE)</f>
        <v>40.4</v>
      </c>
      <c r="G319" s="22">
        <f>VLOOKUP(Panel!A319,Datos!$A$2:$F$16,6,TRUE)</f>
        <v>7.9449315078232274E-2</v>
      </c>
      <c r="H319" s="19"/>
      <c r="I319" s="19"/>
      <c r="J319" s="19"/>
      <c r="K319" s="19"/>
      <c r="N319" s="19">
        <v>72154465.099999994</v>
      </c>
      <c r="O319" s="19">
        <v>17083777.949999999</v>
      </c>
      <c r="P319" s="19">
        <v>40000000</v>
      </c>
      <c r="Q319" s="19">
        <v>411882320.33999997</v>
      </c>
      <c r="R319" s="19">
        <v>500000</v>
      </c>
    </row>
    <row r="320" spans="1:20" x14ac:dyDescent="0.2">
      <c r="A320">
        <v>2009</v>
      </c>
      <c r="B320" t="s">
        <v>106</v>
      </c>
      <c r="C320" s="19">
        <f>VLOOKUP(A320,Datos!$A$2:$E$16,2,TRUE)</f>
        <v>17521034.883488301</v>
      </c>
      <c r="D320" s="19">
        <f>VLOOKUP(Panel!A320,Datos!$A$2:$E$16,3,TRUE)</f>
        <v>0.110078577</v>
      </c>
      <c r="E320" s="19">
        <f>VLOOKUP(Panel!A320,Datos!$A$2:$E$16,4,TRUE)</f>
        <v>-405172.30102484999</v>
      </c>
      <c r="F320" s="19">
        <f>VLOOKUP(Panel!A320,Datos!$A$2:$E$16,5,TRUE)</f>
        <v>40.4</v>
      </c>
      <c r="G320" s="22">
        <f>VLOOKUP(Panel!A320,Datos!$A$2:$F$16,6,TRUE)</f>
        <v>7.9449315078232274E-2</v>
      </c>
      <c r="H320" s="19"/>
      <c r="I320" s="19"/>
      <c r="J320" s="19"/>
      <c r="K320" s="19"/>
      <c r="L320" s="19"/>
      <c r="M320" s="19">
        <v>3712580.8</v>
      </c>
      <c r="N320" s="19">
        <v>2539872.35</v>
      </c>
      <c r="O320" s="19">
        <v>7448000</v>
      </c>
      <c r="P320" s="19">
        <v>11258499.65</v>
      </c>
      <c r="R320" s="19">
        <v>12763000</v>
      </c>
      <c r="S320">
        <v>0</v>
      </c>
    </row>
    <row r="321" spans="1:20" x14ac:dyDescent="0.2">
      <c r="A321">
        <v>2009</v>
      </c>
      <c r="B321" t="s">
        <v>107</v>
      </c>
      <c r="C321" s="19">
        <f>VLOOKUP(A321,Datos!$A$2:$E$16,2,TRUE)</f>
        <v>17521034.883488301</v>
      </c>
      <c r="D321" s="19">
        <f>VLOOKUP(Panel!A321,Datos!$A$2:$E$16,3,TRUE)</f>
        <v>0.110078577</v>
      </c>
      <c r="E321" s="19">
        <f>VLOOKUP(Panel!A321,Datos!$A$2:$E$16,4,TRUE)</f>
        <v>-405172.30102484999</v>
      </c>
      <c r="F321" s="19">
        <f>VLOOKUP(Panel!A321,Datos!$A$2:$E$16,5,TRUE)</f>
        <v>40.4</v>
      </c>
      <c r="G321" s="22">
        <f>VLOOKUP(Panel!A321,Datos!$A$2:$F$16,6,TRUE)</f>
        <v>7.9449315078232274E-2</v>
      </c>
      <c r="H321" s="19"/>
      <c r="I321" s="19"/>
      <c r="J321" s="19"/>
      <c r="K321" s="19"/>
      <c r="L321" s="19"/>
      <c r="N321" s="19">
        <v>78409448.700000003</v>
      </c>
      <c r="O321">
        <v>0</v>
      </c>
      <c r="P321" s="19">
        <v>27607750</v>
      </c>
      <c r="Q321">
        <v>0</v>
      </c>
      <c r="S321">
        <v>0</v>
      </c>
    </row>
    <row r="322" spans="1:20" x14ac:dyDescent="0.2">
      <c r="A322">
        <v>2009</v>
      </c>
      <c r="B322" t="s">
        <v>108</v>
      </c>
      <c r="C322" s="19">
        <f>VLOOKUP(A322,Datos!$A$2:$E$16,2,TRUE)</f>
        <v>17521034.883488301</v>
      </c>
      <c r="D322" s="19">
        <f>VLOOKUP(Panel!A322,Datos!$A$2:$E$16,3,TRUE)</f>
        <v>0.110078577</v>
      </c>
      <c r="E322" s="19">
        <f>VLOOKUP(Panel!A322,Datos!$A$2:$E$16,4,TRUE)</f>
        <v>-405172.30102484999</v>
      </c>
      <c r="F322" s="19">
        <f>VLOOKUP(Panel!A322,Datos!$A$2:$E$16,5,TRUE)</f>
        <v>40.4</v>
      </c>
      <c r="G322" s="22">
        <f>VLOOKUP(Panel!A322,Datos!$A$2:$F$16,6,TRUE)</f>
        <v>7.9449315078232274E-2</v>
      </c>
      <c r="I322" s="19"/>
      <c r="J322" s="19"/>
      <c r="K322" s="19"/>
      <c r="N322">
        <v>0</v>
      </c>
      <c r="P322" s="19">
        <v>1330000</v>
      </c>
      <c r="Q322" s="19">
        <v>3945537.75</v>
      </c>
      <c r="R322" s="19">
        <v>895342</v>
      </c>
      <c r="S322">
        <v>0</v>
      </c>
    </row>
    <row r="323" spans="1:20" x14ac:dyDescent="0.2">
      <c r="A323">
        <v>2009</v>
      </c>
      <c r="B323" t="s">
        <v>109</v>
      </c>
      <c r="C323" s="19">
        <f>VLOOKUP(A323,Datos!$A$2:$E$16,2,TRUE)</f>
        <v>17521034.883488301</v>
      </c>
      <c r="D323" s="19">
        <f>VLOOKUP(Panel!A323,Datos!$A$2:$E$16,3,TRUE)</f>
        <v>0.110078577</v>
      </c>
      <c r="E323" s="19">
        <f>VLOOKUP(Panel!A323,Datos!$A$2:$E$16,4,TRUE)</f>
        <v>-405172.30102484999</v>
      </c>
      <c r="F323" s="19">
        <f>VLOOKUP(Panel!A323,Datos!$A$2:$E$16,5,TRUE)</f>
        <v>40.4</v>
      </c>
      <c r="G323" s="22">
        <f>VLOOKUP(Panel!A323,Datos!$A$2:$F$16,6,TRUE)</f>
        <v>7.9449315078232274E-2</v>
      </c>
      <c r="H323" s="19"/>
      <c r="I323" s="19"/>
      <c r="J323" s="19"/>
      <c r="K323" s="19"/>
      <c r="L323" s="19"/>
      <c r="N323">
        <v>0</v>
      </c>
      <c r="O323" s="19">
        <v>162618400</v>
      </c>
      <c r="P323" s="19">
        <v>69254724.640000001</v>
      </c>
      <c r="Q323" s="19">
        <v>759680636.39999998</v>
      </c>
      <c r="R323" s="19">
        <v>3557842</v>
      </c>
      <c r="S323">
        <v>0</v>
      </c>
    </row>
    <row r="324" spans="1:20" x14ac:dyDescent="0.2">
      <c r="A324">
        <v>2009</v>
      </c>
      <c r="B324" t="s">
        <v>110</v>
      </c>
      <c r="C324" s="19">
        <f>VLOOKUP(A324,Datos!$A$2:$E$16,2,TRUE)</f>
        <v>17521034.883488301</v>
      </c>
      <c r="D324" s="19">
        <f>VLOOKUP(Panel!A324,Datos!$A$2:$E$16,3,TRUE)</f>
        <v>0.110078577</v>
      </c>
      <c r="E324" s="19">
        <f>VLOOKUP(Panel!A324,Datos!$A$2:$E$16,4,TRUE)</f>
        <v>-405172.30102484999</v>
      </c>
      <c r="F324" s="19">
        <f>VLOOKUP(Panel!A324,Datos!$A$2:$E$16,5,TRUE)</f>
        <v>40.4</v>
      </c>
      <c r="G324" s="22">
        <f>VLOOKUP(Panel!A324,Datos!$A$2:$F$16,6,TRUE)</f>
        <v>7.9449315078232274E-2</v>
      </c>
      <c r="H324" s="19"/>
      <c r="I324" s="19"/>
      <c r="J324" s="19"/>
      <c r="N324">
        <v>0</v>
      </c>
      <c r="O324">
        <v>0</v>
      </c>
      <c r="P324">
        <v>0</v>
      </c>
      <c r="Q324" s="19">
        <v>159728435</v>
      </c>
      <c r="R324" s="19">
        <v>37411850.859999999</v>
      </c>
    </row>
    <row r="325" spans="1:20" x14ac:dyDescent="0.2">
      <c r="A325">
        <v>2009</v>
      </c>
      <c r="B325" t="s">
        <v>111</v>
      </c>
      <c r="C325" s="19">
        <f>VLOOKUP(A325,Datos!$A$2:$E$16,2,TRUE)</f>
        <v>17521034.883488301</v>
      </c>
      <c r="D325" s="19">
        <f>VLOOKUP(Panel!A325,Datos!$A$2:$E$16,3,TRUE)</f>
        <v>0.110078577</v>
      </c>
      <c r="E325" s="19">
        <f>VLOOKUP(Panel!A325,Datos!$A$2:$E$16,4,TRUE)</f>
        <v>-405172.30102484999</v>
      </c>
      <c r="F325" s="19">
        <f>VLOOKUP(Panel!A325,Datos!$A$2:$E$16,5,TRUE)</f>
        <v>40.4</v>
      </c>
      <c r="G325" s="22">
        <f>VLOOKUP(Panel!A325,Datos!$A$2:$F$16,6,TRUE)</f>
        <v>7.9449315078232274E-2</v>
      </c>
      <c r="H325" s="19"/>
      <c r="I325" s="19"/>
      <c r="K325" s="19"/>
      <c r="M325" s="19">
        <v>2252000</v>
      </c>
      <c r="N325" s="19">
        <v>56882234.280000001</v>
      </c>
      <c r="P325" s="19">
        <v>10181890</v>
      </c>
      <c r="Q325" s="19">
        <v>2740700</v>
      </c>
      <c r="S325" s="19">
        <v>148283536.44999999</v>
      </c>
      <c r="T325" s="19">
        <v>25000000</v>
      </c>
    </row>
    <row r="326" spans="1:20" x14ac:dyDescent="0.2">
      <c r="A326">
        <v>2010</v>
      </c>
      <c r="B326" t="s">
        <v>31</v>
      </c>
      <c r="C326" s="19">
        <f>VLOOKUP(A326,Datos!$A$2:$E$16,2,TRUE)</f>
        <v>19596936.678134698</v>
      </c>
      <c r="D326" s="19">
        <f>VLOOKUP(Panel!A326,Datos!$A$2:$E$16,3,TRUE)</f>
        <v>7.9042791000000001E-2</v>
      </c>
      <c r="E326" s="19">
        <f>VLOOKUP(Panel!A326,Datos!$A$2:$E$16,4,TRUE)</f>
        <v>-739116.14048603002</v>
      </c>
      <c r="F326" s="19">
        <f>VLOOKUP(Panel!A326,Datos!$A$2:$E$16,5,TRUE)</f>
        <v>41.5</v>
      </c>
      <c r="G326" s="22">
        <f>VLOOKUP(Panel!A326,Datos!$A$2:$F$16,6,TRUE)</f>
        <v>5.6629171425103708E-2</v>
      </c>
      <c r="H326" s="19"/>
      <c r="I326" s="19"/>
      <c r="J326" s="19"/>
      <c r="K326" s="19"/>
      <c r="M326">
        <v>0</v>
      </c>
      <c r="N326" s="19">
        <v>203957867.72999999</v>
      </c>
      <c r="P326" s="19">
        <v>135090602</v>
      </c>
      <c r="Q326" s="19">
        <v>81499845.530000001</v>
      </c>
      <c r="R326" s="19">
        <v>1755075</v>
      </c>
      <c r="S326">
        <v>0</v>
      </c>
    </row>
    <row r="327" spans="1:20" x14ac:dyDescent="0.2">
      <c r="A327">
        <v>2010</v>
      </c>
      <c r="B327" t="s">
        <v>32</v>
      </c>
      <c r="C327" s="19">
        <f>VLOOKUP(A327,Datos!$A$2:$E$16,2,TRUE)</f>
        <v>19596936.678134698</v>
      </c>
      <c r="D327" s="19">
        <f>VLOOKUP(Panel!A327,Datos!$A$2:$E$16,3,TRUE)</f>
        <v>7.9042791000000001E-2</v>
      </c>
      <c r="E327" s="19">
        <f>VLOOKUP(Panel!A327,Datos!$A$2:$E$16,4,TRUE)</f>
        <v>-739116.14048603002</v>
      </c>
      <c r="F327" s="19">
        <f>VLOOKUP(Panel!A327,Datos!$A$2:$E$16,5,TRUE)</f>
        <v>41.5</v>
      </c>
      <c r="G327" s="22">
        <f>VLOOKUP(Panel!A327,Datos!$A$2:$F$16,6,TRUE)</f>
        <v>5.6629171425103708E-2</v>
      </c>
      <c r="J327" s="19"/>
      <c r="N327">
        <v>0</v>
      </c>
      <c r="O327" s="19">
        <v>32306230</v>
      </c>
      <c r="P327" s="19">
        <v>27085400</v>
      </c>
      <c r="Q327" s="19">
        <v>14783650</v>
      </c>
      <c r="R327" s="19">
        <v>5841580</v>
      </c>
      <c r="S327" s="19">
        <v>2000000</v>
      </c>
    </row>
    <row r="328" spans="1:20" x14ac:dyDescent="0.2">
      <c r="A328">
        <v>2010</v>
      </c>
      <c r="B328" t="s">
        <v>33</v>
      </c>
      <c r="C328" s="19">
        <f>VLOOKUP(A328,Datos!$A$2:$E$16,2,TRUE)</f>
        <v>19596936.678134698</v>
      </c>
      <c r="D328" s="19">
        <f>VLOOKUP(Panel!A328,Datos!$A$2:$E$16,3,TRUE)</f>
        <v>7.9042791000000001E-2</v>
      </c>
      <c r="E328" s="19">
        <f>VLOOKUP(Panel!A328,Datos!$A$2:$E$16,4,TRUE)</f>
        <v>-739116.14048603002</v>
      </c>
      <c r="F328" s="19">
        <f>VLOOKUP(Panel!A328,Datos!$A$2:$E$16,5,TRUE)</f>
        <v>41.5</v>
      </c>
      <c r="G328" s="22">
        <f>VLOOKUP(Panel!A328,Datos!$A$2:$F$16,6,TRUE)</f>
        <v>5.6629171425103708E-2</v>
      </c>
      <c r="H328" s="19"/>
      <c r="I328" s="19"/>
      <c r="J328" s="19"/>
      <c r="K328" s="19"/>
      <c r="M328" s="19">
        <v>18217867.199999999</v>
      </c>
      <c r="N328" s="19">
        <v>52468280.130000003</v>
      </c>
      <c r="O328" s="19">
        <v>219618543</v>
      </c>
      <c r="P328" s="19">
        <v>105188178.55</v>
      </c>
      <c r="Q328" s="19">
        <v>467466594.5</v>
      </c>
      <c r="R328" s="19">
        <v>546464970.01999998</v>
      </c>
      <c r="S328" s="19">
        <v>1175162.1000000001</v>
      </c>
    </row>
    <row r="329" spans="1:20" x14ac:dyDescent="0.2">
      <c r="A329">
        <v>2010</v>
      </c>
      <c r="B329" t="s">
        <v>34</v>
      </c>
      <c r="C329" s="19">
        <f>VLOOKUP(A329,Datos!$A$2:$E$16,2,TRUE)</f>
        <v>19596936.678134698</v>
      </c>
      <c r="D329" s="19">
        <f>VLOOKUP(Panel!A329,Datos!$A$2:$E$16,3,TRUE)</f>
        <v>7.9042791000000001E-2</v>
      </c>
      <c r="E329" s="19">
        <f>VLOOKUP(Panel!A329,Datos!$A$2:$E$16,4,TRUE)</f>
        <v>-739116.14048603002</v>
      </c>
      <c r="F329" s="19">
        <f>VLOOKUP(Panel!A329,Datos!$A$2:$E$16,5,TRUE)</f>
        <v>41.5</v>
      </c>
      <c r="G329" s="22">
        <f>VLOOKUP(Panel!A329,Datos!$A$2:$F$16,6,TRUE)</f>
        <v>5.6629171425103708E-2</v>
      </c>
      <c r="H329" s="19"/>
      <c r="J329" s="19"/>
      <c r="K329" s="19"/>
      <c r="L329" s="19"/>
      <c r="O329" s="19">
        <v>37922900</v>
      </c>
      <c r="P329" s="19">
        <v>14272929</v>
      </c>
      <c r="Q329" s="19">
        <v>107242197</v>
      </c>
      <c r="S329">
        <v>0</v>
      </c>
    </row>
    <row r="330" spans="1:20" x14ac:dyDescent="0.2">
      <c r="A330">
        <v>2010</v>
      </c>
      <c r="B330" t="s">
        <v>35</v>
      </c>
      <c r="C330" s="19">
        <f>VLOOKUP(A330,Datos!$A$2:$E$16,2,TRUE)</f>
        <v>19596936.678134698</v>
      </c>
      <c r="D330" s="19">
        <f>VLOOKUP(Panel!A330,Datos!$A$2:$E$16,3,TRUE)</f>
        <v>7.9042791000000001E-2</v>
      </c>
      <c r="E330" s="19">
        <f>VLOOKUP(Panel!A330,Datos!$A$2:$E$16,4,TRUE)</f>
        <v>-739116.14048603002</v>
      </c>
      <c r="F330" s="19">
        <f>VLOOKUP(Panel!A330,Datos!$A$2:$E$16,5,TRUE)</f>
        <v>41.5</v>
      </c>
      <c r="G330" s="22">
        <f>VLOOKUP(Panel!A330,Datos!$A$2:$F$16,6,TRUE)</f>
        <v>5.6629171425103708E-2</v>
      </c>
      <c r="H330" s="19"/>
      <c r="K330" s="19"/>
      <c r="O330" s="19">
        <v>33223450</v>
      </c>
      <c r="S330">
        <v>0</v>
      </c>
    </row>
    <row r="331" spans="1:20" x14ac:dyDescent="0.2">
      <c r="A331">
        <v>2010</v>
      </c>
      <c r="B331" t="s">
        <v>36</v>
      </c>
      <c r="C331" s="19">
        <f>VLOOKUP(A331,Datos!$A$2:$E$16,2,TRUE)</f>
        <v>19596936.678134698</v>
      </c>
      <c r="D331" s="19">
        <f>VLOOKUP(Panel!A331,Datos!$A$2:$E$16,3,TRUE)</f>
        <v>7.9042791000000001E-2</v>
      </c>
      <c r="E331" s="19">
        <f>VLOOKUP(Panel!A331,Datos!$A$2:$E$16,4,TRUE)</f>
        <v>-739116.14048603002</v>
      </c>
      <c r="F331" s="19">
        <f>VLOOKUP(Panel!A331,Datos!$A$2:$E$16,5,TRUE)</f>
        <v>41.5</v>
      </c>
      <c r="G331" s="22">
        <f>VLOOKUP(Panel!A331,Datos!$A$2:$F$16,6,TRUE)</f>
        <v>5.6629171425103708E-2</v>
      </c>
      <c r="H331" s="19"/>
      <c r="I331" s="19"/>
      <c r="J331" s="19"/>
      <c r="K331" s="19"/>
      <c r="L331" s="19"/>
      <c r="M331" s="19">
        <v>631200</v>
      </c>
      <c r="N331">
        <v>0</v>
      </c>
      <c r="P331">
        <v>0</v>
      </c>
      <c r="Q331">
        <v>5.24</v>
      </c>
    </row>
    <row r="332" spans="1:20" x14ac:dyDescent="0.2">
      <c r="A332">
        <v>2010</v>
      </c>
      <c r="B332" t="s">
        <v>37</v>
      </c>
      <c r="C332" s="19">
        <f>VLOOKUP(A332,Datos!$A$2:$E$16,2,TRUE)</f>
        <v>19596936.678134698</v>
      </c>
      <c r="D332" s="19">
        <f>VLOOKUP(Panel!A332,Datos!$A$2:$E$16,3,TRUE)</f>
        <v>7.9042791000000001E-2</v>
      </c>
      <c r="E332" s="19">
        <f>VLOOKUP(Panel!A332,Datos!$A$2:$E$16,4,TRUE)</f>
        <v>-739116.14048603002</v>
      </c>
      <c r="F332" s="19">
        <f>VLOOKUP(Panel!A332,Datos!$A$2:$E$16,5,TRUE)</f>
        <v>41.5</v>
      </c>
      <c r="G332" s="22">
        <f>VLOOKUP(Panel!A332,Datos!$A$2:$F$16,6,TRUE)</f>
        <v>5.6629171425103708E-2</v>
      </c>
      <c r="H332" s="19"/>
      <c r="I332" s="19"/>
      <c r="J332" s="19"/>
      <c r="K332" s="19"/>
      <c r="M332">
        <v>0</v>
      </c>
      <c r="N332" s="19">
        <v>3480000</v>
      </c>
      <c r="O332" s="19">
        <v>14936000</v>
      </c>
    </row>
    <row r="333" spans="1:20" x14ac:dyDescent="0.2">
      <c r="A333">
        <v>2010</v>
      </c>
      <c r="B333" t="s">
        <v>38</v>
      </c>
      <c r="C333" s="19">
        <f>VLOOKUP(A333,Datos!$A$2:$E$16,2,TRUE)</f>
        <v>19596936.678134698</v>
      </c>
      <c r="D333" s="19">
        <f>VLOOKUP(Panel!A333,Datos!$A$2:$E$16,3,TRUE)</f>
        <v>7.9042791000000001E-2</v>
      </c>
      <c r="E333" s="19">
        <f>VLOOKUP(Panel!A333,Datos!$A$2:$E$16,4,TRUE)</f>
        <v>-739116.14048603002</v>
      </c>
      <c r="F333" s="19">
        <f>VLOOKUP(Panel!A333,Datos!$A$2:$E$16,5,TRUE)</f>
        <v>41.5</v>
      </c>
      <c r="G333" s="22">
        <f>VLOOKUP(Panel!A333,Datos!$A$2:$F$16,6,TRUE)</f>
        <v>5.6629171425103708E-2</v>
      </c>
      <c r="H333" s="19"/>
      <c r="I333" s="19"/>
      <c r="J333" s="19"/>
      <c r="K333" s="19"/>
      <c r="M333" s="19">
        <v>989000</v>
      </c>
      <c r="N333" s="19">
        <v>46933.07</v>
      </c>
      <c r="O333" s="19">
        <v>70000</v>
      </c>
      <c r="P333">
        <v>0</v>
      </c>
      <c r="Q333" s="19">
        <v>36394250</v>
      </c>
      <c r="S333" s="19">
        <v>4847792</v>
      </c>
    </row>
    <row r="334" spans="1:20" x14ac:dyDescent="0.2">
      <c r="A334">
        <v>2010</v>
      </c>
      <c r="B334" t="s">
        <v>39</v>
      </c>
      <c r="C334" s="19">
        <f>VLOOKUP(A334,Datos!$A$2:$E$16,2,TRUE)</f>
        <v>19596936.678134698</v>
      </c>
      <c r="D334" s="19">
        <f>VLOOKUP(Panel!A334,Datos!$A$2:$E$16,3,TRUE)</f>
        <v>7.9042791000000001E-2</v>
      </c>
      <c r="E334" s="19">
        <f>VLOOKUP(Panel!A334,Datos!$A$2:$E$16,4,TRUE)</f>
        <v>-739116.14048603002</v>
      </c>
      <c r="F334" s="19">
        <f>VLOOKUP(Panel!A334,Datos!$A$2:$E$16,5,TRUE)</f>
        <v>41.5</v>
      </c>
      <c r="G334" s="22">
        <f>VLOOKUP(Panel!A334,Datos!$A$2:$F$16,6,TRUE)</f>
        <v>5.6629171425103708E-2</v>
      </c>
      <c r="H334" s="19"/>
      <c r="O334" s="19">
        <v>12630778.359999999</v>
      </c>
      <c r="P334" s="19">
        <v>5000000</v>
      </c>
      <c r="R334" s="19">
        <v>48242541.149999999</v>
      </c>
    </row>
    <row r="335" spans="1:20" x14ac:dyDescent="0.2">
      <c r="A335">
        <v>2010</v>
      </c>
      <c r="B335" t="s">
        <v>40</v>
      </c>
      <c r="C335" s="19">
        <f>VLOOKUP(A335,Datos!$A$2:$E$16,2,TRUE)</f>
        <v>19596936.678134698</v>
      </c>
      <c r="D335" s="19">
        <f>VLOOKUP(Panel!A335,Datos!$A$2:$E$16,3,TRUE)</f>
        <v>7.9042791000000001E-2</v>
      </c>
      <c r="E335" s="19">
        <f>VLOOKUP(Panel!A335,Datos!$A$2:$E$16,4,TRUE)</f>
        <v>-739116.14048603002</v>
      </c>
      <c r="F335" s="19">
        <f>VLOOKUP(Panel!A335,Datos!$A$2:$E$16,5,TRUE)</f>
        <v>41.5</v>
      </c>
      <c r="G335" s="22">
        <f>VLOOKUP(Panel!A335,Datos!$A$2:$F$16,6,TRUE)</f>
        <v>5.6629171425103708E-2</v>
      </c>
      <c r="H335" s="19"/>
      <c r="I335" s="19"/>
      <c r="J335" s="19"/>
      <c r="K335" s="19"/>
      <c r="L335" s="19"/>
      <c r="N335" s="19">
        <v>67586542.959999993</v>
      </c>
      <c r="O335" s="19">
        <v>8634669</v>
      </c>
      <c r="P335" s="19">
        <v>9243680.3399999999</v>
      </c>
      <c r="Q335" s="19">
        <v>165671840.61000001</v>
      </c>
      <c r="R335" s="19">
        <v>371934272.13</v>
      </c>
      <c r="S335" s="19">
        <v>4818800</v>
      </c>
    </row>
    <row r="336" spans="1:20" x14ac:dyDescent="0.2">
      <c r="A336">
        <v>2010</v>
      </c>
      <c r="B336" t="s">
        <v>41</v>
      </c>
      <c r="C336" s="19">
        <f>VLOOKUP(A336,Datos!$A$2:$E$16,2,TRUE)</f>
        <v>19596936.678134698</v>
      </c>
      <c r="D336" s="19">
        <f>VLOOKUP(Panel!A336,Datos!$A$2:$E$16,3,TRUE)</f>
        <v>7.9042791000000001E-2</v>
      </c>
      <c r="E336" s="19">
        <f>VLOOKUP(Panel!A336,Datos!$A$2:$E$16,4,TRUE)</f>
        <v>-739116.14048603002</v>
      </c>
      <c r="F336" s="19">
        <f>VLOOKUP(Panel!A336,Datos!$A$2:$E$16,5,TRUE)</f>
        <v>41.5</v>
      </c>
      <c r="G336" s="22">
        <f>VLOOKUP(Panel!A336,Datos!$A$2:$F$16,6,TRUE)</f>
        <v>5.6629171425103708E-2</v>
      </c>
      <c r="H336" s="19"/>
      <c r="I336" s="19"/>
      <c r="K336" s="19"/>
      <c r="M336" s="19">
        <v>2525000</v>
      </c>
      <c r="N336" s="19">
        <v>5524046.2000000002</v>
      </c>
      <c r="O336" s="19">
        <v>16461600</v>
      </c>
      <c r="P336" s="19">
        <v>33477750</v>
      </c>
      <c r="Q336" s="19">
        <v>618094663.38</v>
      </c>
      <c r="R336">
        <v>0</v>
      </c>
      <c r="S336" s="19">
        <v>282345.62</v>
      </c>
    </row>
    <row r="337" spans="1:20" x14ac:dyDescent="0.2">
      <c r="A337">
        <v>2010</v>
      </c>
      <c r="B337" t="s">
        <v>42</v>
      </c>
      <c r="C337" s="19">
        <f>VLOOKUP(A337,Datos!$A$2:$E$16,2,TRUE)</f>
        <v>19596936.678134698</v>
      </c>
      <c r="D337" s="19">
        <f>VLOOKUP(Panel!A337,Datos!$A$2:$E$16,3,TRUE)</f>
        <v>7.9042791000000001E-2</v>
      </c>
      <c r="E337" s="19">
        <f>VLOOKUP(Panel!A337,Datos!$A$2:$E$16,4,TRUE)</f>
        <v>-739116.14048603002</v>
      </c>
      <c r="F337" s="19">
        <f>VLOOKUP(Panel!A337,Datos!$A$2:$E$16,5,TRUE)</f>
        <v>41.5</v>
      </c>
      <c r="G337" s="22">
        <f>VLOOKUP(Panel!A337,Datos!$A$2:$F$16,6,TRUE)</f>
        <v>5.6629171425103708E-2</v>
      </c>
      <c r="H337" s="19"/>
      <c r="I337" s="19"/>
      <c r="J337" s="19"/>
      <c r="K337" s="19"/>
      <c r="L337" s="19"/>
      <c r="M337" s="19">
        <v>2170500</v>
      </c>
      <c r="N337" s="19">
        <v>2254466.14</v>
      </c>
      <c r="O337" s="19">
        <v>46021120</v>
      </c>
      <c r="P337" s="19">
        <v>7653385.4800000004</v>
      </c>
      <c r="Q337" s="19">
        <v>302371344.87</v>
      </c>
      <c r="R337" s="19">
        <v>930040196.14999998</v>
      </c>
      <c r="S337">
        <v>0</v>
      </c>
    </row>
    <row r="338" spans="1:20" x14ac:dyDescent="0.2">
      <c r="A338">
        <v>2010</v>
      </c>
      <c r="B338" t="s">
        <v>43</v>
      </c>
      <c r="C338" s="19">
        <f>VLOOKUP(A338,Datos!$A$2:$E$16,2,TRUE)</f>
        <v>19596936.678134698</v>
      </c>
      <c r="D338" s="19">
        <f>VLOOKUP(Panel!A338,Datos!$A$2:$E$16,3,TRUE)</f>
        <v>7.9042791000000001E-2</v>
      </c>
      <c r="E338" s="19">
        <f>VLOOKUP(Panel!A338,Datos!$A$2:$E$16,4,TRUE)</f>
        <v>-739116.14048603002</v>
      </c>
      <c r="F338" s="19">
        <f>VLOOKUP(Panel!A338,Datos!$A$2:$E$16,5,TRUE)</f>
        <v>41.5</v>
      </c>
      <c r="G338" s="22">
        <f>VLOOKUP(Panel!A338,Datos!$A$2:$F$16,6,TRUE)</f>
        <v>5.6629171425103708E-2</v>
      </c>
      <c r="H338" s="19"/>
      <c r="I338" s="19"/>
      <c r="J338" s="19"/>
      <c r="K338" s="19"/>
      <c r="L338" s="19"/>
      <c r="M338" s="19">
        <v>30804004.399999999</v>
      </c>
      <c r="N338" s="19">
        <v>7319344.8300000001</v>
      </c>
      <c r="O338" s="19">
        <v>14853250</v>
      </c>
      <c r="P338" s="19">
        <v>946531369.38999999</v>
      </c>
      <c r="Q338" s="19">
        <v>344240575.38</v>
      </c>
      <c r="R338" s="19">
        <v>88888500</v>
      </c>
    </row>
    <row r="339" spans="1:20" x14ac:dyDescent="0.2">
      <c r="A339">
        <v>2010</v>
      </c>
      <c r="B339" t="s">
        <v>44</v>
      </c>
      <c r="C339" s="19">
        <f>VLOOKUP(A339,Datos!$A$2:$E$16,2,TRUE)</f>
        <v>19596936.678134698</v>
      </c>
      <c r="D339" s="19">
        <f>VLOOKUP(Panel!A339,Datos!$A$2:$E$16,3,TRUE)</f>
        <v>7.9042791000000001E-2</v>
      </c>
      <c r="E339" s="19">
        <f>VLOOKUP(Panel!A339,Datos!$A$2:$E$16,4,TRUE)</f>
        <v>-739116.14048603002</v>
      </c>
      <c r="F339" s="19">
        <f>VLOOKUP(Panel!A339,Datos!$A$2:$E$16,5,TRUE)</f>
        <v>41.5</v>
      </c>
      <c r="G339" s="22">
        <f>VLOOKUP(Panel!A339,Datos!$A$2:$F$16,6,TRUE)</f>
        <v>5.6629171425103708E-2</v>
      </c>
      <c r="H339" s="19"/>
      <c r="J339" s="19"/>
      <c r="K339" s="19"/>
      <c r="L339" s="19"/>
      <c r="M339" s="19">
        <v>3597302.5</v>
      </c>
      <c r="N339" s="19">
        <v>78686880</v>
      </c>
      <c r="O339" s="19">
        <v>32190750</v>
      </c>
      <c r="P339" s="19">
        <v>40975250</v>
      </c>
      <c r="Q339" s="19">
        <v>2387500</v>
      </c>
      <c r="R339" s="19">
        <v>4500000</v>
      </c>
    </row>
    <row r="340" spans="1:20" x14ac:dyDescent="0.2">
      <c r="A340">
        <v>2010</v>
      </c>
      <c r="B340" t="s">
        <v>45</v>
      </c>
      <c r="C340" s="19">
        <f>VLOOKUP(A340,Datos!$A$2:$E$16,2,TRUE)</f>
        <v>19596936.678134698</v>
      </c>
      <c r="D340" s="19">
        <f>VLOOKUP(Panel!A340,Datos!$A$2:$E$16,3,TRUE)</f>
        <v>7.9042791000000001E-2</v>
      </c>
      <c r="E340" s="19">
        <f>VLOOKUP(Panel!A340,Datos!$A$2:$E$16,4,TRUE)</f>
        <v>-739116.14048603002</v>
      </c>
      <c r="F340" s="19">
        <f>VLOOKUP(Panel!A340,Datos!$A$2:$E$16,5,TRUE)</f>
        <v>41.5</v>
      </c>
      <c r="G340" s="22">
        <f>VLOOKUP(Panel!A340,Datos!$A$2:$F$16,6,TRUE)</f>
        <v>5.6629171425103708E-2</v>
      </c>
      <c r="H340" s="19"/>
      <c r="I340" s="19"/>
      <c r="J340" s="19"/>
      <c r="N340" s="19">
        <v>3621901.19</v>
      </c>
      <c r="O340" s="19">
        <v>32179146</v>
      </c>
      <c r="P340" s="19">
        <v>99151950.790000007</v>
      </c>
      <c r="Q340" s="19">
        <v>48224552</v>
      </c>
      <c r="R340" s="19">
        <v>8438071.6999999993</v>
      </c>
      <c r="S340">
        <v>0</v>
      </c>
    </row>
    <row r="341" spans="1:20" x14ac:dyDescent="0.2">
      <c r="A341">
        <v>2010</v>
      </c>
      <c r="B341" t="s">
        <v>46</v>
      </c>
      <c r="C341" s="19">
        <f>VLOOKUP(A341,Datos!$A$2:$E$16,2,TRUE)</f>
        <v>19596936.678134698</v>
      </c>
      <c r="D341" s="19">
        <f>VLOOKUP(Panel!A341,Datos!$A$2:$E$16,3,TRUE)</f>
        <v>7.9042791000000001E-2</v>
      </c>
      <c r="E341" s="19">
        <f>VLOOKUP(Panel!A341,Datos!$A$2:$E$16,4,TRUE)</f>
        <v>-739116.14048603002</v>
      </c>
      <c r="F341" s="19">
        <f>VLOOKUP(Panel!A341,Datos!$A$2:$E$16,5,TRUE)</f>
        <v>41.5</v>
      </c>
      <c r="G341" s="22">
        <f>VLOOKUP(Panel!A341,Datos!$A$2:$F$16,6,TRUE)</f>
        <v>5.6629171425103708E-2</v>
      </c>
      <c r="H341" s="19"/>
      <c r="I341" s="19"/>
      <c r="J341" s="19"/>
      <c r="K341" s="19"/>
      <c r="N341" s="19">
        <v>2353982</v>
      </c>
      <c r="O341" s="19">
        <v>29003800.199999999</v>
      </c>
      <c r="S341">
        <v>0</v>
      </c>
    </row>
    <row r="342" spans="1:20" x14ac:dyDescent="0.2">
      <c r="A342">
        <v>2010</v>
      </c>
      <c r="B342" t="s">
        <v>47</v>
      </c>
      <c r="C342" s="19">
        <f>VLOOKUP(A342,Datos!$A$2:$E$16,2,TRUE)</f>
        <v>19596936.678134698</v>
      </c>
      <c r="D342" s="19">
        <f>VLOOKUP(Panel!A342,Datos!$A$2:$E$16,3,TRUE)</f>
        <v>7.9042791000000001E-2</v>
      </c>
      <c r="E342" s="19">
        <f>VLOOKUP(Panel!A342,Datos!$A$2:$E$16,4,TRUE)</f>
        <v>-739116.14048603002</v>
      </c>
      <c r="F342" s="19">
        <f>VLOOKUP(Panel!A342,Datos!$A$2:$E$16,5,TRUE)</f>
        <v>41.5</v>
      </c>
      <c r="G342" s="22">
        <f>VLOOKUP(Panel!A342,Datos!$A$2:$F$16,6,TRUE)</f>
        <v>5.6629171425103708E-2</v>
      </c>
      <c r="H342" s="19"/>
      <c r="I342" s="19"/>
      <c r="J342" s="19"/>
      <c r="K342" s="19"/>
      <c r="N342" s="19">
        <v>3130463.6</v>
      </c>
      <c r="O342" s="19">
        <v>1021421.28</v>
      </c>
      <c r="P342">
        <v>0</v>
      </c>
      <c r="Q342" s="19">
        <v>73227149.129999995</v>
      </c>
      <c r="R342">
        <v>0</v>
      </c>
      <c r="S342">
        <v>0</v>
      </c>
    </row>
    <row r="343" spans="1:20" x14ac:dyDescent="0.2">
      <c r="A343">
        <v>2010</v>
      </c>
      <c r="B343" t="s">
        <v>48</v>
      </c>
      <c r="C343" s="19">
        <f>VLOOKUP(A343,Datos!$A$2:$E$16,2,TRUE)</f>
        <v>19596936.678134698</v>
      </c>
      <c r="D343" s="19">
        <f>VLOOKUP(Panel!A343,Datos!$A$2:$E$16,3,TRUE)</f>
        <v>7.9042791000000001E-2</v>
      </c>
      <c r="E343" s="19">
        <f>VLOOKUP(Panel!A343,Datos!$A$2:$E$16,4,TRUE)</f>
        <v>-739116.14048603002</v>
      </c>
      <c r="F343" s="19">
        <f>VLOOKUP(Panel!A343,Datos!$A$2:$E$16,5,TRUE)</f>
        <v>41.5</v>
      </c>
      <c r="G343" s="22">
        <f>VLOOKUP(Panel!A343,Datos!$A$2:$F$16,6,TRUE)</f>
        <v>5.6629171425103708E-2</v>
      </c>
      <c r="H343" s="19"/>
      <c r="I343" s="19"/>
      <c r="J343" s="19"/>
      <c r="K343" s="19"/>
      <c r="L343" s="19"/>
      <c r="M343" s="19">
        <v>8696290.9499999993</v>
      </c>
      <c r="N343" s="19">
        <v>202586004.88</v>
      </c>
      <c r="O343" s="19">
        <v>34198890</v>
      </c>
      <c r="P343" s="19">
        <v>72731634.5</v>
      </c>
      <c r="Q343">
        <v>0</v>
      </c>
      <c r="S343">
        <v>0</v>
      </c>
    </row>
    <row r="344" spans="1:20" x14ac:dyDescent="0.2">
      <c r="A344">
        <v>2010</v>
      </c>
      <c r="B344" t="s">
        <v>49</v>
      </c>
      <c r="C344" s="19">
        <f>VLOOKUP(A344,Datos!$A$2:$E$16,2,TRUE)</f>
        <v>19596936.678134698</v>
      </c>
      <c r="D344" s="19">
        <f>VLOOKUP(Panel!A344,Datos!$A$2:$E$16,3,TRUE)</f>
        <v>7.9042791000000001E-2</v>
      </c>
      <c r="E344" s="19">
        <f>VLOOKUP(Panel!A344,Datos!$A$2:$E$16,4,TRUE)</f>
        <v>-739116.14048603002</v>
      </c>
      <c r="F344" s="19">
        <f>VLOOKUP(Panel!A344,Datos!$A$2:$E$16,5,TRUE)</f>
        <v>41.5</v>
      </c>
      <c r="G344" s="22">
        <f>VLOOKUP(Panel!A344,Datos!$A$2:$F$16,6,TRUE)</f>
        <v>5.6629171425103708E-2</v>
      </c>
      <c r="K344" s="19"/>
      <c r="M344" s="19">
        <v>48137.3</v>
      </c>
      <c r="O344" s="19">
        <v>11440421</v>
      </c>
      <c r="P344" s="19">
        <v>15295781.84</v>
      </c>
      <c r="Q344" s="19">
        <v>145810579.47</v>
      </c>
      <c r="R344" s="19">
        <v>7679034</v>
      </c>
    </row>
    <row r="345" spans="1:20" x14ac:dyDescent="0.2">
      <c r="A345">
        <v>2010</v>
      </c>
      <c r="B345" t="s">
        <v>50</v>
      </c>
      <c r="C345" s="19">
        <f>VLOOKUP(A345,Datos!$A$2:$E$16,2,TRUE)</f>
        <v>19596936.678134698</v>
      </c>
      <c r="D345" s="19">
        <f>VLOOKUP(Panel!A345,Datos!$A$2:$E$16,3,TRUE)</f>
        <v>7.9042791000000001E-2</v>
      </c>
      <c r="E345" s="19">
        <f>VLOOKUP(Panel!A345,Datos!$A$2:$E$16,4,TRUE)</f>
        <v>-739116.14048603002</v>
      </c>
      <c r="F345" s="19">
        <f>VLOOKUP(Panel!A345,Datos!$A$2:$E$16,5,TRUE)</f>
        <v>41.5</v>
      </c>
      <c r="G345" s="22">
        <f>VLOOKUP(Panel!A345,Datos!$A$2:$F$16,6,TRUE)</f>
        <v>5.6629171425103708E-2</v>
      </c>
      <c r="H345" s="19"/>
      <c r="I345" s="19"/>
      <c r="J345" s="19"/>
      <c r="K345" s="19"/>
      <c r="N345" s="19">
        <v>1287721.33</v>
      </c>
      <c r="O345">
        <v>0</v>
      </c>
      <c r="P345" s="19">
        <v>2785000</v>
      </c>
      <c r="Q345" s="19">
        <v>67496778.400000006</v>
      </c>
      <c r="R345" s="19">
        <v>835638.32</v>
      </c>
      <c r="S345">
        <v>0</v>
      </c>
    </row>
    <row r="346" spans="1:20" x14ac:dyDescent="0.2">
      <c r="A346">
        <v>2010</v>
      </c>
      <c r="B346" t="s">
        <v>51</v>
      </c>
      <c r="C346" s="19">
        <f>VLOOKUP(A346,Datos!$A$2:$E$16,2,TRUE)</f>
        <v>19596936.678134698</v>
      </c>
      <c r="D346" s="19">
        <f>VLOOKUP(Panel!A346,Datos!$A$2:$E$16,3,TRUE)</f>
        <v>7.9042791000000001E-2</v>
      </c>
      <c r="E346" s="19">
        <f>VLOOKUP(Panel!A346,Datos!$A$2:$E$16,4,TRUE)</f>
        <v>-739116.14048603002</v>
      </c>
      <c r="F346" s="19">
        <f>VLOOKUP(Panel!A346,Datos!$A$2:$E$16,5,TRUE)</f>
        <v>41.5</v>
      </c>
      <c r="G346" s="22">
        <f>VLOOKUP(Panel!A346,Datos!$A$2:$F$16,6,TRUE)</f>
        <v>5.6629171425103708E-2</v>
      </c>
      <c r="H346" s="19"/>
      <c r="I346" s="19"/>
      <c r="J346" s="19"/>
      <c r="K346" s="19"/>
      <c r="M346" s="19">
        <v>24346194.84</v>
      </c>
      <c r="N346" s="19">
        <v>1379612.06</v>
      </c>
      <c r="O346" s="19">
        <v>33114566</v>
      </c>
      <c r="P346" s="19">
        <v>4752500</v>
      </c>
      <c r="Q346" s="19">
        <v>372269485.75999999</v>
      </c>
      <c r="S346">
        <v>0</v>
      </c>
    </row>
    <row r="347" spans="1:20" x14ac:dyDescent="0.2">
      <c r="A347">
        <v>2010</v>
      </c>
      <c r="B347" t="s">
        <v>52</v>
      </c>
      <c r="C347" s="19">
        <f>VLOOKUP(A347,Datos!$A$2:$E$16,2,TRUE)</f>
        <v>19596936.678134698</v>
      </c>
      <c r="D347" s="19">
        <f>VLOOKUP(Panel!A347,Datos!$A$2:$E$16,3,TRUE)</f>
        <v>7.9042791000000001E-2</v>
      </c>
      <c r="E347" s="19">
        <f>VLOOKUP(Panel!A347,Datos!$A$2:$E$16,4,TRUE)</f>
        <v>-739116.14048603002</v>
      </c>
      <c r="F347" s="19">
        <f>VLOOKUP(Panel!A347,Datos!$A$2:$E$16,5,TRUE)</f>
        <v>41.5</v>
      </c>
      <c r="G347" s="22">
        <f>VLOOKUP(Panel!A347,Datos!$A$2:$F$16,6,TRUE)</f>
        <v>5.6629171425103708E-2</v>
      </c>
      <c r="H347" s="19"/>
      <c r="J347" s="19"/>
      <c r="K347" s="19"/>
      <c r="N347">
        <v>0</v>
      </c>
      <c r="P347" s="19">
        <v>4980400</v>
      </c>
      <c r="Q347" s="19">
        <v>75474132.829999998</v>
      </c>
      <c r="R347">
        <v>0</v>
      </c>
      <c r="S347">
        <v>0</v>
      </c>
    </row>
    <row r="348" spans="1:20" x14ac:dyDescent="0.2">
      <c r="A348">
        <v>2010</v>
      </c>
      <c r="B348" t="s">
        <v>53</v>
      </c>
      <c r="C348" s="19">
        <f>VLOOKUP(A348,Datos!$A$2:$E$16,2,TRUE)</f>
        <v>19596936.678134698</v>
      </c>
      <c r="D348" s="19">
        <f>VLOOKUP(Panel!A348,Datos!$A$2:$E$16,3,TRUE)</f>
        <v>7.9042791000000001E-2</v>
      </c>
      <c r="E348" s="19">
        <f>VLOOKUP(Panel!A348,Datos!$A$2:$E$16,4,TRUE)</f>
        <v>-739116.14048603002</v>
      </c>
      <c r="F348" s="19">
        <f>VLOOKUP(Panel!A348,Datos!$A$2:$E$16,5,TRUE)</f>
        <v>41.5</v>
      </c>
      <c r="G348" s="22">
        <f>VLOOKUP(Panel!A348,Datos!$A$2:$F$16,6,TRUE)</f>
        <v>5.6629171425103708E-2</v>
      </c>
      <c r="H348" s="19"/>
      <c r="J348" s="19"/>
      <c r="K348" s="19"/>
      <c r="L348" s="19"/>
      <c r="M348" s="19">
        <v>4427319.0999999996</v>
      </c>
      <c r="N348" s="19">
        <v>21643435.699999999</v>
      </c>
      <c r="P348" s="19">
        <v>2580015</v>
      </c>
      <c r="Q348" s="19">
        <v>196123731.97999999</v>
      </c>
      <c r="R348" s="19">
        <v>331772631.47000003</v>
      </c>
      <c r="S348" s="19">
        <v>105000000</v>
      </c>
    </row>
    <row r="349" spans="1:20" x14ac:dyDescent="0.2">
      <c r="A349">
        <v>2010</v>
      </c>
      <c r="B349" t="s">
        <v>54</v>
      </c>
      <c r="C349" s="19">
        <f>VLOOKUP(A349,Datos!$A$2:$E$16,2,TRUE)</f>
        <v>19596936.678134698</v>
      </c>
      <c r="D349" s="19">
        <f>VLOOKUP(Panel!A349,Datos!$A$2:$E$16,3,TRUE)</f>
        <v>7.9042791000000001E-2</v>
      </c>
      <c r="E349" s="19">
        <f>VLOOKUP(Panel!A349,Datos!$A$2:$E$16,4,TRUE)</f>
        <v>-739116.14048603002</v>
      </c>
      <c r="F349" s="19">
        <f>VLOOKUP(Panel!A349,Datos!$A$2:$E$16,5,TRUE)</f>
        <v>41.5</v>
      </c>
      <c r="G349" s="22">
        <f>VLOOKUP(Panel!A349,Datos!$A$2:$F$16,6,TRUE)</f>
        <v>5.6629171425103708E-2</v>
      </c>
      <c r="H349" s="19"/>
      <c r="I349" s="19"/>
      <c r="J349" s="19"/>
      <c r="K349" s="19"/>
      <c r="N349" s="19">
        <v>12186013</v>
      </c>
      <c r="O349" s="19">
        <v>1800000</v>
      </c>
      <c r="P349" s="19">
        <v>32259705.93</v>
      </c>
      <c r="Q349" s="19">
        <v>15855000</v>
      </c>
      <c r="R349">
        <v>0</v>
      </c>
    </row>
    <row r="350" spans="1:20" x14ac:dyDescent="0.2">
      <c r="A350">
        <v>2010</v>
      </c>
      <c r="B350" t="s">
        <v>55</v>
      </c>
      <c r="C350" s="19">
        <f>VLOOKUP(A350,Datos!$A$2:$E$16,2,TRUE)</f>
        <v>19596936.678134698</v>
      </c>
      <c r="D350" s="19">
        <f>VLOOKUP(Panel!A350,Datos!$A$2:$E$16,3,TRUE)</f>
        <v>7.9042791000000001E-2</v>
      </c>
      <c r="E350" s="19">
        <f>VLOOKUP(Panel!A350,Datos!$A$2:$E$16,4,TRUE)</f>
        <v>-739116.14048603002</v>
      </c>
      <c r="F350" s="19">
        <f>VLOOKUP(Panel!A350,Datos!$A$2:$E$16,5,TRUE)</f>
        <v>41.5</v>
      </c>
      <c r="G350" s="22">
        <f>VLOOKUP(Panel!A350,Datos!$A$2:$F$16,6,TRUE)</f>
        <v>5.6629171425103708E-2</v>
      </c>
      <c r="H350" s="19"/>
      <c r="I350" s="19"/>
      <c r="J350" s="19"/>
      <c r="K350" s="19"/>
      <c r="L350" s="19"/>
      <c r="M350" s="19">
        <v>30903964</v>
      </c>
      <c r="N350" s="19">
        <v>67287553.049999997</v>
      </c>
      <c r="O350" s="19">
        <v>11751000</v>
      </c>
      <c r="P350" s="19">
        <v>109128806.90000001</v>
      </c>
      <c r="Q350">
        <v>0</v>
      </c>
      <c r="R350" s="19">
        <v>88208584.25</v>
      </c>
      <c r="S350">
        <v>0</v>
      </c>
    </row>
    <row r="351" spans="1:20" x14ac:dyDescent="0.2">
      <c r="A351">
        <v>2010</v>
      </c>
      <c r="B351" t="s">
        <v>56</v>
      </c>
      <c r="C351" s="19">
        <f>VLOOKUP(A351,Datos!$A$2:$E$16,2,TRUE)</f>
        <v>19596936.678134698</v>
      </c>
      <c r="D351" s="19">
        <f>VLOOKUP(Panel!A351,Datos!$A$2:$E$16,3,TRUE)</f>
        <v>7.9042791000000001E-2</v>
      </c>
      <c r="E351" s="19">
        <f>VLOOKUP(Panel!A351,Datos!$A$2:$E$16,4,TRUE)</f>
        <v>-739116.14048603002</v>
      </c>
      <c r="F351" s="19">
        <f>VLOOKUP(Panel!A351,Datos!$A$2:$E$16,5,TRUE)</f>
        <v>41.5</v>
      </c>
      <c r="G351" s="22">
        <f>VLOOKUP(Panel!A351,Datos!$A$2:$F$16,6,TRUE)</f>
        <v>5.6629171425103708E-2</v>
      </c>
      <c r="H351" s="19"/>
      <c r="I351" s="19"/>
      <c r="J351" s="19"/>
      <c r="K351" s="19"/>
      <c r="L351" s="19"/>
      <c r="P351" s="19">
        <v>25160531.41</v>
      </c>
      <c r="Q351" s="19">
        <v>15164600</v>
      </c>
      <c r="S351">
        <v>0</v>
      </c>
      <c r="T351" s="19">
        <v>323400000</v>
      </c>
    </row>
    <row r="352" spans="1:20" x14ac:dyDescent="0.2">
      <c r="A352">
        <v>2010</v>
      </c>
      <c r="B352" t="s">
        <v>57</v>
      </c>
      <c r="C352" s="19">
        <f>VLOOKUP(A352,Datos!$A$2:$E$16,2,TRUE)</f>
        <v>19596936.678134698</v>
      </c>
      <c r="D352" s="19">
        <f>VLOOKUP(Panel!A352,Datos!$A$2:$E$16,3,TRUE)</f>
        <v>7.9042791000000001E-2</v>
      </c>
      <c r="E352" s="19">
        <f>VLOOKUP(Panel!A352,Datos!$A$2:$E$16,4,TRUE)</f>
        <v>-739116.14048603002</v>
      </c>
      <c r="F352" s="19">
        <f>VLOOKUP(Panel!A352,Datos!$A$2:$E$16,5,TRUE)</f>
        <v>41.5</v>
      </c>
      <c r="G352" s="22">
        <f>VLOOKUP(Panel!A352,Datos!$A$2:$F$16,6,TRUE)</f>
        <v>5.6629171425103708E-2</v>
      </c>
      <c r="H352" s="19"/>
      <c r="I352" s="19"/>
      <c r="J352" s="19"/>
      <c r="K352" s="19"/>
      <c r="M352" s="19">
        <v>10119905</v>
      </c>
      <c r="N352" s="19">
        <v>735338</v>
      </c>
      <c r="O352" s="19">
        <v>26942576</v>
      </c>
      <c r="P352" s="19">
        <v>38893440</v>
      </c>
      <c r="Q352" s="19">
        <v>90402196</v>
      </c>
      <c r="R352" s="19">
        <v>127637232</v>
      </c>
      <c r="S352">
        <v>0</v>
      </c>
    </row>
    <row r="353" spans="1:19" x14ac:dyDescent="0.2">
      <c r="A353">
        <v>2010</v>
      </c>
      <c r="B353" t="s">
        <v>58</v>
      </c>
      <c r="C353" s="19">
        <f>VLOOKUP(A353,Datos!$A$2:$E$16,2,TRUE)</f>
        <v>19596936.678134698</v>
      </c>
      <c r="D353" s="19">
        <f>VLOOKUP(Panel!A353,Datos!$A$2:$E$16,3,TRUE)</f>
        <v>7.9042791000000001E-2</v>
      </c>
      <c r="E353" s="19">
        <f>VLOOKUP(Panel!A353,Datos!$A$2:$E$16,4,TRUE)</f>
        <v>-739116.14048603002</v>
      </c>
      <c r="F353" s="19">
        <f>VLOOKUP(Panel!A353,Datos!$A$2:$E$16,5,TRUE)</f>
        <v>41.5</v>
      </c>
      <c r="G353" s="22">
        <f>VLOOKUP(Panel!A353,Datos!$A$2:$F$16,6,TRUE)</f>
        <v>5.6629171425103708E-2</v>
      </c>
      <c r="H353" s="19"/>
      <c r="I353" s="19"/>
      <c r="J353" s="19"/>
      <c r="N353">
        <v>0</v>
      </c>
      <c r="P353" s="19">
        <v>5380000</v>
      </c>
      <c r="Q353" s="19">
        <v>1158000</v>
      </c>
      <c r="R353" s="19">
        <v>840000</v>
      </c>
    </row>
    <row r="354" spans="1:19" x14ac:dyDescent="0.2">
      <c r="A354">
        <v>2010</v>
      </c>
      <c r="B354" t="s">
        <v>59</v>
      </c>
      <c r="C354" s="19">
        <f>VLOOKUP(A354,Datos!$A$2:$E$16,2,TRUE)</f>
        <v>19596936.678134698</v>
      </c>
      <c r="D354" s="19">
        <f>VLOOKUP(Panel!A354,Datos!$A$2:$E$16,3,TRUE)</f>
        <v>7.9042791000000001E-2</v>
      </c>
      <c r="E354" s="19">
        <f>VLOOKUP(Panel!A354,Datos!$A$2:$E$16,4,TRUE)</f>
        <v>-739116.14048603002</v>
      </c>
      <c r="F354" s="19">
        <f>VLOOKUP(Panel!A354,Datos!$A$2:$E$16,5,TRUE)</f>
        <v>41.5</v>
      </c>
      <c r="G354" s="22">
        <f>VLOOKUP(Panel!A354,Datos!$A$2:$F$16,6,TRUE)</f>
        <v>5.6629171425103708E-2</v>
      </c>
      <c r="H354" s="19"/>
      <c r="I354" s="19"/>
      <c r="J354" s="19"/>
      <c r="K354" s="19"/>
      <c r="N354">
        <v>0</v>
      </c>
      <c r="O354">
        <v>0</v>
      </c>
      <c r="P354">
        <v>0</v>
      </c>
      <c r="Q354" s="19">
        <v>162120949</v>
      </c>
      <c r="R354">
        <v>0</v>
      </c>
      <c r="S354">
        <v>0</v>
      </c>
    </row>
    <row r="355" spans="1:19" x14ac:dyDescent="0.2">
      <c r="A355">
        <v>2010</v>
      </c>
      <c r="B355" t="s">
        <v>60</v>
      </c>
      <c r="C355" s="19">
        <f>VLOOKUP(A355,Datos!$A$2:$E$16,2,TRUE)</f>
        <v>19596936.678134698</v>
      </c>
      <c r="D355" s="19">
        <f>VLOOKUP(Panel!A355,Datos!$A$2:$E$16,3,TRUE)</f>
        <v>7.9042791000000001E-2</v>
      </c>
      <c r="E355" s="19">
        <f>VLOOKUP(Panel!A355,Datos!$A$2:$E$16,4,TRUE)</f>
        <v>-739116.14048603002</v>
      </c>
      <c r="F355" s="19">
        <f>VLOOKUP(Panel!A355,Datos!$A$2:$E$16,5,TRUE)</f>
        <v>41.5</v>
      </c>
      <c r="G355" s="22">
        <f>VLOOKUP(Panel!A355,Datos!$A$2:$F$16,6,TRUE)</f>
        <v>5.6629171425103708E-2</v>
      </c>
      <c r="H355" s="19"/>
      <c r="I355" s="19"/>
      <c r="J355" s="19"/>
      <c r="K355" s="19"/>
      <c r="M355" s="19">
        <v>12201500</v>
      </c>
      <c r="N355" s="19">
        <v>11922699</v>
      </c>
      <c r="O355" s="19">
        <v>34213616</v>
      </c>
      <c r="P355" s="19">
        <v>1186532541.2</v>
      </c>
      <c r="Q355" s="19">
        <v>1563696521</v>
      </c>
      <c r="R355" s="19">
        <v>125252538</v>
      </c>
      <c r="S355" s="19">
        <v>1174742000</v>
      </c>
    </row>
    <row r="356" spans="1:19" x14ac:dyDescent="0.2">
      <c r="A356">
        <v>2010</v>
      </c>
      <c r="B356" t="s">
        <v>61</v>
      </c>
      <c r="C356" s="19">
        <f>VLOOKUP(A356,Datos!$A$2:$E$16,2,TRUE)</f>
        <v>19596936.678134698</v>
      </c>
      <c r="D356" s="19">
        <f>VLOOKUP(Panel!A356,Datos!$A$2:$E$16,3,TRUE)</f>
        <v>7.9042791000000001E-2</v>
      </c>
      <c r="E356" s="19">
        <f>VLOOKUP(Panel!A356,Datos!$A$2:$E$16,4,TRUE)</f>
        <v>-739116.14048603002</v>
      </c>
      <c r="F356" s="19">
        <f>VLOOKUP(Panel!A356,Datos!$A$2:$E$16,5,TRUE)</f>
        <v>41.5</v>
      </c>
      <c r="G356" s="22">
        <f>VLOOKUP(Panel!A356,Datos!$A$2:$F$16,6,TRUE)</f>
        <v>5.6629171425103708E-2</v>
      </c>
      <c r="H356" s="19"/>
      <c r="I356" s="19"/>
      <c r="J356" s="19"/>
      <c r="K356" s="19"/>
      <c r="M356" s="19">
        <v>1469600</v>
      </c>
      <c r="N356" s="19">
        <v>3004040.54</v>
      </c>
      <c r="P356" s="19">
        <v>2859054</v>
      </c>
      <c r="S356">
        <v>0</v>
      </c>
    </row>
    <row r="357" spans="1:19" x14ac:dyDescent="0.2">
      <c r="A357">
        <v>2010</v>
      </c>
      <c r="B357" t="s">
        <v>62</v>
      </c>
      <c r="C357" s="19">
        <f>VLOOKUP(A357,Datos!$A$2:$E$16,2,TRUE)</f>
        <v>19596936.678134698</v>
      </c>
      <c r="D357" s="19">
        <f>VLOOKUP(Panel!A357,Datos!$A$2:$E$16,3,TRUE)</f>
        <v>7.9042791000000001E-2</v>
      </c>
      <c r="E357" s="19">
        <f>VLOOKUP(Panel!A357,Datos!$A$2:$E$16,4,TRUE)</f>
        <v>-739116.14048603002</v>
      </c>
      <c r="F357" s="19">
        <f>VLOOKUP(Panel!A357,Datos!$A$2:$E$16,5,TRUE)</f>
        <v>41.5</v>
      </c>
      <c r="G357" s="22">
        <f>VLOOKUP(Panel!A357,Datos!$A$2:$F$16,6,TRUE)</f>
        <v>5.6629171425103708E-2</v>
      </c>
      <c r="H357" s="19"/>
      <c r="J357" s="19"/>
      <c r="K357" s="19"/>
      <c r="L357" s="19"/>
      <c r="M357" s="19">
        <v>3504600</v>
      </c>
      <c r="N357">
        <v>0</v>
      </c>
      <c r="P357" s="19">
        <v>687000</v>
      </c>
      <c r="S357">
        <v>0</v>
      </c>
    </row>
    <row r="358" spans="1:19" x14ac:dyDescent="0.2">
      <c r="A358">
        <v>2010</v>
      </c>
      <c r="B358" t="s">
        <v>63</v>
      </c>
      <c r="C358" s="19">
        <f>VLOOKUP(A358,Datos!$A$2:$E$16,2,TRUE)</f>
        <v>19596936.678134698</v>
      </c>
      <c r="D358" s="19">
        <f>VLOOKUP(Panel!A358,Datos!$A$2:$E$16,3,TRUE)</f>
        <v>7.9042791000000001E-2</v>
      </c>
      <c r="E358" s="19">
        <f>VLOOKUP(Panel!A358,Datos!$A$2:$E$16,4,TRUE)</f>
        <v>-739116.14048603002</v>
      </c>
      <c r="F358" s="19">
        <f>VLOOKUP(Panel!A358,Datos!$A$2:$E$16,5,TRUE)</f>
        <v>41.5</v>
      </c>
      <c r="G358" s="22">
        <f>VLOOKUP(Panel!A358,Datos!$A$2:$F$16,6,TRUE)</f>
        <v>5.6629171425103708E-2</v>
      </c>
      <c r="H358" s="19"/>
      <c r="I358" s="19"/>
      <c r="J358" s="19"/>
      <c r="K358" s="19"/>
      <c r="L358" s="19"/>
      <c r="N358" s="19">
        <v>270111498</v>
      </c>
      <c r="O358" s="19">
        <v>52982731.799999997</v>
      </c>
      <c r="P358" s="19">
        <v>464456456</v>
      </c>
      <c r="Q358" s="19">
        <v>42349650</v>
      </c>
      <c r="R358" s="19">
        <v>32697296</v>
      </c>
      <c r="S358" s="19">
        <v>10000000</v>
      </c>
    </row>
    <row r="359" spans="1:19" x14ac:dyDescent="0.2">
      <c r="A359">
        <v>2010</v>
      </c>
      <c r="B359" t="s">
        <v>64</v>
      </c>
      <c r="C359" s="19">
        <f>VLOOKUP(A359,Datos!$A$2:$E$16,2,TRUE)</f>
        <v>19596936.678134698</v>
      </c>
      <c r="D359" s="19">
        <f>VLOOKUP(Panel!A359,Datos!$A$2:$E$16,3,TRUE)</f>
        <v>7.9042791000000001E-2</v>
      </c>
      <c r="E359" s="19">
        <f>VLOOKUP(Panel!A359,Datos!$A$2:$E$16,4,TRUE)</f>
        <v>-739116.14048603002</v>
      </c>
      <c r="F359" s="19">
        <f>VLOOKUP(Panel!A359,Datos!$A$2:$E$16,5,TRUE)</f>
        <v>41.5</v>
      </c>
      <c r="G359" s="22">
        <f>VLOOKUP(Panel!A359,Datos!$A$2:$F$16,6,TRUE)</f>
        <v>5.6629171425103708E-2</v>
      </c>
      <c r="H359" s="19"/>
      <c r="I359" s="19"/>
      <c r="J359" s="19"/>
      <c r="K359" s="19"/>
      <c r="L359" s="19"/>
      <c r="M359" s="19">
        <v>1100000</v>
      </c>
      <c r="N359" s="19">
        <v>35063544</v>
      </c>
      <c r="O359" s="19">
        <v>278965198</v>
      </c>
      <c r="P359" s="19">
        <v>930000</v>
      </c>
      <c r="Q359" s="19">
        <v>404994810.38999999</v>
      </c>
      <c r="R359" s="19">
        <v>44307555.75</v>
      </c>
      <c r="S359">
        <v>0</v>
      </c>
    </row>
    <row r="360" spans="1:19" x14ac:dyDescent="0.2">
      <c r="A360">
        <v>2010</v>
      </c>
      <c r="B360" t="s">
        <v>65</v>
      </c>
      <c r="C360" s="19">
        <f>VLOOKUP(A360,Datos!$A$2:$E$16,2,TRUE)</f>
        <v>19596936.678134698</v>
      </c>
      <c r="D360" s="19">
        <f>VLOOKUP(Panel!A360,Datos!$A$2:$E$16,3,TRUE)</f>
        <v>7.9042791000000001E-2</v>
      </c>
      <c r="E360" s="19">
        <f>VLOOKUP(Panel!A360,Datos!$A$2:$E$16,4,TRUE)</f>
        <v>-739116.14048603002</v>
      </c>
      <c r="F360" s="19">
        <f>VLOOKUP(Panel!A360,Datos!$A$2:$E$16,5,TRUE)</f>
        <v>41.5</v>
      </c>
      <c r="G360" s="22">
        <f>VLOOKUP(Panel!A360,Datos!$A$2:$F$16,6,TRUE)</f>
        <v>5.6629171425103708E-2</v>
      </c>
      <c r="H360" s="19"/>
      <c r="O360" s="19">
        <v>18186478.350000001</v>
      </c>
      <c r="P360" s="19">
        <v>41215012.509999998</v>
      </c>
      <c r="Q360" s="19">
        <v>234271218.81</v>
      </c>
      <c r="R360" s="19">
        <v>64027244.899999999</v>
      </c>
      <c r="S360">
        <v>0</v>
      </c>
    </row>
    <row r="361" spans="1:19" x14ac:dyDescent="0.2">
      <c r="A361">
        <v>2010</v>
      </c>
      <c r="B361" t="s">
        <v>66</v>
      </c>
      <c r="C361" s="19">
        <f>VLOOKUP(A361,Datos!$A$2:$E$16,2,TRUE)</f>
        <v>19596936.678134698</v>
      </c>
      <c r="D361" s="19">
        <f>VLOOKUP(Panel!A361,Datos!$A$2:$E$16,3,TRUE)</f>
        <v>7.9042791000000001E-2</v>
      </c>
      <c r="E361" s="19">
        <f>VLOOKUP(Panel!A361,Datos!$A$2:$E$16,4,TRUE)</f>
        <v>-739116.14048603002</v>
      </c>
      <c r="F361" s="19">
        <f>VLOOKUP(Panel!A361,Datos!$A$2:$E$16,5,TRUE)</f>
        <v>41.5</v>
      </c>
      <c r="G361" s="22">
        <f>VLOOKUP(Panel!A361,Datos!$A$2:$F$16,6,TRUE)</f>
        <v>5.6629171425103708E-2</v>
      </c>
      <c r="H361" s="19"/>
      <c r="I361" s="19"/>
      <c r="J361" s="19"/>
      <c r="K361" s="19"/>
      <c r="M361" s="19">
        <v>500000</v>
      </c>
      <c r="N361" s="19">
        <v>49999.9</v>
      </c>
      <c r="O361" s="19">
        <v>9571139.6199999992</v>
      </c>
      <c r="P361" s="19">
        <v>7909829</v>
      </c>
      <c r="Q361" s="19">
        <v>62059281.880000003</v>
      </c>
      <c r="R361" s="19">
        <v>208966817.78</v>
      </c>
      <c r="S361">
        <v>0</v>
      </c>
    </row>
    <row r="362" spans="1:19" x14ac:dyDescent="0.2">
      <c r="A362">
        <v>2010</v>
      </c>
      <c r="B362" t="s">
        <v>67</v>
      </c>
      <c r="C362" s="19">
        <f>VLOOKUP(A362,Datos!$A$2:$E$16,2,TRUE)</f>
        <v>19596936.678134698</v>
      </c>
      <c r="D362" s="19">
        <f>VLOOKUP(Panel!A362,Datos!$A$2:$E$16,3,TRUE)</f>
        <v>7.9042791000000001E-2</v>
      </c>
      <c r="E362" s="19">
        <f>VLOOKUP(Panel!A362,Datos!$A$2:$E$16,4,TRUE)</f>
        <v>-739116.14048603002</v>
      </c>
      <c r="F362" s="19">
        <f>VLOOKUP(Panel!A362,Datos!$A$2:$E$16,5,TRUE)</f>
        <v>41.5</v>
      </c>
      <c r="G362" s="22">
        <f>VLOOKUP(Panel!A362,Datos!$A$2:$F$16,6,TRUE)</f>
        <v>5.6629171425103708E-2</v>
      </c>
      <c r="H362" s="19"/>
      <c r="I362" s="19"/>
      <c r="J362" s="19"/>
      <c r="K362" s="19"/>
      <c r="L362" s="19"/>
      <c r="M362" s="19">
        <v>1840675</v>
      </c>
      <c r="N362" s="19">
        <v>292428743</v>
      </c>
      <c r="O362" s="19">
        <v>11051265</v>
      </c>
      <c r="P362" s="19">
        <v>80000000</v>
      </c>
      <c r="R362" s="19">
        <v>31181721.989999998</v>
      </c>
    </row>
    <row r="363" spans="1:19" x14ac:dyDescent="0.2">
      <c r="A363">
        <v>2010</v>
      </c>
      <c r="B363" t="s">
        <v>68</v>
      </c>
      <c r="C363" s="19">
        <f>VLOOKUP(A363,Datos!$A$2:$E$16,2,TRUE)</f>
        <v>19596936.678134698</v>
      </c>
      <c r="D363" s="19">
        <f>VLOOKUP(Panel!A363,Datos!$A$2:$E$16,3,TRUE)</f>
        <v>7.9042791000000001E-2</v>
      </c>
      <c r="E363" s="19">
        <f>VLOOKUP(Panel!A363,Datos!$A$2:$E$16,4,TRUE)</f>
        <v>-739116.14048603002</v>
      </c>
      <c r="F363" s="19">
        <f>VLOOKUP(Panel!A363,Datos!$A$2:$E$16,5,TRUE)</f>
        <v>41.5</v>
      </c>
      <c r="G363" s="22">
        <f>VLOOKUP(Panel!A363,Datos!$A$2:$F$16,6,TRUE)</f>
        <v>5.6629171425103708E-2</v>
      </c>
      <c r="H363" s="19"/>
      <c r="I363" s="19"/>
      <c r="K363" s="19"/>
      <c r="N363">
        <v>0</v>
      </c>
      <c r="O363">
        <v>0</v>
      </c>
      <c r="P363" s="19">
        <v>15050008</v>
      </c>
      <c r="Q363" s="19">
        <v>178660878</v>
      </c>
    </row>
    <row r="364" spans="1:19" x14ac:dyDescent="0.2">
      <c r="A364">
        <v>2010</v>
      </c>
      <c r="B364" t="s">
        <v>69</v>
      </c>
      <c r="C364" s="19">
        <f>VLOOKUP(A364,Datos!$A$2:$E$16,2,TRUE)</f>
        <v>19596936.678134698</v>
      </c>
      <c r="D364" s="19">
        <f>VLOOKUP(Panel!A364,Datos!$A$2:$E$16,3,TRUE)</f>
        <v>7.9042791000000001E-2</v>
      </c>
      <c r="E364" s="19">
        <f>VLOOKUP(Panel!A364,Datos!$A$2:$E$16,4,TRUE)</f>
        <v>-739116.14048603002</v>
      </c>
      <c r="F364" s="19">
        <f>VLOOKUP(Panel!A364,Datos!$A$2:$E$16,5,TRUE)</f>
        <v>41.5</v>
      </c>
      <c r="G364" s="22">
        <f>VLOOKUP(Panel!A364,Datos!$A$2:$F$16,6,TRUE)</f>
        <v>5.6629171425103708E-2</v>
      </c>
      <c r="H364" s="19"/>
      <c r="I364" s="19"/>
      <c r="J364" s="19"/>
      <c r="K364" s="19"/>
      <c r="O364" s="19">
        <v>33000000</v>
      </c>
      <c r="P364" s="19">
        <v>6500000</v>
      </c>
      <c r="Q364" s="19">
        <v>119000000</v>
      </c>
      <c r="R364" s="19">
        <v>21000000</v>
      </c>
      <c r="S364">
        <v>0</v>
      </c>
    </row>
    <row r="365" spans="1:19" x14ac:dyDescent="0.2">
      <c r="A365">
        <v>2010</v>
      </c>
      <c r="B365" t="s">
        <v>70</v>
      </c>
      <c r="C365" s="19">
        <f>VLOOKUP(A365,Datos!$A$2:$E$16,2,TRUE)</f>
        <v>19596936.678134698</v>
      </c>
      <c r="D365" s="19">
        <f>VLOOKUP(Panel!A365,Datos!$A$2:$E$16,3,TRUE)</f>
        <v>7.9042791000000001E-2</v>
      </c>
      <c r="E365" s="19">
        <f>VLOOKUP(Panel!A365,Datos!$A$2:$E$16,4,TRUE)</f>
        <v>-739116.14048603002</v>
      </c>
      <c r="F365" s="19">
        <f>VLOOKUP(Panel!A365,Datos!$A$2:$E$16,5,TRUE)</f>
        <v>41.5</v>
      </c>
      <c r="G365" s="22">
        <f>VLOOKUP(Panel!A365,Datos!$A$2:$F$16,6,TRUE)</f>
        <v>5.6629171425103708E-2</v>
      </c>
      <c r="H365" s="19"/>
      <c r="I365" s="19"/>
      <c r="K365" s="19"/>
      <c r="N365" s="19">
        <v>3747951.4</v>
      </c>
      <c r="O365" s="19">
        <v>13738333</v>
      </c>
      <c r="P365" s="19">
        <v>7726045.5999999996</v>
      </c>
      <c r="Q365" s="19">
        <v>175682050.05000001</v>
      </c>
      <c r="R365" s="19">
        <v>109516400</v>
      </c>
    </row>
    <row r="366" spans="1:19" x14ac:dyDescent="0.2">
      <c r="A366">
        <v>2010</v>
      </c>
      <c r="B366" t="s">
        <v>71</v>
      </c>
      <c r="C366" s="19">
        <f>VLOOKUP(A366,Datos!$A$2:$E$16,2,TRUE)</f>
        <v>19596936.678134698</v>
      </c>
      <c r="D366" s="19">
        <f>VLOOKUP(Panel!A366,Datos!$A$2:$E$16,3,TRUE)</f>
        <v>7.9042791000000001E-2</v>
      </c>
      <c r="E366" s="19">
        <f>VLOOKUP(Panel!A366,Datos!$A$2:$E$16,4,TRUE)</f>
        <v>-739116.14048603002</v>
      </c>
      <c r="F366" s="19">
        <f>VLOOKUP(Panel!A366,Datos!$A$2:$E$16,5,TRUE)</f>
        <v>41.5</v>
      </c>
      <c r="G366" s="22">
        <f>VLOOKUP(Panel!A366,Datos!$A$2:$F$16,6,TRUE)</f>
        <v>5.6629171425103708E-2</v>
      </c>
      <c r="H366" s="19"/>
      <c r="I366" s="19"/>
      <c r="J366" s="19"/>
      <c r="K366" s="19"/>
      <c r="L366" s="19"/>
      <c r="M366" s="19">
        <v>11966776</v>
      </c>
      <c r="N366" s="19">
        <v>2760000</v>
      </c>
      <c r="S366">
        <v>0</v>
      </c>
    </row>
    <row r="367" spans="1:19" x14ac:dyDescent="0.2">
      <c r="A367">
        <v>2010</v>
      </c>
      <c r="B367" t="s">
        <v>72</v>
      </c>
      <c r="C367" s="19">
        <f>VLOOKUP(A367,Datos!$A$2:$E$16,2,TRUE)</f>
        <v>19596936.678134698</v>
      </c>
      <c r="D367" s="19">
        <f>VLOOKUP(Panel!A367,Datos!$A$2:$E$16,3,TRUE)</f>
        <v>7.9042791000000001E-2</v>
      </c>
      <c r="E367" s="19">
        <f>VLOOKUP(Panel!A367,Datos!$A$2:$E$16,4,TRUE)</f>
        <v>-739116.14048603002</v>
      </c>
      <c r="F367" s="19">
        <f>VLOOKUP(Panel!A367,Datos!$A$2:$E$16,5,TRUE)</f>
        <v>41.5</v>
      </c>
      <c r="G367" s="22">
        <f>VLOOKUP(Panel!A367,Datos!$A$2:$F$16,6,TRUE)</f>
        <v>5.6629171425103708E-2</v>
      </c>
      <c r="H367" s="19"/>
      <c r="I367" s="19"/>
      <c r="K367" s="19"/>
      <c r="O367">
        <v>0</v>
      </c>
      <c r="P367" s="19">
        <v>43732730</v>
      </c>
      <c r="Q367" s="19">
        <v>3500000</v>
      </c>
      <c r="R367">
        <v>0</v>
      </c>
      <c r="S367" s="19">
        <v>125000000</v>
      </c>
    </row>
    <row r="368" spans="1:19" x14ac:dyDescent="0.2">
      <c r="A368">
        <v>2010</v>
      </c>
      <c r="B368" t="s">
        <v>73</v>
      </c>
      <c r="C368" s="19">
        <f>VLOOKUP(A368,Datos!$A$2:$E$16,2,TRUE)</f>
        <v>19596936.678134698</v>
      </c>
      <c r="D368" s="19">
        <f>VLOOKUP(Panel!A368,Datos!$A$2:$E$16,3,TRUE)</f>
        <v>7.9042791000000001E-2</v>
      </c>
      <c r="E368" s="19">
        <f>VLOOKUP(Panel!A368,Datos!$A$2:$E$16,4,TRUE)</f>
        <v>-739116.14048603002</v>
      </c>
      <c r="F368" s="19">
        <f>VLOOKUP(Panel!A368,Datos!$A$2:$E$16,5,TRUE)</f>
        <v>41.5</v>
      </c>
      <c r="G368" s="22">
        <f>VLOOKUP(Panel!A368,Datos!$A$2:$F$16,6,TRUE)</f>
        <v>5.6629171425103708E-2</v>
      </c>
      <c r="H368" s="19"/>
      <c r="J368" s="19"/>
      <c r="M368">
        <v>0</v>
      </c>
      <c r="N368">
        <v>0</v>
      </c>
      <c r="O368">
        <v>0</v>
      </c>
      <c r="P368" s="19">
        <v>1974500</v>
      </c>
      <c r="Q368" s="19">
        <v>78372500</v>
      </c>
      <c r="R368" s="19">
        <v>622730.09</v>
      </c>
      <c r="S368">
        <v>0</v>
      </c>
    </row>
    <row r="369" spans="1:19" x14ac:dyDescent="0.2">
      <c r="A369">
        <v>2010</v>
      </c>
      <c r="B369" t="s">
        <v>74</v>
      </c>
      <c r="C369" s="19">
        <f>VLOOKUP(A369,Datos!$A$2:$E$16,2,TRUE)</f>
        <v>19596936.678134698</v>
      </c>
      <c r="D369" s="19">
        <f>VLOOKUP(Panel!A369,Datos!$A$2:$E$16,3,TRUE)</f>
        <v>7.9042791000000001E-2</v>
      </c>
      <c r="E369" s="19">
        <f>VLOOKUP(Panel!A369,Datos!$A$2:$E$16,4,TRUE)</f>
        <v>-739116.14048603002</v>
      </c>
      <c r="F369" s="19">
        <f>VLOOKUP(Panel!A369,Datos!$A$2:$E$16,5,TRUE)</f>
        <v>41.5</v>
      </c>
      <c r="G369" s="22">
        <f>VLOOKUP(Panel!A369,Datos!$A$2:$F$16,6,TRUE)</f>
        <v>5.6629171425103708E-2</v>
      </c>
      <c r="H369" s="19"/>
      <c r="I369" s="19"/>
      <c r="J369" s="19"/>
      <c r="N369" s="19">
        <v>319600</v>
      </c>
      <c r="P369" s="19">
        <v>7292210.1600000001</v>
      </c>
      <c r="Q369" s="19">
        <v>73248302</v>
      </c>
      <c r="R369" s="19">
        <v>21520001</v>
      </c>
      <c r="S369" s="19">
        <v>20000000</v>
      </c>
    </row>
    <row r="370" spans="1:19" x14ac:dyDescent="0.2">
      <c r="A370">
        <v>2010</v>
      </c>
      <c r="B370" t="s">
        <v>75</v>
      </c>
      <c r="C370" s="19">
        <f>VLOOKUP(A370,Datos!$A$2:$E$16,2,TRUE)</f>
        <v>19596936.678134698</v>
      </c>
      <c r="D370" s="19">
        <f>VLOOKUP(Panel!A370,Datos!$A$2:$E$16,3,TRUE)</f>
        <v>7.9042791000000001E-2</v>
      </c>
      <c r="E370" s="19">
        <f>VLOOKUP(Panel!A370,Datos!$A$2:$E$16,4,TRUE)</f>
        <v>-739116.14048603002</v>
      </c>
      <c r="F370" s="19">
        <f>VLOOKUP(Panel!A370,Datos!$A$2:$E$16,5,TRUE)</f>
        <v>41.5</v>
      </c>
      <c r="G370" s="22">
        <f>VLOOKUP(Panel!A370,Datos!$A$2:$F$16,6,TRUE)</f>
        <v>5.6629171425103708E-2</v>
      </c>
      <c r="H370" s="19"/>
      <c r="I370" s="19"/>
      <c r="J370" s="19"/>
      <c r="K370" s="19"/>
      <c r="N370" s="19">
        <v>350240.39</v>
      </c>
      <c r="O370">
        <v>0</v>
      </c>
      <c r="P370" s="19">
        <v>96440684</v>
      </c>
      <c r="R370" s="19">
        <v>620000</v>
      </c>
      <c r="S370">
        <v>0</v>
      </c>
    </row>
    <row r="371" spans="1:19" x14ac:dyDescent="0.2">
      <c r="A371">
        <v>2010</v>
      </c>
      <c r="B371" t="s">
        <v>76</v>
      </c>
      <c r="C371" s="19">
        <f>VLOOKUP(A371,Datos!$A$2:$E$16,2,TRUE)</f>
        <v>19596936.678134698</v>
      </c>
      <c r="D371" s="19">
        <f>VLOOKUP(Panel!A371,Datos!$A$2:$E$16,3,TRUE)</f>
        <v>7.9042791000000001E-2</v>
      </c>
      <c r="E371" s="19">
        <f>VLOOKUP(Panel!A371,Datos!$A$2:$E$16,4,TRUE)</f>
        <v>-739116.14048603002</v>
      </c>
      <c r="F371" s="19">
        <f>VLOOKUP(Panel!A371,Datos!$A$2:$E$16,5,TRUE)</f>
        <v>41.5</v>
      </c>
      <c r="G371" s="22">
        <f>VLOOKUP(Panel!A371,Datos!$A$2:$F$16,6,TRUE)</f>
        <v>5.6629171425103708E-2</v>
      </c>
      <c r="H371" s="19"/>
      <c r="I371" s="19"/>
      <c r="J371" s="19"/>
      <c r="K371" s="19"/>
      <c r="M371" s="19">
        <v>656036.59</v>
      </c>
      <c r="N371" s="19">
        <v>5285973.7699999996</v>
      </c>
      <c r="O371" s="19">
        <v>670544</v>
      </c>
      <c r="P371">
        <v>0</v>
      </c>
      <c r="Q371" s="19">
        <v>260320103.77000001</v>
      </c>
      <c r="R371" s="19">
        <v>5000000</v>
      </c>
      <c r="S371">
        <v>0</v>
      </c>
    </row>
    <row r="372" spans="1:19" x14ac:dyDescent="0.2">
      <c r="A372">
        <v>2010</v>
      </c>
      <c r="B372" t="s">
        <v>77</v>
      </c>
      <c r="C372" s="19">
        <f>VLOOKUP(A372,Datos!$A$2:$E$16,2,TRUE)</f>
        <v>19596936.678134698</v>
      </c>
      <c r="D372" s="19">
        <f>VLOOKUP(Panel!A372,Datos!$A$2:$E$16,3,TRUE)</f>
        <v>7.9042791000000001E-2</v>
      </c>
      <c r="E372" s="19">
        <f>VLOOKUP(Panel!A372,Datos!$A$2:$E$16,4,TRUE)</f>
        <v>-739116.14048603002</v>
      </c>
      <c r="F372" s="19">
        <f>VLOOKUP(Panel!A372,Datos!$A$2:$E$16,5,TRUE)</f>
        <v>41.5</v>
      </c>
      <c r="G372" s="22">
        <f>VLOOKUP(Panel!A372,Datos!$A$2:$F$16,6,TRUE)</f>
        <v>5.6629171425103708E-2</v>
      </c>
      <c r="H372" s="19"/>
      <c r="I372" s="19"/>
      <c r="J372" s="19"/>
      <c r="N372" s="19">
        <v>29024320</v>
      </c>
      <c r="O372">
        <v>0</v>
      </c>
      <c r="P372">
        <v>0</v>
      </c>
      <c r="Q372" s="19">
        <v>221228180</v>
      </c>
      <c r="R372">
        <v>0</v>
      </c>
      <c r="S372" s="19">
        <v>15000000</v>
      </c>
    </row>
    <row r="373" spans="1:19" x14ac:dyDescent="0.2">
      <c r="A373">
        <v>2010</v>
      </c>
      <c r="B373" t="s">
        <v>78</v>
      </c>
      <c r="C373" s="19">
        <f>VLOOKUP(A373,Datos!$A$2:$E$16,2,TRUE)</f>
        <v>19596936.678134698</v>
      </c>
      <c r="D373" s="19">
        <f>VLOOKUP(Panel!A373,Datos!$A$2:$E$16,3,TRUE)</f>
        <v>7.9042791000000001E-2</v>
      </c>
      <c r="E373" s="19">
        <f>VLOOKUP(Panel!A373,Datos!$A$2:$E$16,4,TRUE)</f>
        <v>-739116.14048603002</v>
      </c>
      <c r="F373" s="19">
        <f>VLOOKUP(Panel!A373,Datos!$A$2:$E$16,5,TRUE)</f>
        <v>41.5</v>
      </c>
      <c r="G373" s="22">
        <f>VLOOKUP(Panel!A373,Datos!$A$2:$F$16,6,TRUE)</f>
        <v>5.6629171425103708E-2</v>
      </c>
      <c r="H373" s="19"/>
      <c r="I373" s="19"/>
      <c r="J373" s="19"/>
      <c r="K373" s="19"/>
      <c r="N373" s="19">
        <v>401800</v>
      </c>
      <c r="O373" s="19">
        <v>19800000</v>
      </c>
      <c r="P373" s="19">
        <v>30296800</v>
      </c>
      <c r="Q373" s="19">
        <v>105386225.73999999</v>
      </c>
      <c r="R373" s="19">
        <v>66235348</v>
      </c>
    </row>
    <row r="374" spans="1:19" x14ac:dyDescent="0.2">
      <c r="A374">
        <v>2010</v>
      </c>
      <c r="B374" t="s">
        <v>79</v>
      </c>
      <c r="C374" s="19">
        <f>VLOOKUP(A374,Datos!$A$2:$E$16,2,TRUE)</f>
        <v>19596936.678134698</v>
      </c>
      <c r="D374" s="19">
        <f>VLOOKUP(Panel!A374,Datos!$A$2:$E$16,3,TRUE)</f>
        <v>7.9042791000000001E-2</v>
      </c>
      <c r="E374" s="19">
        <f>VLOOKUP(Panel!A374,Datos!$A$2:$E$16,4,TRUE)</f>
        <v>-739116.14048603002</v>
      </c>
      <c r="F374" s="19">
        <f>VLOOKUP(Panel!A374,Datos!$A$2:$E$16,5,TRUE)</f>
        <v>41.5</v>
      </c>
      <c r="G374" s="22">
        <f>VLOOKUP(Panel!A374,Datos!$A$2:$F$16,6,TRUE)</f>
        <v>5.6629171425103708E-2</v>
      </c>
      <c r="H374" s="19"/>
      <c r="J374" s="19"/>
      <c r="K374" s="19"/>
      <c r="N374" s="19">
        <v>449395.43</v>
      </c>
      <c r="O374" s="19">
        <v>25314156</v>
      </c>
      <c r="P374">
        <v>0</v>
      </c>
      <c r="Q374" s="19">
        <v>246324105</v>
      </c>
      <c r="S374">
        <v>0</v>
      </c>
    </row>
    <row r="375" spans="1:19" x14ac:dyDescent="0.2">
      <c r="A375">
        <v>2010</v>
      </c>
      <c r="B375" t="s">
        <v>80</v>
      </c>
      <c r="C375" s="19">
        <f>VLOOKUP(A375,Datos!$A$2:$E$16,2,TRUE)</f>
        <v>19596936.678134698</v>
      </c>
      <c r="D375" s="19">
        <f>VLOOKUP(Panel!A375,Datos!$A$2:$E$16,3,TRUE)</f>
        <v>7.9042791000000001E-2</v>
      </c>
      <c r="E375" s="19">
        <f>VLOOKUP(Panel!A375,Datos!$A$2:$E$16,4,TRUE)</f>
        <v>-739116.14048603002</v>
      </c>
      <c r="F375" s="19">
        <f>VLOOKUP(Panel!A375,Datos!$A$2:$E$16,5,TRUE)</f>
        <v>41.5</v>
      </c>
      <c r="G375" s="22">
        <f>VLOOKUP(Panel!A375,Datos!$A$2:$F$16,6,TRUE)</f>
        <v>5.6629171425103708E-2</v>
      </c>
      <c r="H375" s="19"/>
      <c r="I375" s="19"/>
      <c r="J375" s="19"/>
      <c r="K375" s="19"/>
      <c r="L375" s="19"/>
      <c r="M375" s="19">
        <v>155000</v>
      </c>
      <c r="N375" s="19">
        <v>5550793.1900000004</v>
      </c>
      <c r="P375" s="19">
        <v>5869815</v>
      </c>
      <c r="Q375" s="19">
        <v>13379680</v>
      </c>
      <c r="S375" s="19">
        <v>8000000</v>
      </c>
    </row>
    <row r="376" spans="1:19" x14ac:dyDescent="0.2">
      <c r="A376">
        <v>2010</v>
      </c>
      <c r="B376" t="s">
        <v>81</v>
      </c>
      <c r="C376" s="19">
        <f>VLOOKUP(A376,Datos!$A$2:$E$16,2,TRUE)</f>
        <v>19596936.678134698</v>
      </c>
      <c r="D376" s="19">
        <f>VLOOKUP(Panel!A376,Datos!$A$2:$E$16,3,TRUE)</f>
        <v>7.9042791000000001E-2</v>
      </c>
      <c r="E376" s="19">
        <f>VLOOKUP(Panel!A376,Datos!$A$2:$E$16,4,TRUE)</f>
        <v>-739116.14048603002</v>
      </c>
      <c r="F376" s="19">
        <f>VLOOKUP(Panel!A376,Datos!$A$2:$E$16,5,TRUE)</f>
        <v>41.5</v>
      </c>
      <c r="G376" s="22">
        <f>VLOOKUP(Panel!A376,Datos!$A$2:$F$16,6,TRUE)</f>
        <v>5.6629171425103708E-2</v>
      </c>
      <c r="H376" s="19"/>
      <c r="J376" s="19"/>
      <c r="K376" s="19"/>
      <c r="O376" s="19">
        <v>12150000</v>
      </c>
      <c r="P376" s="19">
        <v>55589042</v>
      </c>
      <c r="Q376" s="19">
        <v>161845278.47</v>
      </c>
      <c r="R376">
        <v>0</v>
      </c>
      <c r="S376" s="19">
        <v>8000000</v>
      </c>
    </row>
    <row r="377" spans="1:19" x14ac:dyDescent="0.2">
      <c r="A377">
        <v>2010</v>
      </c>
      <c r="B377" t="s">
        <v>82</v>
      </c>
      <c r="C377" s="19">
        <f>VLOOKUP(A377,Datos!$A$2:$E$16,2,TRUE)</f>
        <v>19596936.678134698</v>
      </c>
      <c r="D377" s="19">
        <f>VLOOKUP(Panel!A377,Datos!$A$2:$E$16,3,TRUE)</f>
        <v>7.9042791000000001E-2</v>
      </c>
      <c r="E377" s="19">
        <f>VLOOKUP(Panel!A377,Datos!$A$2:$E$16,4,TRUE)</f>
        <v>-739116.14048603002</v>
      </c>
      <c r="F377" s="19">
        <f>VLOOKUP(Panel!A377,Datos!$A$2:$E$16,5,TRUE)</f>
        <v>41.5</v>
      </c>
      <c r="G377" s="22">
        <f>VLOOKUP(Panel!A377,Datos!$A$2:$F$16,6,TRUE)</f>
        <v>5.6629171425103708E-2</v>
      </c>
      <c r="I377" s="19"/>
      <c r="J377" s="19"/>
      <c r="K377" s="19"/>
      <c r="L377" s="19"/>
      <c r="O377">
        <v>0</v>
      </c>
    </row>
    <row r="378" spans="1:19" x14ac:dyDescent="0.2">
      <c r="A378">
        <v>2010</v>
      </c>
      <c r="B378" t="s">
        <v>83</v>
      </c>
      <c r="C378" s="19">
        <f>VLOOKUP(A378,Datos!$A$2:$E$16,2,TRUE)</f>
        <v>19596936.678134698</v>
      </c>
      <c r="D378" s="19">
        <f>VLOOKUP(Panel!A378,Datos!$A$2:$E$16,3,TRUE)</f>
        <v>7.9042791000000001E-2</v>
      </c>
      <c r="E378" s="19">
        <f>VLOOKUP(Panel!A378,Datos!$A$2:$E$16,4,TRUE)</f>
        <v>-739116.14048603002</v>
      </c>
      <c r="F378" s="19">
        <f>VLOOKUP(Panel!A378,Datos!$A$2:$E$16,5,TRUE)</f>
        <v>41.5</v>
      </c>
      <c r="G378" s="22">
        <f>VLOOKUP(Panel!A378,Datos!$A$2:$F$16,6,TRUE)</f>
        <v>5.6629171425103708E-2</v>
      </c>
      <c r="H378" s="19"/>
      <c r="I378" s="19"/>
      <c r="J378" s="19"/>
      <c r="K378" s="19"/>
      <c r="M378">
        <v>0</v>
      </c>
      <c r="N378" s="19">
        <v>14526180.93</v>
      </c>
      <c r="O378" s="19">
        <v>27000000</v>
      </c>
      <c r="P378">
        <v>0</v>
      </c>
      <c r="Q378" s="19">
        <v>40605291</v>
      </c>
      <c r="S378">
        <v>0</v>
      </c>
    </row>
    <row r="379" spans="1:19" x14ac:dyDescent="0.2">
      <c r="A379">
        <v>2010</v>
      </c>
      <c r="B379" t="s">
        <v>84</v>
      </c>
      <c r="C379" s="19">
        <f>VLOOKUP(A379,Datos!$A$2:$E$16,2,TRUE)</f>
        <v>19596936.678134698</v>
      </c>
      <c r="D379" s="19">
        <f>VLOOKUP(Panel!A379,Datos!$A$2:$E$16,3,TRUE)</f>
        <v>7.9042791000000001E-2</v>
      </c>
      <c r="E379" s="19">
        <f>VLOOKUP(Panel!A379,Datos!$A$2:$E$16,4,TRUE)</f>
        <v>-739116.14048603002</v>
      </c>
      <c r="F379" s="19">
        <f>VLOOKUP(Panel!A379,Datos!$A$2:$E$16,5,TRUE)</f>
        <v>41.5</v>
      </c>
      <c r="G379" s="22">
        <f>VLOOKUP(Panel!A379,Datos!$A$2:$F$16,6,TRUE)</f>
        <v>5.6629171425103708E-2</v>
      </c>
      <c r="H379" s="19"/>
      <c r="I379" s="19"/>
      <c r="J379" s="19"/>
      <c r="N379" s="19">
        <v>50000</v>
      </c>
      <c r="O379" s="19">
        <v>5375000</v>
      </c>
      <c r="P379" s="19">
        <v>12010000</v>
      </c>
      <c r="Q379" s="19">
        <v>49570186</v>
      </c>
      <c r="R379">
        <v>0</v>
      </c>
      <c r="S379">
        <v>0</v>
      </c>
    </row>
    <row r="380" spans="1:19" x14ac:dyDescent="0.2">
      <c r="A380">
        <v>2010</v>
      </c>
      <c r="B380" t="s">
        <v>85</v>
      </c>
      <c r="C380" s="19">
        <f>VLOOKUP(A380,Datos!$A$2:$E$16,2,TRUE)</f>
        <v>19596936.678134698</v>
      </c>
      <c r="D380" s="19">
        <f>VLOOKUP(Panel!A380,Datos!$A$2:$E$16,3,TRUE)</f>
        <v>7.9042791000000001E-2</v>
      </c>
      <c r="E380" s="19">
        <f>VLOOKUP(Panel!A380,Datos!$A$2:$E$16,4,TRUE)</f>
        <v>-739116.14048603002</v>
      </c>
      <c r="F380" s="19">
        <f>VLOOKUP(Panel!A380,Datos!$A$2:$E$16,5,TRUE)</f>
        <v>41.5</v>
      </c>
      <c r="G380" s="22">
        <f>VLOOKUP(Panel!A380,Datos!$A$2:$F$16,6,TRUE)</f>
        <v>5.6629171425103708E-2</v>
      </c>
      <c r="H380" s="19"/>
      <c r="I380" s="19"/>
      <c r="N380">
        <v>0</v>
      </c>
      <c r="O380" s="19">
        <v>1790000</v>
      </c>
      <c r="P380" s="19">
        <v>9751300</v>
      </c>
      <c r="Q380" s="19">
        <v>164668048.03999999</v>
      </c>
      <c r="R380" s="19">
        <v>1000000</v>
      </c>
      <c r="S380">
        <v>0</v>
      </c>
    </row>
    <row r="381" spans="1:19" x14ac:dyDescent="0.2">
      <c r="A381">
        <v>2010</v>
      </c>
      <c r="B381" t="s">
        <v>86</v>
      </c>
      <c r="C381" s="19">
        <f>VLOOKUP(A381,Datos!$A$2:$E$16,2,TRUE)</f>
        <v>19596936.678134698</v>
      </c>
      <c r="D381" s="19">
        <f>VLOOKUP(Panel!A381,Datos!$A$2:$E$16,3,TRUE)</f>
        <v>7.9042791000000001E-2</v>
      </c>
      <c r="E381" s="19">
        <f>VLOOKUP(Panel!A381,Datos!$A$2:$E$16,4,TRUE)</f>
        <v>-739116.14048603002</v>
      </c>
      <c r="F381" s="19">
        <f>VLOOKUP(Panel!A381,Datos!$A$2:$E$16,5,TRUE)</f>
        <v>41.5</v>
      </c>
      <c r="G381" s="22">
        <f>VLOOKUP(Panel!A381,Datos!$A$2:$F$16,6,TRUE)</f>
        <v>5.6629171425103708E-2</v>
      </c>
      <c r="H381" s="19"/>
      <c r="I381" s="19"/>
      <c r="J381" s="19"/>
      <c r="K381" s="19"/>
      <c r="M381">
        <v>0</v>
      </c>
      <c r="N381" s="19">
        <v>95117642.719999999</v>
      </c>
      <c r="O381">
        <v>0</v>
      </c>
      <c r="P381" s="19">
        <v>75887701.5</v>
      </c>
      <c r="Q381" s="19">
        <v>74251668.420000002</v>
      </c>
      <c r="R381">
        <v>0</v>
      </c>
      <c r="S381" s="19">
        <v>2200000</v>
      </c>
    </row>
    <row r="382" spans="1:19" x14ac:dyDescent="0.2">
      <c r="A382">
        <v>2010</v>
      </c>
      <c r="B382" t="s">
        <v>87</v>
      </c>
      <c r="C382" s="19">
        <f>VLOOKUP(A382,Datos!$A$2:$E$16,2,TRUE)</f>
        <v>19596936.678134698</v>
      </c>
      <c r="D382" s="19">
        <f>VLOOKUP(Panel!A382,Datos!$A$2:$E$16,3,TRUE)</f>
        <v>7.9042791000000001E-2</v>
      </c>
      <c r="E382" s="19">
        <f>VLOOKUP(Panel!A382,Datos!$A$2:$E$16,4,TRUE)</f>
        <v>-739116.14048603002</v>
      </c>
      <c r="F382" s="19">
        <f>VLOOKUP(Panel!A382,Datos!$A$2:$E$16,5,TRUE)</f>
        <v>41.5</v>
      </c>
      <c r="G382" s="22">
        <f>VLOOKUP(Panel!A382,Datos!$A$2:$F$16,6,TRUE)</f>
        <v>5.6629171425103708E-2</v>
      </c>
      <c r="H382" s="19"/>
      <c r="I382" s="19"/>
      <c r="J382" s="19"/>
      <c r="K382" s="19"/>
      <c r="N382">
        <v>0</v>
      </c>
      <c r="O382" s="19">
        <v>1471562.2</v>
      </c>
      <c r="P382" s="19">
        <v>3400000</v>
      </c>
      <c r="Q382" s="19">
        <v>72221696.670000002</v>
      </c>
      <c r="R382">
        <v>0</v>
      </c>
      <c r="S382">
        <v>0</v>
      </c>
    </row>
    <row r="383" spans="1:19" x14ac:dyDescent="0.2">
      <c r="A383">
        <v>2010</v>
      </c>
      <c r="B383" t="s">
        <v>88</v>
      </c>
      <c r="C383" s="19">
        <f>VLOOKUP(A383,Datos!$A$2:$E$16,2,TRUE)</f>
        <v>19596936.678134698</v>
      </c>
      <c r="D383" s="19">
        <f>VLOOKUP(Panel!A383,Datos!$A$2:$E$16,3,TRUE)</f>
        <v>7.9042791000000001E-2</v>
      </c>
      <c r="E383" s="19">
        <f>VLOOKUP(Panel!A383,Datos!$A$2:$E$16,4,TRUE)</f>
        <v>-739116.14048603002</v>
      </c>
      <c r="F383" s="19">
        <f>VLOOKUP(Panel!A383,Datos!$A$2:$E$16,5,TRUE)</f>
        <v>41.5</v>
      </c>
      <c r="G383" s="22">
        <f>VLOOKUP(Panel!A383,Datos!$A$2:$F$16,6,TRUE)</f>
        <v>5.6629171425103708E-2</v>
      </c>
      <c r="H383" s="19"/>
      <c r="I383" s="19"/>
      <c r="J383" s="19"/>
      <c r="O383" s="19">
        <v>14525066.02</v>
      </c>
      <c r="P383" s="19">
        <v>5829681.5499999998</v>
      </c>
      <c r="Q383" s="19">
        <v>225266085.91999999</v>
      </c>
      <c r="R383" s="19">
        <v>5363613.74</v>
      </c>
      <c r="S383" s="19">
        <v>17250000</v>
      </c>
    </row>
    <row r="384" spans="1:19" x14ac:dyDescent="0.2">
      <c r="A384">
        <v>2010</v>
      </c>
      <c r="B384" t="s">
        <v>89</v>
      </c>
      <c r="C384" s="19">
        <f>VLOOKUP(A384,Datos!$A$2:$E$16,2,TRUE)</f>
        <v>19596936.678134698</v>
      </c>
      <c r="D384" s="19">
        <f>VLOOKUP(Panel!A384,Datos!$A$2:$E$16,3,TRUE)</f>
        <v>7.9042791000000001E-2</v>
      </c>
      <c r="E384" s="19">
        <f>VLOOKUP(Panel!A384,Datos!$A$2:$E$16,4,TRUE)</f>
        <v>-739116.14048603002</v>
      </c>
      <c r="F384" s="19">
        <f>VLOOKUP(Panel!A384,Datos!$A$2:$E$16,5,TRUE)</f>
        <v>41.5</v>
      </c>
      <c r="G384" s="22">
        <f>VLOOKUP(Panel!A384,Datos!$A$2:$F$16,6,TRUE)</f>
        <v>5.6629171425103708E-2</v>
      </c>
      <c r="H384" s="19"/>
      <c r="I384" s="19"/>
      <c r="J384" s="19"/>
      <c r="K384" s="19"/>
      <c r="M384" s="19">
        <v>29415397.710000001</v>
      </c>
      <c r="N384">
        <v>0</v>
      </c>
      <c r="O384" s="19">
        <v>144707465.84</v>
      </c>
      <c r="P384" s="19">
        <v>223302599.34999999</v>
      </c>
      <c r="Q384" s="19">
        <v>1141464423.49</v>
      </c>
      <c r="R384" s="19">
        <v>837644218.66999996</v>
      </c>
      <c r="S384" s="19">
        <v>12593704.4</v>
      </c>
    </row>
    <row r="385" spans="1:20" x14ac:dyDescent="0.2">
      <c r="A385">
        <v>2010</v>
      </c>
      <c r="B385" t="s">
        <v>90</v>
      </c>
      <c r="C385" s="19">
        <f>VLOOKUP(A385,Datos!$A$2:$E$16,2,TRUE)</f>
        <v>19596936.678134698</v>
      </c>
      <c r="D385" s="19">
        <f>VLOOKUP(Panel!A385,Datos!$A$2:$E$16,3,TRUE)</f>
        <v>7.9042791000000001E-2</v>
      </c>
      <c r="E385" s="19">
        <f>VLOOKUP(Panel!A385,Datos!$A$2:$E$16,4,TRUE)</f>
        <v>-739116.14048603002</v>
      </c>
      <c r="F385" s="19">
        <f>VLOOKUP(Panel!A385,Datos!$A$2:$E$16,5,TRUE)</f>
        <v>41.5</v>
      </c>
      <c r="G385" s="22">
        <f>VLOOKUP(Panel!A385,Datos!$A$2:$F$16,6,TRUE)</f>
        <v>5.6629171425103708E-2</v>
      </c>
      <c r="H385" s="19"/>
      <c r="I385" s="19"/>
      <c r="J385" s="19"/>
      <c r="K385" s="19"/>
      <c r="L385" s="19"/>
      <c r="N385" s="19">
        <v>1449700</v>
      </c>
      <c r="P385" s="19">
        <v>48712943</v>
      </c>
      <c r="Q385" s="19">
        <v>115851282</v>
      </c>
      <c r="R385" s="19">
        <v>2965000</v>
      </c>
      <c r="S385">
        <v>0</v>
      </c>
    </row>
    <row r="386" spans="1:20" x14ac:dyDescent="0.2">
      <c r="A386">
        <v>2010</v>
      </c>
      <c r="B386" t="s">
        <v>91</v>
      </c>
      <c r="C386" s="19">
        <f>VLOOKUP(A386,Datos!$A$2:$E$16,2,TRUE)</f>
        <v>19596936.678134698</v>
      </c>
      <c r="D386" s="19">
        <f>VLOOKUP(Panel!A386,Datos!$A$2:$E$16,3,TRUE)</f>
        <v>7.9042791000000001E-2</v>
      </c>
      <c r="E386" s="19">
        <f>VLOOKUP(Panel!A386,Datos!$A$2:$E$16,4,TRUE)</f>
        <v>-739116.14048603002</v>
      </c>
      <c r="F386" s="19">
        <f>VLOOKUP(Panel!A386,Datos!$A$2:$E$16,5,TRUE)</f>
        <v>41.5</v>
      </c>
      <c r="G386" s="22">
        <f>VLOOKUP(Panel!A386,Datos!$A$2:$F$16,6,TRUE)</f>
        <v>5.6629171425103708E-2</v>
      </c>
      <c r="H386" s="19"/>
      <c r="I386" s="19"/>
      <c r="J386" s="19"/>
      <c r="K386" s="19"/>
      <c r="L386" s="19"/>
      <c r="N386" s="19">
        <v>112285315.5</v>
      </c>
      <c r="O386" s="19">
        <v>270220910.80000001</v>
      </c>
      <c r="P386" s="19">
        <v>544673939.88999999</v>
      </c>
      <c r="Q386" s="19">
        <v>1358137569.47</v>
      </c>
      <c r="R386" s="19">
        <v>8789414.4000000004</v>
      </c>
      <c r="S386" s="19">
        <v>47582765.75</v>
      </c>
      <c r="T386">
        <v>0</v>
      </c>
    </row>
    <row r="387" spans="1:20" x14ac:dyDescent="0.2">
      <c r="A387">
        <v>2010</v>
      </c>
      <c r="B387" t="s">
        <v>92</v>
      </c>
      <c r="C387" s="19">
        <f>VLOOKUP(A387,Datos!$A$2:$E$16,2,TRUE)</f>
        <v>19596936.678134698</v>
      </c>
      <c r="D387" s="19">
        <f>VLOOKUP(Panel!A387,Datos!$A$2:$E$16,3,TRUE)</f>
        <v>7.9042791000000001E-2</v>
      </c>
      <c r="E387" s="19">
        <f>VLOOKUP(Panel!A387,Datos!$A$2:$E$16,4,TRUE)</f>
        <v>-739116.14048603002</v>
      </c>
      <c r="F387" s="19">
        <f>VLOOKUP(Panel!A387,Datos!$A$2:$E$16,5,TRUE)</f>
        <v>41.5</v>
      </c>
      <c r="G387" s="22">
        <f>VLOOKUP(Panel!A387,Datos!$A$2:$F$16,6,TRUE)</f>
        <v>5.6629171425103708E-2</v>
      </c>
      <c r="H387" s="19"/>
      <c r="I387" s="19"/>
      <c r="J387" s="19"/>
      <c r="N387">
        <v>0</v>
      </c>
      <c r="O387">
        <v>0</v>
      </c>
      <c r="P387">
        <v>0</v>
      </c>
      <c r="Q387" s="19">
        <v>3009565</v>
      </c>
      <c r="T387">
        <v>0</v>
      </c>
    </row>
    <row r="388" spans="1:20" x14ac:dyDescent="0.2">
      <c r="A388">
        <v>2010</v>
      </c>
      <c r="B388" t="s">
        <v>93</v>
      </c>
      <c r="C388" s="19">
        <f>VLOOKUP(A388,Datos!$A$2:$E$16,2,TRUE)</f>
        <v>19596936.678134698</v>
      </c>
      <c r="D388" s="19">
        <f>VLOOKUP(Panel!A388,Datos!$A$2:$E$16,3,TRUE)</f>
        <v>7.9042791000000001E-2</v>
      </c>
      <c r="E388" s="19">
        <f>VLOOKUP(Panel!A388,Datos!$A$2:$E$16,4,TRUE)</f>
        <v>-739116.14048603002</v>
      </c>
      <c r="F388" s="19">
        <f>VLOOKUP(Panel!A388,Datos!$A$2:$E$16,5,TRUE)</f>
        <v>41.5</v>
      </c>
      <c r="G388" s="22">
        <f>VLOOKUP(Panel!A388,Datos!$A$2:$F$16,6,TRUE)</f>
        <v>5.6629171425103708E-2</v>
      </c>
      <c r="H388" s="19"/>
      <c r="I388" s="19"/>
      <c r="J388" s="19"/>
      <c r="K388" s="19"/>
      <c r="M388" s="19">
        <v>3044580</v>
      </c>
      <c r="O388">
        <v>0</v>
      </c>
    </row>
    <row r="389" spans="1:20" x14ac:dyDescent="0.2">
      <c r="A389">
        <v>2010</v>
      </c>
      <c r="B389" t="s">
        <v>94</v>
      </c>
      <c r="C389" s="19">
        <f>VLOOKUP(A389,Datos!$A$2:$E$16,2,TRUE)</f>
        <v>19596936.678134698</v>
      </c>
      <c r="D389" s="19">
        <f>VLOOKUP(Panel!A389,Datos!$A$2:$E$16,3,TRUE)</f>
        <v>7.9042791000000001E-2</v>
      </c>
      <c r="E389" s="19">
        <f>VLOOKUP(Panel!A389,Datos!$A$2:$E$16,4,TRUE)</f>
        <v>-739116.14048603002</v>
      </c>
      <c r="F389" s="19">
        <f>VLOOKUP(Panel!A389,Datos!$A$2:$E$16,5,TRUE)</f>
        <v>41.5</v>
      </c>
      <c r="G389" s="22">
        <f>VLOOKUP(Panel!A389,Datos!$A$2:$F$16,6,TRUE)</f>
        <v>5.6629171425103708E-2</v>
      </c>
      <c r="H389" s="19"/>
      <c r="I389" s="19"/>
      <c r="J389" s="19"/>
      <c r="K389" s="19"/>
      <c r="M389" s="19">
        <v>3373041</v>
      </c>
      <c r="O389" s="19">
        <v>21297118</v>
      </c>
      <c r="P389" s="19">
        <v>14842870.5</v>
      </c>
      <c r="Q389" s="19">
        <v>111067687.09999999</v>
      </c>
      <c r="S389">
        <v>0</v>
      </c>
    </row>
    <row r="390" spans="1:20" x14ac:dyDescent="0.2">
      <c r="A390">
        <v>2010</v>
      </c>
      <c r="B390" t="s">
        <v>95</v>
      </c>
      <c r="C390" s="19">
        <f>VLOOKUP(A390,Datos!$A$2:$E$16,2,TRUE)</f>
        <v>19596936.678134698</v>
      </c>
      <c r="D390" s="19">
        <f>VLOOKUP(Panel!A390,Datos!$A$2:$E$16,3,TRUE)</f>
        <v>7.9042791000000001E-2</v>
      </c>
      <c r="E390" s="19">
        <f>VLOOKUP(Panel!A390,Datos!$A$2:$E$16,4,TRUE)</f>
        <v>-739116.14048603002</v>
      </c>
      <c r="F390" s="19">
        <f>VLOOKUP(Panel!A390,Datos!$A$2:$E$16,5,TRUE)</f>
        <v>41.5</v>
      </c>
      <c r="G390" s="22">
        <f>VLOOKUP(Panel!A390,Datos!$A$2:$F$16,6,TRUE)</f>
        <v>5.6629171425103708E-2</v>
      </c>
      <c r="H390" s="19"/>
      <c r="I390" s="19"/>
      <c r="J390" s="19"/>
      <c r="K390" s="19"/>
      <c r="N390" s="19">
        <v>4968625</v>
      </c>
      <c r="O390" s="19">
        <v>17155335.699999999</v>
      </c>
      <c r="R390" s="19">
        <v>20203702.329999998</v>
      </c>
      <c r="S390">
        <v>0</v>
      </c>
    </row>
    <row r="391" spans="1:20" x14ac:dyDescent="0.2">
      <c r="A391">
        <v>2010</v>
      </c>
      <c r="B391" t="s">
        <v>96</v>
      </c>
      <c r="C391" s="19">
        <f>VLOOKUP(A391,Datos!$A$2:$E$16,2,TRUE)</f>
        <v>19596936.678134698</v>
      </c>
      <c r="D391" s="19">
        <f>VLOOKUP(Panel!A391,Datos!$A$2:$E$16,3,TRUE)</f>
        <v>7.9042791000000001E-2</v>
      </c>
      <c r="E391" s="19">
        <f>VLOOKUP(Panel!A391,Datos!$A$2:$E$16,4,TRUE)</f>
        <v>-739116.14048603002</v>
      </c>
      <c r="F391" s="19">
        <f>VLOOKUP(Panel!A391,Datos!$A$2:$E$16,5,TRUE)</f>
        <v>41.5</v>
      </c>
      <c r="G391" s="22">
        <f>VLOOKUP(Panel!A391,Datos!$A$2:$F$16,6,TRUE)</f>
        <v>5.6629171425103708E-2</v>
      </c>
      <c r="H391" s="19"/>
      <c r="I391" s="19"/>
      <c r="J391" s="19"/>
      <c r="K391" s="19"/>
      <c r="L391" s="19"/>
      <c r="N391" s="19">
        <v>763531</v>
      </c>
      <c r="O391" s="19">
        <v>231053174.69</v>
      </c>
      <c r="P391" s="19">
        <v>183297460.47</v>
      </c>
      <c r="Q391" s="19">
        <v>296672952.81</v>
      </c>
      <c r="S391">
        <v>0</v>
      </c>
    </row>
    <row r="392" spans="1:20" x14ac:dyDescent="0.2">
      <c r="A392">
        <v>2010</v>
      </c>
      <c r="B392" t="s">
        <v>97</v>
      </c>
      <c r="C392" s="19">
        <f>VLOOKUP(A392,Datos!$A$2:$E$16,2,TRUE)</f>
        <v>19596936.678134698</v>
      </c>
      <c r="D392" s="19">
        <f>VLOOKUP(Panel!A392,Datos!$A$2:$E$16,3,TRUE)</f>
        <v>7.9042791000000001E-2</v>
      </c>
      <c r="E392" s="19">
        <f>VLOOKUP(Panel!A392,Datos!$A$2:$E$16,4,TRUE)</f>
        <v>-739116.14048603002</v>
      </c>
      <c r="F392" s="19">
        <f>VLOOKUP(Panel!A392,Datos!$A$2:$E$16,5,TRUE)</f>
        <v>41.5</v>
      </c>
      <c r="G392" s="22">
        <f>VLOOKUP(Panel!A392,Datos!$A$2:$F$16,6,TRUE)</f>
        <v>5.6629171425103708E-2</v>
      </c>
      <c r="J392" s="19"/>
      <c r="O392" s="19">
        <v>55381597.32</v>
      </c>
      <c r="S392">
        <v>0</v>
      </c>
    </row>
    <row r="393" spans="1:20" x14ac:dyDescent="0.2">
      <c r="A393">
        <v>2010</v>
      </c>
      <c r="B393" t="s">
        <v>98</v>
      </c>
      <c r="C393" s="19">
        <f>VLOOKUP(A393,Datos!$A$2:$E$16,2,TRUE)</f>
        <v>19596936.678134698</v>
      </c>
      <c r="D393" s="19">
        <f>VLOOKUP(Panel!A393,Datos!$A$2:$E$16,3,TRUE)</f>
        <v>7.9042791000000001E-2</v>
      </c>
      <c r="E393" s="19">
        <f>VLOOKUP(Panel!A393,Datos!$A$2:$E$16,4,TRUE)</f>
        <v>-739116.14048603002</v>
      </c>
      <c r="F393" s="19">
        <f>VLOOKUP(Panel!A393,Datos!$A$2:$E$16,5,TRUE)</f>
        <v>41.5</v>
      </c>
      <c r="G393" s="22">
        <f>VLOOKUP(Panel!A393,Datos!$A$2:$F$16,6,TRUE)</f>
        <v>5.6629171425103708E-2</v>
      </c>
      <c r="H393" s="19"/>
      <c r="I393" s="19"/>
      <c r="J393" s="19"/>
      <c r="K393" s="19"/>
      <c r="L393" s="19"/>
      <c r="N393" s="19">
        <v>2380000</v>
      </c>
      <c r="O393" s="19">
        <v>174796.44</v>
      </c>
      <c r="P393">
        <v>0</v>
      </c>
      <c r="Q393" s="19">
        <v>179684855.69</v>
      </c>
      <c r="R393" s="19">
        <v>39874258.170000002</v>
      </c>
      <c r="S393" s="19">
        <v>814205920</v>
      </c>
    </row>
    <row r="394" spans="1:20" x14ac:dyDescent="0.2">
      <c r="A394">
        <v>2010</v>
      </c>
      <c r="B394" t="s">
        <v>99</v>
      </c>
      <c r="C394" s="19">
        <f>VLOOKUP(A394,Datos!$A$2:$E$16,2,TRUE)</f>
        <v>19596936.678134698</v>
      </c>
      <c r="D394" s="19">
        <f>VLOOKUP(Panel!A394,Datos!$A$2:$E$16,3,TRUE)</f>
        <v>7.9042791000000001E-2</v>
      </c>
      <c r="E394" s="19">
        <f>VLOOKUP(Panel!A394,Datos!$A$2:$E$16,4,TRUE)</f>
        <v>-739116.14048603002</v>
      </c>
      <c r="F394" s="19">
        <f>VLOOKUP(Panel!A394,Datos!$A$2:$E$16,5,TRUE)</f>
        <v>41.5</v>
      </c>
      <c r="G394" s="22">
        <f>VLOOKUP(Panel!A394,Datos!$A$2:$F$16,6,TRUE)</f>
        <v>5.6629171425103708E-2</v>
      </c>
      <c r="H394" s="19"/>
      <c r="J394" s="19"/>
      <c r="K394" s="19"/>
      <c r="L394" s="19"/>
      <c r="M394" s="19">
        <v>8154285.7000000002</v>
      </c>
      <c r="N394" s="19">
        <v>21535493</v>
      </c>
      <c r="O394" s="19">
        <v>30285380</v>
      </c>
      <c r="P394" s="19">
        <v>85668897</v>
      </c>
      <c r="Q394" s="19">
        <v>3500000</v>
      </c>
      <c r="R394" s="19">
        <v>115246555.78</v>
      </c>
      <c r="S394">
        <v>0</v>
      </c>
    </row>
    <row r="395" spans="1:20" x14ac:dyDescent="0.2">
      <c r="A395">
        <v>2010</v>
      </c>
      <c r="B395" t="s">
        <v>100</v>
      </c>
      <c r="C395" s="19">
        <f>VLOOKUP(A395,Datos!$A$2:$E$16,2,TRUE)</f>
        <v>19596936.678134698</v>
      </c>
      <c r="D395" s="19">
        <f>VLOOKUP(Panel!A395,Datos!$A$2:$E$16,3,TRUE)</f>
        <v>7.9042791000000001E-2</v>
      </c>
      <c r="E395" s="19">
        <f>VLOOKUP(Panel!A395,Datos!$A$2:$E$16,4,TRUE)</f>
        <v>-739116.14048603002</v>
      </c>
      <c r="F395" s="19">
        <f>VLOOKUP(Panel!A395,Datos!$A$2:$E$16,5,TRUE)</f>
        <v>41.5</v>
      </c>
      <c r="G395" s="22">
        <f>VLOOKUP(Panel!A395,Datos!$A$2:$F$16,6,TRUE)</f>
        <v>5.6629171425103708E-2</v>
      </c>
      <c r="H395" s="19"/>
      <c r="I395" s="19"/>
      <c r="J395" s="19"/>
      <c r="K395" s="19"/>
      <c r="L395" s="19"/>
      <c r="M395">
        <v>0</v>
      </c>
      <c r="N395" s="19">
        <v>4902395</v>
      </c>
      <c r="P395" s="19">
        <v>252462941.19999999</v>
      </c>
      <c r="Q395" s="19">
        <v>139275239.88</v>
      </c>
      <c r="R395" s="19">
        <v>52501933.710000001</v>
      </c>
    </row>
    <row r="396" spans="1:20" x14ac:dyDescent="0.2">
      <c r="A396">
        <v>2010</v>
      </c>
      <c r="B396" t="s">
        <v>101</v>
      </c>
      <c r="C396" s="19">
        <f>VLOOKUP(A396,Datos!$A$2:$E$16,2,TRUE)</f>
        <v>19596936.678134698</v>
      </c>
      <c r="D396" s="19">
        <f>VLOOKUP(Panel!A396,Datos!$A$2:$E$16,3,TRUE)</f>
        <v>7.9042791000000001E-2</v>
      </c>
      <c r="E396" s="19">
        <f>VLOOKUP(Panel!A396,Datos!$A$2:$E$16,4,TRUE)</f>
        <v>-739116.14048603002</v>
      </c>
      <c r="F396" s="19">
        <f>VLOOKUP(Panel!A396,Datos!$A$2:$E$16,5,TRUE)</f>
        <v>41.5</v>
      </c>
      <c r="G396" s="22">
        <f>VLOOKUP(Panel!A396,Datos!$A$2:$F$16,6,TRUE)</f>
        <v>5.6629171425103708E-2</v>
      </c>
      <c r="H396" s="19"/>
      <c r="I396" s="19"/>
      <c r="J396" s="19"/>
      <c r="O396" s="19">
        <v>19366382.850000001</v>
      </c>
      <c r="P396" s="19">
        <v>74852000</v>
      </c>
      <c r="R396" s="19">
        <v>24980000</v>
      </c>
      <c r="S396">
        <v>0</v>
      </c>
    </row>
    <row r="397" spans="1:20" x14ac:dyDescent="0.2">
      <c r="A397">
        <v>2010</v>
      </c>
      <c r="B397" t="s">
        <v>102</v>
      </c>
      <c r="C397" s="19">
        <f>VLOOKUP(A397,Datos!$A$2:$E$16,2,TRUE)</f>
        <v>19596936.678134698</v>
      </c>
      <c r="D397" s="19">
        <f>VLOOKUP(Panel!A397,Datos!$A$2:$E$16,3,TRUE)</f>
        <v>7.9042791000000001E-2</v>
      </c>
      <c r="E397" s="19">
        <f>VLOOKUP(Panel!A397,Datos!$A$2:$E$16,4,TRUE)</f>
        <v>-739116.14048603002</v>
      </c>
      <c r="F397" s="19">
        <f>VLOOKUP(Panel!A397,Datos!$A$2:$E$16,5,TRUE)</f>
        <v>41.5</v>
      </c>
      <c r="G397" s="22">
        <f>VLOOKUP(Panel!A397,Datos!$A$2:$F$16,6,TRUE)</f>
        <v>5.6629171425103708E-2</v>
      </c>
      <c r="H397" s="19"/>
      <c r="I397" s="19"/>
      <c r="J397" s="19"/>
      <c r="K397" s="19"/>
      <c r="L397" s="19"/>
      <c r="N397" s="19">
        <v>2400000</v>
      </c>
      <c r="O397" s="19">
        <v>85000</v>
      </c>
      <c r="P397" s="19">
        <v>16270062.710000001</v>
      </c>
      <c r="Q397" s="19">
        <v>1197000</v>
      </c>
      <c r="S397">
        <v>0</v>
      </c>
    </row>
    <row r="398" spans="1:20" x14ac:dyDescent="0.2">
      <c r="A398">
        <v>2010</v>
      </c>
      <c r="B398" t="s">
        <v>103</v>
      </c>
      <c r="C398" s="19">
        <f>VLOOKUP(A398,Datos!$A$2:$E$16,2,TRUE)</f>
        <v>19596936.678134698</v>
      </c>
      <c r="D398" s="19">
        <f>VLOOKUP(Panel!A398,Datos!$A$2:$E$16,3,TRUE)</f>
        <v>7.9042791000000001E-2</v>
      </c>
      <c r="E398" s="19">
        <f>VLOOKUP(Panel!A398,Datos!$A$2:$E$16,4,TRUE)</f>
        <v>-739116.14048603002</v>
      </c>
      <c r="F398" s="19">
        <f>VLOOKUP(Panel!A398,Datos!$A$2:$E$16,5,TRUE)</f>
        <v>41.5</v>
      </c>
      <c r="G398" s="22">
        <f>VLOOKUP(Panel!A398,Datos!$A$2:$F$16,6,TRUE)</f>
        <v>5.6629171425103708E-2</v>
      </c>
      <c r="O398">
        <v>0</v>
      </c>
      <c r="P398">
        <v>0</v>
      </c>
      <c r="Q398">
        <v>0</v>
      </c>
    </row>
    <row r="399" spans="1:20" x14ac:dyDescent="0.2">
      <c r="A399">
        <v>2010</v>
      </c>
      <c r="B399" t="s">
        <v>104</v>
      </c>
      <c r="C399" s="19">
        <f>VLOOKUP(A399,Datos!$A$2:$E$16,2,TRUE)</f>
        <v>19596936.678134698</v>
      </c>
      <c r="D399" s="19">
        <f>VLOOKUP(Panel!A399,Datos!$A$2:$E$16,3,TRUE)</f>
        <v>7.9042791000000001E-2</v>
      </c>
      <c r="E399" s="19">
        <f>VLOOKUP(Panel!A399,Datos!$A$2:$E$16,4,TRUE)</f>
        <v>-739116.14048603002</v>
      </c>
      <c r="F399" s="19">
        <f>VLOOKUP(Panel!A399,Datos!$A$2:$E$16,5,TRUE)</f>
        <v>41.5</v>
      </c>
      <c r="G399" s="22">
        <f>VLOOKUP(Panel!A399,Datos!$A$2:$F$16,6,TRUE)</f>
        <v>5.6629171425103708E-2</v>
      </c>
      <c r="H399" s="19"/>
      <c r="I399" s="19"/>
      <c r="J399" s="19"/>
      <c r="N399" s="19">
        <v>90475824.200000003</v>
      </c>
      <c r="P399" s="19">
        <v>86483588.390000001</v>
      </c>
      <c r="Q399" s="19">
        <v>249957026.49000001</v>
      </c>
      <c r="R399" s="19">
        <v>2445250</v>
      </c>
      <c r="S399" s="19">
        <v>8250000</v>
      </c>
    </row>
    <row r="400" spans="1:20" x14ac:dyDescent="0.2">
      <c r="A400">
        <v>2010</v>
      </c>
      <c r="B400" t="s">
        <v>105</v>
      </c>
      <c r="C400" s="19">
        <f>VLOOKUP(A400,Datos!$A$2:$E$16,2,TRUE)</f>
        <v>19596936.678134698</v>
      </c>
      <c r="D400" s="19">
        <f>VLOOKUP(Panel!A400,Datos!$A$2:$E$16,3,TRUE)</f>
        <v>7.9042791000000001E-2</v>
      </c>
      <c r="E400" s="19">
        <f>VLOOKUP(Panel!A400,Datos!$A$2:$E$16,4,TRUE)</f>
        <v>-739116.14048603002</v>
      </c>
      <c r="F400" s="19">
        <f>VLOOKUP(Panel!A400,Datos!$A$2:$E$16,5,TRUE)</f>
        <v>41.5</v>
      </c>
      <c r="G400" s="22">
        <f>VLOOKUP(Panel!A400,Datos!$A$2:$F$16,6,TRUE)</f>
        <v>5.6629171425103708E-2</v>
      </c>
      <c r="H400" s="19"/>
      <c r="I400" s="19"/>
      <c r="J400" s="19"/>
      <c r="K400" s="19"/>
      <c r="M400" s="19">
        <v>1000000</v>
      </c>
      <c r="N400" s="19">
        <v>22816322.899999999</v>
      </c>
      <c r="O400" s="19">
        <v>38957766.399999999</v>
      </c>
      <c r="P400" s="19">
        <v>73051200.25</v>
      </c>
      <c r="Q400" s="19">
        <v>423603792</v>
      </c>
      <c r="R400" s="19">
        <v>32607500</v>
      </c>
      <c r="S400">
        <v>0</v>
      </c>
    </row>
    <row r="401" spans="1:19" x14ac:dyDescent="0.2">
      <c r="A401">
        <v>2010</v>
      </c>
      <c r="B401" t="s">
        <v>106</v>
      </c>
      <c r="C401" s="19">
        <f>VLOOKUP(A401,Datos!$A$2:$E$16,2,TRUE)</f>
        <v>19596936.678134698</v>
      </c>
      <c r="D401" s="19">
        <f>VLOOKUP(Panel!A401,Datos!$A$2:$E$16,3,TRUE)</f>
        <v>7.9042791000000001E-2</v>
      </c>
      <c r="E401" s="19">
        <f>VLOOKUP(Panel!A401,Datos!$A$2:$E$16,4,TRUE)</f>
        <v>-739116.14048603002</v>
      </c>
      <c r="F401" s="19">
        <f>VLOOKUP(Panel!A401,Datos!$A$2:$E$16,5,TRUE)</f>
        <v>41.5</v>
      </c>
      <c r="G401" s="22">
        <f>VLOOKUP(Panel!A401,Datos!$A$2:$F$16,6,TRUE)</f>
        <v>5.6629171425103708E-2</v>
      </c>
      <c r="H401" s="19"/>
      <c r="I401" s="19"/>
      <c r="J401" s="19"/>
      <c r="K401" s="19"/>
      <c r="L401" s="19"/>
      <c r="M401" s="19">
        <v>7111793.5899999999</v>
      </c>
      <c r="N401" s="19">
        <v>58927372.25</v>
      </c>
      <c r="O401" s="19">
        <v>15079860.4</v>
      </c>
      <c r="P401" s="19">
        <v>13364525.699999999</v>
      </c>
      <c r="Q401" s="19">
        <v>6450000</v>
      </c>
      <c r="R401" s="19">
        <v>3045000</v>
      </c>
      <c r="S401" s="19">
        <v>50000000</v>
      </c>
    </row>
    <row r="402" spans="1:19" x14ac:dyDescent="0.2">
      <c r="A402">
        <v>2010</v>
      </c>
      <c r="B402" t="s">
        <v>107</v>
      </c>
      <c r="C402" s="19">
        <f>VLOOKUP(A402,Datos!$A$2:$E$16,2,TRUE)</f>
        <v>19596936.678134698</v>
      </c>
      <c r="D402" s="19">
        <f>VLOOKUP(Panel!A402,Datos!$A$2:$E$16,3,TRUE)</f>
        <v>7.9042791000000001E-2</v>
      </c>
      <c r="E402" s="19">
        <f>VLOOKUP(Panel!A402,Datos!$A$2:$E$16,4,TRUE)</f>
        <v>-739116.14048603002</v>
      </c>
      <c r="F402" s="19">
        <f>VLOOKUP(Panel!A402,Datos!$A$2:$E$16,5,TRUE)</f>
        <v>41.5</v>
      </c>
      <c r="G402" s="22">
        <f>VLOOKUP(Panel!A402,Datos!$A$2:$F$16,6,TRUE)</f>
        <v>5.6629171425103708E-2</v>
      </c>
      <c r="H402" s="19"/>
      <c r="I402" s="19"/>
      <c r="J402" s="19"/>
      <c r="K402" s="19"/>
      <c r="L402" s="19"/>
      <c r="N402" s="19">
        <v>24674385</v>
      </c>
      <c r="O402" s="19">
        <v>22778702</v>
      </c>
      <c r="P402" s="19">
        <v>5500250</v>
      </c>
      <c r="S402">
        <v>0</v>
      </c>
    </row>
    <row r="403" spans="1:19" x14ac:dyDescent="0.2">
      <c r="A403">
        <v>2010</v>
      </c>
      <c r="B403" t="s">
        <v>108</v>
      </c>
      <c r="C403" s="19">
        <f>VLOOKUP(A403,Datos!$A$2:$E$16,2,TRUE)</f>
        <v>19596936.678134698</v>
      </c>
      <c r="D403" s="19">
        <f>VLOOKUP(Panel!A403,Datos!$A$2:$E$16,3,TRUE)</f>
        <v>7.9042791000000001E-2</v>
      </c>
      <c r="E403" s="19">
        <f>VLOOKUP(Panel!A403,Datos!$A$2:$E$16,4,TRUE)</f>
        <v>-739116.14048603002</v>
      </c>
      <c r="F403" s="19">
        <f>VLOOKUP(Panel!A403,Datos!$A$2:$E$16,5,TRUE)</f>
        <v>41.5</v>
      </c>
      <c r="G403" s="22">
        <f>VLOOKUP(Panel!A403,Datos!$A$2:$F$16,6,TRUE)</f>
        <v>5.6629171425103708E-2</v>
      </c>
      <c r="H403" s="19"/>
      <c r="I403" s="19"/>
      <c r="J403" s="19"/>
      <c r="K403" s="19"/>
      <c r="N403" s="19">
        <v>113250</v>
      </c>
      <c r="O403">
        <v>0</v>
      </c>
      <c r="P403" s="19">
        <v>20452342.079999998</v>
      </c>
      <c r="Q403" s="19">
        <v>5660369</v>
      </c>
      <c r="R403" s="19">
        <v>7417000</v>
      </c>
      <c r="S403">
        <v>0</v>
      </c>
    </row>
    <row r="404" spans="1:19" x14ac:dyDescent="0.2">
      <c r="A404">
        <v>2010</v>
      </c>
      <c r="B404" t="s">
        <v>109</v>
      </c>
      <c r="C404" s="19">
        <f>VLOOKUP(A404,Datos!$A$2:$E$16,2,TRUE)</f>
        <v>19596936.678134698</v>
      </c>
      <c r="D404" s="19">
        <f>VLOOKUP(Panel!A404,Datos!$A$2:$E$16,3,TRUE)</f>
        <v>7.9042791000000001E-2</v>
      </c>
      <c r="E404" s="19">
        <f>VLOOKUP(Panel!A404,Datos!$A$2:$E$16,4,TRUE)</f>
        <v>-739116.14048603002</v>
      </c>
      <c r="F404" s="19">
        <f>VLOOKUP(Panel!A404,Datos!$A$2:$E$16,5,TRUE)</f>
        <v>41.5</v>
      </c>
      <c r="G404" s="22">
        <f>VLOOKUP(Panel!A404,Datos!$A$2:$F$16,6,TRUE)</f>
        <v>5.6629171425103708E-2</v>
      </c>
      <c r="H404" s="19"/>
      <c r="I404" s="19"/>
      <c r="J404" s="19"/>
      <c r="K404" s="19"/>
      <c r="N404">
        <v>0</v>
      </c>
      <c r="O404">
        <v>0</v>
      </c>
      <c r="Q404" s="19">
        <v>426972706.18000001</v>
      </c>
      <c r="S404" s="19">
        <v>327125.83</v>
      </c>
    </row>
    <row r="405" spans="1:19" x14ac:dyDescent="0.2">
      <c r="A405">
        <v>2010</v>
      </c>
      <c r="B405" t="s">
        <v>110</v>
      </c>
      <c r="C405" s="19">
        <f>VLOOKUP(A405,Datos!$A$2:$E$16,2,TRUE)</f>
        <v>19596936.678134698</v>
      </c>
      <c r="D405" s="19">
        <f>VLOOKUP(Panel!A405,Datos!$A$2:$E$16,3,TRUE)</f>
        <v>7.9042791000000001E-2</v>
      </c>
      <c r="E405" s="19">
        <f>VLOOKUP(Panel!A405,Datos!$A$2:$E$16,4,TRUE)</f>
        <v>-739116.14048603002</v>
      </c>
      <c r="F405" s="19">
        <f>VLOOKUP(Panel!A405,Datos!$A$2:$E$16,5,TRUE)</f>
        <v>41.5</v>
      </c>
      <c r="G405" s="22">
        <f>VLOOKUP(Panel!A405,Datos!$A$2:$F$16,6,TRUE)</f>
        <v>5.6629171425103708E-2</v>
      </c>
      <c r="H405" s="19"/>
      <c r="I405" s="19"/>
      <c r="J405" s="19"/>
      <c r="M405" s="19">
        <v>2000000</v>
      </c>
      <c r="N405" s="19">
        <v>1384763.7</v>
      </c>
      <c r="O405" s="19">
        <v>805000</v>
      </c>
      <c r="P405" s="19">
        <v>85779125.269999996</v>
      </c>
      <c r="Q405" s="19">
        <v>246561850.44999999</v>
      </c>
      <c r="R405" s="19">
        <v>225360047.94999999</v>
      </c>
    </row>
    <row r="406" spans="1:19" x14ac:dyDescent="0.2">
      <c r="A406">
        <v>2010</v>
      </c>
      <c r="B406" t="s">
        <v>111</v>
      </c>
      <c r="C406" s="19">
        <f>VLOOKUP(A406,Datos!$A$2:$E$16,2,TRUE)</f>
        <v>19596936.678134698</v>
      </c>
      <c r="D406" s="19">
        <f>VLOOKUP(Panel!A406,Datos!$A$2:$E$16,3,TRUE)</f>
        <v>7.9042791000000001E-2</v>
      </c>
      <c r="E406" s="19">
        <f>VLOOKUP(Panel!A406,Datos!$A$2:$E$16,4,TRUE)</f>
        <v>-739116.14048603002</v>
      </c>
      <c r="F406" s="19">
        <f>VLOOKUP(Panel!A406,Datos!$A$2:$E$16,5,TRUE)</f>
        <v>41.5</v>
      </c>
      <c r="G406" s="22">
        <f>VLOOKUP(Panel!A406,Datos!$A$2:$F$16,6,TRUE)</f>
        <v>5.6629171425103708E-2</v>
      </c>
      <c r="H406" s="19"/>
      <c r="I406" s="19"/>
      <c r="J406" s="19"/>
      <c r="K406" s="19"/>
      <c r="M406" s="19">
        <v>7696015</v>
      </c>
      <c r="N406" s="19">
        <v>15927817.76</v>
      </c>
      <c r="O406" s="19">
        <v>21350000</v>
      </c>
      <c r="P406" s="19">
        <v>25665715.300000001</v>
      </c>
      <c r="R406" s="19">
        <v>3296879</v>
      </c>
      <c r="S406">
        <v>0</v>
      </c>
    </row>
    <row r="407" spans="1:19" x14ac:dyDescent="0.2">
      <c r="A407">
        <v>2011</v>
      </c>
      <c r="B407" t="s">
        <v>31</v>
      </c>
      <c r="C407" s="19">
        <f>VLOOKUP(A407,Datos!$A$2:$E$16,2,TRUE)</f>
        <v>21370733.293318301</v>
      </c>
      <c r="D407" s="19">
        <f>VLOOKUP(Panel!A407,Datos!$A$2:$E$16,3,TRUE)</f>
        <v>7.4796120999999993E-2</v>
      </c>
      <c r="E407" s="19">
        <f>VLOOKUP(Panel!A407,Datos!$A$2:$E$16,4,TRUE)</f>
        <v>-1311706.56338061</v>
      </c>
      <c r="F407" s="19">
        <f>VLOOKUP(Panel!A407,Datos!$A$2:$E$16,5,TRUE)</f>
        <v>44.6</v>
      </c>
      <c r="G407" s="22">
        <f>VLOOKUP(Panel!A407,Datos!$A$2:$F$16,6,TRUE)</f>
        <v>4.8774960255347777E-2</v>
      </c>
      <c r="H407" s="19"/>
      <c r="J407" s="19"/>
      <c r="N407" s="19">
        <v>114171024.65000001</v>
      </c>
      <c r="O407" s="19">
        <v>49000000</v>
      </c>
      <c r="P407" s="19">
        <v>45203962</v>
      </c>
      <c r="Q407" s="19">
        <v>99064176</v>
      </c>
      <c r="R407" s="19">
        <v>11027685</v>
      </c>
      <c r="S407">
        <v>0</v>
      </c>
    </row>
    <row r="408" spans="1:19" x14ac:dyDescent="0.2">
      <c r="A408">
        <v>2011</v>
      </c>
      <c r="B408" t="s">
        <v>32</v>
      </c>
      <c r="C408" s="19">
        <f>VLOOKUP(A408,Datos!$A$2:$E$16,2,TRUE)</f>
        <v>21370733.293318301</v>
      </c>
      <c r="D408" s="19">
        <f>VLOOKUP(Panel!A408,Datos!$A$2:$E$16,3,TRUE)</f>
        <v>7.4796120999999993E-2</v>
      </c>
      <c r="E408" s="19">
        <f>VLOOKUP(Panel!A408,Datos!$A$2:$E$16,4,TRUE)</f>
        <v>-1311706.56338061</v>
      </c>
      <c r="F408" s="19">
        <f>VLOOKUP(Panel!A408,Datos!$A$2:$E$16,5,TRUE)</f>
        <v>44.6</v>
      </c>
      <c r="G408" s="22">
        <f>VLOOKUP(Panel!A408,Datos!$A$2:$F$16,6,TRUE)</f>
        <v>4.8774960255347777E-2</v>
      </c>
      <c r="I408" s="19"/>
      <c r="J408" s="19"/>
      <c r="O408" s="19">
        <v>92454272</v>
      </c>
      <c r="P408" s="19">
        <v>8966300</v>
      </c>
      <c r="Q408" s="19">
        <v>26347500</v>
      </c>
      <c r="R408" s="19">
        <v>3016012</v>
      </c>
      <c r="S408">
        <v>0</v>
      </c>
    </row>
    <row r="409" spans="1:19" x14ac:dyDescent="0.2">
      <c r="A409">
        <v>2011</v>
      </c>
      <c r="B409" t="s">
        <v>33</v>
      </c>
      <c r="C409" s="19">
        <f>VLOOKUP(A409,Datos!$A$2:$E$16,2,TRUE)</f>
        <v>21370733.293318301</v>
      </c>
      <c r="D409" s="19">
        <f>VLOOKUP(Panel!A409,Datos!$A$2:$E$16,3,TRUE)</f>
        <v>7.4796120999999993E-2</v>
      </c>
      <c r="E409" s="19">
        <f>VLOOKUP(Panel!A409,Datos!$A$2:$E$16,4,TRUE)</f>
        <v>-1311706.56338061</v>
      </c>
      <c r="F409" s="19">
        <f>VLOOKUP(Panel!A409,Datos!$A$2:$E$16,5,TRUE)</f>
        <v>44.6</v>
      </c>
      <c r="G409" s="22">
        <f>VLOOKUP(Panel!A409,Datos!$A$2:$F$16,6,TRUE)</f>
        <v>4.8774960255347777E-2</v>
      </c>
      <c r="H409" s="19"/>
      <c r="I409" s="19"/>
      <c r="J409" s="19"/>
      <c r="K409" s="19"/>
      <c r="M409" s="19">
        <v>15970000</v>
      </c>
      <c r="N409" s="19">
        <v>102772983.13</v>
      </c>
      <c r="O409" s="19">
        <v>100983014.5</v>
      </c>
      <c r="P409" s="19">
        <v>606022104.09000003</v>
      </c>
      <c r="Q409" s="19">
        <v>533799986.17000002</v>
      </c>
      <c r="R409" s="19">
        <v>751443519.38999999</v>
      </c>
      <c r="S409" s="19">
        <v>43841723</v>
      </c>
    </row>
    <row r="410" spans="1:19" x14ac:dyDescent="0.2">
      <c r="A410">
        <v>2011</v>
      </c>
      <c r="B410" t="s">
        <v>34</v>
      </c>
      <c r="C410" s="19">
        <f>VLOOKUP(A410,Datos!$A$2:$E$16,2,TRUE)</f>
        <v>21370733.293318301</v>
      </c>
      <c r="D410" s="19">
        <f>VLOOKUP(Panel!A410,Datos!$A$2:$E$16,3,TRUE)</f>
        <v>7.4796120999999993E-2</v>
      </c>
      <c r="E410" s="19">
        <f>VLOOKUP(Panel!A410,Datos!$A$2:$E$16,4,TRUE)</f>
        <v>-1311706.56338061</v>
      </c>
      <c r="F410" s="19">
        <f>VLOOKUP(Panel!A410,Datos!$A$2:$E$16,5,TRUE)</f>
        <v>44.6</v>
      </c>
      <c r="G410" s="22">
        <f>VLOOKUP(Panel!A410,Datos!$A$2:$F$16,6,TRUE)</f>
        <v>4.8774960255347777E-2</v>
      </c>
      <c r="H410" s="19"/>
      <c r="I410" s="19"/>
      <c r="J410" s="19"/>
      <c r="K410" s="19"/>
      <c r="N410">
        <v>0</v>
      </c>
      <c r="O410">
        <v>0</v>
      </c>
      <c r="P410" s="19">
        <v>309723678.93000001</v>
      </c>
      <c r="Q410" s="19">
        <v>43730000</v>
      </c>
    </row>
    <row r="411" spans="1:19" x14ac:dyDescent="0.2">
      <c r="A411">
        <v>2011</v>
      </c>
      <c r="B411" t="s">
        <v>35</v>
      </c>
      <c r="C411" s="19">
        <f>VLOOKUP(A411,Datos!$A$2:$E$16,2,TRUE)</f>
        <v>21370733.293318301</v>
      </c>
      <c r="D411" s="19">
        <f>VLOOKUP(Panel!A411,Datos!$A$2:$E$16,3,TRUE)</f>
        <v>7.4796120999999993E-2</v>
      </c>
      <c r="E411" s="19">
        <f>VLOOKUP(Panel!A411,Datos!$A$2:$E$16,4,TRUE)</f>
        <v>-1311706.56338061</v>
      </c>
      <c r="F411" s="19">
        <f>VLOOKUP(Panel!A411,Datos!$A$2:$E$16,5,TRUE)</f>
        <v>44.6</v>
      </c>
      <c r="G411" s="22">
        <f>VLOOKUP(Panel!A411,Datos!$A$2:$F$16,6,TRUE)</f>
        <v>4.8774960255347777E-2</v>
      </c>
      <c r="H411" s="19"/>
      <c r="J411" s="19"/>
      <c r="K411" s="19"/>
      <c r="L411" s="19"/>
      <c r="N411" s="19">
        <v>1228677</v>
      </c>
      <c r="O411" s="19">
        <v>13000000</v>
      </c>
      <c r="S411">
        <v>0</v>
      </c>
    </row>
    <row r="412" spans="1:19" x14ac:dyDescent="0.2">
      <c r="A412">
        <v>2011</v>
      </c>
      <c r="B412" t="s">
        <v>36</v>
      </c>
      <c r="C412" s="19">
        <f>VLOOKUP(A412,Datos!$A$2:$E$16,2,TRUE)</f>
        <v>21370733.293318301</v>
      </c>
      <c r="D412" s="19">
        <f>VLOOKUP(Panel!A412,Datos!$A$2:$E$16,3,TRUE)</f>
        <v>7.4796120999999993E-2</v>
      </c>
      <c r="E412" s="19">
        <f>VLOOKUP(Panel!A412,Datos!$A$2:$E$16,4,TRUE)</f>
        <v>-1311706.56338061</v>
      </c>
      <c r="F412" s="19">
        <f>VLOOKUP(Panel!A412,Datos!$A$2:$E$16,5,TRUE)</f>
        <v>44.6</v>
      </c>
      <c r="G412" s="22">
        <f>VLOOKUP(Panel!A412,Datos!$A$2:$F$16,6,TRUE)</f>
        <v>4.8774960255347777E-2</v>
      </c>
      <c r="H412" s="19"/>
      <c r="I412" s="19"/>
      <c r="J412" s="19"/>
      <c r="K412" s="19"/>
      <c r="M412" s="19">
        <v>3395943.8</v>
      </c>
      <c r="N412">
        <v>0</v>
      </c>
    </row>
    <row r="413" spans="1:19" x14ac:dyDescent="0.2">
      <c r="A413">
        <v>2011</v>
      </c>
      <c r="B413" t="s">
        <v>37</v>
      </c>
      <c r="C413" s="19">
        <f>VLOOKUP(A413,Datos!$A$2:$E$16,2,TRUE)</f>
        <v>21370733.293318301</v>
      </c>
      <c r="D413" s="19">
        <f>VLOOKUP(Panel!A413,Datos!$A$2:$E$16,3,TRUE)</f>
        <v>7.4796120999999993E-2</v>
      </c>
      <c r="E413" s="19">
        <f>VLOOKUP(Panel!A413,Datos!$A$2:$E$16,4,TRUE)</f>
        <v>-1311706.56338061</v>
      </c>
      <c r="F413" s="19">
        <f>VLOOKUP(Panel!A413,Datos!$A$2:$E$16,5,TRUE)</f>
        <v>44.6</v>
      </c>
      <c r="G413" s="22">
        <f>VLOOKUP(Panel!A413,Datos!$A$2:$F$16,6,TRUE)</f>
        <v>4.8774960255347777E-2</v>
      </c>
      <c r="H413" s="19"/>
      <c r="I413" s="19"/>
      <c r="J413" s="19"/>
      <c r="K413" s="19"/>
      <c r="M413" s="19">
        <v>180000</v>
      </c>
      <c r="N413" s="19">
        <v>32915202</v>
      </c>
      <c r="O413">
        <v>0</v>
      </c>
      <c r="P413">
        <v>0</v>
      </c>
      <c r="Q413" s="19">
        <v>4419653</v>
      </c>
    </row>
    <row r="414" spans="1:19" x14ac:dyDescent="0.2">
      <c r="A414">
        <v>2011</v>
      </c>
      <c r="B414" t="s">
        <v>38</v>
      </c>
      <c r="C414" s="19">
        <f>VLOOKUP(A414,Datos!$A$2:$E$16,2,TRUE)</f>
        <v>21370733.293318301</v>
      </c>
      <c r="D414" s="19">
        <f>VLOOKUP(Panel!A414,Datos!$A$2:$E$16,3,TRUE)</f>
        <v>7.4796120999999993E-2</v>
      </c>
      <c r="E414" s="19">
        <f>VLOOKUP(Panel!A414,Datos!$A$2:$E$16,4,TRUE)</f>
        <v>-1311706.56338061</v>
      </c>
      <c r="F414" s="19">
        <f>VLOOKUP(Panel!A414,Datos!$A$2:$E$16,5,TRUE)</f>
        <v>44.6</v>
      </c>
      <c r="G414" s="22">
        <f>VLOOKUP(Panel!A414,Datos!$A$2:$F$16,6,TRUE)</f>
        <v>4.8774960255347777E-2</v>
      </c>
      <c r="H414" s="19"/>
      <c r="I414" s="19"/>
      <c r="J414" s="19"/>
      <c r="K414" s="19"/>
      <c r="M414" s="19">
        <v>241000</v>
      </c>
      <c r="N414">
        <v>0</v>
      </c>
      <c r="P414" s="19">
        <v>17798109.309999999</v>
      </c>
      <c r="Q414" s="19">
        <v>67031165.049999997</v>
      </c>
      <c r="S414">
        <v>0</v>
      </c>
    </row>
    <row r="415" spans="1:19" x14ac:dyDescent="0.2">
      <c r="A415">
        <v>2011</v>
      </c>
      <c r="B415" t="s">
        <v>39</v>
      </c>
      <c r="C415" s="19">
        <f>VLOOKUP(A415,Datos!$A$2:$E$16,2,TRUE)</f>
        <v>21370733.293318301</v>
      </c>
      <c r="D415" s="19">
        <f>VLOOKUP(Panel!A415,Datos!$A$2:$E$16,3,TRUE)</f>
        <v>7.4796120999999993E-2</v>
      </c>
      <c r="E415" s="19">
        <f>VLOOKUP(Panel!A415,Datos!$A$2:$E$16,4,TRUE)</f>
        <v>-1311706.56338061</v>
      </c>
      <c r="F415" s="19">
        <f>VLOOKUP(Panel!A415,Datos!$A$2:$E$16,5,TRUE)</f>
        <v>44.6</v>
      </c>
      <c r="G415" s="22">
        <f>VLOOKUP(Panel!A415,Datos!$A$2:$F$16,6,TRUE)</f>
        <v>4.8774960255347777E-2</v>
      </c>
      <c r="H415" s="19"/>
      <c r="J415" s="19"/>
      <c r="O415">
        <v>0</v>
      </c>
      <c r="P415" s="19">
        <v>854960.4</v>
      </c>
      <c r="Q415">
        <v>0</v>
      </c>
      <c r="R415" s="19">
        <v>4960850</v>
      </c>
    </row>
    <row r="416" spans="1:19" x14ac:dyDescent="0.2">
      <c r="A416">
        <v>2011</v>
      </c>
      <c r="B416" t="s">
        <v>40</v>
      </c>
      <c r="C416" s="19">
        <f>VLOOKUP(A416,Datos!$A$2:$E$16,2,TRUE)</f>
        <v>21370733.293318301</v>
      </c>
      <c r="D416" s="19">
        <f>VLOOKUP(Panel!A416,Datos!$A$2:$E$16,3,TRUE)</f>
        <v>7.4796120999999993E-2</v>
      </c>
      <c r="E416" s="19">
        <f>VLOOKUP(Panel!A416,Datos!$A$2:$E$16,4,TRUE)</f>
        <v>-1311706.56338061</v>
      </c>
      <c r="F416" s="19">
        <f>VLOOKUP(Panel!A416,Datos!$A$2:$E$16,5,TRUE)</f>
        <v>44.6</v>
      </c>
      <c r="G416" s="22">
        <f>VLOOKUP(Panel!A416,Datos!$A$2:$F$16,6,TRUE)</f>
        <v>4.8774960255347777E-2</v>
      </c>
      <c r="H416" s="19"/>
      <c r="I416" s="19"/>
      <c r="J416" s="19"/>
      <c r="K416" s="19"/>
      <c r="L416" s="19"/>
      <c r="N416" s="19">
        <v>11825160</v>
      </c>
      <c r="O416" s="19">
        <v>1200000</v>
      </c>
      <c r="P416" s="19">
        <v>9800000</v>
      </c>
      <c r="Q416" s="19">
        <v>125408334</v>
      </c>
      <c r="R416" s="19">
        <v>320001799</v>
      </c>
      <c r="S416">
        <v>0</v>
      </c>
    </row>
    <row r="417" spans="1:19" x14ac:dyDescent="0.2">
      <c r="A417">
        <v>2011</v>
      </c>
      <c r="B417" t="s">
        <v>41</v>
      </c>
      <c r="C417" s="19">
        <f>VLOOKUP(A417,Datos!$A$2:$E$16,2,TRUE)</f>
        <v>21370733.293318301</v>
      </c>
      <c r="D417" s="19">
        <f>VLOOKUP(Panel!A417,Datos!$A$2:$E$16,3,TRUE)</f>
        <v>7.4796120999999993E-2</v>
      </c>
      <c r="E417" s="19">
        <f>VLOOKUP(Panel!A417,Datos!$A$2:$E$16,4,TRUE)</f>
        <v>-1311706.56338061</v>
      </c>
      <c r="F417" s="19">
        <f>VLOOKUP(Panel!A417,Datos!$A$2:$E$16,5,TRUE)</f>
        <v>44.6</v>
      </c>
      <c r="G417" s="22">
        <f>VLOOKUP(Panel!A417,Datos!$A$2:$F$16,6,TRUE)</f>
        <v>4.8774960255347777E-2</v>
      </c>
      <c r="H417" s="19"/>
      <c r="I417" s="19"/>
      <c r="K417" s="19"/>
      <c r="L417" s="19"/>
      <c r="M417" s="19">
        <v>2682500</v>
      </c>
      <c r="N417" s="19">
        <v>3066479.68</v>
      </c>
      <c r="O417">
        <v>0</v>
      </c>
      <c r="P417" s="19">
        <v>232831274</v>
      </c>
      <c r="Q417" s="19">
        <v>666698863.87</v>
      </c>
      <c r="S417">
        <v>0</v>
      </c>
    </row>
    <row r="418" spans="1:19" x14ac:dyDescent="0.2">
      <c r="A418">
        <v>2011</v>
      </c>
      <c r="B418" t="s">
        <v>42</v>
      </c>
      <c r="C418" s="19">
        <f>VLOOKUP(A418,Datos!$A$2:$E$16,2,TRUE)</f>
        <v>21370733.293318301</v>
      </c>
      <c r="D418" s="19">
        <f>VLOOKUP(Panel!A418,Datos!$A$2:$E$16,3,TRUE)</f>
        <v>7.4796120999999993E-2</v>
      </c>
      <c r="E418" s="19">
        <f>VLOOKUP(Panel!A418,Datos!$A$2:$E$16,4,TRUE)</f>
        <v>-1311706.56338061</v>
      </c>
      <c r="F418" s="19">
        <f>VLOOKUP(Panel!A418,Datos!$A$2:$E$16,5,TRUE)</f>
        <v>44.6</v>
      </c>
      <c r="G418" s="22">
        <f>VLOOKUP(Panel!A418,Datos!$A$2:$F$16,6,TRUE)</f>
        <v>4.8774960255347777E-2</v>
      </c>
      <c r="H418" s="19"/>
      <c r="I418" s="19"/>
      <c r="J418" s="19"/>
      <c r="K418" s="19"/>
      <c r="M418" s="19">
        <v>1707000</v>
      </c>
      <c r="N418" s="19">
        <v>2895154.48</v>
      </c>
      <c r="O418" s="19">
        <v>13272796.800000001</v>
      </c>
      <c r="P418" s="19">
        <v>43112514.030000001</v>
      </c>
      <c r="Q418" s="19">
        <v>696130031.40999997</v>
      </c>
      <c r="R418" s="19">
        <v>1380892207.6400001</v>
      </c>
      <c r="S418" s="19">
        <v>75656000</v>
      </c>
    </row>
    <row r="419" spans="1:19" x14ac:dyDescent="0.2">
      <c r="A419">
        <v>2011</v>
      </c>
      <c r="B419" t="s">
        <v>43</v>
      </c>
      <c r="C419" s="19">
        <f>VLOOKUP(A419,Datos!$A$2:$E$16,2,TRUE)</f>
        <v>21370733.293318301</v>
      </c>
      <c r="D419" s="19">
        <f>VLOOKUP(Panel!A419,Datos!$A$2:$E$16,3,TRUE)</f>
        <v>7.4796120999999993E-2</v>
      </c>
      <c r="E419" s="19">
        <f>VLOOKUP(Panel!A419,Datos!$A$2:$E$16,4,TRUE)</f>
        <v>-1311706.56338061</v>
      </c>
      <c r="F419" s="19">
        <f>VLOOKUP(Panel!A419,Datos!$A$2:$E$16,5,TRUE)</f>
        <v>44.6</v>
      </c>
      <c r="G419" s="22">
        <f>VLOOKUP(Panel!A419,Datos!$A$2:$F$16,6,TRUE)</f>
        <v>4.8774960255347777E-2</v>
      </c>
      <c r="H419" s="19"/>
      <c r="I419" s="19"/>
      <c r="J419" s="19"/>
      <c r="K419" s="19"/>
      <c r="L419" s="19"/>
      <c r="M419" s="19">
        <v>42917991.100000001</v>
      </c>
      <c r="N419" s="19">
        <v>64507658.829999998</v>
      </c>
      <c r="O419" s="19">
        <v>58783835.5</v>
      </c>
      <c r="P419" s="19">
        <v>383719652.98000002</v>
      </c>
      <c r="Q419" s="19">
        <v>84539766.900000006</v>
      </c>
      <c r="R419" s="19">
        <v>63452171.979999997</v>
      </c>
    </row>
    <row r="420" spans="1:19" x14ac:dyDescent="0.2">
      <c r="A420">
        <v>2011</v>
      </c>
      <c r="B420" t="s">
        <v>44</v>
      </c>
      <c r="C420" s="19">
        <f>VLOOKUP(A420,Datos!$A$2:$E$16,2,TRUE)</f>
        <v>21370733.293318301</v>
      </c>
      <c r="D420" s="19">
        <f>VLOOKUP(Panel!A420,Datos!$A$2:$E$16,3,TRUE)</f>
        <v>7.4796120999999993E-2</v>
      </c>
      <c r="E420" s="19">
        <f>VLOOKUP(Panel!A420,Datos!$A$2:$E$16,4,TRUE)</f>
        <v>-1311706.56338061</v>
      </c>
      <c r="F420" s="19">
        <f>VLOOKUP(Panel!A420,Datos!$A$2:$E$16,5,TRUE)</f>
        <v>44.6</v>
      </c>
      <c r="G420" s="22">
        <f>VLOOKUP(Panel!A420,Datos!$A$2:$F$16,6,TRUE)</f>
        <v>4.8774960255347777E-2</v>
      </c>
      <c r="H420" s="19"/>
      <c r="J420" s="19"/>
      <c r="K420" s="19"/>
      <c r="L420" s="19"/>
      <c r="M420" s="19">
        <v>700000</v>
      </c>
      <c r="N420" s="19">
        <v>98338760</v>
      </c>
      <c r="O420">
        <v>0</v>
      </c>
      <c r="P420" s="19">
        <v>46004961.399999999</v>
      </c>
      <c r="Q420" s="19">
        <v>25775040</v>
      </c>
      <c r="R420" s="19">
        <v>2126000</v>
      </c>
    </row>
    <row r="421" spans="1:19" x14ac:dyDescent="0.2">
      <c r="A421">
        <v>2011</v>
      </c>
      <c r="B421" t="s">
        <v>45</v>
      </c>
      <c r="C421" s="19">
        <f>VLOOKUP(A421,Datos!$A$2:$E$16,2,TRUE)</f>
        <v>21370733.293318301</v>
      </c>
      <c r="D421" s="19">
        <f>VLOOKUP(Panel!A421,Datos!$A$2:$E$16,3,TRUE)</f>
        <v>7.4796120999999993E-2</v>
      </c>
      <c r="E421" s="19">
        <f>VLOOKUP(Panel!A421,Datos!$A$2:$E$16,4,TRUE)</f>
        <v>-1311706.56338061</v>
      </c>
      <c r="F421" s="19">
        <f>VLOOKUP(Panel!A421,Datos!$A$2:$E$16,5,TRUE)</f>
        <v>44.6</v>
      </c>
      <c r="G421" s="22">
        <f>VLOOKUP(Panel!A421,Datos!$A$2:$F$16,6,TRUE)</f>
        <v>4.8774960255347777E-2</v>
      </c>
      <c r="H421" s="19"/>
      <c r="I421" s="19"/>
      <c r="J421" s="19"/>
      <c r="N421" s="19">
        <v>845435</v>
      </c>
      <c r="O421" s="19">
        <v>22432212</v>
      </c>
      <c r="P421" s="19">
        <v>329381623.35000002</v>
      </c>
      <c r="Q421" s="19">
        <v>12024808</v>
      </c>
      <c r="R421">
        <v>0</v>
      </c>
      <c r="S421">
        <v>0</v>
      </c>
    </row>
    <row r="422" spans="1:19" x14ac:dyDescent="0.2">
      <c r="A422">
        <v>2011</v>
      </c>
      <c r="B422" t="s">
        <v>46</v>
      </c>
      <c r="C422" s="19">
        <f>VLOOKUP(A422,Datos!$A$2:$E$16,2,TRUE)</f>
        <v>21370733.293318301</v>
      </c>
      <c r="D422" s="19">
        <f>VLOOKUP(Panel!A422,Datos!$A$2:$E$16,3,TRUE)</f>
        <v>7.4796120999999993E-2</v>
      </c>
      <c r="E422" s="19">
        <f>VLOOKUP(Panel!A422,Datos!$A$2:$E$16,4,TRUE)</f>
        <v>-1311706.56338061</v>
      </c>
      <c r="F422" s="19">
        <f>VLOOKUP(Panel!A422,Datos!$A$2:$E$16,5,TRUE)</f>
        <v>44.6</v>
      </c>
      <c r="G422" s="22">
        <f>VLOOKUP(Panel!A422,Datos!$A$2:$F$16,6,TRUE)</f>
        <v>4.8774960255347777E-2</v>
      </c>
      <c r="H422" s="19"/>
      <c r="I422" s="19"/>
      <c r="J422" s="19"/>
      <c r="N422" s="19">
        <v>307965</v>
      </c>
      <c r="O422" s="19">
        <v>17576000</v>
      </c>
      <c r="Q422" s="19">
        <v>176886433.33000001</v>
      </c>
      <c r="S422" s="19">
        <v>158381500</v>
      </c>
    </row>
    <row r="423" spans="1:19" x14ac:dyDescent="0.2">
      <c r="A423">
        <v>2011</v>
      </c>
      <c r="B423" t="s">
        <v>47</v>
      </c>
      <c r="C423" s="19">
        <f>VLOOKUP(A423,Datos!$A$2:$E$16,2,TRUE)</f>
        <v>21370733.293318301</v>
      </c>
      <c r="D423" s="19">
        <f>VLOOKUP(Panel!A423,Datos!$A$2:$E$16,3,TRUE)</f>
        <v>7.4796120999999993E-2</v>
      </c>
      <c r="E423" s="19">
        <f>VLOOKUP(Panel!A423,Datos!$A$2:$E$16,4,TRUE)</f>
        <v>-1311706.56338061</v>
      </c>
      <c r="F423" s="19">
        <f>VLOOKUP(Panel!A423,Datos!$A$2:$E$16,5,TRUE)</f>
        <v>44.6</v>
      </c>
      <c r="G423" s="22">
        <f>VLOOKUP(Panel!A423,Datos!$A$2:$F$16,6,TRUE)</f>
        <v>4.8774960255347777E-2</v>
      </c>
      <c r="H423" s="19"/>
      <c r="I423" s="19"/>
      <c r="J423" s="19"/>
      <c r="K423" s="19"/>
      <c r="L423" s="19"/>
      <c r="M423">
        <v>0</v>
      </c>
      <c r="N423" s="19">
        <v>68547946.260000005</v>
      </c>
      <c r="O423" s="19">
        <v>262890866.09999999</v>
      </c>
      <c r="P423" s="19">
        <v>24955000</v>
      </c>
      <c r="Q423" s="19">
        <v>176591105.5</v>
      </c>
      <c r="R423" s="19">
        <v>13685563.300000001</v>
      </c>
      <c r="S423">
        <v>0</v>
      </c>
    </row>
    <row r="424" spans="1:19" x14ac:dyDescent="0.2">
      <c r="A424">
        <v>2011</v>
      </c>
      <c r="B424" t="s">
        <v>48</v>
      </c>
      <c r="C424" s="19">
        <f>VLOOKUP(A424,Datos!$A$2:$E$16,2,TRUE)</f>
        <v>21370733.293318301</v>
      </c>
      <c r="D424" s="19">
        <f>VLOOKUP(Panel!A424,Datos!$A$2:$E$16,3,TRUE)</f>
        <v>7.4796120999999993E-2</v>
      </c>
      <c r="E424" s="19">
        <f>VLOOKUP(Panel!A424,Datos!$A$2:$E$16,4,TRUE)</f>
        <v>-1311706.56338061</v>
      </c>
      <c r="F424" s="19">
        <f>VLOOKUP(Panel!A424,Datos!$A$2:$E$16,5,TRUE)</f>
        <v>44.6</v>
      </c>
      <c r="G424" s="22">
        <f>VLOOKUP(Panel!A424,Datos!$A$2:$F$16,6,TRUE)</f>
        <v>4.8774960255347777E-2</v>
      </c>
      <c r="H424" s="19"/>
      <c r="I424" s="19"/>
      <c r="J424" s="19"/>
      <c r="K424" s="19"/>
      <c r="N424">
        <v>0</v>
      </c>
      <c r="O424" s="19">
        <v>11150397.4</v>
      </c>
      <c r="P424" s="19">
        <v>33385722</v>
      </c>
      <c r="Q424">
        <v>0</v>
      </c>
      <c r="S424">
        <v>0</v>
      </c>
    </row>
    <row r="425" spans="1:19" x14ac:dyDescent="0.2">
      <c r="A425">
        <v>2011</v>
      </c>
      <c r="B425" t="s">
        <v>49</v>
      </c>
      <c r="C425" s="19">
        <f>VLOOKUP(A425,Datos!$A$2:$E$16,2,TRUE)</f>
        <v>21370733.293318301</v>
      </c>
      <c r="D425" s="19">
        <f>VLOOKUP(Panel!A425,Datos!$A$2:$E$16,3,TRUE)</f>
        <v>7.4796120999999993E-2</v>
      </c>
      <c r="E425" s="19">
        <f>VLOOKUP(Panel!A425,Datos!$A$2:$E$16,4,TRUE)</f>
        <v>-1311706.56338061</v>
      </c>
      <c r="F425" s="19">
        <f>VLOOKUP(Panel!A425,Datos!$A$2:$E$16,5,TRUE)</f>
        <v>44.6</v>
      </c>
      <c r="G425" s="22">
        <f>VLOOKUP(Panel!A425,Datos!$A$2:$F$16,6,TRUE)</f>
        <v>4.8774960255347777E-2</v>
      </c>
      <c r="K425" s="19"/>
      <c r="N425" s="19">
        <v>945273.8</v>
      </c>
      <c r="P425" s="19">
        <v>30300595.34</v>
      </c>
      <c r="Q425" s="19">
        <v>84136888.409999996</v>
      </c>
      <c r="R425" s="19">
        <v>23739625.25</v>
      </c>
    </row>
    <row r="426" spans="1:19" x14ac:dyDescent="0.2">
      <c r="A426">
        <v>2011</v>
      </c>
      <c r="B426" t="s">
        <v>50</v>
      </c>
      <c r="C426" s="19">
        <f>VLOOKUP(A426,Datos!$A$2:$E$16,2,TRUE)</f>
        <v>21370733.293318301</v>
      </c>
      <c r="D426" s="19">
        <f>VLOOKUP(Panel!A426,Datos!$A$2:$E$16,3,TRUE)</f>
        <v>7.4796120999999993E-2</v>
      </c>
      <c r="E426" s="19">
        <f>VLOOKUP(Panel!A426,Datos!$A$2:$E$16,4,TRUE)</f>
        <v>-1311706.56338061</v>
      </c>
      <c r="F426" s="19">
        <f>VLOOKUP(Panel!A426,Datos!$A$2:$E$16,5,TRUE)</f>
        <v>44.6</v>
      </c>
      <c r="G426" s="22">
        <f>VLOOKUP(Panel!A426,Datos!$A$2:$F$16,6,TRUE)</f>
        <v>4.8774960255347777E-2</v>
      </c>
      <c r="H426" s="19"/>
      <c r="I426" s="19"/>
      <c r="J426" s="19"/>
      <c r="N426" s="19">
        <v>1667488.7</v>
      </c>
      <c r="O426">
        <v>0</v>
      </c>
      <c r="P426" s="19">
        <v>1820000</v>
      </c>
      <c r="Q426" s="19">
        <v>277427617.97000003</v>
      </c>
      <c r="R426" s="19">
        <v>11945000</v>
      </c>
      <c r="S426">
        <v>0</v>
      </c>
    </row>
    <row r="427" spans="1:19" x14ac:dyDescent="0.2">
      <c r="A427">
        <v>2011</v>
      </c>
      <c r="B427" t="s">
        <v>51</v>
      </c>
      <c r="C427" s="19">
        <f>VLOOKUP(A427,Datos!$A$2:$E$16,2,TRUE)</f>
        <v>21370733.293318301</v>
      </c>
      <c r="D427" s="19">
        <f>VLOOKUP(Panel!A427,Datos!$A$2:$E$16,3,TRUE)</f>
        <v>7.4796120999999993E-2</v>
      </c>
      <c r="E427" s="19">
        <f>VLOOKUP(Panel!A427,Datos!$A$2:$E$16,4,TRUE)</f>
        <v>-1311706.56338061</v>
      </c>
      <c r="F427" s="19">
        <f>VLOOKUP(Panel!A427,Datos!$A$2:$E$16,5,TRUE)</f>
        <v>44.6</v>
      </c>
      <c r="G427" s="22">
        <f>VLOOKUP(Panel!A427,Datos!$A$2:$F$16,6,TRUE)</f>
        <v>4.8774960255347777E-2</v>
      </c>
      <c r="H427" s="19"/>
      <c r="I427" s="19"/>
      <c r="J427" s="19"/>
      <c r="K427" s="19"/>
      <c r="M427" s="19">
        <v>10682348.49</v>
      </c>
      <c r="N427" s="19">
        <v>6311613.9900000002</v>
      </c>
      <c r="O427" s="19">
        <v>346809418.00999999</v>
      </c>
      <c r="P427" s="19">
        <v>111999388.20999999</v>
      </c>
      <c r="Q427" s="19">
        <v>206371482.88</v>
      </c>
      <c r="R427" s="19">
        <v>82042500</v>
      </c>
      <c r="S427">
        <v>0</v>
      </c>
    </row>
    <row r="428" spans="1:19" x14ac:dyDescent="0.2">
      <c r="A428">
        <v>2011</v>
      </c>
      <c r="B428" t="s">
        <v>52</v>
      </c>
      <c r="C428" s="19">
        <f>VLOOKUP(A428,Datos!$A$2:$E$16,2,TRUE)</f>
        <v>21370733.293318301</v>
      </c>
      <c r="D428" s="19">
        <f>VLOOKUP(Panel!A428,Datos!$A$2:$E$16,3,TRUE)</f>
        <v>7.4796120999999993E-2</v>
      </c>
      <c r="E428" s="19">
        <f>VLOOKUP(Panel!A428,Datos!$A$2:$E$16,4,TRUE)</f>
        <v>-1311706.56338061</v>
      </c>
      <c r="F428" s="19">
        <f>VLOOKUP(Panel!A428,Datos!$A$2:$E$16,5,TRUE)</f>
        <v>44.6</v>
      </c>
      <c r="G428" s="22">
        <f>VLOOKUP(Panel!A428,Datos!$A$2:$F$16,6,TRUE)</f>
        <v>4.8774960255347777E-2</v>
      </c>
      <c r="H428" s="19"/>
      <c r="J428" s="19"/>
      <c r="K428" s="19"/>
      <c r="L428" s="19"/>
      <c r="M428">
        <v>0</v>
      </c>
      <c r="N428" s="19">
        <v>50553614.509999998</v>
      </c>
      <c r="P428" s="19">
        <v>46874592.310000002</v>
      </c>
      <c r="Q428" s="19">
        <v>20357700</v>
      </c>
      <c r="R428" s="19">
        <v>7300000</v>
      </c>
      <c r="S428">
        <v>0</v>
      </c>
    </row>
    <row r="429" spans="1:19" x14ac:dyDescent="0.2">
      <c r="A429">
        <v>2011</v>
      </c>
      <c r="B429" t="s">
        <v>53</v>
      </c>
      <c r="C429" s="19">
        <f>VLOOKUP(A429,Datos!$A$2:$E$16,2,TRUE)</f>
        <v>21370733.293318301</v>
      </c>
      <c r="D429" s="19">
        <f>VLOOKUP(Panel!A429,Datos!$A$2:$E$16,3,TRUE)</f>
        <v>7.4796120999999993E-2</v>
      </c>
      <c r="E429" s="19">
        <f>VLOOKUP(Panel!A429,Datos!$A$2:$E$16,4,TRUE)</f>
        <v>-1311706.56338061</v>
      </c>
      <c r="F429" s="19">
        <f>VLOOKUP(Panel!A429,Datos!$A$2:$E$16,5,TRUE)</f>
        <v>44.6</v>
      </c>
      <c r="G429" s="22">
        <f>VLOOKUP(Panel!A429,Datos!$A$2:$F$16,6,TRUE)</f>
        <v>4.8774960255347777E-2</v>
      </c>
      <c r="I429" s="19"/>
      <c r="J429" s="19"/>
      <c r="K429" s="19"/>
      <c r="L429" s="19"/>
      <c r="M429" s="19">
        <v>11224039.699999999</v>
      </c>
      <c r="N429" s="19">
        <v>2985000</v>
      </c>
      <c r="O429" s="19">
        <v>1000000</v>
      </c>
      <c r="P429">
        <v>0</v>
      </c>
      <c r="Q429" s="19">
        <v>146408370.09</v>
      </c>
      <c r="R429" s="19">
        <v>44832913.299999997</v>
      </c>
    </row>
    <row r="430" spans="1:19" x14ac:dyDescent="0.2">
      <c r="A430">
        <v>2011</v>
      </c>
      <c r="B430" t="s">
        <v>54</v>
      </c>
      <c r="C430" s="19">
        <f>VLOOKUP(A430,Datos!$A$2:$E$16,2,TRUE)</f>
        <v>21370733.293318301</v>
      </c>
      <c r="D430" s="19">
        <f>VLOOKUP(Panel!A430,Datos!$A$2:$E$16,3,TRUE)</f>
        <v>7.4796120999999993E-2</v>
      </c>
      <c r="E430" s="19">
        <f>VLOOKUP(Panel!A430,Datos!$A$2:$E$16,4,TRUE)</f>
        <v>-1311706.56338061</v>
      </c>
      <c r="F430" s="19">
        <f>VLOOKUP(Panel!A430,Datos!$A$2:$E$16,5,TRUE)</f>
        <v>44.6</v>
      </c>
      <c r="G430" s="22">
        <f>VLOOKUP(Panel!A430,Datos!$A$2:$F$16,6,TRUE)</f>
        <v>4.8774960255347777E-2</v>
      </c>
      <c r="H430" s="19"/>
      <c r="I430" s="19"/>
      <c r="J430" s="19"/>
      <c r="K430" s="19"/>
      <c r="N430" s="19">
        <v>95172427.540000007</v>
      </c>
      <c r="O430" s="19">
        <v>4837685</v>
      </c>
      <c r="P430" s="19">
        <v>4200000</v>
      </c>
      <c r="Q430" s="19">
        <v>2000000</v>
      </c>
      <c r="R430">
        <v>0</v>
      </c>
    </row>
    <row r="431" spans="1:19" x14ac:dyDescent="0.2">
      <c r="A431">
        <v>2011</v>
      </c>
      <c r="B431" t="s">
        <v>55</v>
      </c>
      <c r="C431" s="19">
        <f>VLOOKUP(A431,Datos!$A$2:$E$16,2,TRUE)</f>
        <v>21370733.293318301</v>
      </c>
      <c r="D431" s="19">
        <f>VLOOKUP(Panel!A431,Datos!$A$2:$E$16,3,TRUE)</f>
        <v>7.4796120999999993E-2</v>
      </c>
      <c r="E431" s="19">
        <f>VLOOKUP(Panel!A431,Datos!$A$2:$E$16,4,TRUE)</f>
        <v>-1311706.56338061</v>
      </c>
      <c r="F431" s="19">
        <f>VLOOKUP(Panel!A431,Datos!$A$2:$E$16,5,TRUE)</f>
        <v>44.6</v>
      </c>
      <c r="G431" s="22">
        <f>VLOOKUP(Panel!A431,Datos!$A$2:$F$16,6,TRUE)</f>
        <v>4.8774960255347777E-2</v>
      </c>
      <c r="H431" s="19"/>
      <c r="I431" s="19"/>
      <c r="J431" s="19"/>
      <c r="K431" s="19"/>
      <c r="L431" s="19"/>
      <c r="M431" s="19">
        <v>94803886.519999996</v>
      </c>
      <c r="N431" s="19">
        <v>255442405.75</v>
      </c>
      <c r="O431" s="19">
        <v>11269975</v>
      </c>
      <c r="P431" s="19">
        <v>108998528.73</v>
      </c>
      <c r="Q431" s="19">
        <v>13501533.550000001</v>
      </c>
      <c r="R431" s="19">
        <v>85393476.430000007</v>
      </c>
      <c r="S431">
        <v>0</v>
      </c>
    </row>
    <row r="432" spans="1:19" x14ac:dyDescent="0.2">
      <c r="A432">
        <v>2011</v>
      </c>
      <c r="B432" t="s">
        <v>56</v>
      </c>
      <c r="C432" s="19">
        <f>VLOOKUP(A432,Datos!$A$2:$E$16,2,TRUE)</f>
        <v>21370733.293318301</v>
      </c>
      <c r="D432" s="19">
        <f>VLOOKUP(Panel!A432,Datos!$A$2:$E$16,3,TRUE)</f>
        <v>7.4796120999999993E-2</v>
      </c>
      <c r="E432" s="19">
        <f>VLOOKUP(Panel!A432,Datos!$A$2:$E$16,4,TRUE)</f>
        <v>-1311706.56338061</v>
      </c>
      <c r="F432" s="19">
        <f>VLOOKUP(Panel!A432,Datos!$A$2:$E$16,5,TRUE)</f>
        <v>44.6</v>
      </c>
      <c r="G432" s="22">
        <f>VLOOKUP(Panel!A432,Datos!$A$2:$F$16,6,TRUE)</f>
        <v>4.8774960255347777E-2</v>
      </c>
      <c r="H432" s="19"/>
      <c r="J432" s="19"/>
      <c r="K432" s="19"/>
      <c r="N432" s="19">
        <v>45747088.060000002</v>
      </c>
      <c r="P432" s="19">
        <v>53063953.409999996</v>
      </c>
      <c r="Q432" s="19">
        <v>201086298.88</v>
      </c>
      <c r="S432">
        <v>0</v>
      </c>
    </row>
    <row r="433" spans="1:19" x14ac:dyDescent="0.2">
      <c r="A433">
        <v>2011</v>
      </c>
      <c r="B433" t="s">
        <v>57</v>
      </c>
      <c r="C433" s="19">
        <f>VLOOKUP(A433,Datos!$A$2:$E$16,2,TRUE)</f>
        <v>21370733.293318301</v>
      </c>
      <c r="D433" s="19">
        <f>VLOOKUP(Panel!A433,Datos!$A$2:$E$16,3,TRUE)</f>
        <v>7.4796120999999993E-2</v>
      </c>
      <c r="E433" s="19">
        <f>VLOOKUP(Panel!A433,Datos!$A$2:$E$16,4,TRUE)</f>
        <v>-1311706.56338061</v>
      </c>
      <c r="F433" s="19">
        <f>VLOOKUP(Panel!A433,Datos!$A$2:$E$16,5,TRUE)</f>
        <v>44.6</v>
      </c>
      <c r="G433" s="22">
        <f>VLOOKUP(Panel!A433,Datos!$A$2:$F$16,6,TRUE)</f>
        <v>4.8774960255347777E-2</v>
      </c>
      <c r="H433" s="19"/>
      <c r="I433" s="19"/>
      <c r="J433" s="19"/>
      <c r="K433" s="19"/>
      <c r="L433" s="19"/>
      <c r="M433" s="19">
        <v>10041916.550000001</v>
      </c>
      <c r="N433" s="19">
        <v>21275362</v>
      </c>
      <c r="O433" s="19">
        <v>11300495</v>
      </c>
      <c r="P433" s="19">
        <v>36717200</v>
      </c>
      <c r="Q433" s="19">
        <v>46120054.5</v>
      </c>
      <c r="R433" s="19">
        <v>449017164.80000001</v>
      </c>
      <c r="S433">
        <v>0</v>
      </c>
    </row>
    <row r="434" spans="1:19" x14ac:dyDescent="0.2">
      <c r="A434">
        <v>2011</v>
      </c>
      <c r="B434" t="s">
        <v>58</v>
      </c>
      <c r="C434" s="19">
        <f>VLOOKUP(A434,Datos!$A$2:$E$16,2,TRUE)</f>
        <v>21370733.293318301</v>
      </c>
      <c r="D434" s="19">
        <f>VLOOKUP(Panel!A434,Datos!$A$2:$E$16,3,TRUE)</f>
        <v>7.4796120999999993E-2</v>
      </c>
      <c r="E434" s="19">
        <f>VLOOKUP(Panel!A434,Datos!$A$2:$E$16,4,TRUE)</f>
        <v>-1311706.56338061</v>
      </c>
      <c r="F434" s="19">
        <f>VLOOKUP(Panel!A434,Datos!$A$2:$E$16,5,TRUE)</f>
        <v>44.6</v>
      </c>
      <c r="G434" s="22">
        <f>VLOOKUP(Panel!A434,Datos!$A$2:$F$16,6,TRUE)</f>
        <v>4.8774960255347777E-2</v>
      </c>
      <c r="H434" s="19"/>
      <c r="I434" s="19"/>
      <c r="J434" s="19"/>
      <c r="K434" s="19"/>
      <c r="N434" s="19">
        <v>75000</v>
      </c>
      <c r="P434" s="19">
        <v>5298505</v>
      </c>
      <c r="Q434" s="19">
        <v>19226000</v>
      </c>
      <c r="R434" s="19">
        <v>356000</v>
      </c>
      <c r="S434">
        <v>0</v>
      </c>
    </row>
    <row r="435" spans="1:19" x14ac:dyDescent="0.2">
      <c r="A435">
        <v>2011</v>
      </c>
      <c r="B435" t="s">
        <v>59</v>
      </c>
      <c r="C435" s="19">
        <f>VLOOKUP(A435,Datos!$A$2:$E$16,2,TRUE)</f>
        <v>21370733.293318301</v>
      </c>
      <c r="D435" s="19">
        <f>VLOOKUP(Panel!A435,Datos!$A$2:$E$16,3,TRUE)</f>
        <v>7.4796120999999993E-2</v>
      </c>
      <c r="E435" s="19">
        <f>VLOOKUP(Panel!A435,Datos!$A$2:$E$16,4,TRUE)</f>
        <v>-1311706.56338061</v>
      </c>
      <c r="F435" s="19">
        <f>VLOOKUP(Panel!A435,Datos!$A$2:$E$16,5,TRUE)</f>
        <v>44.6</v>
      </c>
      <c r="G435" s="22">
        <f>VLOOKUP(Panel!A435,Datos!$A$2:$F$16,6,TRUE)</f>
        <v>4.8774960255347777E-2</v>
      </c>
      <c r="H435" s="19"/>
      <c r="I435" s="19"/>
      <c r="J435" s="19"/>
      <c r="K435" s="19"/>
      <c r="N435" s="19">
        <v>45598016</v>
      </c>
      <c r="O435">
        <v>0</v>
      </c>
      <c r="P435">
        <v>0</v>
      </c>
      <c r="Q435" s="19">
        <v>109275299</v>
      </c>
      <c r="S435">
        <v>0</v>
      </c>
    </row>
    <row r="436" spans="1:19" x14ac:dyDescent="0.2">
      <c r="A436">
        <v>2011</v>
      </c>
      <c r="B436" t="s">
        <v>60</v>
      </c>
      <c r="C436" s="19">
        <f>VLOOKUP(A436,Datos!$A$2:$E$16,2,TRUE)</f>
        <v>21370733.293318301</v>
      </c>
      <c r="D436" s="19">
        <f>VLOOKUP(Panel!A436,Datos!$A$2:$E$16,3,TRUE)</f>
        <v>7.4796120999999993E-2</v>
      </c>
      <c r="E436" s="19">
        <f>VLOOKUP(Panel!A436,Datos!$A$2:$E$16,4,TRUE)</f>
        <v>-1311706.56338061</v>
      </c>
      <c r="F436" s="19">
        <f>VLOOKUP(Panel!A436,Datos!$A$2:$E$16,5,TRUE)</f>
        <v>44.6</v>
      </c>
      <c r="G436" s="22">
        <f>VLOOKUP(Panel!A436,Datos!$A$2:$F$16,6,TRUE)</f>
        <v>4.8774960255347777E-2</v>
      </c>
      <c r="H436" s="19"/>
      <c r="I436" s="19"/>
      <c r="J436" s="19"/>
      <c r="K436" s="19"/>
      <c r="M436" s="19">
        <v>1051618</v>
      </c>
      <c r="N436" s="19">
        <v>33809631</v>
      </c>
      <c r="O436" s="19">
        <v>41845949</v>
      </c>
      <c r="P436" s="19">
        <v>446697908.14999998</v>
      </c>
      <c r="Q436" s="19">
        <v>1183733664.3499999</v>
      </c>
      <c r="R436" s="19">
        <v>68895920</v>
      </c>
      <c r="S436" s="19">
        <v>4970000</v>
      </c>
    </row>
    <row r="437" spans="1:19" x14ac:dyDescent="0.2">
      <c r="A437">
        <v>2011</v>
      </c>
      <c r="B437" t="s">
        <v>61</v>
      </c>
      <c r="C437" s="19">
        <f>VLOOKUP(A437,Datos!$A$2:$E$16,2,TRUE)</f>
        <v>21370733.293318301</v>
      </c>
      <c r="D437" s="19">
        <f>VLOOKUP(Panel!A437,Datos!$A$2:$E$16,3,TRUE)</f>
        <v>7.4796120999999993E-2</v>
      </c>
      <c r="E437" s="19">
        <f>VLOOKUP(Panel!A437,Datos!$A$2:$E$16,4,TRUE)</f>
        <v>-1311706.56338061</v>
      </c>
      <c r="F437" s="19">
        <f>VLOOKUP(Panel!A437,Datos!$A$2:$E$16,5,TRUE)</f>
        <v>44.6</v>
      </c>
      <c r="G437" s="22">
        <f>VLOOKUP(Panel!A437,Datos!$A$2:$F$16,6,TRUE)</f>
        <v>4.8774960255347777E-2</v>
      </c>
      <c r="H437" s="19"/>
      <c r="J437" s="19"/>
      <c r="M437" s="19">
        <v>445000</v>
      </c>
      <c r="P437">
        <v>0</v>
      </c>
      <c r="S437">
        <v>0</v>
      </c>
    </row>
    <row r="438" spans="1:19" x14ac:dyDescent="0.2">
      <c r="A438">
        <v>2011</v>
      </c>
      <c r="B438" t="s">
        <v>62</v>
      </c>
      <c r="C438" s="19">
        <f>VLOOKUP(A438,Datos!$A$2:$E$16,2,TRUE)</f>
        <v>21370733.293318301</v>
      </c>
      <c r="D438" s="19">
        <f>VLOOKUP(Panel!A438,Datos!$A$2:$E$16,3,TRUE)</f>
        <v>7.4796120999999993E-2</v>
      </c>
      <c r="E438" s="19">
        <f>VLOOKUP(Panel!A438,Datos!$A$2:$E$16,4,TRUE)</f>
        <v>-1311706.56338061</v>
      </c>
      <c r="F438" s="19">
        <f>VLOOKUP(Panel!A438,Datos!$A$2:$E$16,5,TRUE)</f>
        <v>44.6</v>
      </c>
      <c r="G438" s="22">
        <f>VLOOKUP(Panel!A438,Datos!$A$2:$F$16,6,TRUE)</f>
        <v>4.8774960255347777E-2</v>
      </c>
      <c r="H438" s="19"/>
      <c r="J438" s="19"/>
      <c r="K438" s="19"/>
      <c r="L438" s="19"/>
      <c r="M438" s="19">
        <v>14428389.5</v>
      </c>
      <c r="N438">
        <v>0</v>
      </c>
      <c r="O438" s="19">
        <v>13453855.85</v>
      </c>
      <c r="P438" s="19">
        <v>2238686.14</v>
      </c>
      <c r="S438">
        <v>0</v>
      </c>
    </row>
    <row r="439" spans="1:19" x14ac:dyDescent="0.2">
      <c r="A439">
        <v>2011</v>
      </c>
      <c r="B439" t="s">
        <v>63</v>
      </c>
      <c r="C439" s="19">
        <f>VLOOKUP(A439,Datos!$A$2:$E$16,2,TRUE)</f>
        <v>21370733.293318301</v>
      </c>
      <c r="D439" s="19">
        <f>VLOOKUP(Panel!A439,Datos!$A$2:$E$16,3,TRUE)</f>
        <v>7.4796120999999993E-2</v>
      </c>
      <c r="E439" s="19">
        <f>VLOOKUP(Panel!A439,Datos!$A$2:$E$16,4,TRUE)</f>
        <v>-1311706.56338061</v>
      </c>
      <c r="F439" s="19">
        <f>VLOOKUP(Panel!A439,Datos!$A$2:$E$16,5,TRUE)</f>
        <v>44.6</v>
      </c>
      <c r="G439" s="22">
        <f>VLOOKUP(Panel!A439,Datos!$A$2:$F$16,6,TRUE)</f>
        <v>4.8774960255347777E-2</v>
      </c>
      <c r="H439" s="19"/>
      <c r="I439" s="19"/>
      <c r="J439" s="19"/>
      <c r="K439" s="19"/>
      <c r="O439" s="19">
        <v>11214257</v>
      </c>
      <c r="P439" s="19">
        <v>75941678</v>
      </c>
      <c r="Q439">
        <v>0</v>
      </c>
      <c r="R439" s="19">
        <v>17756750</v>
      </c>
      <c r="S439" s="19">
        <v>83243000</v>
      </c>
    </row>
    <row r="440" spans="1:19" x14ac:dyDescent="0.2">
      <c r="A440">
        <v>2011</v>
      </c>
      <c r="B440" t="s">
        <v>64</v>
      </c>
      <c r="C440" s="19">
        <f>VLOOKUP(A440,Datos!$A$2:$E$16,2,TRUE)</f>
        <v>21370733.293318301</v>
      </c>
      <c r="D440" s="19">
        <f>VLOOKUP(Panel!A440,Datos!$A$2:$E$16,3,TRUE)</f>
        <v>7.4796120999999993E-2</v>
      </c>
      <c r="E440" s="19">
        <f>VLOOKUP(Panel!A440,Datos!$A$2:$E$16,4,TRUE)</f>
        <v>-1311706.56338061</v>
      </c>
      <c r="F440" s="19">
        <f>VLOOKUP(Panel!A440,Datos!$A$2:$E$16,5,TRUE)</f>
        <v>44.6</v>
      </c>
      <c r="G440" s="22">
        <f>VLOOKUP(Panel!A440,Datos!$A$2:$F$16,6,TRUE)</f>
        <v>4.8774960255347777E-2</v>
      </c>
      <c r="H440" s="19"/>
      <c r="I440" s="19"/>
      <c r="J440" s="19"/>
      <c r="K440" s="19"/>
      <c r="M440" s="19">
        <v>2000000</v>
      </c>
      <c r="N440" s="19">
        <v>48959222.600000001</v>
      </c>
      <c r="O440" s="19">
        <v>83558401.200000003</v>
      </c>
      <c r="P440" s="19">
        <v>26009809.73</v>
      </c>
      <c r="Q440" s="19">
        <v>431537774.10000002</v>
      </c>
      <c r="R440" s="19">
        <v>116499200</v>
      </c>
      <c r="S440">
        <v>0</v>
      </c>
    </row>
    <row r="441" spans="1:19" x14ac:dyDescent="0.2">
      <c r="A441">
        <v>2011</v>
      </c>
      <c r="B441" t="s">
        <v>65</v>
      </c>
      <c r="C441" s="19">
        <f>VLOOKUP(A441,Datos!$A$2:$E$16,2,TRUE)</f>
        <v>21370733.293318301</v>
      </c>
      <c r="D441" s="19">
        <f>VLOOKUP(Panel!A441,Datos!$A$2:$E$16,3,TRUE)</f>
        <v>7.4796120999999993E-2</v>
      </c>
      <c r="E441" s="19">
        <f>VLOOKUP(Panel!A441,Datos!$A$2:$E$16,4,TRUE)</f>
        <v>-1311706.56338061</v>
      </c>
      <c r="F441" s="19">
        <f>VLOOKUP(Panel!A441,Datos!$A$2:$E$16,5,TRUE)</f>
        <v>44.6</v>
      </c>
      <c r="G441" s="22">
        <f>VLOOKUP(Panel!A441,Datos!$A$2:$F$16,6,TRUE)</f>
        <v>4.8774960255347777E-2</v>
      </c>
      <c r="H441" s="19"/>
      <c r="P441" s="19">
        <v>25870996.77</v>
      </c>
      <c r="Q441" s="19">
        <v>128491597.56999999</v>
      </c>
      <c r="R441" s="19">
        <v>34761018.939999998</v>
      </c>
      <c r="S441">
        <v>0</v>
      </c>
    </row>
    <row r="442" spans="1:19" x14ac:dyDescent="0.2">
      <c r="A442">
        <v>2011</v>
      </c>
      <c r="B442" t="s">
        <v>66</v>
      </c>
      <c r="C442" s="19">
        <f>VLOOKUP(A442,Datos!$A$2:$E$16,2,TRUE)</f>
        <v>21370733.293318301</v>
      </c>
      <c r="D442" s="19">
        <f>VLOOKUP(Panel!A442,Datos!$A$2:$E$16,3,TRUE)</f>
        <v>7.4796120999999993E-2</v>
      </c>
      <c r="E442" s="19">
        <f>VLOOKUP(Panel!A442,Datos!$A$2:$E$16,4,TRUE)</f>
        <v>-1311706.56338061</v>
      </c>
      <c r="F442" s="19">
        <f>VLOOKUP(Panel!A442,Datos!$A$2:$E$16,5,TRUE)</f>
        <v>44.6</v>
      </c>
      <c r="G442" s="22">
        <f>VLOOKUP(Panel!A442,Datos!$A$2:$F$16,6,TRUE)</f>
        <v>4.8774960255347777E-2</v>
      </c>
      <c r="H442" s="19"/>
      <c r="I442" s="19"/>
      <c r="J442" s="19"/>
      <c r="K442" s="19"/>
      <c r="M442">
        <v>0</v>
      </c>
      <c r="N442" s="19">
        <v>500000</v>
      </c>
      <c r="O442" s="19">
        <v>12510538.800000001</v>
      </c>
      <c r="P442" s="19">
        <v>65758018.189999998</v>
      </c>
      <c r="Q442" s="19">
        <v>98985777.900000006</v>
      </c>
      <c r="R442" s="19">
        <v>29119550</v>
      </c>
    </row>
    <row r="443" spans="1:19" x14ac:dyDescent="0.2">
      <c r="A443">
        <v>2011</v>
      </c>
      <c r="B443" t="s">
        <v>67</v>
      </c>
      <c r="C443" s="19">
        <f>VLOOKUP(A443,Datos!$A$2:$E$16,2,TRUE)</f>
        <v>21370733.293318301</v>
      </c>
      <c r="D443" s="19">
        <f>VLOOKUP(Panel!A443,Datos!$A$2:$E$16,3,TRUE)</f>
        <v>7.4796120999999993E-2</v>
      </c>
      <c r="E443" s="19">
        <f>VLOOKUP(Panel!A443,Datos!$A$2:$E$16,4,TRUE)</f>
        <v>-1311706.56338061</v>
      </c>
      <c r="F443" s="19">
        <f>VLOOKUP(Panel!A443,Datos!$A$2:$E$16,5,TRUE)</f>
        <v>44.6</v>
      </c>
      <c r="G443" s="22">
        <f>VLOOKUP(Panel!A443,Datos!$A$2:$F$16,6,TRUE)</f>
        <v>4.8774960255347777E-2</v>
      </c>
      <c r="H443" s="19"/>
      <c r="I443" s="19"/>
      <c r="J443" s="19"/>
      <c r="K443" s="19"/>
      <c r="L443" s="19"/>
      <c r="M443" s="19">
        <v>125002744.36</v>
      </c>
      <c r="N443" s="19">
        <v>158433212</v>
      </c>
      <c r="O443" s="19">
        <v>65013221.07</v>
      </c>
    </row>
    <row r="444" spans="1:19" x14ac:dyDescent="0.2">
      <c r="A444">
        <v>2011</v>
      </c>
      <c r="B444" t="s">
        <v>68</v>
      </c>
      <c r="C444" s="19">
        <f>VLOOKUP(A444,Datos!$A$2:$E$16,2,TRUE)</f>
        <v>21370733.293318301</v>
      </c>
      <c r="D444" s="19">
        <f>VLOOKUP(Panel!A444,Datos!$A$2:$E$16,3,TRUE)</f>
        <v>7.4796120999999993E-2</v>
      </c>
      <c r="E444" s="19">
        <f>VLOOKUP(Panel!A444,Datos!$A$2:$E$16,4,TRUE)</f>
        <v>-1311706.56338061</v>
      </c>
      <c r="F444" s="19">
        <f>VLOOKUP(Panel!A444,Datos!$A$2:$E$16,5,TRUE)</f>
        <v>44.6</v>
      </c>
      <c r="G444" s="22">
        <f>VLOOKUP(Panel!A444,Datos!$A$2:$F$16,6,TRUE)</f>
        <v>4.8774960255347777E-2</v>
      </c>
      <c r="H444" s="19"/>
      <c r="I444" s="19"/>
      <c r="J444" s="19"/>
      <c r="K444" s="19"/>
      <c r="N444" s="19">
        <v>41054500</v>
      </c>
      <c r="O444" s="19">
        <v>15827175.15</v>
      </c>
      <c r="P444" s="19">
        <v>161468788.91</v>
      </c>
      <c r="Q444" s="19">
        <v>233585250.40000001</v>
      </c>
      <c r="R444" s="19">
        <v>3920000</v>
      </c>
      <c r="S444">
        <v>0</v>
      </c>
    </row>
    <row r="445" spans="1:19" x14ac:dyDescent="0.2">
      <c r="A445">
        <v>2011</v>
      </c>
      <c r="B445" t="s">
        <v>69</v>
      </c>
      <c r="C445" s="19">
        <f>VLOOKUP(A445,Datos!$A$2:$E$16,2,TRUE)</f>
        <v>21370733.293318301</v>
      </c>
      <c r="D445" s="19">
        <f>VLOOKUP(Panel!A445,Datos!$A$2:$E$16,3,TRUE)</f>
        <v>7.4796120999999993E-2</v>
      </c>
      <c r="E445" s="19">
        <f>VLOOKUP(Panel!A445,Datos!$A$2:$E$16,4,TRUE)</f>
        <v>-1311706.56338061</v>
      </c>
      <c r="F445" s="19">
        <f>VLOOKUP(Panel!A445,Datos!$A$2:$E$16,5,TRUE)</f>
        <v>44.6</v>
      </c>
      <c r="G445" s="22">
        <f>VLOOKUP(Panel!A445,Datos!$A$2:$F$16,6,TRUE)</f>
        <v>4.8774960255347777E-2</v>
      </c>
      <c r="I445" s="19"/>
      <c r="J445" s="19"/>
      <c r="K445" s="19"/>
      <c r="N445" s="19">
        <v>1601061</v>
      </c>
      <c r="O445">
        <v>0</v>
      </c>
      <c r="P445" s="19">
        <v>13568500</v>
      </c>
      <c r="Q445" s="19">
        <v>123503979.40000001</v>
      </c>
      <c r="R445" s="19">
        <v>7190000</v>
      </c>
      <c r="S445">
        <v>0</v>
      </c>
    </row>
    <row r="446" spans="1:19" x14ac:dyDescent="0.2">
      <c r="A446">
        <v>2011</v>
      </c>
      <c r="B446" t="s">
        <v>70</v>
      </c>
      <c r="C446" s="19">
        <f>VLOOKUP(A446,Datos!$A$2:$E$16,2,TRUE)</f>
        <v>21370733.293318301</v>
      </c>
      <c r="D446" s="19">
        <f>VLOOKUP(Panel!A446,Datos!$A$2:$E$16,3,TRUE)</f>
        <v>7.4796120999999993E-2</v>
      </c>
      <c r="E446" s="19">
        <f>VLOOKUP(Panel!A446,Datos!$A$2:$E$16,4,TRUE)</f>
        <v>-1311706.56338061</v>
      </c>
      <c r="F446" s="19">
        <f>VLOOKUP(Panel!A446,Datos!$A$2:$E$16,5,TRUE)</f>
        <v>44.6</v>
      </c>
      <c r="G446" s="22">
        <f>VLOOKUP(Panel!A446,Datos!$A$2:$F$16,6,TRUE)</f>
        <v>4.8774960255347777E-2</v>
      </c>
      <c r="H446" s="19"/>
      <c r="J446" s="19"/>
      <c r="K446" s="19"/>
      <c r="N446" s="19">
        <v>954512</v>
      </c>
      <c r="O446" s="19">
        <v>17998643</v>
      </c>
      <c r="P446" s="19">
        <v>42447377</v>
      </c>
      <c r="Q446" s="19">
        <v>218540121.40000001</v>
      </c>
      <c r="R446" s="19">
        <v>21990642</v>
      </c>
      <c r="S446">
        <v>0</v>
      </c>
    </row>
    <row r="447" spans="1:19" x14ac:dyDescent="0.2">
      <c r="A447">
        <v>2011</v>
      </c>
      <c r="B447" t="s">
        <v>71</v>
      </c>
      <c r="C447" s="19">
        <f>VLOOKUP(A447,Datos!$A$2:$E$16,2,TRUE)</f>
        <v>21370733.293318301</v>
      </c>
      <c r="D447" s="19">
        <f>VLOOKUP(Panel!A447,Datos!$A$2:$E$16,3,TRUE)</f>
        <v>7.4796120999999993E-2</v>
      </c>
      <c r="E447" s="19">
        <f>VLOOKUP(Panel!A447,Datos!$A$2:$E$16,4,TRUE)</f>
        <v>-1311706.56338061</v>
      </c>
      <c r="F447" s="19">
        <f>VLOOKUP(Panel!A447,Datos!$A$2:$E$16,5,TRUE)</f>
        <v>44.6</v>
      </c>
      <c r="G447" s="22">
        <f>VLOOKUP(Panel!A447,Datos!$A$2:$F$16,6,TRUE)</f>
        <v>4.8774960255347777E-2</v>
      </c>
      <c r="H447" s="19"/>
      <c r="I447" s="19"/>
      <c r="J447" s="19"/>
      <c r="K447" s="19"/>
      <c r="L447" s="19"/>
      <c r="M447" s="19">
        <v>23616922</v>
      </c>
      <c r="N447" s="19">
        <v>50971000</v>
      </c>
      <c r="O447" s="19">
        <v>7900000</v>
      </c>
      <c r="Q447">
        <v>0</v>
      </c>
      <c r="S447">
        <v>0</v>
      </c>
    </row>
    <row r="448" spans="1:19" x14ac:dyDescent="0.2">
      <c r="A448">
        <v>2011</v>
      </c>
      <c r="B448" t="s">
        <v>72</v>
      </c>
      <c r="C448" s="19">
        <f>VLOOKUP(A448,Datos!$A$2:$E$16,2,TRUE)</f>
        <v>21370733.293318301</v>
      </c>
      <c r="D448" s="19">
        <f>VLOOKUP(Panel!A448,Datos!$A$2:$E$16,3,TRUE)</f>
        <v>7.4796120999999993E-2</v>
      </c>
      <c r="E448" s="19">
        <f>VLOOKUP(Panel!A448,Datos!$A$2:$E$16,4,TRUE)</f>
        <v>-1311706.56338061</v>
      </c>
      <c r="F448" s="19">
        <f>VLOOKUP(Panel!A448,Datos!$A$2:$E$16,5,TRUE)</f>
        <v>44.6</v>
      </c>
      <c r="G448" s="22">
        <f>VLOOKUP(Panel!A448,Datos!$A$2:$F$16,6,TRUE)</f>
        <v>4.8774960255347777E-2</v>
      </c>
      <c r="H448" s="19"/>
      <c r="I448" s="19"/>
      <c r="K448" s="19"/>
      <c r="N448">
        <v>0</v>
      </c>
      <c r="O448" s="19">
        <v>19174496</v>
      </c>
      <c r="P448" s="19">
        <v>35615324.869999997</v>
      </c>
      <c r="Q448" s="19">
        <v>7481278.7800000003</v>
      </c>
      <c r="R448" s="19">
        <v>4275400</v>
      </c>
      <c r="S448">
        <v>0</v>
      </c>
    </row>
    <row r="449" spans="1:19" x14ac:dyDescent="0.2">
      <c r="A449">
        <v>2011</v>
      </c>
      <c r="B449" t="s">
        <v>73</v>
      </c>
      <c r="C449" s="19">
        <f>VLOOKUP(A449,Datos!$A$2:$E$16,2,TRUE)</f>
        <v>21370733.293318301</v>
      </c>
      <c r="D449" s="19">
        <f>VLOOKUP(Panel!A449,Datos!$A$2:$E$16,3,TRUE)</f>
        <v>7.4796120999999993E-2</v>
      </c>
      <c r="E449" s="19">
        <f>VLOOKUP(Panel!A449,Datos!$A$2:$E$16,4,TRUE)</f>
        <v>-1311706.56338061</v>
      </c>
      <c r="F449" s="19">
        <f>VLOOKUP(Panel!A449,Datos!$A$2:$E$16,5,TRUE)</f>
        <v>44.6</v>
      </c>
      <c r="G449" s="22">
        <f>VLOOKUP(Panel!A449,Datos!$A$2:$F$16,6,TRUE)</f>
        <v>4.8774960255347777E-2</v>
      </c>
      <c r="H449" s="19"/>
      <c r="J449" s="19"/>
      <c r="K449" s="19"/>
      <c r="N449" s="19">
        <v>2732267</v>
      </c>
      <c r="O449">
        <v>0</v>
      </c>
      <c r="P449">
        <v>0</v>
      </c>
      <c r="Q449" s="19">
        <v>6680218.0499999998</v>
      </c>
      <c r="R449" s="19">
        <v>1156000</v>
      </c>
    </row>
    <row r="450" spans="1:19" x14ac:dyDescent="0.2">
      <c r="A450">
        <v>2011</v>
      </c>
      <c r="B450" t="s">
        <v>74</v>
      </c>
      <c r="C450" s="19">
        <f>VLOOKUP(A450,Datos!$A$2:$E$16,2,TRUE)</f>
        <v>21370733.293318301</v>
      </c>
      <c r="D450" s="19">
        <f>VLOOKUP(Panel!A450,Datos!$A$2:$E$16,3,TRUE)</f>
        <v>7.4796120999999993E-2</v>
      </c>
      <c r="E450" s="19">
        <f>VLOOKUP(Panel!A450,Datos!$A$2:$E$16,4,TRUE)</f>
        <v>-1311706.56338061</v>
      </c>
      <c r="F450" s="19">
        <f>VLOOKUP(Panel!A450,Datos!$A$2:$E$16,5,TRUE)</f>
        <v>44.6</v>
      </c>
      <c r="G450" s="22">
        <f>VLOOKUP(Panel!A450,Datos!$A$2:$F$16,6,TRUE)</f>
        <v>4.8774960255347777E-2</v>
      </c>
      <c r="H450" s="19"/>
      <c r="I450" s="19"/>
      <c r="J450" s="19"/>
      <c r="N450" s="19">
        <v>255400</v>
      </c>
      <c r="O450" s="19">
        <v>14960380.800000001</v>
      </c>
      <c r="P450" s="19">
        <v>1396000</v>
      </c>
      <c r="Q450" s="19">
        <v>31046191.620000001</v>
      </c>
      <c r="R450" s="19">
        <v>1500000</v>
      </c>
      <c r="S450" s="19">
        <v>30000000</v>
      </c>
    </row>
    <row r="451" spans="1:19" x14ac:dyDescent="0.2">
      <c r="A451">
        <v>2011</v>
      </c>
      <c r="B451" t="s">
        <v>75</v>
      </c>
      <c r="C451" s="19">
        <f>VLOOKUP(A451,Datos!$A$2:$E$16,2,TRUE)</f>
        <v>21370733.293318301</v>
      </c>
      <c r="D451" s="19">
        <f>VLOOKUP(Panel!A451,Datos!$A$2:$E$16,3,TRUE)</f>
        <v>7.4796120999999993E-2</v>
      </c>
      <c r="E451" s="19">
        <f>VLOOKUP(Panel!A451,Datos!$A$2:$E$16,4,TRUE)</f>
        <v>-1311706.56338061</v>
      </c>
      <c r="F451" s="19">
        <f>VLOOKUP(Panel!A451,Datos!$A$2:$E$16,5,TRUE)</f>
        <v>44.6</v>
      </c>
      <c r="G451" s="22">
        <f>VLOOKUP(Panel!A451,Datos!$A$2:$F$16,6,TRUE)</f>
        <v>4.8774960255347777E-2</v>
      </c>
      <c r="H451" s="19"/>
      <c r="I451" s="19"/>
      <c r="J451" s="19"/>
      <c r="M451" s="19">
        <v>475000</v>
      </c>
      <c r="N451">
        <v>0</v>
      </c>
      <c r="O451">
        <v>0</v>
      </c>
      <c r="P451" s="19">
        <v>8090684</v>
      </c>
      <c r="Q451">
        <v>0</v>
      </c>
      <c r="R451" s="19">
        <v>300000</v>
      </c>
      <c r="S451">
        <v>0</v>
      </c>
    </row>
    <row r="452" spans="1:19" x14ac:dyDescent="0.2">
      <c r="A452">
        <v>2011</v>
      </c>
      <c r="B452" t="s">
        <v>76</v>
      </c>
      <c r="C452" s="19">
        <f>VLOOKUP(A452,Datos!$A$2:$E$16,2,TRUE)</f>
        <v>21370733.293318301</v>
      </c>
      <c r="D452" s="19">
        <f>VLOOKUP(Panel!A452,Datos!$A$2:$E$16,3,TRUE)</f>
        <v>7.4796120999999993E-2</v>
      </c>
      <c r="E452" s="19">
        <f>VLOOKUP(Panel!A452,Datos!$A$2:$E$16,4,TRUE)</f>
        <v>-1311706.56338061</v>
      </c>
      <c r="F452" s="19">
        <f>VLOOKUP(Panel!A452,Datos!$A$2:$E$16,5,TRUE)</f>
        <v>44.6</v>
      </c>
      <c r="G452" s="22">
        <f>VLOOKUP(Panel!A452,Datos!$A$2:$F$16,6,TRUE)</f>
        <v>4.8774960255347777E-2</v>
      </c>
      <c r="H452" s="19"/>
      <c r="I452" s="19"/>
      <c r="J452" s="19"/>
      <c r="K452" s="19"/>
      <c r="L452" s="19"/>
      <c r="M452" s="19">
        <v>980000</v>
      </c>
      <c r="N452">
        <v>0</v>
      </c>
      <c r="O452" s="19">
        <v>355000</v>
      </c>
      <c r="P452" s="19">
        <v>200356150.78</v>
      </c>
      <c r="Q452" s="19">
        <v>346489243.81999999</v>
      </c>
      <c r="R452" s="19">
        <v>34311899.939999998</v>
      </c>
      <c r="S452" s="19">
        <v>58000000</v>
      </c>
    </row>
    <row r="453" spans="1:19" x14ac:dyDescent="0.2">
      <c r="A453">
        <v>2011</v>
      </c>
      <c r="B453" t="s">
        <v>77</v>
      </c>
      <c r="C453" s="19">
        <f>VLOOKUP(A453,Datos!$A$2:$E$16,2,TRUE)</f>
        <v>21370733.293318301</v>
      </c>
      <c r="D453" s="19">
        <f>VLOOKUP(Panel!A453,Datos!$A$2:$E$16,3,TRUE)</f>
        <v>7.4796120999999993E-2</v>
      </c>
      <c r="E453" s="19">
        <f>VLOOKUP(Panel!A453,Datos!$A$2:$E$16,4,TRUE)</f>
        <v>-1311706.56338061</v>
      </c>
      <c r="F453" s="19">
        <f>VLOOKUP(Panel!A453,Datos!$A$2:$E$16,5,TRUE)</f>
        <v>44.6</v>
      </c>
      <c r="G453" s="22">
        <f>VLOOKUP(Panel!A453,Datos!$A$2:$F$16,6,TRUE)</f>
        <v>4.8774960255347777E-2</v>
      </c>
      <c r="H453" s="19"/>
      <c r="I453" s="19"/>
      <c r="J453" s="19"/>
      <c r="K453" s="19"/>
      <c r="N453" s="19">
        <v>720533.88</v>
      </c>
      <c r="O453">
        <v>0</v>
      </c>
      <c r="P453" s="19">
        <v>8164859.5</v>
      </c>
      <c r="Q453" s="19">
        <v>88871946.650000006</v>
      </c>
      <c r="R453">
        <v>0</v>
      </c>
      <c r="S453">
        <v>0</v>
      </c>
    </row>
    <row r="454" spans="1:19" x14ac:dyDescent="0.2">
      <c r="A454">
        <v>2011</v>
      </c>
      <c r="B454" t="s">
        <v>78</v>
      </c>
      <c r="C454" s="19">
        <f>VLOOKUP(A454,Datos!$A$2:$E$16,2,TRUE)</f>
        <v>21370733.293318301</v>
      </c>
      <c r="D454" s="19">
        <f>VLOOKUP(Panel!A454,Datos!$A$2:$E$16,3,TRUE)</f>
        <v>7.4796120999999993E-2</v>
      </c>
      <c r="E454" s="19">
        <f>VLOOKUP(Panel!A454,Datos!$A$2:$E$16,4,TRUE)</f>
        <v>-1311706.56338061</v>
      </c>
      <c r="F454" s="19">
        <f>VLOOKUP(Panel!A454,Datos!$A$2:$E$16,5,TRUE)</f>
        <v>44.6</v>
      </c>
      <c r="G454" s="22">
        <f>VLOOKUP(Panel!A454,Datos!$A$2:$F$16,6,TRUE)</f>
        <v>4.8774960255347777E-2</v>
      </c>
      <c r="H454" s="19"/>
      <c r="I454" s="19"/>
      <c r="J454" s="19"/>
      <c r="K454" s="19"/>
      <c r="M454" s="19">
        <v>350000</v>
      </c>
      <c r="N454" s="19">
        <v>2969765.4</v>
      </c>
      <c r="O454" s="19">
        <v>19932000</v>
      </c>
      <c r="P454" s="19">
        <v>79584120.359999999</v>
      </c>
      <c r="Q454" s="19">
        <v>69549700.400000006</v>
      </c>
      <c r="R454" s="19">
        <v>8960756.5800000001</v>
      </c>
      <c r="S454" s="19">
        <v>154000000</v>
      </c>
    </row>
    <row r="455" spans="1:19" x14ac:dyDescent="0.2">
      <c r="A455">
        <v>2011</v>
      </c>
      <c r="B455" t="s">
        <v>79</v>
      </c>
      <c r="C455" s="19">
        <f>VLOOKUP(A455,Datos!$A$2:$E$16,2,TRUE)</f>
        <v>21370733.293318301</v>
      </c>
      <c r="D455" s="19">
        <f>VLOOKUP(Panel!A455,Datos!$A$2:$E$16,3,TRUE)</f>
        <v>7.4796120999999993E-2</v>
      </c>
      <c r="E455" s="19">
        <f>VLOOKUP(Panel!A455,Datos!$A$2:$E$16,4,TRUE)</f>
        <v>-1311706.56338061</v>
      </c>
      <c r="F455" s="19">
        <f>VLOOKUP(Panel!A455,Datos!$A$2:$E$16,5,TRUE)</f>
        <v>44.6</v>
      </c>
      <c r="G455" s="22">
        <f>VLOOKUP(Panel!A455,Datos!$A$2:$F$16,6,TRUE)</f>
        <v>4.8774960255347777E-2</v>
      </c>
      <c r="H455" s="19"/>
      <c r="J455" s="19"/>
      <c r="N455" s="19">
        <v>870000</v>
      </c>
      <c r="O455">
        <v>0</v>
      </c>
      <c r="P455" s="19">
        <v>20793291.16</v>
      </c>
      <c r="Q455" s="19">
        <v>170525854.80000001</v>
      </c>
      <c r="S455">
        <v>0</v>
      </c>
    </row>
    <row r="456" spans="1:19" x14ac:dyDescent="0.2">
      <c r="A456">
        <v>2011</v>
      </c>
      <c r="B456" t="s">
        <v>80</v>
      </c>
      <c r="C456" s="19">
        <f>VLOOKUP(A456,Datos!$A$2:$E$16,2,TRUE)</f>
        <v>21370733.293318301</v>
      </c>
      <c r="D456" s="19">
        <f>VLOOKUP(Panel!A456,Datos!$A$2:$E$16,3,TRUE)</f>
        <v>7.4796120999999993E-2</v>
      </c>
      <c r="E456" s="19">
        <f>VLOOKUP(Panel!A456,Datos!$A$2:$E$16,4,TRUE)</f>
        <v>-1311706.56338061</v>
      </c>
      <c r="F456" s="19">
        <f>VLOOKUP(Panel!A456,Datos!$A$2:$E$16,5,TRUE)</f>
        <v>44.6</v>
      </c>
      <c r="G456" s="22">
        <f>VLOOKUP(Panel!A456,Datos!$A$2:$F$16,6,TRUE)</f>
        <v>4.8774960255347777E-2</v>
      </c>
      <c r="H456" s="19"/>
      <c r="I456" s="19"/>
      <c r="J456" s="19"/>
      <c r="K456" s="19"/>
      <c r="L456" s="19"/>
      <c r="M456" s="19">
        <v>185000</v>
      </c>
      <c r="N456" s="19">
        <v>4671627.91</v>
      </c>
      <c r="P456" s="19">
        <v>42352048.18</v>
      </c>
    </row>
    <row r="457" spans="1:19" x14ac:dyDescent="0.2">
      <c r="A457">
        <v>2011</v>
      </c>
      <c r="B457" t="s">
        <v>81</v>
      </c>
      <c r="C457" s="19">
        <f>VLOOKUP(A457,Datos!$A$2:$E$16,2,TRUE)</f>
        <v>21370733.293318301</v>
      </c>
      <c r="D457" s="19">
        <f>VLOOKUP(Panel!A457,Datos!$A$2:$E$16,3,TRUE)</f>
        <v>7.4796120999999993E-2</v>
      </c>
      <c r="E457" s="19">
        <f>VLOOKUP(Panel!A457,Datos!$A$2:$E$16,4,TRUE)</f>
        <v>-1311706.56338061</v>
      </c>
      <c r="F457" s="19">
        <f>VLOOKUP(Panel!A457,Datos!$A$2:$E$16,5,TRUE)</f>
        <v>44.6</v>
      </c>
      <c r="G457" s="22">
        <f>VLOOKUP(Panel!A457,Datos!$A$2:$F$16,6,TRUE)</f>
        <v>4.8774960255347777E-2</v>
      </c>
      <c r="H457" s="19"/>
      <c r="I457" s="19"/>
      <c r="J457" s="19"/>
      <c r="K457" s="19"/>
      <c r="L457" s="19"/>
      <c r="M457" s="19">
        <v>17646003</v>
      </c>
      <c r="N457" s="19">
        <v>98105743.599999994</v>
      </c>
      <c r="O457" s="19">
        <v>30377650</v>
      </c>
      <c r="P457" s="19">
        <v>83941830</v>
      </c>
      <c r="Q457" s="19">
        <v>105365256</v>
      </c>
      <c r="R457">
        <v>0</v>
      </c>
      <c r="S457">
        <v>0</v>
      </c>
    </row>
    <row r="458" spans="1:19" x14ac:dyDescent="0.2">
      <c r="A458">
        <v>2011</v>
      </c>
      <c r="B458" t="s">
        <v>82</v>
      </c>
      <c r="C458" s="19">
        <f>VLOOKUP(A458,Datos!$A$2:$E$16,2,TRUE)</f>
        <v>21370733.293318301</v>
      </c>
      <c r="D458" s="19">
        <f>VLOOKUP(Panel!A458,Datos!$A$2:$E$16,3,TRUE)</f>
        <v>7.4796120999999993E-2</v>
      </c>
      <c r="E458" s="19">
        <f>VLOOKUP(Panel!A458,Datos!$A$2:$E$16,4,TRUE)</f>
        <v>-1311706.56338061</v>
      </c>
      <c r="F458" s="19">
        <f>VLOOKUP(Panel!A458,Datos!$A$2:$E$16,5,TRUE)</f>
        <v>44.6</v>
      </c>
      <c r="G458" s="22">
        <f>VLOOKUP(Panel!A458,Datos!$A$2:$F$16,6,TRUE)</f>
        <v>4.8774960255347777E-2</v>
      </c>
      <c r="H458" s="19"/>
      <c r="I458" s="19"/>
      <c r="J458" s="19"/>
      <c r="K458" s="19"/>
      <c r="L458" s="19"/>
      <c r="N458">
        <v>0</v>
      </c>
      <c r="O458" s="19">
        <v>15714468</v>
      </c>
    </row>
    <row r="459" spans="1:19" x14ac:dyDescent="0.2">
      <c r="A459">
        <v>2011</v>
      </c>
      <c r="B459" t="s">
        <v>83</v>
      </c>
      <c r="C459" s="19">
        <f>VLOOKUP(A459,Datos!$A$2:$E$16,2,TRUE)</f>
        <v>21370733.293318301</v>
      </c>
      <c r="D459" s="19">
        <f>VLOOKUP(Panel!A459,Datos!$A$2:$E$16,3,TRUE)</f>
        <v>7.4796120999999993E-2</v>
      </c>
      <c r="E459" s="19">
        <f>VLOOKUP(Panel!A459,Datos!$A$2:$E$16,4,TRUE)</f>
        <v>-1311706.56338061</v>
      </c>
      <c r="F459" s="19">
        <f>VLOOKUP(Panel!A459,Datos!$A$2:$E$16,5,TRUE)</f>
        <v>44.6</v>
      </c>
      <c r="G459" s="22">
        <f>VLOOKUP(Panel!A459,Datos!$A$2:$F$16,6,TRUE)</f>
        <v>4.8774960255347777E-2</v>
      </c>
      <c r="H459" s="19"/>
      <c r="I459" s="19"/>
      <c r="J459" s="19"/>
      <c r="K459" s="19"/>
      <c r="N459" s="19">
        <v>1938968.5</v>
      </c>
      <c r="P459">
        <v>0</v>
      </c>
      <c r="Q459" s="19">
        <v>90832254.930000007</v>
      </c>
      <c r="S459" s="19">
        <v>55000000</v>
      </c>
    </row>
    <row r="460" spans="1:19" x14ac:dyDescent="0.2">
      <c r="A460">
        <v>2011</v>
      </c>
      <c r="B460" t="s">
        <v>84</v>
      </c>
      <c r="C460" s="19">
        <f>VLOOKUP(A460,Datos!$A$2:$E$16,2,TRUE)</f>
        <v>21370733.293318301</v>
      </c>
      <c r="D460" s="19">
        <f>VLOOKUP(Panel!A460,Datos!$A$2:$E$16,3,TRUE)</f>
        <v>7.4796120999999993E-2</v>
      </c>
      <c r="E460" s="19">
        <f>VLOOKUP(Panel!A460,Datos!$A$2:$E$16,4,TRUE)</f>
        <v>-1311706.56338061</v>
      </c>
      <c r="F460" s="19">
        <f>VLOOKUP(Panel!A460,Datos!$A$2:$E$16,5,TRUE)</f>
        <v>44.6</v>
      </c>
      <c r="G460" s="22">
        <f>VLOOKUP(Panel!A460,Datos!$A$2:$F$16,6,TRUE)</f>
        <v>4.8774960255347777E-2</v>
      </c>
      <c r="H460" s="19"/>
      <c r="I460" s="19"/>
      <c r="J460" s="19"/>
      <c r="N460">
        <v>0</v>
      </c>
      <c r="O460" s="19">
        <v>21720806.199999999</v>
      </c>
      <c r="P460" s="19">
        <v>650000</v>
      </c>
      <c r="Q460" s="19">
        <v>26962117.809999999</v>
      </c>
      <c r="R460" s="19">
        <v>550000</v>
      </c>
      <c r="S460" s="19">
        <v>8883547.9100000001</v>
      </c>
    </row>
    <row r="461" spans="1:19" x14ac:dyDescent="0.2">
      <c r="A461">
        <v>2011</v>
      </c>
      <c r="B461" t="s">
        <v>85</v>
      </c>
      <c r="C461" s="19">
        <f>VLOOKUP(A461,Datos!$A$2:$E$16,2,TRUE)</f>
        <v>21370733.293318301</v>
      </c>
      <c r="D461" s="19">
        <f>VLOOKUP(Panel!A461,Datos!$A$2:$E$16,3,TRUE)</f>
        <v>7.4796120999999993E-2</v>
      </c>
      <c r="E461" s="19">
        <f>VLOOKUP(Panel!A461,Datos!$A$2:$E$16,4,TRUE)</f>
        <v>-1311706.56338061</v>
      </c>
      <c r="F461" s="19">
        <f>VLOOKUP(Panel!A461,Datos!$A$2:$E$16,5,TRUE)</f>
        <v>44.6</v>
      </c>
      <c r="G461" s="22">
        <f>VLOOKUP(Panel!A461,Datos!$A$2:$F$16,6,TRUE)</f>
        <v>4.8774960255347777E-2</v>
      </c>
      <c r="H461" s="19"/>
      <c r="I461" s="19"/>
      <c r="N461" s="19">
        <v>10591474.5</v>
      </c>
      <c r="O461" s="19">
        <v>55819609</v>
      </c>
      <c r="P461" s="19">
        <v>173702233.34999999</v>
      </c>
      <c r="Q461" s="19">
        <v>170637805</v>
      </c>
      <c r="R461" s="19">
        <v>4891475</v>
      </c>
      <c r="S461">
        <v>0</v>
      </c>
    </row>
    <row r="462" spans="1:19" x14ac:dyDescent="0.2">
      <c r="A462">
        <v>2011</v>
      </c>
      <c r="B462" t="s">
        <v>86</v>
      </c>
      <c r="C462" s="19">
        <f>VLOOKUP(A462,Datos!$A$2:$E$16,2,TRUE)</f>
        <v>21370733.293318301</v>
      </c>
      <c r="D462" s="19">
        <f>VLOOKUP(Panel!A462,Datos!$A$2:$E$16,3,TRUE)</f>
        <v>7.4796120999999993E-2</v>
      </c>
      <c r="E462" s="19">
        <f>VLOOKUP(Panel!A462,Datos!$A$2:$E$16,4,TRUE)</f>
        <v>-1311706.56338061</v>
      </c>
      <c r="F462" s="19">
        <f>VLOOKUP(Panel!A462,Datos!$A$2:$E$16,5,TRUE)</f>
        <v>44.6</v>
      </c>
      <c r="G462" s="22">
        <f>VLOOKUP(Panel!A462,Datos!$A$2:$F$16,6,TRUE)</f>
        <v>4.8774960255347777E-2</v>
      </c>
      <c r="H462" s="19"/>
      <c r="I462" s="19"/>
      <c r="J462" s="19"/>
      <c r="K462" s="19"/>
      <c r="M462">
        <v>0</v>
      </c>
      <c r="N462" s="19">
        <v>13905059.98</v>
      </c>
      <c r="O462" s="19">
        <v>13385680</v>
      </c>
      <c r="P462" s="19">
        <v>3136966</v>
      </c>
      <c r="Q462">
        <v>0</v>
      </c>
      <c r="S462" s="19">
        <v>3861102</v>
      </c>
    </row>
    <row r="463" spans="1:19" x14ac:dyDescent="0.2">
      <c r="A463">
        <v>2011</v>
      </c>
      <c r="B463" t="s">
        <v>87</v>
      </c>
      <c r="C463" s="19">
        <f>VLOOKUP(A463,Datos!$A$2:$E$16,2,TRUE)</f>
        <v>21370733.293318301</v>
      </c>
      <c r="D463" s="19">
        <f>VLOOKUP(Panel!A463,Datos!$A$2:$E$16,3,TRUE)</f>
        <v>7.4796120999999993E-2</v>
      </c>
      <c r="E463" s="19">
        <f>VLOOKUP(Panel!A463,Datos!$A$2:$E$16,4,TRUE)</f>
        <v>-1311706.56338061</v>
      </c>
      <c r="F463" s="19">
        <f>VLOOKUP(Panel!A463,Datos!$A$2:$E$16,5,TRUE)</f>
        <v>44.6</v>
      </c>
      <c r="G463" s="22">
        <f>VLOOKUP(Panel!A463,Datos!$A$2:$F$16,6,TRUE)</f>
        <v>4.8774960255347777E-2</v>
      </c>
      <c r="H463" s="19"/>
      <c r="I463" s="19"/>
      <c r="N463">
        <v>0</v>
      </c>
      <c r="O463" s="19">
        <v>56504208.560000002</v>
      </c>
      <c r="P463" s="19">
        <v>1502500</v>
      </c>
      <c r="Q463" s="19">
        <v>63496032.600000001</v>
      </c>
      <c r="R463" s="19">
        <v>111965577.77</v>
      </c>
    </row>
    <row r="464" spans="1:19" x14ac:dyDescent="0.2">
      <c r="A464">
        <v>2011</v>
      </c>
      <c r="B464" t="s">
        <v>88</v>
      </c>
      <c r="C464" s="19">
        <f>VLOOKUP(A464,Datos!$A$2:$E$16,2,TRUE)</f>
        <v>21370733.293318301</v>
      </c>
      <c r="D464" s="19">
        <f>VLOOKUP(Panel!A464,Datos!$A$2:$E$16,3,TRUE)</f>
        <v>7.4796120999999993E-2</v>
      </c>
      <c r="E464" s="19">
        <f>VLOOKUP(Panel!A464,Datos!$A$2:$E$16,4,TRUE)</f>
        <v>-1311706.56338061</v>
      </c>
      <c r="F464" s="19">
        <f>VLOOKUP(Panel!A464,Datos!$A$2:$E$16,5,TRUE)</f>
        <v>44.6</v>
      </c>
      <c r="G464" s="22">
        <f>VLOOKUP(Panel!A464,Datos!$A$2:$F$16,6,TRUE)</f>
        <v>4.8774960255347777E-2</v>
      </c>
      <c r="H464" s="19"/>
      <c r="I464" s="19"/>
      <c r="J464" s="19"/>
      <c r="N464">
        <v>0</v>
      </c>
      <c r="O464" s="19">
        <v>25446117.960000001</v>
      </c>
      <c r="P464" s="19">
        <v>2993463.64</v>
      </c>
      <c r="Q464" s="19">
        <v>119694905.65000001</v>
      </c>
      <c r="R464" s="19">
        <v>9152192.5600000005</v>
      </c>
    </row>
    <row r="465" spans="1:20" x14ac:dyDescent="0.2">
      <c r="A465">
        <v>2011</v>
      </c>
      <c r="B465" t="s">
        <v>89</v>
      </c>
      <c r="C465" s="19">
        <f>VLOOKUP(A465,Datos!$A$2:$E$16,2,TRUE)</f>
        <v>21370733.293318301</v>
      </c>
      <c r="D465" s="19">
        <f>VLOOKUP(Panel!A465,Datos!$A$2:$E$16,3,TRUE)</f>
        <v>7.4796120999999993E-2</v>
      </c>
      <c r="E465" s="19">
        <f>VLOOKUP(Panel!A465,Datos!$A$2:$E$16,4,TRUE)</f>
        <v>-1311706.56338061</v>
      </c>
      <c r="F465" s="19">
        <f>VLOOKUP(Panel!A465,Datos!$A$2:$E$16,5,TRUE)</f>
        <v>44.6</v>
      </c>
      <c r="G465" s="22">
        <f>VLOOKUP(Panel!A465,Datos!$A$2:$F$16,6,TRUE)</f>
        <v>4.8774960255347777E-2</v>
      </c>
      <c r="H465" s="19"/>
      <c r="I465" s="19"/>
      <c r="J465" s="19"/>
      <c r="K465" s="19"/>
      <c r="M465" s="19">
        <v>21746975.989999998</v>
      </c>
      <c r="N465" s="19">
        <v>15000000</v>
      </c>
      <c r="O465" s="19">
        <v>475010940</v>
      </c>
      <c r="P465" s="19">
        <v>192574654.55000001</v>
      </c>
      <c r="Q465" s="19">
        <v>1244551716.04</v>
      </c>
      <c r="R465" s="19">
        <v>805240463.51999998</v>
      </c>
      <c r="S465" s="19">
        <v>57487240.299999997</v>
      </c>
    </row>
    <row r="466" spans="1:20" x14ac:dyDescent="0.2">
      <c r="A466">
        <v>2011</v>
      </c>
      <c r="B466" t="s">
        <v>90</v>
      </c>
      <c r="C466" s="19">
        <f>VLOOKUP(A466,Datos!$A$2:$E$16,2,TRUE)</f>
        <v>21370733.293318301</v>
      </c>
      <c r="D466" s="19">
        <f>VLOOKUP(Panel!A466,Datos!$A$2:$E$16,3,TRUE)</f>
        <v>7.4796120999999993E-2</v>
      </c>
      <c r="E466" s="19">
        <f>VLOOKUP(Panel!A466,Datos!$A$2:$E$16,4,TRUE)</f>
        <v>-1311706.56338061</v>
      </c>
      <c r="F466" s="19">
        <f>VLOOKUP(Panel!A466,Datos!$A$2:$E$16,5,TRUE)</f>
        <v>44.6</v>
      </c>
      <c r="G466" s="22">
        <f>VLOOKUP(Panel!A466,Datos!$A$2:$F$16,6,TRUE)</f>
        <v>4.8774960255347777E-2</v>
      </c>
      <c r="H466" s="19"/>
      <c r="I466" s="19"/>
      <c r="J466" s="19"/>
      <c r="K466" s="19"/>
      <c r="N466" s="19">
        <v>1475000</v>
      </c>
      <c r="O466">
        <v>0</v>
      </c>
      <c r="P466" s="19">
        <v>62663311</v>
      </c>
      <c r="Q466" s="19">
        <v>83717521.040000007</v>
      </c>
      <c r="R466" s="19">
        <v>975000</v>
      </c>
      <c r="S466">
        <v>0</v>
      </c>
    </row>
    <row r="467" spans="1:20" x14ac:dyDescent="0.2">
      <c r="A467">
        <v>2011</v>
      </c>
      <c r="B467" t="s">
        <v>91</v>
      </c>
      <c r="C467" s="19">
        <f>VLOOKUP(A467,Datos!$A$2:$E$16,2,TRUE)</f>
        <v>21370733.293318301</v>
      </c>
      <c r="D467" s="19">
        <f>VLOOKUP(Panel!A467,Datos!$A$2:$E$16,3,TRUE)</f>
        <v>7.4796120999999993E-2</v>
      </c>
      <c r="E467" s="19">
        <f>VLOOKUP(Panel!A467,Datos!$A$2:$E$16,4,TRUE)</f>
        <v>-1311706.56338061</v>
      </c>
      <c r="F467" s="19">
        <f>VLOOKUP(Panel!A467,Datos!$A$2:$E$16,5,TRUE)</f>
        <v>44.6</v>
      </c>
      <c r="G467" s="22">
        <f>VLOOKUP(Panel!A467,Datos!$A$2:$F$16,6,TRUE)</f>
        <v>4.8774960255347777E-2</v>
      </c>
      <c r="H467" s="19"/>
      <c r="I467" s="19"/>
      <c r="J467" s="19"/>
      <c r="K467" s="19"/>
      <c r="M467">
        <v>0</v>
      </c>
      <c r="N467" s="19">
        <v>222497371.15000001</v>
      </c>
      <c r="O467" s="19">
        <v>275398929.63</v>
      </c>
      <c r="P467" s="19">
        <v>987933065.91999996</v>
      </c>
      <c r="Q467" s="19">
        <v>262697563.30000001</v>
      </c>
      <c r="R467" s="19">
        <v>7000000</v>
      </c>
      <c r="S467" s="19">
        <v>507037939.61000001</v>
      </c>
      <c r="T467">
        <v>0</v>
      </c>
    </row>
    <row r="468" spans="1:20" x14ac:dyDescent="0.2">
      <c r="A468">
        <v>2011</v>
      </c>
      <c r="B468" t="s">
        <v>92</v>
      </c>
      <c r="C468" s="19">
        <f>VLOOKUP(A468,Datos!$A$2:$E$16,2,TRUE)</f>
        <v>21370733.293318301</v>
      </c>
      <c r="D468" s="19">
        <f>VLOOKUP(Panel!A468,Datos!$A$2:$E$16,3,TRUE)</f>
        <v>7.4796120999999993E-2</v>
      </c>
      <c r="E468" s="19">
        <f>VLOOKUP(Panel!A468,Datos!$A$2:$E$16,4,TRUE)</f>
        <v>-1311706.56338061</v>
      </c>
      <c r="F468" s="19">
        <f>VLOOKUP(Panel!A468,Datos!$A$2:$E$16,5,TRUE)</f>
        <v>44.6</v>
      </c>
      <c r="G468" s="22">
        <f>VLOOKUP(Panel!A468,Datos!$A$2:$F$16,6,TRUE)</f>
        <v>4.8774960255347777E-2</v>
      </c>
      <c r="H468" s="19"/>
      <c r="I468" s="19"/>
      <c r="J468" s="19"/>
      <c r="N468" s="19">
        <v>100470000</v>
      </c>
      <c r="O468">
        <v>0</v>
      </c>
      <c r="P468">
        <v>0</v>
      </c>
      <c r="Q468" s="19">
        <v>18526520</v>
      </c>
      <c r="R468">
        <v>0</v>
      </c>
    </row>
    <row r="469" spans="1:20" x14ac:dyDescent="0.2">
      <c r="A469">
        <v>2011</v>
      </c>
      <c r="B469" t="s">
        <v>93</v>
      </c>
      <c r="C469" s="19">
        <f>VLOOKUP(A469,Datos!$A$2:$E$16,2,TRUE)</f>
        <v>21370733.293318301</v>
      </c>
      <c r="D469" s="19">
        <f>VLOOKUP(Panel!A469,Datos!$A$2:$E$16,3,TRUE)</f>
        <v>7.4796120999999993E-2</v>
      </c>
      <c r="E469" s="19">
        <f>VLOOKUP(Panel!A469,Datos!$A$2:$E$16,4,TRUE)</f>
        <v>-1311706.56338061</v>
      </c>
      <c r="F469" s="19">
        <f>VLOOKUP(Panel!A469,Datos!$A$2:$E$16,5,TRUE)</f>
        <v>44.6</v>
      </c>
      <c r="G469" s="22">
        <f>VLOOKUP(Panel!A469,Datos!$A$2:$F$16,6,TRUE)</f>
        <v>4.8774960255347777E-2</v>
      </c>
      <c r="H469" s="19"/>
      <c r="I469" s="19"/>
      <c r="J469" s="19"/>
      <c r="K469" s="19"/>
      <c r="L469" s="19"/>
      <c r="M469" s="19">
        <v>629100</v>
      </c>
      <c r="O469" s="19">
        <v>46017827.979999997</v>
      </c>
    </row>
    <row r="470" spans="1:20" x14ac:dyDescent="0.2">
      <c r="A470">
        <v>2011</v>
      </c>
      <c r="B470" t="s">
        <v>94</v>
      </c>
      <c r="C470" s="19">
        <f>VLOOKUP(A470,Datos!$A$2:$E$16,2,TRUE)</f>
        <v>21370733.293318301</v>
      </c>
      <c r="D470" s="19">
        <f>VLOOKUP(Panel!A470,Datos!$A$2:$E$16,3,TRUE)</f>
        <v>7.4796120999999993E-2</v>
      </c>
      <c r="E470" s="19">
        <f>VLOOKUP(Panel!A470,Datos!$A$2:$E$16,4,TRUE)</f>
        <v>-1311706.56338061</v>
      </c>
      <c r="F470" s="19">
        <f>VLOOKUP(Panel!A470,Datos!$A$2:$E$16,5,TRUE)</f>
        <v>44.6</v>
      </c>
      <c r="G470" s="22">
        <f>VLOOKUP(Panel!A470,Datos!$A$2:$F$16,6,TRUE)</f>
        <v>4.8774960255347777E-2</v>
      </c>
      <c r="H470" s="19"/>
      <c r="I470" s="19"/>
      <c r="J470" s="19"/>
      <c r="K470" s="19"/>
      <c r="M470" s="19">
        <v>5083770</v>
      </c>
      <c r="O470" s="19">
        <v>14750000</v>
      </c>
      <c r="P470" s="19">
        <v>27168375.73</v>
      </c>
      <c r="Q470" s="19">
        <v>150660475.52000001</v>
      </c>
      <c r="S470">
        <v>0</v>
      </c>
    </row>
    <row r="471" spans="1:20" x14ac:dyDescent="0.2">
      <c r="A471">
        <v>2011</v>
      </c>
      <c r="B471" t="s">
        <v>95</v>
      </c>
      <c r="C471" s="19">
        <f>VLOOKUP(A471,Datos!$A$2:$E$16,2,TRUE)</f>
        <v>21370733.293318301</v>
      </c>
      <c r="D471" s="19">
        <f>VLOOKUP(Panel!A471,Datos!$A$2:$E$16,3,TRUE)</f>
        <v>7.4796120999999993E-2</v>
      </c>
      <c r="E471" s="19">
        <f>VLOOKUP(Panel!A471,Datos!$A$2:$E$16,4,TRUE)</f>
        <v>-1311706.56338061</v>
      </c>
      <c r="F471" s="19">
        <f>VLOOKUP(Panel!A471,Datos!$A$2:$E$16,5,TRUE)</f>
        <v>44.6</v>
      </c>
      <c r="G471" s="22">
        <f>VLOOKUP(Panel!A471,Datos!$A$2:$F$16,6,TRUE)</f>
        <v>4.8774960255347777E-2</v>
      </c>
      <c r="H471" s="19"/>
      <c r="I471" s="19"/>
      <c r="J471" s="19"/>
      <c r="K471" s="19"/>
      <c r="N471" s="19">
        <v>13000144</v>
      </c>
      <c r="O471" s="19">
        <v>249199104</v>
      </c>
      <c r="P471" s="19">
        <v>3432330.99</v>
      </c>
      <c r="Q471">
        <v>0</v>
      </c>
      <c r="R471" s="19">
        <v>125376439.87</v>
      </c>
      <c r="S471" s="19">
        <v>35000000</v>
      </c>
    </row>
    <row r="472" spans="1:20" x14ac:dyDescent="0.2">
      <c r="A472">
        <v>2011</v>
      </c>
      <c r="B472" t="s">
        <v>96</v>
      </c>
      <c r="C472" s="19">
        <f>VLOOKUP(A472,Datos!$A$2:$E$16,2,TRUE)</f>
        <v>21370733.293318301</v>
      </c>
      <c r="D472" s="19">
        <f>VLOOKUP(Panel!A472,Datos!$A$2:$E$16,3,TRUE)</f>
        <v>7.4796120999999993E-2</v>
      </c>
      <c r="E472" s="19">
        <f>VLOOKUP(Panel!A472,Datos!$A$2:$E$16,4,TRUE)</f>
        <v>-1311706.56338061</v>
      </c>
      <c r="F472" s="19">
        <f>VLOOKUP(Panel!A472,Datos!$A$2:$E$16,5,TRUE)</f>
        <v>44.6</v>
      </c>
      <c r="G472" s="22">
        <f>VLOOKUP(Panel!A472,Datos!$A$2:$F$16,6,TRUE)</f>
        <v>4.8774960255347777E-2</v>
      </c>
      <c r="H472" s="19"/>
      <c r="I472" s="19"/>
      <c r="J472" s="19"/>
      <c r="K472" s="19"/>
      <c r="L472" s="19"/>
      <c r="N472" s="19">
        <v>70777865</v>
      </c>
      <c r="O472">
        <v>0</v>
      </c>
      <c r="P472" s="19">
        <v>79087026.599999994</v>
      </c>
      <c r="Q472" s="19">
        <v>112273271.73999999</v>
      </c>
      <c r="R472" s="19">
        <v>149999799.96000001</v>
      </c>
      <c r="S472">
        <v>0</v>
      </c>
    </row>
    <row r="473" spans="1:20" x14ac:dyDescent="0.2">
      <c r="A473">
        <v>2011</v>
      </c>
      <c r="B473" t="s">
        <v>97</v>
      </c>
      <c r="C473" s="19">
        <f>VLOOKUP(A473,Datos!$A$2:$E$16,2,TRUE)</f>
        <v>21370733.293318301</v>
      </c>
      <c r="D473" s="19">
        <f>VLOOKUP(Panel!A473,Datos!$A$2:$E$16,3,TRUE)</f>
        <v>7.4796120999999993E-2</v>
      </c>
      <c r="E473" s="19">
        <f>VLOOKUP(Panel!A473,Datos!$A$2:$E$16,4,TRUE)</f>
        <v>-1311706.56338061</v>
      </c>
      <c r="F473" s="19">
        <f>VLOOKUP(Panel!A473,Datos!$A$2:$E$16,5,TRUE)</f>
        <v>44.6</v>
      </c>
      <c r="G473" s="22">
        <f>VLOOKUP(Panel!A473,Datos!$A$2:$F$16,6,TRUE)</f>
        <v>4.8774960255347777E-2</v>
      </c>
      <c r="J473" s="19"/>
      <c r="O473" s="19">
        <v>11618768</v>
      </c>
      <c r="S473">
        <v>0</v>
      </c>
    </row>
    <row r="474" spans="1:20" x14ac:dyDescent="0.2">
      <c r="A474">
        <v>2011</v>
      </c>
      <c r="B474" t="s">
        <v>98</v>
      </c>
      <c r="C474" s="19">
        <f>VLOOKUP(A474,Datos!$A$2:$E$16,2,TRUE)</f>
        <v>21370733.293318301</v>
      </c>
      <c r="D474" s="19">
        <f>VLOOKUP(Panel!A474,Datos!$A$2:$E$16,3,TRUE)</f>
        <v>7.4796120999999993E-2</v>
      </c>
      <c r="E474" s="19">
        <f>VLOOKUP(Panel!A474,Datos!$A$2:$E$16,4,TRUE)</f>
        <v>-1311706.56338061</v>
      </c>
      <c r="F474" s="19">
        <f>VLOOKUP(Panel!A474,Datos!$A$2:$E$16,5,TRUE)</f>
        <v>44.6</v>
      </c>
      <c r="G474" s="22">
        <f>VLOOKUP(Panel!A474,Datos!$A$2:$F$16,6,TRUE)</f>
        <v>4.8774960255347777E-2</v>
      </c>
      <c r="H474" s="19"/>
      <c r="I474" s="19"/>
      <c r="J474" s="19"/>
      <c r="K474" s="19"/>
      <c r="N474" s="19">
        <v>110231793</v>
      </c>
      <c r="O474">
        <v>0</v>
      </c>
      <c r="P474" s="19">
        <v>32475000</v>
      </c>
      <c r="Q474" s="19">
        <v>185327568.75999999</v>
      </c>
      <c r="R474" s="19">
        <v>113757746.67</v>
      </c>
      <c r="S474">
        <v>0</v>
      </c>
    </row>
    <row r="475" spans="1:20" x14ac:dyDescent="0.2">
      <c r="A475">
        <v>2011</v>
      </c>
      <c r="B475" t="s">
        <v>99</v>
      </c>
      <c r="C475" s="19">
        <f>VLOOKUP(A475,Datos!$A$2:$E$16,2,TRUE)</f>
        <v>21370733.293318301</v>
      </c>
      <c r="D475" s="19">
        <f>VLOOKUP(Panel!A475,Datos!$A$2:$E$16,3,TRUE)</f>
        <v>7.4796120999999993E-2</v>
      </c>
      <c r="E475" s="19">
        <f>VLOOKUP(Panel!A475,Datos!$A$2:$E$16,4,TRUE)</f>
        <v>-1311706.56338061</v>
      </c>
      <c r="F475" s="19">
        <f>VLOOKUP(Panel!A475,Datos!$A$2:$E$16,5,TRUE)</f>
        <v>44.6</v>
      </c>
      <c r="G475" s="22">
        <f>VLOOKUP(Panel!A475,Datos!$A$2:$F$16,6,TRUE)</f>
        <v>4.8774960255347777E-2</v>
      </c>
      <c r="H475" s="19"/>
      <c r="I475" s="19"/>
      <c r="J475" s="19"/>
      <c r="K475" s="19"/>
      <c r="L475" s="19"/>
      <c r="M475" s="19">
        <v>40502436.350000001</v>
      </c>
      <c r="N475" s="19">
        <v>2093743.12</v>
      </c>
      <c r="O475" s="19">
        <v>62794070.75</v>
      </c>
      <c r="P475" s="19">
        <v>19650000</v>
      </c>
      <c r="Q475" s="19">
        <v>6170000</v>
      </c>
      <c r="R475" s="19">
        <v>106606181.44</v>
      </c>
      <c r="S475">
        <v>0</v>
      </c>
    </row>
    <row r="476" spans="1:20" x14ac:dyDescent="0.2">
      <c r="A476">
        <v>2011</v>
      </c>
      <c r="B476" t="s">
        <v>100</v>
      </c>
      <c r="C476" s="19">
        <f>VLOOKUP(A476,Datos!$A$2:$E$16,2,TRUE)</f>
        <v>21370733.293318301</v>
      </c>
      <c r="D476" s="19">
        <f>VLOOKUP(Panel!A476,Datos!$A$2:$E$16,3,TRUE)</f>
        <v>7.4796120999999993E-2</v>
      </c>
      <c r="E476" s="19">
        <f>VLOOKUP(Panel!A476,Datos!$A$2:$E$16,4,TRUE)</f>
        <v>-1311706.56338061</v>
      </c>
      <c r="F476" s="19">
        <f>VLOOKUP(Panel!A476,Datos!$A$2:$E$16,5,TRUE)</f>
        <v>44.6</v>
      </c>
      <c r="G476" s="22">
        <f>VLOOKUP(Panel!A476,Datos!$A$2:$F$16,6,TRUE)</f>
        <v>4.8774960255347777E-2</v>
      </c>
      <c r="H476" s="19"/>
      <c r="I476" s="19"/>
      <c r="J476" s="19"/>
      <c r="K476" s="19"/>
      <c r="L476" s="19"/>
      <c r="N476" s="19">
        <v>109086851.59999999</v>
      </c>
      <c r="O476" s="19">
        <v>15364519</v>
      </c>
      <c r="P476" s="19">
        <v>80169445.030000001</v>
      </c>
      <c r="Q476" s="19">
        <v>222693004.15000001</v>
      </c>
      <c r="R476" s="19">
        <v>80064154.359999999</v>
      </c>
      <c r="S476">
        <v>0</v>
      </c>
    </row>
    <row r="477" spans="1:20" x14ac:dyDescent="0.2">
      <c r="A477">
        <v>2011</v>
      </c>
      <c r="B477" t="s">
        <v>101</v>
      </c>
      <c r="C477" s="19">
        <f>VLOOKUP(A477,Datos!$A$2:$E$16,2,TRUE)</f>
        <v>21370733.293318301</v>
      </c>
      <c r="D477" s="19">
        <f>VLOOKUP(Panel!A477,Datos!$A$2:$E$16,3,TRUE)</f>
        <v>7.4796120999999993E-2</v>
      </c>
      <c r="E477" s="19">
        <f>VLOOKUP(Panel!A477,Datos!$A$2:$E$16,4,TRUE)</f>
        <v>-1311706.56338061</v>
      </c>
      <c r="F477" s="19">
        <f>VLOOKUP(Panel!A477,Datos!$A$2:$E$16,5,TRUE)</f>
        <v>44.6</v>
      </c>
      <c r="G477" s="22">
        <f>VLOOKUP(Panel!A477,Datos!$A$2:$F$16,6,TRUE)</f>
        <v>4.8774960255347777E-2</v>
      </c>
      <c r="H477" s="19"/>
      <c r="I477" s="19"/>
      <c r="J477" s="19"/>
      <c r="K477" s="19"/>
      <c r="N477" s="19">
        <v>3065962.59</v>
      </c>
      <c r="O477" s="19">
        <v>27444400</v>
      </c>
      <c r="P477" s="19">
        <v>20907000</v>
      </c>
      <c r="S477" s="19">
        <v>4250820</v>
      </c>
    </row>
    <row r="478" spans="1:20" x14ac:dyDescent="0.2">
      <c r="A478">
        <v>2011</v>
      </c>
      <c r="B478" t="s">
        <v>102</v>
      </c>
      <c r="C478" s="19">
        <f>VLOOKUP(A478,Datos!$A$2:$E$16,2,TRUE)</f>
        <v>21370733.293318301</v>
      </c>
      <c r="D478" s="19">
        <f>VLOOKUP(Panel!A478,Datos!$A$2:$E$16,3,TRUE)</f>
        <v>7.4796120999999993E-2</v>
      </c>
      <c r="E478" s="19">
        <f>VLOOKUP(Panel!A478,Datos!$A$2:$E$16,4,TRUE)</f>
        <v>-1311706.56338061</v>
      </c>
      <c r="F478" s="19">
        <f>VLOOKUP(Panel!A478,Datos!$A$2:$E$16,5,TRUE)</f>
        <v>44.6</v>
      </c>
      <c r="G478" s="22">
        <f>VLOOKUP(Panel!A478,Datos!$A$2:$F$16,6,TRUE)</f>
        <v>4.8774960255347777E-2</v>
      </c>
      <c r="H478" s="19"/>
      <c r="I478" s="19"/>
      <c r="J478" s="19"/>
      <c r="K478" s="19"/>
      <c r="L478" s="19"/>
      <c r="N478">
        <v>0</v>
      </c>
      <c r="O478" s="19">
        <v>27759546</v>
      </c>
      <c r="P478" s="19">
        <v>19179395.390000001</v>
      </c>
      <c r="Q478" s="19">
        <v>1790000</v>
      </c>
      <c r="R478">
        <v>0</v>
      </c>
      <c r="S478">
        <v>0</v>
      </c>
    </row>
    <row r="479" spans="1:20" x14ac:dyDescent="0.2">
      <c r="A479">
        <v>2011</v>
      </c>
      <c r="B479" t="s">
        <v>103</v>
      </c>
      <c r="C479" s="19">
        <f>VLOOKUP(A479,Datos!$A$2:$E$16,2,TRUE)</f>
        <v>21370733.293318301</v>
      </c>
      <c r="D479" s="19">
        <f>VLOOKUP(Panel!A479,Datos!$A$2:$E$16,3,TRUE)</f>
        <v>7.4796120999999993E-2</v>
      </c>
      <c r="E479" s="19">
        <f>VLOOKUP(Panel!A479,Datos!$A$2:$E$16,4,TRUE)</f>
        <v>-1311706.56338061</v>
      </c>
      <c r="F479" s="19">
        <f>VLOOKUP(Panel!A479,Datos!$A$2:$E$16,5,TRUE)</f>
        <v>44.6</v>
      </c>
      <c r="G479" s="22">
        <f>VLOOKUP(Panel!A479,Datos!$A$2:$F$16,6,TRUE)</f>
        <v>4.8774960255347777E-2</v>
      </c>
      <c r="H479" s="19"/>
      <c r="I479" s="19"/>
      <c r="J479" s="19"/>
      <c r="K479" s="19"/>
      <c r="L479" s="19"/>
      <c r="N479" s="19">
        <v>49494364.369999997</v>
      </c>
      <c r="O479" s="19">
        <v>28934656.829999998</v>
      </c>
      <c r="P479" s="19">
        <v>7541690.4299999997</v>
      </c>
      <c r="Q479">
        <v>0</v>
      </c>
      <c r="R479" s="19">
        <v>2394474.44</v>
      </c>
    </row>
    <row r="480" spans="1:20" x14ac:dyDescent="0.2">
      <c r="A480">
        <v>2011</v>
      </c>
      <c r="B480" t="s">
        <v>104</v>
      </c>
      <c r="C480" s="19">
        <f>VLOOKUP(A480,Datos!$A$2:$E$16,2,TRUE)</f>
        <v>21370733.293318301</v>
      </c>
      <c r="D480" s="19">
        <f>VLOOKUP(Panel!A480,Datos!$A$2:$E$16,3,TRUE)</f>
        <v>7.4796120999999993E-2</v>
      </c>
      <c r="E480" s="19">
        <f>VLOOKUP(Panel!A480,Datos!$A$2:$E$16,4,TRUE)</f>
        <v>-1311706.56338061</v>
      </c>
      <c r="F480" s="19">
        <f>VLOOKUP(Panel!A480,Datos!$A$2:$E$16,5,TRUE)</f>
        <v>44.6</v>
      </c>
      <c r="G480" s="22">
        <f>VLOOKUP(Panel!A480,Datos!$A$2:$F$16,6,TRUE)</f>
        <v>4.8774960255347777E-2</v>
      </c>
      <c r="H480" s="19"/>
      <c r="I480" s="19"/>
      <c r="J480" s="19"/>
      <c r="M480">
        <v>0</v>
      </c>
      <c r="N480" s="19">
        <v>14007735.75</v>
      </c>
      <c r="O480">
        <v>0</v>
      </c>
      <c r="Q480" s="19">
        <v>68318700</v>
      </c>
      <c r="R480" s="19">
        <v>3049000</v>
      </c>
      <c r="S480">
        <v>0</v>
      </c>
    </row>
    <row r="481" spans="1:19" x14ac:dyDescent="0.2">
      <c r="A481">
        <v>2011</v>
      </c>
      <c r="B481" t="s">
        <v>105</v>
      </c>
      <c r="C481" s="19">
        <f>VLOOKUP(A481,Datos!$A$2:$E$16,2,TRUE)</f>
        <v>21370733.293318301</v>
      </c>
      <c r="D481" s="19">
        <f>VLOOKUP(Panel!A481,Datos!$A$2:$E$16,3,TRUE)</f>
        <v>7.4796120999999993E-2</v>
      </c>
      <c r="E481" s="19">
        <f>VLOOKUP(Panel!A481,Datos!$A$2:$E$16,4,TRUE)</f>
        <v>-1311706.56338061</v>
      </c>
      <c r="F481" s="19">
        <f>VLOOKUP(Panel!A481,Datos!$A$2:$E$16,5,TRUE)</f>
        <v>44.6</v>
      </c>
      <c r="G481" s="22">
        <f>VLOOKUP(Panel!A481,Datos!$A$2:$F$16,6,TRUE)</f>
        <v>4.8774960255347777E-2</v>
      </c>
      <c r="H481" s="19"/>
      <c r="I481" s="19"/>
      <c r="J481" s="19"/>
      <c r="K481" s="19"/>
      <c r="M481" s="19">
        <v>5000000</v>
      </c>
      <c r="N481" s="19">
        <v>25300465</v>
      </c>
      <c r="O481" s="19">
        <v>33906939</v>
      </c>
      <c r="P481">
        <v>0</v>
      </c>
      <c r="Q481" s="19">
        <v>302376109.54000002</v>
      </c>
      <c r="R481" s="19">
        <v>1328325</v>
      </c>
    </row>
    <row r="482" spans="1:19" x14ac:dyDescent="0.2">
      <c r="A482">
        <v>2011</v>
      </c>
      <c r="B482" t="s">
        <v>106</v>
      </c>
      <c r="C482" s="19">
        <f>VLOOKUP(A482,Datos!$A$2:$E$16,2,TRUE)</f>
        <v>21370733.293318301</v>
      </c>
      <c r="D482" s="19">
        <f>VLOOKUP(Panel!A482,Datos!$A$2:$E$16,3,TRUE)</f>
        <v>7.4796120999999993E-2</v>
      </c>
      <c r="E482" s="19">
        <f>VLOOKUP(Panel!A482,Datos!$A$2:$E$16,4,TRUE)</f>
        <v>-1311706.56338061</v>
      </c>
      <c r="F482" s="19">
        <f>VLOOKUP(Panel!A482,Datos!$A$2:$E$16,5,TRUE)</f>
        <v>44.6</v>
      </c>
      <c r="G482" s="22">
        <f>VLOOKUP(Panel!A482,Datos!$A$2:$F$16,6,TRUE)</f>
        <v>4.8774960255347777E-2</v>
      </c>
      <c r="H482" s="19"/>
      <c r="I482" s="19"/>
      <c r="J482" s="19"/>
      <c r="K482" s="19"/>
      <c r="L482" s="19"/>
      <c r="M482" s="19">
        <v>845000</v>
      </c>
      <c r="N482" s="19">
        <v>2881007</v>
      </c>
      <c r="O482" s="19">
        <v>50588000</v>
      </c>
      <c r="P482" s="19">
        <v>4135297.15</v>
      </c>
      <c r="Q482" s="19">
        <v>53134507.950000003</v>
      </c>
      <c r="R482" s="19">
        <v>6049500</v>
      </c>
    </row>
    <row r="483" spans="1:19" x14ac:dyDescent="0.2">
      <c r="A483">
        <v>2011</v>
      </c>
      <c r="B483" t="s">
        <v>107</v>
      </c>
      <c r="C483" s="19">
        <f>VLOOKUP(A483,Datos!$A$2:$E$16,2,TRUE)</f>
        <v>21370733.293318301</v>
      </c>
      <c r="D483" s="19">
        <f>VLOOKUP(Panel!A483,Datos!$A$2:$E$16,3,TRUE)</f>
        <v>7.4796120999999993E-2</v>
      </c>
      <c r="E483" s="19">
        <f>VLOOKUP(Panel!A483,Datos!$A$2:$E$16,4,TRUE)</f>
        <v>-1311706.56338061</v>
      </c>
      <c r="F483" s="19">
        <f>VLOOKUP(Panel!A483,Datos!$A$2:$E$16,5,TRUE)</f>
        <v>44.6</v>
      </c>
      <c r="G483" s="22">
        <f>VLOOKUP(Panel!A483,Datos!$A$2:$F$16,6,TRUE)</f>
        <v>4.8774960255347777E-2</v>
      </c>
      <c r="H483" s="19"/>
      <c r="I483" s="19"/>
      <c r="J483" s="19"/>
      <c r="K483" s="19"/>
      <c r="N483" s="19">
        <v>6693000</v>
      </c>
      <c r="O483" s="19">
        <v>12508529.5</v>
      </c>
      <c r="P483">
        <v>0</v>
      </c>
      <c r="Q483" s="19">
        <v>42056316.450000003</v>
      </c>
      <c r="S483">
        <v>0</v>
      </c>
    </row>
    <row r="484" spans="1:19" x14ac:dyDescent="0.2">
      <c r="A484">
        <v>2011</v>
      </c>
      <c r="B484" t="s">
        <v>108</v>
      </c>
      <c r="C484" s="19">
        <f>VLOOKUP(A484,Datos!$A$2:$E$16,2,TRUE)</f>
        <v>21370733.293318301</v>
      </c>
      <c r="D484" s="19">
        <f>VLOOKUP(Panel!A484,Datos!$A$2:$E$16,3,TRUE)</f>
        <v>7.4796120999999993E-2</v>
      </c>
      <c r="E484" s="19">
        <f>VLOOKUP(Panel!A484,Datos!$A$2:$E$16,4,TRUE)</f>
        <v>-1311706.56338061</v>
      </c>
      <c r="F484" s="19">
        <f>VLOOKUP(Panel!A484,Datos!$A$2:$E$16,5,TRUE)</f>
        <v>44.6</v>
      </c>
      <c r="G484" s="22">
        <f>VLOOKUP(Panel!A484,Datos!$A$2:$F$16,6,TRUE)</f>
        <v>4.8774960255347777E-2</v>
      </c>
      <c r="H484" s="19"/>
      <c r="J484" s="19"/>
      <c r="K484" s="19"/>
      <c r="L484" s="19"/>
      <c r="N484" s="19">
        <v>294978424</v>
      </c>
      <c r="O484" s="19">
        <v>12024474</v>
      </c>
      <c r="P484" s="19">
        <v>9049226</v>
      </c>
      <c r="Q484" s="19">
        <v>158215698.5</v>
      </c>
      <c r="R484" s="19">
        <v>848540</v>
      </c>
      <c r="S484">
        <v>0</v>
      </c>
    </row>
    <row r="485" spans="1:19" x14ac:dyDescent="0.2">
      <c r="A485">
        <v>2011</v>
      </c>
      <c r="B485" t="s">
        <v>109</v>
      </c>
      <c r="C485" s="19">
        <f>VLOOKUP(A485,Datos!$A$2:$E$16,2,TRUE)</f>
        <v>21370733.293318301</v>
      </c>
      <c r="D485" s="19">
        <f>VLOOKUP(Panel!A485,Datos!$A$2:$E$16,3,TRUE)</f>
        <v>7.4796120999999993E-2</v>
      </c>
      <c r="E485" s="19">
        <f>VLOOKUP(Panel!A485,Datos!$A$2:$E$16,4,TRUE)</f>
        <v>-1311706.56338061</v>
      </c>
      <c r="F485" s="19">
        <f>VLOOKUP(Panel!A485,Datos!$A$2:$E$16,5,TRUE)</f>
        <v>44.6</v>
      </c>
      <c r="G485" s="22">
        <f>VLOOKUP(Panel!A485,Datos!$A$2:$F$16,6,TRUE)</f>
        <v>4.8774960255347777E-2</v>
      </c>
      <c r="H485" s="19"/>
      <c r="I485" s="19"/>
      <c r="J485" s="19"/>
      <c r="K485" s="19"/>
      <c r="M485" s="19">
        <v>130000</v>
      </c>
      <c r="N485" s="19">
        <v>13305490</v>
      </c>
      <c r="O485" s="19">
        <v>13245399</v>
      </c>
      <c r="P485">
        <v>0</v>
      </c>
      <c r="Q485" s="19">
        <v>194326185.19999999</v>
      </c>
      <c r="S485">
        <v>0</v>
      </c>
    </row>
    <row r="486" spans="1:19" x14ac:dyDescent="0.2">
      <c r="A486">
        <v>2011</v>
      </c>
      <c r="B486" t="s">
        <v>110</v>
      </c>
      <c r="C486" s="19">
        <f>VLOOKUP(A486,Datos!$A$2:$E$16,2,TRUE)</f>
        <v>21370733.293318301</v>
      </c>
      <c r="D486" s="19">
        <f>VLOOKUP(Panel!A486,Datos!$A$2:$E$16,3,TRUE)</f>
        <v>7.4796120999999993E-2</v>
      </c>
      <c r="E486" s="19">
        <f>VLOOKUP(Panel!A486,Datos!$A$2:$E$16,4,TRUE)</f>
        <v>-1311706.56338061</v>
      </c>
      <c r="F486" s="19">
        <f>VLOOKUP(Panel!A486,Datos!$A$2:$E$16,5,TRUE)</f>
        <v>44.6</v>
      </c>
      <c r="G486" s="22">
        <f>VLOOKUP(Panel!A486,Datos!$A$2:$F$16,6,TRUE)</f>
        <v>4.8774960255347777E-2</v>
      </c>
      <c r="H486" s="19"/>
      <c r="I486" s="19"/>
      <c r="J486" s="19"/>
      <c r="K486" s="19"/>
      <c r="M486" s="19">
        <v>5018000</v>
      </c>
      <c r="N486" s="19">
        <v>664537.19999999995</v>
      </c>
      <c r="O486">
        <v>0</v>
      </c>
      <c r="P486" s="19">
        <v>54300000</v>
      </c>
      <c r="Q486" s="19">
        <v>82974405.909999996</v>
      </c>
      <c r="R486" s="19">
        <v>720000</v>
      </c>
    </row>
    <row r="487" spans="1:19" x14ac:dyDescent="0.2">
      <c r="A487">
        <v>2011</v>
      </c>
      <c r="B487" t="s">
        <v>111</v>
      </c>
      <c r="C487" s="19">
        <f>VLOOKUP(A487,Datos!$A$2:$E$16,2,TRUE)</f>
        <v>21370733.293318301</v>
      </c>
      <c r="D487" s="19">
        <f>VLOOKUP(Panel!A487,Datos!$A$2:$E$16,3,TRUE)</f>
        <v>7.4796120999999993E-2</v>
      </c>
      <c r="E487" s="19">
        <f>VLOOKUP(Panel!A487,Datos!$A$2:$E$16,4,TRUE)</f>
        <v>-1311706.56338061</v>
      </c>
      <c r="F487" s="19">
        <f>VLOOKUP(Panel!A487,Datos!$A$2:$E$16,5,TRUE)</f>
        <v>44.6</v>
      </c>
      <c r="G487" s="22">
        <f>VLOOKUP(Panel!A487,Datos!$A$2:$F$16,6,TRUE)</f>
        <v>4.8774960255347777E-2</v>
      </c>
      <c r="H487" s="19"/>
      <c r="I487" s="19"/>
      <c r="J487" s="19"/>
      <c r="K487" s="19"/>
      <c r="L487" s="19"/>
      <c r="M487" s="19">
        <v>2080570.6</v>
      </c>
      <c r="N487" s="19">
        <v>7124525</v>
      </c>
      <c r="P487" s="19">
        <v>12794840</v>
      </c>
      <c r="S487">
        <v>0</v>
      </c>
    </row>
    <row r="488" spans="1:19" x14ac:dyDescent="0.2">
      <c r="A488">
        <v>2012</v>
      </c>
      <c r="B488" t="s">
        <v>31</v>
      </c>
      <c r="C488" s="19">
        <f>VLOOKUP(A488,Datos!$A$2:$E$16,2,TRUE)</f>
        <v>23371405.924451798</v>
      </c>
      <c r="D488" s="19">
        <f>VLOOKUP(Panel!A488,Datos!$A$2:$E$16,3,TRUE)</f>
        <v>9.6688046E-2</v>
      </c>
      <c r="E488" s="19">
        <f>VLOOKUP(Panel!A488,Datos!$A$2:$E$16,4,TRUE)</f>
        <v>-1388997.6486963199</v>
      </c>
      <c r="F488" s="19">
        <f>VLOOKUP(Panel!A488,Datos!$A$2:$E$16,5,TRUE)</f>
        <v>49.5</v>
      </c>
      <c r="G488" s="22">
        <f>VLOOKUP(Panel!A488,Datos!$A$2:$F$16,6,TRUE)</f>
        <v>4.4934805054338334E-2</v>
      </c>
      <c r="H488" s="19"/>
      <c r="J488" s="19"/>
      <c r="N488" s="19">
        <v>6886713</v>
      </c>
      <c r="O488" s="19">
        <v>11153752</v>
      </c>
      <c r="P488" s="19">
        <v>20890000</v>
      </c>
      <c r="Q488" s="19">
        <v>12209000</v>
      </c>
      <c r="R488">
        <v>0</v>
      </c>
      <c r="S488">
        <v>0</v>
      </c>
    </row>
    <row r="489" spans="1:19" x14ac:dyDescent="0.2">
      <c r="A489">
        <v>2012</v>
      </c>
      <c r="B489" t="s">
        <v>32</v>
      </c>
      <c r="C489" s="19">
        <f>VLOOKUP(A489,Datos!$A$2:$E$16,2,TRUE)</f>
        <v>23371405.924451798</v>
      </c>
      <c r="D489" s="19">
        <f>VLOOKUP(Panel!A489,Datos!$A$2:$E$16,3,TRUE)</f>
        <v>9.6688046E-2</v>
      </c>
      <c r="E489" s="19">
        <f>VLOOKUP(Panel!A489,Datos!$A$2:$E$16,4,TRUE)</f>
        <v>-1388997.6486963199</v>
      </c>
      <c r="F489" s="19">
        <f>VLOOKUP(Panel!A489,Datos!$A$2:$E$16,5,TRUE)</f>
        <v>49.5</v>
      </c>
      <c r="G489" s="22">
        <f>VLOOKUP(Panel!A489,Datos!$A$2:$F$16,6,TRUE)</f>
        <v>4.4934805054338334E-2</v>
      </c>
      <c r="I489" s="19"/>
      <c r="J489" s="19"/>
      <c r="K489" s="19"/>
      <c r="N489" s="19">
        <v>22312010</v>
      </c>
      <c r="O489" s="19">
        <v>18258490</v>
      </c>
      <c r="P489" s="19">
        <v>180996075.09999999</v>
      </c>
      <c r="Q489" s="19">
        <v>48213065</v>
      </c>
      <c r="R489" s="19">
        <v>24755541</v>
      </c>
      <c r="S489" s="19">
        <v>30462977</v>
      </c>
    </row>
    <row r="490" spans="1:19" x14ac:dyDescent="0.2">
      <c r="A490">
        <v>2012</v>
      </c>
      <c r="B490" t="s">
        <v>33</v>
      </c>
      <c r="C490" s="19">
        <f>VLOOKUP(A490,Datos!$A$2:$E$16,2,TRUE)</f>
        <v>23371405.924451798</v>
      </c>
      <c r="D490" s="19">
        <f>VLOOKUP(Panel!A490,Datos!$A$2:$E$16,3,TRUE)</f>
        <v>9.6688046E-2</v>
      </c>
      <c r="E490" s="19">
        <f>VLOOKUP(Panel!A490,Datos!$A$2:$E$16,4,TRUE)</f>
        <v>-1388997.6486963199</v>
      </c>
      <c r="F490" s="19">
        <f>VLOOKUP(Panel!A490,Datos!$A$2:$E$16,5,TRUE)</f>
        <v>49.5</v>
      </c>
      <c r="G490" s="22">
        <f>VLOOKUP(Panel!A490,Datos!$A$2:$F$16,6,TRUE)</f>
        <v>4.4934805054338334E-2</v>
      </c>
      <c r="H490" s="19"/>
      <c r="I490" s="19"/>
      <c r="J490" s="19"/>
      <c r="K490" s="19"/>
      <c r="M490" s="19">
        <v>57520651.710000001</v>
      </c>
      <c r="N490" s="19">
        <v>38606659.719999999</v>
      </c>
      <c r="O490" s="19">
        <v>97684546.950000003</v>
      </c>
      <c r="P490" s="19">
        <v>335561581.69999999</v>
      </c>
      <c r="Q490" s="19">
        <v>1285294246.03</v>
      </c>
      <c r="R490" s="19">
        <v>714417916.67999995</v>
      </c>
      <c r="S490">
        <v>0</v>
      </c>
    </row>
    <row r="491" spans="1:19" x14ac:dyDescent="0.2">
      <c r="A491">
        <v>2012</v>
      </c>
      <c r="B491" t="s">
        <v>34</v>
      </c>
      <c r="C491" s="19">
        <f>VLOOKUP(A491,Datos!$A$2:$E$16,2,TRUE)</f>
        <v>23371405.924451798</v>
      </c>
      <c r="D491" s="19">
        <f>VLOOKUP(Panel!A491,Datos!$A$2:$E$16,3,TRUE)</f>
        <v>9.6688046E-2</v>
      </c>
      <c r="E491" s="19">
        <f>VLOOKUP(Panel!A491,Datos!$A$2:$E$16,4,TRUE)</f>
        <v>-1388997.6486963199</v>
      </c>
      <c r="F491" s="19">
        <f>VLOOKUP(Panel!A491,Datos!$A$2:$E$16,5,TRUE)</f>
        <v>49.5</v>
      </c>
      <c r="G491" s="22">
        <f>VLOOKUP(Panel!A491,Datos!$A$2:$F$16,6,TRUE)</f>
        <v>4.4934805054338334E-2</v>
      </c>
      <c r="H491" s="19"/>
      <c r="I491" s="19"/>
      <c r="J491" s="19"/>
      <c r="K491" s="19"/>
      <c r="N491" s="19">
        <v>1860000</v>
      </c>
      <c r="P491">
        <v>0</v>
      </c>
      <c r="Q491" s="19">
        <v>162588293.5</v>
      </c>
    </row>
    <row r="492" spans="1:19" x14ac:dyDescent="0.2">
      <c r="A492">
        <v>2012</v>
      </c>
      <c r="B492" t="s">
        <v>35</v>
      </c>
      <c r="C492" s="19">
        <f>VLOOKUP(A492,Datos!$A$2:$E$16,2,TRUE)</f>
        <v>23371405.924451798</v>
      </c>
      <c r="D492" s="19">
        <f>VLOOKUP(Panel!A492,Datos!$A$2:$E$16,3,TRUE)</f>
        <v>9.6688046E-2</v>
      </c>
      <c r="E492" s="19">
        <f>VLOOKUP(Panel!A492,Datos!$A$2:$E$16,4,TRUE)</f>
        <v>-1388997.6486963199</v>
      </c>
      <c r="F492" s="19">
        <f>VLOOKUP(Panel!A492,Datos!$A$2:$E$16,5,TRUE)</f>
        <v>49.5</v>
      </c>
      <c r="G492" s="22">
        <f>VLOOKUP(Panel!A492,Datos!$A$2:$F$16,6,TRUE)</f>
        <v>4.4934805054338334E-2</v>
      </c>
      <c r="H492" s="19"/>
      <c r="I492" s="19"/>
      <c r="J492" s="19"/>
      <c r="K492" s="19"/>
      <c r="N492" s="19">
        <v>1013000</v>
      </c>
      <c r="P492" s="19">
        <v>240000</v>
      </c>
      <c r="Q492">
        <v>0</v>
      </c>
      <c r="R492" s="19">
        <v>10000000</v>
      </c>
      <c r="S492">
        <v>0</v>
      </c>
    </row>
    <row r="493" spans="1:19" x14ac:dyDescent="0.2">
      <c r="A493">
        <v>2012</v>
      </c>
      <c r="B493" t="s">
        <v>36</v>
      </c>
      <c r="C493" s="19">
        <f>VLOOKUP(A493,Datos!$A$2:$E$16,2,TRUE)</f>
        <v>23371405.924451798</v>
      </c>
      <c r="D493" s="19">
        <f>VLOOKUP(Panel!A493,Datos!$A$2:$E$16,3,TRUE)</f>
        <v>9.6688046E-2</v>
      </c>
      <c r="E493" s="19">
        <f>VLOOKUP(Panel!A493,Datos!$A$2:$E$16,4,TRUE)</f>
        <v>-1388997.6486963199</v>
      </c>
      <c r="F493" s="19">
        <f>VLOOKUP(Panel!A493,Datos!$A$2:$E$16,5,TRUE)</f>
        <v>49.5</v>
      </c>
      <c r="G493" s="22">
        <f>VLOOKUP(Panel!A493,Datos!$A$2:$F$16,6,TRUE)</f>
        <v>4.4934805054338334E-2</v>
      </c>
      <c r="H493" s="19"/>
      <c r="I493" s="19"/>
      <c r="J493" s="19"/>
      <c r="K493" s="19"/>
      <c r="M493" s="19">
        <v>12288755.49</v>
      </c>
      <c r="N493" s="19">
        <v>2404520</v>
      </c>
    </row>
    <row r="494" spans="1:19" x14ac:dyDescent="0.2">
      <c r="A494">
        <v>2012</v>
      </c>
      <c r="B494" t="s">
        <v>37</v>
      </c>
      <c r="C494" s="19">
        <f>VLOOKUP(A494,Datos!$A$2:$E$16,2,TRUE)</f>
        <v>23371405.924451798</v>
      </c>
      <c r="D494" s="19">
        <f>VLOOKUP(Panel!A494,Datos!$A$2:$E$16,3,TRUE)</f>
        <v>9.6688046E-2</v>
      </c>
      <c r="E494" s="19">
        <f>VLOOKUP(Panel!A494,Datos!$A$2:$E$16,4,TRUE)</f>
        <v>-1388997.6486963199</v>
      </c>
      <c r="F494" s="19">
        <f>VLOOKUP(Panel!A494,Datos!$A$2:$E$16,5,TRUE)</f>
        <v>49.5</v>
      </c>
      <c r="G494" s="22">
        <f>VLOOKUP(Panel!A494,Datos!$A$2:$F$16,6,TRUE)</f>
        <v>4.4934805054338334E-2</v>
      </c>
      <c r="H494" s="19"/>
      <c r="I494" s="19"/>
      <c r="J494" s="19"/>
      <c r="K494" s="19"/>
      <c r="N494" s="19">
        <v>1160161.6499999999</v>
      </c>
      <c r="P494" s="19">
        <v>159738758.75</v>
      </c>
      <c r="Q494" s="19">
        <v>4387570</v>
      </c>
    </row>
    <row r="495" spans="1:19" x14ac:dyDescent="0.2">
      <c r="A495">
        <v>2012</v>
      </c>
      <c r="B495" t="s">
        <v>38</v>
      </c>
      <c r="C495" s="19">
        <f>VLOOKUP(A495,Datos!$A$2:$E$16,2,TRUE)</f>
        <v>23371405.924451798</v>
      </c>
      <c r="D495" s="19">
        <f>VLOOKUP(Panel!A495,Datos!$A$2:$E$16,3,TRUE)</f>
        <v>9.6688046E-2</v>
      </c>
      <c r="E495" s="19">
        <f>VLOOKUP(Panel!A495,Datos!$A$2:$E$16,4,TRUE)</f>
        <v>-1388997.6486963199</v>
      </c>
      <c r="F495" s="19">
        <f>VLOOKUP(Panel!A495,Datos!$A$2:$E$16,5,TRUE)</f>
        <v>49.5</v>
      </c>
      <c r="G495" s="22">
        <f>VLOOKUP(Panel!A495,Datos!$A$2:$F$16,6,TRUE)</f>
        <v>4.4934805054338334E-2</v>
      </c>
      <c r="H495" s="19"/>
      <c r="I495" s="19"/>
      <c r="J495" s="19"/>
      <c r="K495" s="19"/>
      <c r="M495" s="19">
        <v>73000</v>
      </c>
      <c r="N495">
        <v>0</v>
      </c>
      <c r="P495" s="19">
        <v>26324018.420000002</v>
      </c>
      <c r="Q495" s="19">
        <v>46876224.670000002</v>
      </c>
      <c r="S495">
        <v>0</v>
      </c>
    </row>
    <row r="496" spans="1:19" x14ac:dyDescent="0.2">
      <c r="A496">
        <v>2012</v>
      </c>
      <c r="B496" t="s">
        <v>39</v>
      </c>
      <c r="C496" s="19">
        <f>VLOOKUP(A496,Datos!$A$2:$E$16,2,TRUE)</f>
        <v>23371405.924451798</v>
      </c>
      <c r="D496" s="19">
        <f>VLOOKUP(Panel!A496,Datos!$A$2:$E$16,3,TRUE)</f>
        <v>9.6688046E-2</v>
      </c>
      <c r="E496" s="19">
        <f>VLOOKUP(Panel!A496,Datos!$A$2:$E$16,4,TRUE)</f>
        <v>-1388997.6486963199</v>
      </c>
      <c r="F496" s="19">
        <f>VLOOKUP(Panel!A496,Datos!$A$2:$E$16,5,TRUE)</f>
        <v>49.5</v>
      </c>
      <c r="G496" s="22">
        <f>VLOOKUP(Panel!A496,Datos!$A$2:$F$16,6,TRUE)</f>
        <v>4.4934805054338334E-2</v>
      </c>
      <c r="H496" s="19"/>
      <c r="I496" s="19"/>
      <c r="J496" s="19"/>
      <c r="O496" s="19">
        <v>23901692.530000001</v>
      </c>
      <c r="Q496" s="19">
        <v>1100000</v>
      </c>
      <c r="R496" s="19">
        <v>354920</v>
      </c>
    </row>
    <row r="497" spans="1:20" x14ac:dyDescent="0.2">
      <c r="A497">
        <v>2012</v>
      </c>
      <c r="B497" t="s">
        <v>40</v>
      </c>
      <c r="C497" s="19">
        <f>VLOOKUP(A497,Datos!$A$2:$E$16,2,TRUE)</f>
        <v>23371405.924451798</v>
      </c>
      <c r="D497" s="19">
        <f>VLOOKUP(Panel!A497,Datos!$A$2:$E$16,3,TRUE)</f>
        <v>9.6688046E-2</v>
      </c>
      <c r="E497" s="19">
        <f>VLOOKUP(Panel!A497,Datos!$A$2:$E$16,4,TRUE)</f>
        <v>-1388997.6486963199</v>
      </c>
      <c r="F497" s="19">
        <f>VLOOKUP(Panel!A497,Datos!$A$2:$E$16,5,TRUE)</f>
        <v>49.5</v>
      </c>
      <c r="G497" s="22">
        <f>VLOOKUP(Panel!A497,Datos!$A$2:$F$16,6,TRUE)</f>
        <v>4.4934805054338334E-2</v>
      </c>
      <c r="H497" s="19"/>
      <c r="I497" s="19"/>
      <c r="J497" s="19"/>
      <c r="K497" s="19"/>
      <c r="N497" s="19">
        <v>22913675.399999999</v>
      </c>
      <c r="O497" s="19">
        <v>2000000</v>
      </c>
      <c r="P497" s="19">
        <v>104955071</v>
      </c>
      <c r="Q497" s="19">
        <v>137612364.03999999</v>
      </c>
      <c r="R497" s="19">
        <v>247098051.74000001</v>
      </c>
      <c r="S497">
        <v>0</v>
      </c>
    </row>
    <row r="498" spans="1:20" x14ac:dyDescent="0.2">
      <c r="A498">
        <v>2012</v>
      </c>
      <c r="B498" t="s">
        <v>41</v>
      </c>
      <c r="C498" s="19">
        <f>VLOOKUP(A498,Datos!$A$2:$E$16,2,TRUE)</f>
        <v>23371405.924451798</v>
      </c>
      <c r="D498" s="19">
        <f>VLOOKUP(Panel!A498,Datos!$A$2:$E$16,3,TRUE)</f>
        <v>9.6688046E-2</v>
      </c>
      <c r="E498" s="19">
        <f>VLOOKUP(Panel!A498,Datos!$A$2:$E$16,4,TRUE)</f>
        <v>-1388997.6486963199</v>
      </c>
      <c r="F498" s="19">
        <f>VLOOKUP(Panel!A498,Datos!$A$2:$E$16,5,TRUE)</f>
        <v>49.5</v>
      </c>
      <c r="G498" s="22">
        <f>VLOOKUP(Panel!A498,Datos!$A$2:$F$16,6,TRUE)</f>
        <v>4.4934805054338334E-2</v>
      </c>
      <c r="H498" s="19"/>
      <c r="I498" s="19"/>
      <c r="K498" s="19"/>
      <c r="M498" s="19">
        <v>2954446</v>
      </c>
      <c r="N498" s="19">
        <v>5989780.2599999998</v>
      </c>
      <c r="O498">
        <v>0</v>
      </c>
      <c r="P498" s="19">
        <v>102988346.77</v>
      </c>
      <c r="Q498" s="19">
        <v>750140773.88</v>
      </c>
      <c r="R498" s="19">
        <v>4460000</v>
      </c>
      <c r="S498">
        <v>0</v>
      </c>
    </row>
    <row r="499" spans="1:20" x14ac:dyDescent="0.2">
      <c r="A499">
        <v>2012</v>
      </c>
      <c r="B499" t="s">
        <v>42</v>
      </c>
      <c r="C499" s="19">
        <f>VLOOKUP(A499,Datos!$A$2:$E$16,2,TRUE)</f>
        <v>23371405.924451798</v>
      </c>
      <c r="D499" s="19">
        <f>VLOOKUP(Panel!A499,Datos!$A$2:$E$16,3,TRUE)</f>
        <v>9.6688046E-2</v>
      </c>
      <c r="E499" s="19">
        <f>VLOOKUP(Panel!A499,Datos!$A$2:$E$16,4,TRUE)</f>
        <v>-1388997.6486963199</v>
      </c>
      <c r="F499" s="19">
        <f>VLOOKUP(Panel!A499,Datos!$A$2:$E$16,5,TRUE)</f>
        <v>49.5</v>
      </c>
      <c r="G499" s="22">
        <f>VLOOKUP(Panel!A499,Datos!$A$2:$F$16,6,TRUE)</f>
        <v>4.4934805054338334E-2</v>
      </c>
      <c r="H499" s="19"/>
      <c r="I499" s="19"/>
      <c r="J499" s="19"/>
      <c r="K499" s="19"/>
      <c r="M499" s="19">
        <v>2136000</v>
      </c>
      <c r="N499" s="19">
        <v>7588917.4500000002</v>
      </c>
      <c r="O499" s="19">
        <v>5445000</v>
      </c>
      <c r="P499" s="19">
        <v>38019261.5</v>
      </c>
      <c r="Q499" s="19">
        <v>368815412.49000001</v>
      </c>
      <c r="R499" s="19">
        <v>222216778.97999999</v>
      </c>
      <c r="S499" s="19">
        <v>51023.199999999997</v>
      </c>
    </row>
    <row r="500" spans="1:20" x14ac:dyDescent="0.2">
      <c r="A500">
        <v>2012</v>
      </c>
      <c r="B500" t="s">
        <v>43</v>
      </c>
      <c r="C500" s="19">
        <f>VLOOKUP(A500,Datos!$A$2:$E$16,2,TRUE)</f>
        <v>23371405.924451798</v>
      </c>
      <c r="D500" s="19">
        <f>VLOOKUP(Panel!A500,Datos!$A$2:$E$16,3,TRUE)</f>
        <v>9.6688046E-2</v>
      </c>
      <c r="E500" s="19">
        <f>VLOOKUP(Panel!A500,Datos!$A$2:$E$16,4,TRUE)</f>
        <v>-1388997.6486963199</v>
      </c>
      <c r="F500" s="19">
        <f>VLOOKUP(Panel!A500,Datos!$A$2:$E$16,5,TRUE)</f>
        <v>49.5</v>
      </c>
      <c r="G500" s="22">
        <f>VLOOKUP(Panel!A500,Datos!$A$2:$F$16,6,TRUE)</f>
        <v>4.4934805054338334E-2</v>
      </c>
      <c r="H500" s="19"/>
      <c r="I500" s="19"/>
      <c r="J500" s="19"/>
      <c r="K500" s="19"/>
      <c r="L500" s="19"/>
      <c r="M500" s="19">
        <v>101317148</v>
      </c>
      <c r="N500" s="19">
        <v>46848241.780000001</v>
      </c>
      <c r="O500" s="19">
        <v>63920416</v>
      </c>
      <c r="P500" s="19">
        <v>1251557148.4400001</v>
      </c>
      <c r="Q500" s="19">
        <v>677159004.82000005</v>
      </c>
      <c r="R500" s="19">
        <v>313128426.87</v>
      </c>
      <c r="S500" s="19">
        <v>150574.51</v>
      </c>
    </row>
    <row r="501" spans="1:20" x14ac:dyDescent="0.2">
      <c r="A501">
        <v>2012</v>
      </c>
      <c r="B501" t="s">
        <v>44</v>
      </c>
      <c r="C501" s="19">
        <f>VLOOKUP(A501,Datos!$A$2:$E$16,2,TRUE)</f>
        <v>23371405.924451798</v>
      </c>
      <c r="D501" s="19">
        <f>VLOOKUP(Panel!A501,Datos!$A$2:$E$16,3,TRUE)</f>
        <v>9.6688046E-2</v>
      </c>
      <c r="E501" s="19">
        <f>VLOOKUP(Panel!A501,Datos!$A$2:$E$16,4,TRUE)</f>
        <v>-1388997.6486963199</v>
      </c>
      <c r="F501" s="19">
        <f>VLOOKUP(Panel!A501,Datos!$A$2:$E$16,5,TRUE)</f>
        <v>49.5</v>
      </c>
      <c r="G501" s="22">
        <f>VLOOKUP(Panel!A501,Datos!$A$2:$F$16,6,TRUE)</f>
        <v>4.4934805054338334E-2</v>
      </c>
      <c r="H501" s="19"/>
      <c r="J501" s="19"/>
      <c r="K501" s="19"/>
      <c r="L501" s="19"/>
      <c r="M501" s="19">
        <v>61318.6</v>
      </c>
      <c r="N501" s="19">
        <v>7128564.9500000002</v>
      </c>
      <c r="O501" s="19">
        <v>18987462.399999999</v>
      </c>
      <c r="P501" s="19">
        <v>187074737.5</v>
      </c>
      <c r="Q501" s="19">
        <v>77284239</v>
      </c>
    </row>
    <row r="502" spans="1:20" x14ac:dyDescent="0.2">
      <c r="A502">
        <v>2012</v>
      </c>
      <c r="B502" t="s">
        <v>45</v>
      </c>
      <c r="C502" s="19">
        <f>VLOOKUP(A502,Datos!$A$2:$E$16,2,TRUE)</f>
        <v>23371405.924451798</v>
      </c>
      <c r="D502" s="19">
        <f>VLOOKUP(Panel!A502,Datos!$A$2:$E$16,3,TRUE)</f>
        <v>9.6688046E-2</v>
      </c>
      <c r="E502" s="19">
        <f>VLOOKUP(Panel!A502,Datos!$A$2:$E$16,4,TRUE)</f>
        <v>-1388997.6486963199</v>
      </c>
      <c r="F502" s="19">
        <f>VLOOKUP(Panel!A502,Datos!$A$2:$E$16,5,TRUE)</f>
        <v>49.5</v>
      </c>
      <c r="G502" s="22">
        <f>VLOOKUP(Panel!A502,Datos!$A$2:$F$16,6,TRUE)</f>
        <v>4.4934805054338334E-2</v>
      </c>
      <c r="H502" s="19"/>
      <c r="I502" s="19"/>
      <c r="J502" s="19"/>
      <c r="K502" s="19"/>
      <c r="N502" s="19">
        <v>1079763.3</v>
      </c>
      <c r="O502" s="19">
        <v>15530631.029999999</v>
      </c>
      <c r="P502" s="19">
        <v>55657500</v>
      </c>
      <c r="Q502" s="19">
        <v>15959600</v>
      </c>
      <c r="R502">
        <v>0</v>
      </c>
    </row>
    <row r="503" spans="1:20" x14ac:dyDescent="0.2">
      <c r="A503">
        <v>2012</v>
      </c>
      <c r="B503" t="s">
        <v>46</v>
      </c>
      <c r="C503" s="19">
        <f>VLOOKUP(A503,Datos!$A$2:$E$16,2,TRUE)</f>
        <v>23371405.924451798</v>
      </c>
      <c r="D503" s="19">
        <f>VLOOKUP(Panel!A503,Datos!$A$2:$E$16,3,TRUE)</f>
        <v>9.6688046E-2</v>
      </c>
      <c r="E503" s="19">
        <f>VLOOKUP(Panel!A503,Datos!$A$2:$E$16,4,TRUE)</f>
        <v>-1388997.6486963199</v>
      </c>
      <c r="F503" s="19">
        <f>VLOOKUP(Panel!A503,Datos!$A$2:$E$16,5,TRUE)</f>
        <v>49.5</v>
      </c>
      <c r="G503" s="22">
        <f>VLOOKUP(Panel!A503,Datos!$A$2:$F$16,6,TRUE)</f>
        <v>4.4934805054338334E-2</v>
      </c>
      <c r="H503" s="19"/>
      <c r="I503" s="19"/>
      <c r="J503" s="19"/>
      <c r="K503" s="19"/>
      <c r="N503" s="19">
        <v>1904976.95</v>
      </c>
      <c r="O503">
        <v>0</v>
      </c>
      <c r="P503" s="19">
        <v>140000</v>
      </c>
      <c r="Q503" s="19">
        <v>109281403</v>
      </c>
      <c r="R503" s="19">
        <v>1600000</v>
      </c>
      <c r="S503">
        <v>0</v>
      </c>
      <c r="T503">
        <v>0</v>
      </c>
    </row>
    <row r="504" spans="1:20" x14ac:dyDescent="0.2">
      <c r="A504">
        <v>2012</v>
      </c>
      <c r="B504" t="s">
        <v>47</v>
      </c>
      <c r="C504" s="19">
        <f>VLOOKUP(A504,Datos!$A$2:$E$16,2,TRUE)</f>
        <v>23371405.924451798</v>
      </c>
      <c r="D504" s="19">
        <f>VLOOKUP(Panel!A504,Datos!$A$2:$E$16,3,TRUE)</f>
        <v>9.6688046E-2</v>
      </c>
      <c r="E504" s="19">
        <f>VLOOKUP(Panel!A504,Datos!$A$2:$E$16,4,TRUE)</f>
        <v>-1388997.6486963199</v>
      </c>
      <c r="F504" s="19">
        <f>VLOOKUP(Panel!A504,Datos!$A$2:$E$16,5,TRUE)</f>
        <v>49.5</v>
      </c>
      <c r="G504" s="22">
        <f>VLOOKUP(Panel!A504,Datos!$A$2:$F$16,6,TRUE)</f>
        <v>4.4934805054338334E-2</v>
      </c>
      <c r="H504" s="19"/>
      <c r="I504" s="19"/>
      <c r="J504" s="19"/>
      <c r="K504" s="19"/>
      <c r="N504" s="19">
        <v>1743395.6</v>
      </c>
      <c r="O504" s="19">
        <v>1047300.8</v>
      </c>
      <c r="P504" s="19">
        <v>29923622.620000001</v>
      </c>
      <c r="Q504" s="19">
        <v>111876112.09</v>
      </c>
      <c r="R504" s="19">
        <v>1753816.64</v>
      </c>
      <c r="S504" s="19">
        <v>30000000</v>
      </c>
      <c r="T504">
        <v>0</v>
      </c>
    </row>
    <row r="505" spans="1:20" x14ac:dyDescent="0.2">
      <c r="A505">
        <v>2012</v>
      </c>
      <c r="B505" t="s">
        <v>48</v>
      </c>
      <c r="C505" s="19">
        <f>VLOOKUP(A505,Datos!$A$2:$E$16,2,TRUE)</f>
        <v>23371405.924451798</v>
      </c>
      <c r="D505" s="19">
        <f>VLOOKUP(Panel!A505,Datos!$A$2:$E$16,3,TRUE)</f>
        <v>9.6688046E-2</v>
      </c>
      <c r="E505" s="19">
        <f>VLOOKUP(Panel!A505,Datos!$A$2:$E$16,4,TRUE)</f>
        <v>-1388997.6486963199</v>
      </c>
      <c r="F505" s="19">
        <f>VLOOKUP(Panel!A505,Datos!$A$2:$E$16,5,TRUE)</f>
        <v>49.5</v>
      </c>
      <c r="G505" s="22">
        <f>VLOOKUP(Panel!A505,Datos!$A$2:$F$16,6,TRUE)</f>
        <v>4.4934805054338334E-2</v>
      </c>
      <c r="H505" s="19"/>
      <c r="I505" s="19"/>
      <c r="J505" s="19"/>
      <c r="K505" s="19"/>
      <c r="N505" s="19">
        <v>20025892.719999999</v>
      </c>
      <c r="P505" s="19">
        <v>601847186.66999996</v>
      </c>
      <c r="Q505">
        <v>0</v>
      </c>
      <c r="S505">
        <v>0</v>
      </c>
    </row>
    <row r="506" spans="1:20" x14ac:dyDescent="0.2">
      <c r="A506">
        <v>2012</v>
      </c>
      <c r="B506" t="s">
        <v>49</v>
      </c>
      <c r="C506" s="19">
        <f>VLOOKUP(A506,Datos!$A$2:$E$16,2,TRUE)</f>
        <v>23371405.924451798</v>
      </c>
      <c r="D506" s="19">
        <f>VLOOKUP(Panel!A506,Datos!$A$2:$E$16,3,TRUE)</f>
        <v>9.6688046E-2</v>
      </c>
      <c r="E506" s="19">
        <f>VLOOKUP(Panel!A506,Datos!$A$2:$E$16,4,TRUE)</f>
        <v>-1388997.6486963199</v>
      </c>
      <c r="F506" s="19">
        <f>VLOOKUP(Panel!A506,Datos!$A$2:$E$16,5,TRUE)</f>
        <v>49.5</v>
      </c>
      <c r="G506" s="22">
        <f>VLOOKUP(Panel!A506,Datos!$A$2:$F$16,6,TRUE)</f>
        <v>4.4934805054338334E-2</v>
      </c>
      <c r="K506" s="19"/>
      <c r="O506" s="19">
        <v>23060878.399999999</v>
      </c>
      <c r="P506" s="19">
        <v>2646744.2400000002</v>
      </c>
      <c r="Q506" s="19">
        <v>179259403.24000001</v>
      </c>
      <c r="R506" s="19">
        <v>225368149.44</v>
      </c>
    </row>
    <row r="507" spans="1:20" x14ac:dyDescent="0.2">
      <c r="A507">
        <v>2012</v>
      </c>
      <c r="B507" t="s">
        <v>50</v>
      </c>
      <c r="C507" s="19">
        <f>VLOOKUP(A507,Datos!$A$2:$E$16,2,TRUE)</f>
        <v>23371405.924451798</v>
      </c>
      <c r="D507" s="19">
        <f>VLOOKUP(Panel!A507,Datos!$A$2:$E$16,3,TRUE)</f>
        <v>9.6688046E-2</v>
      </c>
      <c r="E507" s="19">
        <f>VLOOKUP(Panel!A507,Datos!$A$2:$E$16,4,TRUE)</f>
        <v>-1388997.6486963199</v>
      </c>
      <c r="F507" s="19">
        <f>VLOOKUP(Panel!A507,Datos!$A$2:$E$16,5,TRUE)</f>
        <v>49.5</v>
      </c>
      <c r="G507" s="22">
        <f>VLOOKUP(Panel!A507,Datos!$A$2:$F$16,6,TRUE)</f>
        <v>4.4934805054338334E-2</v>
      </c>
      <c r="H507" s="19"/>
      <c r="I507" s="19"/>
      <c r="J507" s="19"/>
      <c r="K507" s="19"/>
      <c r="N507" s="19">
        <v>4072180.57</v>
      </c>
      <c r="O507" s="19">
        <v>239405221.75</v>
      </c>
      <c r="P507" s="19">
        <v>10476736.5</v>
      </c>
      <c r="Q507" s="19">
        <v>99369025.650000006</v>
      </c>
      <c r="R507" s="19">
        <v>7902102.2000000002</v>
      </c>
      <c r="S507">
        <v>0</v>
      </c>
    </row>
    <row r="508" spans="1:20" x14ac:dyDescent="0.2">
      <c r="A508">
        <v>2012</v>
      </c>
      <c r="B508" t="s">
        <v>51</v>
      </c>
      <c r="C508" s="19">
        <f>VLOOKUP(A508,Datos!$A$2:$E$16,2,TRUE)</f>
        <v>23371405.924451798</v>
      </c>
      <c r="D508" s="19">
        <f>VLOOKUP(Panel!A508,Datos!$A$2:$E$16,3,TRUE)</f>
        <v>9.6688046E-2</v>
      </c>
      <c r="E508" s="19">
        <f>VLOOKUP(Panel!A508,Datos!$A$2:$E$16,4,TRUE)</f>
        <v>-1388997.6486963199</v>
      </c>
      <c r="F508" s="19">
        <f>VLOOKUP(Panel!A508,Datos!$A$2:$E$16,5,TRUE)</f>
        <v>49.5</v>
      </c>
      <c r="G508" s="22">
        <f>VLOOKUP(Panel!A508,Datos!$A$2:$F$16,6,TRUE)</f>
        <v>4.4934805054338334E-2</v>
      </c>
      <c r="H508" s="19"/>
      <c r="I508" s="19"/>
      <c r="J508" s="19"/>
      <c r="K508" s="19"/>
      <c r="M508" s="19">
        <v>37941665.140000001</v>
      </c>
      <c r="N508" s="19">
        <v>37217422.689999998</v>
      </c>
      <c r="O508" s="19">
        <v>394460128.07999998</v>
      </c>
      <c r="P508" s="19">
        <v>3285000</v>
      </c>
      <c r="Q508" s="19">
        <v>1804060590.27</v>
      </c>
      <c r="S508" s="19">
        <v>769139291.5</v>
      </c>
      <c r="T508" s="19">
        <v>873394480</v>
      </c>
    </row>
    <row r="509" spans="1:20" x14ac:dyDescent="0.2">
      <c r="A509">
        <v>2012</v>
      </c>
      <c r="B509" t="s">
        <v>52</v>
      </c>
      <c r="C509" s="19">
        <f>VLOOKUP(A509,Datos!$A$2:$E$16,2,TRUE)</f>
        <v>23371405.924451798</v>
      </c>
      <c r="D509" s="19">
        <f>VLOOKUP(Panel!A509,Datos!$A$2:$E$16,3,TRUE)</f>
        <v>9.6688046E-2</v>
      </c>
      <c r="E509" s="19">
        <f>VLOOKUP(Panel!A509,Datos!$A$2:$E$16,4,TRUE)</f>
        <v>-1388997.6486963199</v>
      </c>
      <c r="F509" s="19">
        <f>VLOOKUP(Panel!A509,Datos!$A$2:$E$16,5,TRUE)</f>
        <v>49.5</v>
      </c>
      <c r="G509" s="22">
        <f>VLOOKUP(Panel!A509,Datos!$A$2:$F$16,6,TRUE)</f>
        <v>4.4934805054338334E-2</v>
      </c>
      <c r="H509" s="19"/>
      <c r="I509" s="19"/>
      <c r="J509" s="19"/>
      <c r="K509" s="19"/>
      <c r="M509">
        <v>0</v>
      </c>
      <c r="N509" s="19">
        <v>2044000</v>
      </c>
      <c r="O509" s="19">
        <v>9995000</v>
      </c>
      <c r="P509" s="19">
        <v>231801642.31999999</v>
      </c>
      <c r="Q509" s="19">
        <v>25700000</v>
      </c>
      <c r="R509" s="19">
        <v>28232502.699999999</v>
      </c>
      <c r="S509" s="19">
        <v>46258309.439999998</v>
      </c>
    </row>
    <row r="510" spans="1:20" x14ac:dyDescent="0.2">
      <c r="A510">
        <v>2012</v>
      </c>
      <c r="B510" t="s">
        <v>53</v>
      </c>
      <c r="C510" s="19">
        <f>VLOOKUP(A510,Datos!$A$2:$E$16,2,TRUE)</f>
        <v>23371405.924451798</v>
      </c>
      <c r="D510" s="19">
        <f>VLOOKUP(Panel!A510,Datos!$A$2:$E$16,3,TRUE)</f>
        <v>9.6688046E-2</v>
      </c>
      <c r="E510" s="19">
        <f>VLOOKUP(Panel!A510,Datos!$A$2:$E$16,4,TRUE)</f>
        <v>-1388997.6486963199</v>
      </c>
      <c r="F510" s="19">
        <f>VLOOKUP(Panel!A510,Datos!$A$2:$E$16,5,TRUE)</f>
        <v>49.5</v>
      </c>
      <c r="G510" s="22">
        <f>VLOOKUP(Panel!A510,Datos!$A$2:$F$16,6,TRUE)</f>
        <v>4.4934805054338334E-2</v>
      </c>
      <c r="H510" s="19"/>
      <c r="I510" s="19"/>
      <c r="J510" s="19"/>
      <c r="K510" s="19"/>
      <c r="L510" s="19"/>
      <c r="M510" s="19">
        <v>10612600</v>
      </c>
      <c r="N510">
        <v>0</v>
      </c>
      <c r="P510">
        <v>0</v>
      </c>
      <c r="Q510" s="19">
        <v>148392314.75</v>
      </c>
      <c r="R510" s="19">
        <v>116140058.83</v>
      </c>
    </row>
    <row r="511" spans="1:20" x14ac:dyDescent="0.2">
      <c r="A511">
        <v>2012</v>
      </c>
      <c r="B511" t="s">
        <v>54</v>
      </c>
      <c r="C511" s="19">
        <f>VLOOKUP(A511,Datos!$A$2:$E$16,2,TRUE)</f>
        <v>23371405.924451798</v>
      </c>
      <c r="D511" s="19">
        <f>VLOOKUP(Panel!A511,Datos!$A$2:$E$16,3,TRUE)</f>
        <v>9.6688046E-2</v>
      </c>
      <c r="E511" s="19">
        <f>VLOOKUP(Panel!A511,Datos!$A$2:$E$16,4,TRUE)</f>
        <v>-1388997.6486963199</v>
      </c>
      <c r="F511" s="19">
        <f>VLOOKUP(Panel!A511,Datos!$A$2:$E$16,5,TRUE)</f>
        <v>49.5</v>
      </c>
      <c r="G511" s="22">
        <f>VLOOKUP(Panel!A511,Datos!$A$2:$F$16,6,TRUE)</f>
        <v>4.4934805054338334E-2</v>
      </c>
      <c r="H511" s="19"/>
      <c r="I511" s="19"/>
      <c r="J511" s="19"/>
      <c r="K511" s="19"/>
      <c r="L511" s="19"/>
      <c r="N511" s="19">
        <v>7216105</v>
      </c>
      <c r="O511" s="19">
        <v>1287142</v>
      </c>
      <c r="P511">
        <v>0</v>
      </c>
      <c r="Q511" s="19">
        <v>52452404.799999997</v>
      </c>
      <c r="R511" s="19">
        <v>7000000</v>
      </c>
    </row>
    <row r="512" spans="1:20" x14ac:dyDescent="0.2">
      <c r="A512">
        <v>2012</v>
      </c>
      <c r="B512" t="s">
        <v>55</v>
      </c>
      <c r="C512" s="19">
        <f>VLOOKUP(A512,Datos!$A$2:$E$16,2,TRUE)</f>
        <v>23371405.924451798</v>
      </c>
      <c r="D512" s="19">
        <f>VLOOKUP(Panel!A512,Datos!$A$2:$E$16,3,TRUE)</f>
        <v>9.6688046E-2</v>
      </c>
      <c r="E512" s="19">
        <f>VLOOKUP(Panel!A512,Datos!$A$2:$E$16,4,TRUE)</f>
        <v>-1388997.6486963199</v>
      </c>
      <c r="F512" s="19">
        <f>VLOOKUP(Panel!A512,Datos!$A$2:$E$16,5,TRUE)</f>
        <v>49.5</v>
      </c>
      <c r="G512" s="22">
        <f>VLOOKUP(Panel!A512,Datos!$A$2:$F$16,6,TRUE)</f>
        <v>4.4934805054338334E-2</v>
      </c>
      <c r="H512" s="19"/>
      <c r="I512" s="19"/>
      <c r="J512" s="19"/>
      <c r="K512" s="19"/>
      <c r="L512" s="19"/>
      <c r="M512" s="19">
        <v>37585663.399999999</v>
      </c>
      <c r="N512" s="19">
        <v>2304585.5</v>
      </c>
      <c r="O512">
        <v>0</v>
      </c>
      <c r="P512" s="19">
        <v>39817622.5</v>
      </c>
      <c r="Q512" s="19">
        <v>2568000</v>
      </c>
      <c r="R512" s="19">
        <v>41104856</v>
      </c>
      <c r="S512">
        <v>0</v>
      </c>
    </row>
    <row r="513" spans="1:20" x14ac:dyDescent="0.2">
      <c r="A513">
        <v>2012</v>
      </c>
      <c r="B513" t="s">
        <v>56</v>
      </c>
      <c r="C513" s="19">
        <f>VLOOKUP(A513,Datos!$A$2:$E$16,2,TRUE)</f>
        <v>23371405.924451798</v>
      </c>
      <c r="D513" s="19">
        <f>VLOOKUP(Panel!A513,Datos!$A$2:$E$16,3,TRUE)</f>
        <v>9.6688046E-2</v>
      </c>
      <c r="E513" s="19">
        <f>VLOOKUP(Panel!A513,Datos!$A$2:$E$16,4,TRUE)</f>
        <v>-1388997.6486963199</v>
      </c>
      <c r="F513" s="19">
        <f>VLOOKUP(Panel!A513,Datos!$A$2:$E$16,5,TRUE)</f>
        <v>49.5</v>
      </c>
      <c r="G513" s="22">
        <f>VLOOKUP(Panel!A513,Datos!$A$2:$F$16,6,TRUE)</f>
        <v>4.4934805054338334E-2</v>
      </c>
      <c r="H513" s="19"/>
      <c r="I513" s="19"/>
      <c r="J513" s="19"/>
      <c r="K513" s="19"/>
      <c r="P513" s="19">
        <v>38854150.509999998</v>
      </c>
      <c r="Q513" s="19">
        <v>22550000</v>
      </c>
      <c r="R513">
        <v>0</v>
      </c>
    </row>
    <row r="514" spans="1:20" x14ac:dyDescent="0.2">
      <c r="A514">
        <v>2012</v>
      </c>
      <c r="B514" t="s">
        <v>57</v>
      </c>
      <c r="C514" s="19">
        <f>VLOOKUP(A514,Datos!$A$2:$E$16,2,TRUE)</f>
        <v>23371405.924451798</v>
      </c>
      <c r="D514" s="19">
        <f>VLOOKUP(Panel!A514,Datos!$A$2:$E$16,3,TRUE)</f>
        <v>9.6688046E-2</v>
      </c>
      <c r="E514" s="19">
        <f>VLOOKUP(Panel!A514,Datos!$A$2:$E$16,4,TRUE)</f>
        <v>-1388997.6486963199</v>
      </c>
      <c r="F514" s="19">
        <f>VLOOKUP(Panel!A514,Datos!$A$2:$E$16,5,TRUE)</f>
        <v>49.5</v>
      </c>
      <c r="G514" s="22">
        <f>VLOOKUP(Panel!A514,Datos!$A$2:$F$16,6,TRUE)</f>
        <v>4.4934805054338334E-2</v>
      </c>
      <c r="H514" s="19"/>
      <c r="I514" s="19"/>
      <c r="J514" s="19"/>
      <c r="K514" s="19"/>
      <c r="M514" s="19">
        <v>1155540.05</v>
      </c>
      <c r="N514" s="19">
        <v>1542923.05</v>
      </c>
      <c r="O514" s="19">
        <v>40345000</v>
      </c>
      <c r="P514" s="19">
        <v>14192000</v>
      </c>
      <c r="Q514" s="19">
        <v>41469000</v>
      </c>
      <c r="R514" s="19">
        <v>37621945.93</v>
      </c>
      <c r="S514">
        <v>0</v>
      </c>
    </row>
    <row r="515" spans="1:20" x14ac:dyDescent="0.2">
      <c r="A515">
        <v>2012</v>
      </c>
      <c r="B515" t="s">
        <v>58</v>
      </c>
      <c r="C515" s="19">
        <f>VLOOKUP(A515,Datos!$A$2:$E$16,2,TRUE)</f>
        <v>23371405.924451798</v>
      </c>
      <c r="D515" s="19">
        <f>VLOOKUP(Panel!A515,Datos!$A$2:$E$16,3,TRUE)</f>
        <v>9.6688046E-2</v>
      </c>
      <c r="E515" s="19">
        <f>VLOOKUP(Panel!A515,Datos!$A$2:$E$16,4,TRUE)</f>
        <v>-1388997.6486963199</v>
      </c>
      <c r="F515" s="19">
        <f>VLOOKUP(Panel!A515,Datos!$A$2:$E$16,5,TRUE)</f>
        <v>49.5</v>
      </c>
      <c r="G515" s="22">
        <f>VLOOKUP(Panel!A515,Datos!$A$2:$F$16,6,TRUE)</f>
        <v>4.4934805054338334E-2</v>
      </c>
      <c r="H515" s="19"/>
      <c r="I515" s="19"/>
      <c r="J515" s="19"/>
      <c r="K515" s="19"/>
      <c r="N515" s="19">
        <v>6324105</v>
      </c>
      <c r="P515" s="19">
        <v>204253290.08000001</v>
      </c>
      <c r="Q515" s="19">
        <v>17186000</v>
      </c>
      <c r="R515" s="19">
        <v>2512000</v>
      </c>
      <c r="S515">
        <v>0</v>
      </c>
    </row>
    <row r="516" spans="1:20" x14ac:dyDescent="0.2">
      <c r="A516">
        <v>2012</v>
      </c>
      <c r="B516" t="s">
        <v>59</v>
      </c>
      <c r="C516" s="19">
        <f>VLOOKUP(A516,Datos!$A$2:$E$16,2,TRUE)</f>
        <v>23371405.924451798</v>
      </c>
      <c r="D516" s="19">
        <f>VLOOKUP(Panel!A516,Datos!$A$2:$E$16,3,TRUE)</f>
        <v>9.6688046E-2</v>
      </c>
      <c r="E516" s="19">
        <f>VLOOKUP(Panel!A516,Datos!$A$2:$E$16,4,TRUE)</f>
        <v>-1388997.6486963199</v>
      </c>
      <c r="F516" s="19">
        <f>VLOOKUP(Panel!A516,Datos!$A$2:$E$16,5,TRUE)</f>
        <v>49.5</v>
      </c>
      <c r="G516" s="22">
        <f>VLOOKUP(Panel!A516,Datos!$A$2:$F$16,6,TRUE)</f>
        <v>4.4934805054338334E-2</v>
      </c>
      <c r="H516" s="19"/>
      <c r="I516" s="19"/>
      <c r="J516" s="19"/>
      <c r="O516" s="19">
        <v>26669038</v>
      </c>
      <c r="P516" s="19">
        <v>6483473</v>
      </c>
      <c r="Q516" s="19">
        <v>131287966</v>
      </c>
      <c r="R516">
        <v>0</v>
      </c>
      <c r="S516" s="19">
        <v>100000000</v>
      </c>
    </row>
    <row r="517" spans="1:20" x14ac:dyDescent="0.2">
      <c r="A517">
        <v>2012</v>
      </c>
      <c r="B517" t="s">
        <v>60</v>
      </c>
      <c r="C517" s="19">
        <f>VLOOKUP(A517,Datos!$A$2:$E$16,2,TRUE)</f>
        <v>23371405.924451798</v>
      </c>
      <c r="D517" s="19">
        <f>VLOOKUP(Panel!A517,Datos!$A$2:$E$16,3,TRUE)</f>
        <v>9.6688046E-2</v>
      </c>
      <c r="E517" s="19">
        <f>VLOOKUP(Panel!A517,Datos!$A$2:$E$16,4,TRUE)</f>
        <v>-1388997.6486963199</v>
      </c>
      <c r="F517" s="19">
        <f>VLOOKUP(Panel!A517,Datos!$A$2:$E$16,5,TRUE)</f>
        <v>49.5</v>
      </c>
      <c r="G517" s="22">
        <f>VLOOKUP(Panel!A517,Datos!$A$2:$F$16,6,TRUE)</f>
        <v>4.4934805054338334E-2</v>
      </c>
      <c r="H517" s="19"/>
      <c r="I517" s="19"/>
      <c r="J517" s="19"/>
      <c r="K517" s="19"/>
      <c r="M517">
        <v>0</v>
      </c>
      <c r="N517" s="19">
        <v>54445623.539999999</v>
      </c>
      <c r="O517" s="19">
        <v>17350729.399999999</v>
      </c>
      <c r="P517" s="19">
        <v>268902684</v>
      </c>
      <c r="Q517" s="19">
        <v>1271833645</v>
      </c>
      <c r="R517" s="19">
        <v>157477500</v>
      </c>
      <c r="T517" s="19">
        <v>77000000</v>
      </c>
    </row>
    <row r="518" spans="1:20" x14ac:dyDescent="0.2">
      <c r="A518">
        <v>2012</v>
      </c>
      <c r="B518" t="s">
        <v>61</v>
      </c>
      <c r="C518" s="19">
        <f>VLOOKUP(A518,Datos!$A$2:$E$16,2,TRUE)</f>
        <v>23371405.924451798</v>
      </c>
      <c r="D518" s="19">
        <f>VLOOKUP(Panel!A518,Datos!$A$2:$E$16,3,TRUE)</f>
        <v>9.6688046E-2</v>
      </c>
      <c r="E518" s="19">
        <f>VLOOKUP(Panel!A518,Datos!$A$2:$E$16,4,TRUE)</f>
        <v>-1388997.6486963199</v>
      </c>
      <c r="F518" s="19">
        <f>VLOOKUP(Panel!A518,Datos!$A$2:$E$16,5,TRUE)</f>
        <v>49.5</v>
      </c>
      <c r="G518" s="22">
        <f>VLOOKUP(Panel!A518,Datos!$A$2:$F$16,6,TRUE)</f>
        <v>4.4934805054338334E-2</v>
      </c>
      <c r="H518" s="19"/>
      <c r="I518" s="19"/>
      <c r="J518" s="19"/>
      <c r="K518" s="19"/>
      <c r="M518" s="19">
        <v>2065500</v>
      </c>
      <c r="N518" s="19">
        <v>409700</v>
      </c>
      <c r="P518">
        <v>0</v>
      </c>
      <c r="Q518" s="19">
        <v>5026000</v>
      </c>
      <c r="S518">
        <v>0</v>
      </c>
    </row>
    <row r="519" spans="1:20" x14ac:dyDescent="0.2">
      <c r="A519">
        <v>2012</v>
      </c>
      <c r="B519" t="s">
        <v>62</v>
      </c>
      <c r="C519" s="19">
        <f>VLOOKUP(A519,Datos!$A$2:$E$16,2,TRUE)</f>
        <v>23371405.924451798</v>
      </c>
      <c r="D519" s="19">
        <f>VLOOKUP(Panel!A519,Datos!$A$2:$E$16,3,TRUE)</f>
        <v>9.6688046E-2</v>
      </c>
      <c r="E519" s="19">
        <f>VLOOKUP(Panel!A519,Datos!$A$2:$E$16,4,TRUE)</f>
        <v>-1388997.6486963199</v>
      </c>
      <c r="F519" s="19">
        <f>VLOOKUP(Panel!A519,Datos!$A$2:$E$16,5,TRUE)</f>
        <v>49.5</v>
      </c>
      <c r="G519" s="22">
        <f>VLOOKUP(Panel!A519,Datos!$A$2:$F$16,6,TRUE)</f>
        <v>4.4934805054338334E-2</v>
      </c>
      <c r="H519" s="19"/>
      <c r="J519" s="19"/>
      <c r="K519" s="19"/>
      <c r="L519" s="19"/>
      <c r="M519" s="19">
        <v>12120844</v>
      </c>
      <c r="N519" s="19">
        <v>22341636</v>
      </c>
      <c r="O519" s="19">
        <v>41467260</v>
      </c>
      <c r="P519" s="19">
        <v>1152709.19</v>
      </c>
      <c r="S519">
        <v>0</v>
      </c>
    </row>
    <row r="520" spans="1:20" x14ac:dyDescent="0.2">
      <c r="A520">
        <v>2012</v>
      </c>
      <c r="B520" t="s">
        <v>63</v>
      </c>
      <c r="C520" s="19">
        <f>VLOOKUP(A520,Datos!$A$2:$E$16,2,TRUE)</f>
        <v>23371405.924451798</v>
      </c>
      <c r="D520" s="19">
        <f>VLOOKUP(Panel!A520,Datos!$A$2:$E$16,3,TRUE)</f>
        <v>9.6688046E-2</v>
      </c>
      <c r="E520" s="19">
        <f>VLOOKUP(Panel!A520,Datos!$A$2:$E$16,4,TRUE)</f>
        <v>-1388997.6486963199</v>
      </c>
      <c r="F520" s="19">
        <f>VLOOKUP(Panel!A520,Datos!$A$2:$E$16,5,TRUE)</f>
        <v>49.5</v>
      </c>
      <c r="G520" s="22">
        <f>VLOOKUP(Panel!A520,Datos!$A$2:$F$16,6,TRUE)</f>
        <v>4.4934805054338334E-2</v>
      </c>
      <c r="H520" s="19"/>
      <c r="I520" s="19"/>
      <c r="K520" s="19"/>
      <c r="O520" s="19">
        <v>16723237</v>
      </c>
      <c r="P520" s="19">
        <v>5885281.6399999997</v>
      </c>
      <c r="Q520" s="19">
        <v>15150000</v>
      </c>
      <c r="R520" s="19">
        <v>4359197</v>
      </c>
      <c r="S520" s="19">
        <v>366000</v>
      </c>
    </row>
    <row r="521" spans="1:20" x14ac:dyDescent="0.2">
      <c r="A521">
        <v>2012</v>
      </c>
      <c r="B521" t="s">
        <v>64</v>
      </c>
      <c r="C521" s="19">
        <f>VLOOKUP(A521,Datos!$A$2:$E$16,2,TRUE)</f>
        <v>23371405.924451798</v>
      </c>
      <c r="D521" s="19">
        <f>VLOOKUP(Panel!A521,Datos!$A$2:$E$16,3,TRUE)</f>
        <v>9.6688046E-2</v>
      </c>
      <c r="E521" s="19">
        <f>VLOOKUP(Panel!A521,Datos!$A$2:$E$16,4,TRUE)</f>
        <v>-1388997.6486963199</v>
      </c>
      <c r="F521" s="19">
        <f>VLOOKUP(Panel!A521,Datos!$A$2:$E$16,5,TRUE)</f>
        <v>49.5</v>
      </c>
      <c r="G521" s="22">
        <f>VLOOKUP(Panel!A521,Datos!$A$2:$F$16,6,TRUE)</f>
        <v>4.4934805054338334E-2</v>
      </c>
      <c r="H521" s="19"/>
      <c r="I521" s="19"/>
      <c r="J521" s="19"/>
      <c r="K521" s="19"/>
      <c r="M521" s="19">
        <v>6157237.5</v>
      </c>
      <c r="N521" s="19">
        <v>6783825</v>
      </c>
      <c r="O521">
        <v>0</v>
      </c>
      <c r="P521" s="19">
        <v>14500000</v>
      </c>
      <c r="Q521" s="19">
        <v>251524498.80000001</v>
      </c>
      <c r="R521" s="19">
        <v>9600000</v>
      </c>
      <c r="S521" s="19">
        <v>1548518500</v>
      </c>
    </row>
    <row r="522" spans="1:20" x14ac:dyDescent="0.2">
      <c r="A522">
        <v>2012</v>
      </c>
      <c r="B522" t="s">
        <v>65</v>
      </c>
      <c r="C522" s="19">
        <f>VLOOKUP(A522,Datos!$A$2:$E$16,2,TRUE)</f>
        <v>23371405.924451798</v>
      </c>
      <c r="D522" s="19">
        <f>VLOOKUP(Panel!A522,Datos!$A$2:$E$16,3,TRUE)</f>
        <v>9.6688046E-2</v>
      </c>
      <c r="E522" s="19">
        <f>VLOOKUP(Panel!A522,Datos!$A$2:$E$16,4,TRUE)</f>
        <v>-1388997.6486963199</v>
      </c>
      <c r="F522" s="19">
        <f>VLOOKUP(Panel!A522,Datos!$A$2:$E$16,5,TRUE)</f>
        <v>49.5</v>
      </c>
      <c r="G522" s="22">
        <f>VLOOKUP(Panel!A522,Datos!$A$2:$F$16,6,TRUE)</f>
        <v>4.4934805054338334E-2</v>
      </c>
      <c r="H522" s="19"/>
      <c r="P522" s="19">
        <v>175173157.56999999</v>
      </c>
      <c r="Q522" s="19">
        <v>214686509.25999999</v>
      </c>
      <c r="R522" s="19">
        <v>36196118.630000003</v>
      </c>
      <c r="S522" s="19">
        <v>1680000</v>
      </c>
    </row>
    <row r="523" spans="1:20" x14ac:dyDescent="0.2">
      <c r="A523">
        <v>2012</v>
      </c>
      <c r="B523" t="s">
        <v>66</v>
      </c>
      <c r="C523" s="19">
        <f>VLOOKUP(A523,Datos!$A$2:$E$16,2,TRUE)</f>
        <v>23371405.924451798</v>
      </c>
      <c r="D523" s="19">
        <f>VLOOKUP(Panel!A523,Datos!$A$2:$E$16,3,TRUE)</f>
        <v>9.6688046E-2</v>
      </c>
      <c r="E523" s="19">
        <f>VLOOKUP(Panel!A523,Datos!$A$2:$E$16,4,TRUE)</f>
        <v>-1388997.6486963199</v>
      </c>
      <c r="F523" s="19">
        <f>VLOOKUP(Panel!A523,Datos!$A$2:$E$16,5,TRUE)</f>
        <v>49.5</v>
      </c>
      <c r="G523" s="22">
        <f>VLOOKUP(Panel!A523,Datos!$A$2:$F$16,6,TRUE)</f>
        <v>4.4934805054338334E-2</v>
      </c>
      <c r="H523" s="19"/>
      <c r="I523" s="19"/>
      <c r="J523" s="19"/>
      <c r="K523" s="19"/>
      <c r="M523">
        <v>0</v>
      </c>
      <c r="N523" s="19">
        <v>227778.84</v>
      </c>
      <c r="O523" s="19">
        <v>20841112.5</v>
      </c>
      <c r="P523" s="19">
        <v>32824000</v>
      </c>
      <c r="Q523" s="19">
        <v>97003660.709999993</v>
      </c>
      <c r="R523" s="19">
        <v>6482472.8399999999</v>
      </c>
    </row>
    <row r="524" spans="1:20" x14ac:dyDescent="0.2">
      <c r="A524">
        <v>2012</v>
      </c>
      <c r="B524" t="s">
        <v>67</v>
      </c>
      <c r="C524" s="19">
        <f>VLOOKUP(A524,Datos!$A$2:$E$16,2,TRUE)</f>
        <v>23371405.924451798</v>
      </c>
      <c r="D524" s="19">
        <f>VLOOKUP(Panel!A524,Datos!$A$2:$E$16,3,TRUE)</f>
        <v>9.6688046E-2</v>
      </c>
      <c r="E524" s="19">
        <f>VLOOKUP(Panel!A524,Datos!$A$2:$E$16,4,TRUE)</f>
        <v>-1388997.6486963199</v>
      </c>
      <c r="F524" s="19">
        <f>VLOOKUP(Panel!A524,Datos!$A$2:$E$16,5,TRUE)</f>
        <v>49.5</v>
      </c>
      <c r="G524" s="22">
        <f>VLOOKUP(Panel!A524,Datos!$A$2:$F$16,6,TRUE)</f>
        <v>4.4934805054338334E-2</v>
      </c>
      <c r="H524" s="19"/>
      <c r="I524" s="19"/>
      <c r="J524" s="19"/>
      <c r="K524" s="19"/>
      <c r="L524" s="19"/>
      <c r="M524" s="19">
        <v>11864784</v>
      </c>
      <c r="N524" s="19">
        <v>122721495</v>
      </c>
      <c r="O524" s="19">
        <v>18687500</v>
      </c>
      <c r="P524">
        <v>0</v>
      </c>
      <c r="Q524" s="19">
        <v>21243950</v>
      </c>
      <c r="R524">
        <v>0</v>
      </c>
      <c r="S524">
        <v>0</v>
      </c>
    </row>
    <row r="525" spans="1:20" x14ac:dyDescent="0.2">
      <c r="A525">
        <v>2012</v>
      </c>
      <c r="B525" t="s">
        <v>68</v>
      </c>
      <c r="C525" s="19">
        <f>VLOOKUP(A525,Datos!$A$2:$E$16,2,TRUE)</f>
        <v>23371405.924451798</v>
      </c>
      <c r="D525" s="19">
        <f>VLOOKUP(Panel!A525,Datos!$A$2:$E$16,3,TRUE)</f>
        <v>9.6688046E-2</v>
      </c>
      <c r="E525" s="19">
        <f>VLOOKUP(Panel!A525,Datos!$A$2:$E$16,4,TRUE)</f>
        <v>-1388997.6486963199</v>
      </c>
      <c r="F525" s="19">
        <f>VLOOKUP(Panel!A525,Datos!$A$2:$E$16,5,TRUE)</f>
        <v>49.5</v>
      </c>
      <c r="G525" s="22">
        <f>VLOOKUP(Panel!A525,Datos!$A$2:$F$16,6,TRUE)</f>
        <v>4.4934805054338334E-2</v>
      </c>
      <c r="H525" s="19"/>
      <c r="K525" s="19"/>
      <c r="M525">
        <v>0</v>
      </c>
      <c r="N525" s="19">
        <v>32552319.859999999</v>
      </c>
      <c r="O525" s="19">
        <v>42986277.539999999</v>
      </c>
      <c r="P525" s="19">
        <v>333425</v>
      </c>
      <c r="Q525" s="19">
        <v>268855166.56</v>
      </c>
      <c r="R525">
        <v>0</v>
      </c>
      <c r="S525">
        <v>0</v>
      </c>
    </row>
    <row r="526" spans="1:20" x14ac:dyDescent="0.2">
      <c r="A526">
        <v>2012</v>
      </c>
      <c r="B526" t="s">
        <v>69</v>
      </c>
      <c r="C526" s="19">
        <f>VLOOKUP(A526,Datos!$A$2:$E$16,2,TRUE)</f>
        <v>23371405.924451798</v>
      </c>
      <c r="D526" s="19">
        <f>VLOOKUP(Panel!A526,Datos!$A$2:$E$16,3,TRUE)</f>
        <v>9.6688046E-2</v>
      </c>
      <c r="E526" s="19">
        <f>VLOOKUP(Panel!A526,Datos!$A$2:$E$16,4,TRUE)</f>
        <v>-1388997.6486963199</v>
      </c>
      <c r="F526" s="19">
        <f>VLOOKUP(Panel!A526,Datos!$A$2:$E$16,5,TRUE)</f>
        <v>49.5</v>
      </c>
      <c r="G526" s="22">
        <f>VLOOKUP(Panel!A526,Datos!$A$2:$F$16,6,TRUE)</f>
        <v>4.4934805054338334E-2</v>
      </c>
      <c r="I526" s="19"/>
      <c r="J526" s="19"/>
      <c r="K526" s="19"/>
      <c r="N526" s="19">
        <v>1632400</v>
      </c>
      <c r="O526" s="19">
        <v>26855880</v>
      </c>
      <c r="P526" s="19">
        <v>396741581.52999997</v>
      </c>
      <c r="Q526" s="19">
        <v>232215188</v>
      </c>
      <c r="R526" s="19">
        <v>9751370</v>
      </c>
      <c r="S526">
        <v>0</v>
      </c>
    </row>
    <row r="527" spans="1:20" x14ac:dyDescent="0.2">
      <c r="A527">
        <v>2012</v>
      </c>
      <c r="B527" t="s">
        <v>70</v>
      </c>
      <c r="C527" s="19">
        <f>VLOOKUP(A527,Datos!$A$2:$E$16,2,TRUE)</f>
        <v>23371405.924451798</v>
      </c>
      <c r="D527" s="19">
        <f>VLOOKUP(Panel!A527,Datos!$A$2:$E$16,3,TRUE)</f>
        <v>9.6688046E-2</v>
      </c>
      <c r="E527" s="19">
        <f>VLOOKUP(Panel!A527,Datos!$A$2:$E$16,4,TRUE)</f>
        <v>-1388997.6486963199</v>
      </c>
      <c r="F527" s="19">
        <f>VLOOKUP(Panel!A527,Datos!$A$2:$E$16,5,TRUE)</f>
        <v>49.5</v>
      </c>
      <c r="G527" s="22">
        <f>VLOOKUP(Panel!A527,Datos!$A$2:$F$16,6,TRUE)</f>
        <v>4.4934805054338334E-2</v>
      </c>
      <c r="H527" s="19"/>
      <c r="I527" s="19"/>
      <c r="J527" s="19"/>
      <c r="K527" s="19"/>
      <c r="L527" s="19"/>
      <c r="N527" s="19">
        <v>50132095.899999999</v>
      </c>
      <c r="O527" s="19">
        <v>156682835.59999999</v>
      </c>
      <c r="P527" s="19">
        <v>27617975.550000001</v>
      </c>
      <c r="Q527" s="19">
        <v>122938000</v>
      </c>
      <c r="R527" s="19">
        <v>3313000</v>
      </c>
    </row>
    <row r="528" spans="1:20" x14ac:dyDescent="0.2">
      <c r="A528">
        <v>2012</v>
      </c>
      <c r="B528" t="s">
        <v>71</v>
      </c>
      <c r="C528" s="19">
        <f>VLOOKUP(A528,Datos!$A$2:$E$16,2,TRUE)</f>
        <v>23371405.924451798</v>
      </c>
      <c r="D528" s="19">
        <f>VLOOKUP(Panel!A528,Datos!$A$2:$E$16,3,TRUE)</f>
        <v>9.6688046E-2</v>
      </c>
      <c r="E528" s="19">
        <f>VLOOKUP(Panel!A528,Datos!$A$2:$E$16,4,TRUE)</f>
        <v>-1388997.6486963199</v>
      </c>
      <c r="F528" s="19">
        <f>VLOOKUP(Panel!A528,Datos!$A$2:$E$16,5,TRUE)</f>
        <v>49.5</v>
      </c>
      <c r="G528" s="22">
        <f>VLOOKUP(Panel!A528,Datos!$A$2:$F$16,6,TRUE)</f>
        <v>4.4934805054338334E-2</v>
      </c>
      <c r="H528" s="19"/>
      <c r="I528" s="19"/>
      <c r="J528" s="19"/>
      <c r="K528" s="19"/>
      <c r="L528" s="19"/>
      <c r="M528" s="19">
        <v>12395847.25</v>
      </c>
      <c r="N528" s="19">
        <v>5032600</v>
      </c>
      <c r="O528" s="19">
        <v>22403097.5</v>
      </c>
      <c r="P528" s="19">
        <v>4550000</v>
      </c>
      <c r="Q528">
        <v>0</v>
      </c>
      <c r="S528" s="19">
        <v>15000000</v>
      </c>
    </row>
    <row r="529" spans="1:19" x14ac:dyDescent="0.2">
      <c r="A529">
        <v>2012</v>
      </c>
      <c r="B529" t="s">
        <v>72</v>
      </c>
      <c r="C529" s="19">
        <f>VLOOKUP(A529,Datos!$A$2:$E$16,2,TRUE)</f>
        <v>23371405.924451798</v>
      </c>
      <c r="D529" s="19">
        <f>VLOOKUP(Panel!A529,Datos!$A$2:$E$16,3,TRUE)</f>
        <v>9.6688046E-2</v>
      </c>
      <c r="E529" s="19">
        <f>VLOOKUP(Panel!A529,Datos!$A$2:$E$16,4,TRUE)</f>
        <v>-1388997.6486963199</v>
      </c>
      <c r="F529" s="19">
        <f>VLOOKUP(Panel!A529,Datos!$A$2:$E$16,5,TRUE)</f>
        <v>49.5</v>
      </c>
      <c r="G529" s="22">
        <f>VLOOKUP(Panel!A529,Datos!$A$2:$F$16,6,TRUE)</f>
        <v>4.4934805054338334E-2</v>
      </c>
      <c r="H529" s="19"/>
      <c r="I529" s="19"/>
      <c r="J529" s="19"/>
      <c r="K529" s="19"/>
      <c r="M529">
        <v>0</v>
      </c>
      <c r="N529" s="19">
        <v>1008420</v>
      </c>
      <c r="P529" s="19">
        <v>60625000</v>
      </c>
      <c r="Q529" s="19">
        <v>4038000</v>
      </c>
      <c r="R529" s="19">
        <v>125000</v>
      </c>
      <c r="S529">
        <v>0</v>
      </c>
    </row>
    <row r="530" spans="1:19" x14ac:dyDescent="0.2">
      <c r="A530">
        <v>2012</v>
      </c>
      <c r="B530" t="s">
        <v>73</v>
      </c>
      <c r="C530" s="19">
        <f>VLOOKUP(A530,Datos!$A$2:$E$16,2,TRUE)</f>
        <v>23371405.924451798</v>
      </c>
      <c r="D530" s="19">
        <f>VLOOKUP(Panel!A530,Datos!$A$2:$E$16,3,TRUE)</f>
        <v>9.6688046E-2</v>
      </c>
      <c r="E530" s="19">
        <f>VLOOKUP(Panel!A530,Datos!$A$2:$E$16,4,TRUE)</f>
        <v>-1388997.6486963199</v>
      </c>
      <c r="F530" s="19">
        <f>VLOOKUP(Panel!A530,Datos!$A$2:$E$16,5,TRUE)</f>
        <v>49.5</v>
      </c>
      <c r="G530" s="22">
        <f>VLOOKUP(Panel!A530,Datos!$A$2:$F$16,6,TRUE)</f>
        <v>4.4934805054338334E-2</v>
      </c>
      <c r="H530" s="19"/>
      <c r="J530" s="19"/>
      <c r="N530" s="19">
        <v>2200000</v>
      </c>
      <c r="O530" s="19">
        <v>358650272</v>
      </c>
      <c r="P530" s="19">
        <v>6574894.8300000001</v>
      </c>
      <c r="Q530" s="19">
        <v>10011000</v>
      </c>
      <c r="R530">
        <v>0</v>
      </c>
    </row>
    <row r="531" spans="1:19" x14ac:dyDescent="0.2">
      <c r="A531">
        <v>2012</v>
      </c>
      <c r="B531" t="s">
        <v>74</v>
      </c>
      <c r="C531" s="19">
        <f>VLOOKUP(A531,Datos!$A$2:$E$16,2,TRUE)</f>
        <v>23371405.924451798</v>
      </c>
      <c r="D531" s="19">
        <f>VLOOKUP(Panel!A531,Datos!$A$2:$E$16,3,TRUE)</f>
        <v>9.6688046E-2</v>
      </c>
      <c r="E531" s="19">
        <f>VLOOKUP(Panel!A531,Datos!$A$2:$E$16,4,TRUE)</f>
        <v>-1388997.6486963199</v>
      </c>
      <c r="F531" s="19">
        <f>VLOOKUP(Panel!A531,Datos!$A$2:$E$16,5,TRUE)</f>
        <v>49.5</v>
      </c>
      <c r="G531" s="22">
        <f>VLOOKUP(Panel!A531,Datos!$A$2:$F$16,6,TRUE)</f>
        <v>4.4934805054338334E-2</v>
      </c>
      <c r="H531" s="19"/>
      <c r="I531" s="19"/>
      <c r="J531" s="19"/>
      <c r="N531" s="19">
        <v>690265</v>
      </c>
      <c r="O531" s="19">
        <v>16000000</v>
      </c>
      <c r="P531" s="19">
        <v>500000</v>
      </c>
      <c r="Q531" s="19">
        <v>30521800</v>
      </c>
    </row>
    <row r="532" spans="1:19" x14ac:dyDescent="0.2">
      <c r="A532">
        <v>2012</v>
      </c>
      <c r="B532" t="s">
        <v>75</v>
      </c>
      <c r="C532" s="19">
        <f>VLOOKUP(A532,Datos!$A$2:$E$16,2,TRUE)</f>
        <v>23371405.924451798</v>
      </c>
      <c r="D532" s="19">
        <f>VLOOKUP(Panel!A532,Datos!$A$2:$E$16,3,TRUE)</f>
        <v>9.6688046E-2</v>
      </c>
      <c r="E532" s="19">
        <f>VLOOKUP(Panel!A532,Datos!$A$2:$E$16,4,TRUE)</f>
        <v>-1388997.6486963199</v>
      </c>
      <c r="F532" s="19">
        <f>VLOOKUP(Panel!A532,Datos!$A$2:$E$16,5,TRUE)</f>
        <v>49.5</v>
      </c>
      <c r="G532" s="22">
        <f>VLOOKUP(Panel!A532,Datos!$A$2:$F$16,6,TRUE)</f>
        <v>4.4934805054338334E-2</v>
      </c>
      <c r="H532" s="19"/>
      <c r="I532" s="19"/>
      <c r="J532" s="19"/>
      <c r="M532">
        <v>0</v>
      </c>
      <c r="N532" s="19">
        <v>132686489.81999999</v>
      </c>
      <c r="O532" s="19">
        <v>172921694</v>
      </c>
      <c r="R532" s="19">
        <v>2468000</v>
      </c>
      <c r="S532">
        <v>0</v>
      </c>
    </row>
    <row r="533" spans="1:19" x14ac:dyDescent="0.2">
      <c r="A533">
        <v>2012</v>
      </c>
      <c r="B533" t="s">
        <v>76</v>
      </c>
      <c r="C533" s="19">
        <f>VLOOKUP(A533,Datos!$A$2:$E$16,2,TRUE)</f>
        <v>23371405.924451798</v>
      </c>
      <c r="D533" s="19">
        <f>VLOOKUP(Panel!A533,Datos!$A$2:$E$16,3,TRUE)</f>
        <v>9.6688046E-2</v>
      </c>
      <c r="E533" s="19">
        <f>VLOOKUP(Panel!A533,Datos!$A$2:$E$16,4,TRUE)</f>
        <v>-1388997.6486963199</v>
      </c>
      <c r="F533" s="19">
        <f>VLOOKUP(Panel!A533,Datos!$A$2:$E$16,5,TRUE)</f>
        <v>49.5</v>
      </c>
      <c r="G533" s="22">
        <f>VLOOKUP(Panel!A533,Datos!$A$2:$F$16,6,TRUE)</f>
        <v>4.4934805054338334E-2</v>
      </c>
      <c r="H533" s="19"/>
      <c r="I533" s="19"/>
      <c r="J533" s="19"/>
      <c r="K533" s="19"/>
      <c r="L533" s="19"/>
      <c r="M533" s="19">
        <v>1000000</v>
      </c>
      <c r="N533" s="19">
        <v>1897815</v>
      </c>
      <c r="O533" s="19">
        <v>3162000</v>
      </c>
      <c r="P533" s="19">
        <v>107856068.20999999</v>
      </c>
      <c r="Q533" s="19">
        <v>217449560.5</v>
      </c>
      <c r="R533" s="19">
        <v>11843725</v>
      </c>
      <c r="S533">
        <v>0</v>
      </c>
    </row>
    <row r="534" spans="1:19" x14ac:dyDescent="0.2">
      <c r="A534">
        <v>2012</v>
      </c>
      <c r="B534" t="s">
        <v>77</v>
      </c>
      <c r="C534" s="19">
        <f>VLOOKUP(A534,Datos!$A$2:$E$16,2,TRUE)</f>
        <v>23371405.924451798</v>
      </c>
      <c r="D534" s="19">
        <f>VLOOKUP(Panel!A534,Datos!$A$2:$E$16,3,TRUE)</f>
        <v>9.6688046E-2</v>
      </c>
      <c r="E534" s="19">
        <f>VLOOKUP(Panel!A534,Datos!$A$2:$E$16,4,TRUE)</f>
        <v>-1388997.6486963199</v>
      </c>
      <c r="F534" s="19">
        <f>VLOOKUP(Panel!A534,Datos!$A$2:$E$16,5,TRUE)</f>
        <v>49.5</v>
      </c>
      <c r="G534" s="22">
        <f>VLOOKUP(Panel!A534,Datos!$A$2:$F$16,6,TRUE)</f>
        <v>4.4934805054338334E-2</v>
      </c>
      <c r="H534" s="19"/>
      <c r="I534" s="19"/>
      <c r="J534" s="19"/>
      <c r="L534" s="19"/>
      <c r="M534">
        <v>0</v>
      </c>
      <c r="N534" s="19">
        <v>632868</v>
      </c>
      <c r="O534" s="19">
        <v>44810680.5</v>
      </c>
      <c r="P534" s="19">
        <v>16974570.620000001</v>
      </c>
      <c r="Q534" s="19">
        <v>193737084.11000001</v>
      </c>
      <c r="S534">
        <v>0</v>
      </c>
    </row>
    <row r="535" spans="1:19" x14ac:dyDescent="0.2">
      <c r="A535">
        <v>2012</v>
      </c>
      <c r="B535" t="s">
        <v>78</v>
      </c>
      <c r="C535" s="19">
        <f>VLOOKUP(A535,Datos!$A$2:$E$16,2,TRUE)</f>
        <v>23371405.924451798</v>
      </c>
      <c r="D535" s="19">
        <f>VLOOKUP(Panel!A535,Datos!$A$2:$E$16,3,TRUE)</f>
        <v>9.6688046E-2</v>
      </c>
      <c r="E535" s="19">
        <f>VLOOKUP(Panel!A535,Datos!$A$2:$E$16,4,TRUE)</f>
        <v>-1388997.6486963199</v>
      </c>
      <c r="F535" s="19">
        <f>VLOOKUP(Panel!A535,Datos!$A$2:$E$16,5,TRUE)</f>
        <v>49.5</v>
      </c>
      <c r="G535" s="22">
        <f>VLOOKUP(Panel!A535,Datos!$A$2:$F$16,6,TRUE)</f>
        <v>4.4934805054338334E-2</v>
      </c>
      <c r="H535" s="19"/>
      <c r="I535" s="19"/>
      <c r="J535" s="19"/>
      <c r="K535" s="19"/>
      <c r="M535" s="19">
        <v>1850000</v>
      </c>
      <c r="N535" s="19">
        <v>42341713</v>
      </c>
      <c r="O535" s="19">
        <v>20580000</v>
      </c>
      <c r="P535" s="19">
        <v>103002950.23</v>
      </c>
      <c r="Q535" s="19">
        <v>93460541.959999993</v>
      </c>
      <c r="R535" s="19">
        <v>41303097.899999999</v>
      </c>
    </row>
    <row r="536" spans="1:19" x14ac:dyDescent="0.2">
      <c r="A536">
        <v>2012</v>
      </c>
      <c r="B536" t="s">
        <v>79</v>
      </c>
      <c r="C536" s="19">
        <f>VLOOKUP(A536,Datos!$A$2:$E$16,2,TRUE)</f>
        <v>23371405.924451798</v>
      </c>
      <c r="D536" s="19">
        <f>VLOOKUP(Panel!A536,Datos!$A$2:$E$16,3,TRUE)</f>
        <v>9.6688046E-2</v>
      </c>
      <c r="E536" s="19">
        <f>VLOOKUP(Panel!A536,Datos!$A$2:$E$16,4,TRUE)</f>
        <v>-1388997.6486963199</v>
      </c>
      <c r="F536" s="19">
        <f>VLOOKUP(Panel!A536,Datos!$A$2:$E$16,5,TRUE)</f>
        <v>49.5</v>
      </c>
      <c r="G536" s="22">
        <f>VLOOKUP(Panel!A536,Datos!$A$2:$F$16,6,TRUE)</f>
        <v>4.4934805054338334E-2</v>
      </c>
      <c r="H536" s="19"/>
      <c r="J536" s="19"/>
      <c r="L536" s="19"/>
      <c r="N536" s="19">
        <v>14264012</v>
      </c>
      <c r="O536">
        <v>0</v>
      </c>
      <c r="P536" s="19">
        <v>33405038.109999999</v>
      </c>
      <c r="Q536" s="19">
        <v>167126271.40000001</v>
      </c>
      <c r="S536" s="19">
        <v>80400000</v>
      </c>
    </row>
    <row r="537" spans="1:19" x14ac:dyDescent="0.2">
      <c r="A537">
        <v>2012</v>
      </c>
      <c r="B537" t="s">
        <v>80</v>
      </c>
      <c r="C537" s="19">
        <f>VLOOKUP(A537,Datos!$A$2:$E$16,2,TRUE)</f>
        <v>23371405.924451798</v>
      </c>
      <c r="D537" s="19">
        <f>VLOOKUP(Panel!A537,Datos!$A$2:$E$16,3,TRUE)</f>
        <v>9.6688046E-2</v>
      </c>
      <c r="E537" s="19">
        <f>VLOOKUP(Panel!A537,Datos!$A$2:$E$16,4,TRUE)</f>
        <v>-1388997.6486963199</v>
      </c>
      <c r="F537" s="19">
        <f>VLOOKUP(Panel!A537,Datos!$A$2:$E$16,5,TRUE)</f>
        <v>49.5</v>
      </c>
      <c r="G537" s="22">
        <f>VLOOKUP(Panel!A537,Datos!$A$2:$F$16,6,TRUE)</f>
        <v>4.4934805054338334E-2</v>
      </c>
      <c r="H537" s="19"/>
      <c r="I537" s="19"/>
      <c r="J537" s="19"/>
      <c r="K537" s="19"/>
      <c r="L537" s="19"/>
      <c r="M537" s="19">
        <v>137000</v>
      </c>
      <c r="N537" s="19">
        <v>172500</v>
      </c>
      <c r="O537" s="19">
        <v>11570993.4</v>
      </c>
      <c r="P537">
        <v>0</v>
      </c>
      <c r="Q537">
        <v>0</v>
      </c>
      <c r="R537">
        <v>0</v>
      </c>
    </row>
    <row r="538" spans="1:19" x14ac:dyDescent="0.2">
      <c r="A538">
        <v>2012</v>
      </c>
      <c r="B538" t="s">
        <v>81</v>
      </c>
      <c r="C538" s="19">
        <f>VLOOKUP(A538,Datos!$A$2:$E$16,2,TRUE)</f>
        <v>23371405.924451798</v>
      </c>
      <c r="D538" s="19">
        <f>VLOOKUP(Panel!A538,Datos!$A$2:$E$16,3,TRUE)</f>
        <v>9.6688046E-2</v>
      </c>
      <c r="E538" s="19">
        <f>VLOOKUP(Panel!A538,Datos!$A$2:$E$16,4,TRUE)</f>
        <v>-1388997.6486963199</v>
      </c>
      <c r="F538" s="19">
        <f>VLOOKUP(Panel!A538,Datos!$A$2:$E$16,5,TRUE)</f>
        <v>49.5</v>
      </c>
      <c r="G538" s="22">
        <f>VLOOKUP(Panel!A538,Datos!$A$2:$F$16,6,TRUE)</f>
        <v>4.4934805054338334E-2</v>
      </c>
      <c r="H538" s="19"/>
      <c r="I538" s="19"/>
      <c r="J538" s="19"/>
      <c r="K538" s="19"/>
      <c r="L538" s="19"/>
      <c r="M538" s="19">
        <v>563000</v>
      </c>
      <c r="N538" s="19">
        <v>3030000</v>
      </c>
      <c r="O538" s="19">
        <v>401906612.5</v>
      </c>
      <c r="P538" s="19">
        <v>264489971.68000001</v>
      </c>
      <c r="Q538" s="19">
        <v>224969758.34</v>
      </c>
      <c r="R538" s="19">
        <v>49400000</v>
      </c>
    </row>
    <row r="539" spans="1:19" x14ac:dyDescent="0.2">
      <c r="A539">
        <v>2012</v>
      </c>
      <c r="B539" t="s">
        <v>82</v>
      </c>
      <c r="C539" s="19">
        <f>VLOOKUP(A539,Datos!$A$2:$E$16,2,TRUE)</f>
        <v>23371405.924451798</v>
      </c>
      <c r="D539" s="19">
        <f>VLOOKUP(Panel!A539,Datos!$A$2:$E$16,3,TRUE)</f>
        <v>9.6688046E-2</v>
      </c>
      <c r="E539" s="19">
        <f>VLOOKUP(Panel!A539,Datos!$A$2:$E$16,4,TRUE)</f>
        <v>-1388997.6486963199</v>
      </c>
      <c r="F539" s="19">
        <f>VLOOKUP(Panel!A539,Datos!$A$2:$E$16,5,TRUE)</f>
        <v>49.5</v>
      </c>
      <c r="G539" s="22">
        <f>VLOOKUP(Panel!A539,Datos!$A$2:$F$16,6,TRUE)</f>
        <v>4.4934805054338334E-2</v>
      </c>
      <c r="H539" s="19"/>
      <c r="I539" s="19"/>
      <c r="J539" s="19"/>
      <c r="K539" s="19"/>
      <c r="L539" s="19"/>
      <c r="N539" s="19">
        <v>4368212.8</v>
      </c>
      <c r="O539" s="19">
        <v>22215856.399999999</v>
      </c>
      <c r="P539">
        <v>0</v>
      </c>
      <c r="S539">
        <v>0</v>
      </c>
    </row>
    <row r="540" spans="1:19" x14ac:dyDescent="0.2">
      <c r="A540">
        <v>2012</v>
      </c>
      <c r="B540" t="s">
        <v>83</v>
      </c>
      <c r="C540" s="19">
        <f>VLOOKUP(A540,Datos!$A$2:$E$16,2,TRUE)</f>
        <v>23371405.924451798</v>
      </c>
      <c r="D540" s="19">
        <f>VLOOKUP(Panel!A540,Datos!$A$2:$E$16,3,TRUE)</f>
        <v>9.6688046E-2</v>
      </c>
      <c r="E540" s="19">
        <f>VLOOKUP(Panel!A540,Datos!$A$2:$E$16,4,TRUE)</f>
        <v>-1388997.6486963199</v>
      </c>
      <c r="F540" s="19">
        <f>VLOOKUP(Panel!A540,Datos!$A$2:$E$16,5,TRUE)</f>
        <v>49.5</v>
      </c>
      <c r="G540" s="22">
        <f>VLOOKUP(Panel!A540,Datos!$A$2:$F$16,6,TRUE)</f>
        <v>4.4934805054338334E-2</v>
      </c>
      <c r="H540" s="19"/>
      <c r="I540" s="19"/>
      <c r="J540" s="19"/>
      <c r="K540" s="19"/>
      <c r="N540" s="19">
        <v>7451773.4900000002</v>
      </c>
      <c r="O540" s="19">
        <v>27981247</v>
      </c>
      <c r="P540">
        <v>0</v>
      </c>
      <c r="Q540" s="19">
        <v>93029262.299999997</v>
      </c>
      <c r="R540">
        <v>0</v>
      </c>
      <c r="S540">
        <v>0</v>
      </c>
    </row>
    <row r="541" spans="1:19" x14ac:dyDescent="0.2">
      <c r="A541">
        <v>2012</v>
      </c>
      <c r="B541" t="s">
        <v>84</v>
      </c>
      <c r="C541" s="19">
        <f>VLOOKUP(A541,Datos!$A$2:$E$16,2,TRUE)</f>
        <v>23371405.924451798</v>
      </c>
      <c r="D541" s="19">
        <f>VLOOKUP(Panel!A541,Datos!$A$2:$E$16,3,TRUE)</f>
        <v>9.6688046E-2</v>
      </c>
      <c r="E541" s="19">
        <f>VLOOKUP(Panel!A541,Datos!$A$2:$E$16,4,TRUE)</f>
        <v>-1388997.6486963199</v>
      </c>
      <c r="F541" s="19">
        <f>VLOOKUP(Panel!A541,Datos!$A$2:$E$16,5,TRUE)</f>
        <v>49.5</v>
      </c>
      <c r="G541" s="22">
        <f>VLOOKUP(Panel!A541,Datos!$A$2:$F$16,6,TRUE)</f>
        <v>4.4934805054338334E-2</v>
      </c>
      <c r="H541" s="19"/>
      <c r="I541" s="19"/>
      <c r="J541" s="19"/>
      <c r="N541" s="19">
        <v>7515044.2400000002</v>
      </c>
      <c r="O541" s="19">
        <v>29197953</v>
      </c>
      <c r="P541">
        <v>0</v>
      </c>
      <c r="Q541" s="19">
        <v>3915807</v>
      </c>
      <c r="R541" s="19">
        <v>11736800</v>
      </c>
      <c r="S541">
        <v>0</v>
      </c>
    </row>
    <row r="542" spans="1:19" x14ac:dyDescent="0.2">
      <c r="A542">
        <v>2012</v>
      </c>
      <c r="B542" t="s">
        <v>85</v>
      </c>
      <c r="C542" s="19">
        <f>VLOOKUP(A542,Datos!$A$2:$E$16,2,TRUE)</f>
        <v>23371405.924451798</v>
      </c>
      <c r="D542" s="19">
        <f>VLOOKUP(Panel!A542,Datos!$A$2:$E$16,3,TRUE)</f>
        <v>9.6688046E-2</v>
      </c>
      <c r="E542" s="19">
        <f>VLOOKUP(Panel!A542,Datos!$A$2:$E$16,4,TRUE)</f>
        <v>-1388997.6486963199</v>
      </c>
      <c r="F542" s="19">
        <f>VLOOKUP(Panel!A542,Datos!$A$2:$E$16,5,TRUE)</f>
        <v>49.5</v>
      </c>
      <c r="G542" s="22">
        <f>VLOOKUP(Panel!A542,Datos!$A$2:$F$16,6,TRUE)</f>
        <v>4.4934805054338334E-2</v>
      </c>
      <c r="H542" s="19"/>
      <c r="I542" s="19"/>
      <c r="J542" s="19"/>
      <c r="K542" s="19"/>
      <c r="N542" s="19">
        <v>545709.85</v>
      </c>
      <c r="O542">
        <v>0</v>
      </c>
      <c r="P542" s="19">
        <v>26691418</v>
      </c>
      <c r="Q542" s="19">
        <v>133108825.5</v>
      </c>
      <c r="R542" s="19">
        <v>22934632.5</v>
      </c>
      <c r="S542">
        <v>0</v>
      </c>
    </row>
    <row r="543" spans="1:19" x14ac:dyDescent="0.2">
      <c r="A543">
        <v>2012</v>
      </c>
      <c r="B543" t="s">
        <v>86</v>
      </c>
      <c r="C543" s="19">
        <f>VLOOKUP(A543,Datos!$A$2:$E$16,2,TRUE)</f>
        <v>23371405.924451798</v>
      </c>
      <c r="D543" s="19">
        <f>VLOOKUP(Panel!A543,Datos!$A$2:$E$16,3,TRUE)</f>
        <v>9.6688046E-2</v>
      </c>
      <c r="E543" s="19">
        <f>VLOOKUP(Panel!A543,Datos!$A$2:$E$16,4,TRUE)</f>
        <v>-1388997.6486963199</v>
      </c>
      <c r="F543" s="19">
        <f>VLOOKUP(Panel!A543,Datos!$A$2:$E$16,5,TRUE)</f>
        <v>49.5</v>
      </c>
      <c r="G543" s="22">
        <f>VLOOKUP(Panel!A543,Datos!$A$2:$F$16,6,TRUE)</f>
        <v>4.4934805054338334E-2</v>
      </c>
      <c r="H543" s="19"/>
      <c r="I543" s="19"/>
      <c r="J543" s="19"/>
      <c r="K543" s="19"/>
      <c r="M543">
        <v>0</v>
      </c>
      <c r="N543" s="19">
        <v>7876251.0800000001</v>
      </c>
      <c r="O543">
        <v>0</v>
      </c>
      <c r="P543" s="19">
        <v>19922633.07</v>
      </c>
      <c r="Q543" s="19">
        <v>157521778</v>
      </c>
      <c r="R543">
        <v>0</v>
      </c>
      <c r="S543">
        <v>0</v>
      </c>
    </row>
    <row r="544" spans="1:19" x14ac:dyDescent="0.2">
      <c r="A544">
        <v>2012</v>
      </c>
      <c r="B544" t="s">
        <v>87</v>
      </c>
      <c r="C544" s="19">
        <f>VLOOKUP(A544,Datos!$A$2:$E$16,2,TRUE)</f>
        <v>23371405.924451798</v>
      </c>
      <c r="D544" s="19">
        <f>VLOOKUP(Panel!A544,Datos!$A$2:$E$16,3,TRUE)</f>
        <v>9.6688046E-2</v>
      </c>
      <c r="E544" s="19">
        <f>VLOOKUP(Panel!A544,Datos!$A$2:$E$16,4,TRUE)</f>
        <v>-1388997.6486963199</v>
      </c>
      <c r="F544" s="19">
        <f>VLOOKUP(Panel!A544,Datos!$A$2:$E$16,5,TRUE)</f>
        <v>49.5</v>
      </c>
      <c r="G544" s="22">
        <f>VLOOKUP(Panel!A544,Datos!$A$2:$F$16,6,TRUE)</f>
        <v>4.4934805054338334E-2</v>
      </c>
      <c r="H544" s="19"/>
      <c r="I544" s="19"/>
      <c r="J544" s="19"/>
      <c r="O544" s="19">
        <v>8440518.3000000007</v>
      </c>
      <c r="P544">
        <v>0</v>
      </c>
      <c r="Q544" s="19">
        <v>37435974.25</v>
      </c>
      <c r="R544">
        <v>0</v>
      </c>
    </row>
    <row r="545" spans="1:19" x14ac:dyDescent="0.2">
      <c r="A545">
        <v>2012</v>
      </c>
      <c r="B545" t="s">
        <v>88</v>
      </c>
      <c r="C545" s="19">
        <f>VLOOKUP(A545,Datos!$A$2:$E$16,2,TRUE)</f>
        <v>23371405.924451798</v>
      </c>
      <c r="D545" s="19">
        <f>VLOOKUP(Panel!A545,Datos!$A$2:$E$16,3,TRUE)</f>
        <v>9.6688046E-2</v>
      </c>
      <c r="E545" s="19">
        <f>VLOOKUP(Panel!A545,Datos!$A$2:$E$16,4,TRUE)</f>
        <v>-1388997.6486963199</v>
      </c>
      <c r="F545" s="19">
        <f>VLOOKUP(Panel!A545,Datos!$A$2:$E$16,5,TRUE)</f>
        <v>49.5</v>
      </c>
      <c r="G545" s="22">
        <f>VLOOKUP(Panel!A545,Datos!$A$2:$F$16,6,TRUE)</f>
        <v>4.4934805054338334E-2</v>
      </c>
      <c r="H545" s="19"/>
      <c r="I545" s="19"/>
      <c r="J545" s="19"/>
      <c r="N545" s="19">
        <v>311135893.43000001</v>
      </c>
      <c r="P545" s="19">
        <v>168835831.21000001</v>
      </c>
      <c r="Q545" s="19">
        <v>205158214.66999999</v>
      </c>
      <c r="R545" s="19">
        <v>12717916</v>
      </c>
    </row>
    <row r="546" spans="1:19" x14ac:dyDescent="0.2">
      <c r="A546">
        <v>2012</v>
      </c>
      <c r="B546" t="s">
        <v>89</v>
      </c>
      <c r="C546" s="19">
        <f>VLOOKUP(A546,Datos!$A$2:$E$16,2,TRUE)</f>
        <v>23371405.924451798</v>
      </c>
      <c r="D546" s="19">
        <f>VLOOKUP(Panel!A546,Datos!$A$2:$E$16,3,TRUE)</f>
        <v>9.6688046E-2</v>
      </c>
      <c r="E546" s="19">
        <f>VLOOKUP(Panel!A546,Datos!$A$2:$E$16,4,TRUE)</f>
        <v>-1388997.6486963199</v>
      </c>
      <c r="F546" s="19">
        <f>VLOOKUP(Panel!A546,Datos!$A$2:$E$16,5,TRUE)</f>
        <v>49.5</v>
      </c>
      <c r="G546" s="22">
        <f>VLOOKUP(Panel!A546,Datos!$A$2:$F$16,6,TRUE)</f>
        <v>4.4934805054338334E-2</v>
      </c>
      <c r="H546" s="19"/>
      <c r="I546" s="19"/>
      <c r="J546" s="19"/>
      <c r="K546" s="19"/>
      <c r="L546" s="19"/>
      <c r="M546" s="19">
        <v>16400068.039999999</v>
      </c>
      <c r="N546" s="19">
        <v>2556240.62</v>
      </c>
      <c r="O546" s="19">
        <v>39325509.799999997</v>
      </c>
      <c r="P546" s="19">
        <v>76668261.75</v>
      </c>
      <c r="Q546" s="19">
        <v>623000864.02999997</v>
      </c>
      <c r="R546" s="19">
        <v>1261975000</v>
      </c>
      <c r="S546" s="19">
        <v>165604537.50999999</v>
      </c>
    </row>
    <row r="547" spans="1:19" x14ac:dyDescent="0.2">
      <c r="A547">
        <v>2012</v>
      </c>
      <c r="B547" t="s">
        <v>90</v>
      </c>
      <c r="C547" s="19">
        <f>VLOOKUP(A547,Datos!$A$2:$E$16,2,TRUE)</f>
        <v>23371405.924451798</v>
      </c>
      <c r="D547" s="19">
        <f>VLOOKUP(Panel!A547,Datos!$A$2:$E$16,3,TRUE)</f>
        <v>9.6688046E-2</v>
      </c>
      <c r="E547" s="19">
        <f>VLOOKUP(Panel!A547,Datos!$A$2:$E$16,4,TRUE)</f>
        <v>-1388997.6486963199</v>
      </c>
      <c r="F547" s="19">
        <f>VLOOKUP(Panel!A547,Datos!$A$2:$E$16,5,TRUE)</f>
        <v>49.5</v>
      </c>
      <c r="G547" s="22">
        <f>VLOOKUP(Panel!A547,Datos!$A$2:$F$16,6,TRUE)</f>
        <v>4.4934805054338334E-2</v>
      </c>
      <c r="H547" s="19"/>
      <c r="J547" s="19"/>
      <c r="K547" s="19"/>
      <c r="N547" s="19">
        <v>51406</v>
      </c>
      <c r="O547" s="19">
        <v>5451730</v>
      </c>
      <c r="P547" s="19">
        <v>93529939.5</v>
      </c>
      <c r="Q547" s="19">
        <v>74729684</v>
      </c>
      <c r="R547" s="19">
        <v>1338400</v>
      </c>
      <c r="S547">
        <v>0</v>
      </c>
    </row>
    <row r="548" spans="1:19" x14ac:dyDescent="0.2">
      <c r="A548">
        <v>2012</v>
      </c>
      <c r="B548" t="s">
        <v>91</v>
      </c>
      <c r="C548" s="19">
        <f>VLOOKUP(A548,Datos!$A$2:$E$16,2,TRUE)</f>
        <v>23371405.924451798</v>
      </c>
      <c r="D548" s="19">
        <f>VLOOKUP(Panel!A548,Datos!$A$2:$E$16,3,TRUE)</f>
        <v>9.6688046E-2</v>
      </c>
      <c r="E548" s="19">
        <f>VLOOKUP(Panel!A548,Datos!$A$2:$E$16,4,TRUE)</f>
        <v>-1388997.6486963199</v>
      </c>
      <c r="F548" s="19">
        <f>VLOOKUP(Panel!A548,Datos!$A$2:$E$16,5,TRUE)</f>
        <v>49.5</v>
      </c>
      <c r="G548" s="22">
        <f>VLOOKUP(Panel!A548,Datos!$A$2:$F$16,6,TRUE)</f>
        <v>4.4934805054338334E-2</v>
      </c>
      <c r="H548" s="19"/>
      <c r="I548" s="19"/>
      <c r="J548" s="19"/>
      <c r="K548" s="19"/>
      <c r="L548" s="19"/>
      <c r="M548">
        <v>0</v>
      </c>
      <c r="N548" s="19">
        <v>191398055.75</v>
      </c>
      <c r="O548" s="19">
        <v>1140562030.5</v>
      </c>
      <c r="P548" s="19">
        <v>1202444004.6800001</v>
      </c>
      <c r="Q548" s="19">
        <v>1627306427.27</v>
      </c>
      <c r="R548" s="19">
        <v>9889632.9000000004</v>
      </c>
      <c r="S548" s="19">
        <v>111596580.81</v>
      </c>
    </row>
    <row r="549" spans="1:19" x14ac:dyDescent="0.2">
      <c r="A549">
        <v>2012</v>
      </c>
      <c r="B549" t="s">
        <v>92</v>
      </c>
      <c r="C549" s="19">
        <f>VLOOKUP(A549,Datos!$A$2:$E$16,2,TRUE)</f>
        <v>23371405.924451798</v>
      </c>
      <c r="D549" s="19">
        <f>VLOOKUP(Panel!A549,Datos!$A$2:$E$16,3,TRUE)</f>
        <v>9.6688046E-2</v>
      </c>
      <c r="E549" s="19">
        <f>VLOOKUP(Panel!A549,Datos!$A$2:$E$16,4,TRUE)</f>
        <v>-1388997.6486963199</v>
      </c>
      <c r="F549" s="19">
        <f>VLOOKUP(Panel!A549,Datos!$A$2:$E$16,5,TRUE)</f>
        <v>49.5</v>
      </c>
      <c r="G549" s="22">
        <f>VLOOKUP(Panel!A549,Datos!$A$2:$F$16,6,TRUE)</f>
        <v>4.4934805054338334E-2</v>
      </c>
      <c r="H549" s="19"/>
      <c r="I549" s="19"/>
      <c r="J549" s="19"/>
      <c r="N549" s="19">
        <v>1400000</v>
      </c>
      <c r="O549">
        <v>0</v>
      </c>
      <c r="Q549" s="19">
        <v>19426625</v>
      </c>
      <c r="R549" s="19">
        <v>250000</v>
      </c>
      <c r="S549">
        <v>0</v>
      </c>
    </row>
    <row r="550" spans="1:19" x14ac:dyDescent="0.2">
      <c r="A550">
        <v>2012</v>
      </c>
      <c r="B550" t="s">
        <v>93</v>
      </c>
      <c r="C550" s="19">
        <f>VLOOKUP(A550,Datos!$A$2:$E$16,2,TRUE)</f>
        <v>23371405.924451798</v>
      </c>
      <c r="D550" s="19">
        <f>VLOOKUP(Panel!A550,Datos!$A$2:$E$16,3,TRUE)</f>
        <v>9.6688046E-2</v>
      </c>
      <c r="E550" s="19">
        <f>VLOOKUP(Panel!A550,Datos!$A$2:$E$16,4,TRUE)</f>
        <v>-1388997.6486963199</v>
      </c>
      <c r="F550" s="19">
        <f>VLOOKUP(Panel!A550,Datos!$A$2:$E$16,5,TRUE)</f>
        <v>49.5</v>
      </c>
      <c r="G550" s="22">
        <f>VLOOKUP(Panel!A550,Datos!$A$2:$F$16,6,TRUE)</f>
        <v>4.4934805054338334E-2</v>
      </c>
      <c r="H550" s="19"/>
      <c r="I550" s="19"/>
      <c r="J550" s="19"/>
      <c r="K550" s="19"/>
      <c r="L550" s="19"/>
      <c r="M550" s="19">
        <v>7090000</v>
      </c>
      <c r="O550">
        <v>0</v>
      </c>
      <c r="Q550" s="19">
        <v>1918500</v>
      </c>
    </row>
    <row r="551" spans="1:19" x14ac:dyDescent="0.2">
      <c r="A551">
        <v>2012</v>
      </c>
      <c r="B551" t="s">
        <v>94</v>
      </c>
      <c r="C551" s="19">
        <f>VLOOKUP(A551,Datos!$A$2:$E$16,2,TRUE)</f>
        <v>23371405.924451798</v>
      </c>
      <c r="D551" s="19">
        <f>VLOOKUP(Panel!A551,Datos!$A$2:$E$16,3,TRUE)</f>
        <v>9.6688046E-2</v>
      </c>
      <c r="E551" s="19">
        <f>VLOOKUP(Panel!A551,Datos!$A$2:$E$16,4,TRUE)</f>
        <v>-1388997.6486963199</v>
      </c>
      <c r="F551" s="19">
        <f>VLOOKUP(Panel!A551,Datos!$A$2:$E$16,5,TRUE)</f>
        <v>49.5</v>
      </c>
      <c r="G551" s="22">
        <f>VLOOKUP(Panel!A551,Datos!$A$2:$F$16,6,TRUE)</f>
        <v>4.4934805054338334E-2</v>
      </c>
      <c r="H551" s="19"/>
      <c r="I551" s="19"/>
      <c r="J551" s="19"/>
      <c r="K551" s="19"/>
      <c r="L551" s="19"/>
      <c r="M551" s="19">
        <v>10030179.51</v>
      </c>
      <c r="O551" s="19">
        <v>20696505.5</v>
      </c>
      <c r="P551" s="19">
        <v>76067395.319999993</v>
      </c>
      <c r="Q551" s="19">
        <v>120985855.63</v>
      </c>
      <c r="S551">
        <v>0</v>
      </c>
    </row>
    <row r="552" spans="1:19" x14ac:dyDescent="0.2">
      <c r="A552">
        <v>2012</v>
      </c>
      <c r="B552" t="s">
        <v>95</v>
      </c>
      <c r="C552" s="19">
        <f>VLOOKUP(A552,Datos!$A$2:$E$16,2,TRUE)</f>
        <v>23371405.924451798</v>
      </c>
      <c r="D552" s="19">
        <f>VLOOKUP(Panel!A552,Datos!$A$2:$E$16,3,TRUE)</f>
        <v>9.6688046E-2</v>
      </c>
      <c r="E552" s="19">
        <f>VLOOKUP(Panel!A552,Datos!$A$2:$E$16,4,TRUE)</f>
        <v>-1388997.6486963199</v>
      </c>
      <c r="F552" s="19">
        <f>VLOOKUP(Panel!A552,Datos!$A$2:$E$16,5,TRUE)</f>
        <v>49.5</v>
      </c>
      <c r="G552" s="22">
        <f>VLOOKUP(Panel!A552,Datos!$A$2:$F$16,6,TRUE)</f>
        <v>4.4934805054338334E-2</v>
      </c>
      <c r="H552" s="19"/>
      <c r="I552" s="19"/>
      <c r="J552" s="19"/>
      <c r="K552" s="19"/>
      <c r="N552" s="19">
        <v>89092675</v>
      </c>
      <c r="O552" s="19">
        <v>43756340.399999999</v>
      </c>
      <c r="P552" s="19">
        <v>212218881.34</v>
      </c>
      <c r="Q552" s="19">
        <v>58431200</v>
      </c>
      <c r="R552" s="19">
        <v>8952100</v>
      </c>
      <c r="S552">
        <v>0</v>
      </c>
    </row>
    <row r="553" spans="1:19" x14ac:dyDescent="0.2">
      <c r="A553">
        <v>2012</v>
      </c>
      <c r="B553" t="s">
        <v>96</v>
      </c>
      <c r="C553" s="19">
        <f>VLOOKUP(A553,Datos!$A$2:$E$16,2,TRUE)</f>
        <v>23371405.924451798</v>
      </c>
      <c r="D553" s="19">
        <f>VLOOKUP(Panel!A553,Datos!$A$2:$E$16,3,TRUE)</f>
        <v>9.6688046E-2</v>
      </c>
      <c r="E553" s="19">
        <f>VLOOKUP(Panel!A553,Datos!$A$2:$E$16,4,TRUE)</f>
        <v>-1388997.6486963199</v>
      </c>
      <c r="F553" s="19">
        <f>VLOOKUP(Panel!A553,Datos!$A$2:$E$16,5,TRUE)</f>
        <v>49.5</v>
      </c>
      <c r="G553" s="22">
        <f>VLOOKUP(Panel!A553,Datos!$A$2:$F$16,6,TRUE)</f>
        <v>4.4934805054338334E-2</v>
      </c>
      <c r="H553" s="19"/>
      <c r="I553" s="19"/>
      <c r="J553" s="19"/>
      <c r="K553" s="19"/>
      <c r="L553" s="19"/>
      <c r="N553" s="19">
        <v>14111144.85</v>
      </c>
      <c r="O553" s="19">
        <v>35000000</v>
      </c>
      <c r="P553" s="19">
        <v>406201535.39999998</v>
      </c>
      <c r="Q553" s="19">
        <v>516191364.85000002</v>
      </c>
      <c r="S553">
        <v>0</v>
      </c>
    </row>
    <row r="554" spans="1:19" x14ac:dyDescent="0.2">
      <c r="A554">
        <v>2012</v>
      </c>
      <c r="B554" t="s">
        <v>97</v>
      </c>
      <c r="C554" s="19">
        <f>VLOOKUP(A554,Datos!$A$2:$E$16,2,TRUE)</f>
        <v>23371405.924451798</v>
      </c>
      <c r="D554" s="19">
        <f>VLOOKUP(Panel!A554,Datos!$A$2:$E$16,3,TRUE)</f>
        <v>9.6688046E-2</v>
      </c>
      <c r="E554" s="19">
        <f>VLOOKUP(Panel!A554,Datos!$A$2:$E$16,4,TRUE)</f>
        <v>-1388997.6486963199</v>
      </c>
      <c r="F554" s="19">
        <f>VLOOKUP(Panel!A554,Datos!$A$2:$E$16,5,TRUE)</f>
        <v>49.5</v>
      </c>
      <c r="G554" s="22">
        <f>VLOOKUP(Panel!A554,Datos!$A$2:$F$16,6,TRUE)</f>
        <v>4.4934805054338334E-2</v>
      </c>
      <c r="H554" s="19"/>
      <c r="J554" s="19"/>
      <c r="O554" s="19">
        <v>32460887</v>
      </c>
      <c r="P554">
        <v>0</v>
      </c>
      <c r="R554" s="19">
        <v>59400000</v>
      </c>
      <c r="S554" s="19">
        <v>31211350</v>
      </c>
    </row>
    <row r="555" spans="1:19" x14ac:dyDescent="0.2">
      <c r="A555">
        <v>2012</v>
      </c>
      <c r="B555" t="s">
        <v>98</v>
      </c>
      <c r="C555" s="19">
        <f>VLOOKUP(A555,Datos!$A$2:$E$16,2,TRUE)</f>
        <v>23371405.924451798</v>
      </c>
      <c r="D555" s="19">
        <f>VLOOKUP(Panel!A555,Datos!$A$2:$E$16,3,TRUE)</f>
        <v>9.6688046E-2</v>
      </c>
      <c r="E555" s="19">
        <f>VLOOKUP(Panel!A555,Datos!$A$2:$E$16,4,TRUE)</f>
        <v>-1388997.6486963199</v>
      </c>
      <c r="F555" s="19">
        <f>VLOOKUP(Panel!A555,Datos!$A$2:$E$16,5,TRUE)</f>
        <v>49.5</v>
      </c>
      <c r="G555" s="22">
        <f>VLOOKUP(Panel!A555,Datos!$A$2:$F$16,6,TRUE)</f>
        <v>4.4934805054338334E-2</v>
      </c>
      <c r="H555" s="19"/>
      <c r="I555" s="19"/>
      <c r="J555" s="19"/>
      <c r="K555" s="19"/>
      <c r="N555" s="19">
        <v>82806904</v>
      </c>
      <c r="O555" s="19">
        <v>172548.67</v>
      </c>
      <c r="P555" s="19">
        <v>7466080</v>
      </c>
      <c r="Q555" s="19">
        <v>332549223.64999998</v>
      </c>
      <c r="R555" s="19">
        <v>101810293.81999999</v>
      </c>
      <c r="S555" s="19">
        <v>25924381</v>
      </c>
    </row>
    <row r="556" spans="1:19" x14ac:dyDescent="0.2">
      <c r="A556">
        <v>2012</v>
      </c>
      <c r="B556" t="s">
        <v>99</v>
      </c>
      <c r="C556" s="19">
        <f>VLOOKUP(A556,Datos!$A$2:$E$16,2,TRUE)</f>
        <v>23371405.924451798</v>
      </c>
      <c r="D556" s="19">
        <f>VLOOKUP(Panel!A556,Datos!$A$2:$E$16,3,TRUE)</f>
        <v>9.6688046E-2</v>
      </c>
      <c r="E556" s="19">
        <f>VLOOKUP(Panel!A556,Datos!$A$2:$E$16,4,TRUE)</f>
        <v>-1388997.6486963199</v>
      </c>
      <c r="F556" s="19">
        <f>VLOOKUP(Panel!A556,Datos!$A$2:$E$16,5,TRUE)</f>
        <v>49.5</v>
      </c>
      <c r="G556" s="22">
        <f>VLOOKUP(Panel!A556,Datos!$A$2:$F$16,6,TRUE)</f>
        <v>4.4934805054338334E-2</v>
      </c>
      <c r="H556" s="19"/>
      <c r="J556" s="19"/>
      <c r="K556" s="19"/>
      <c r="M556" s="19">
        <v>27835000</v>
      </c>
      <c r="N556" s="19">
        <v>1944730</v>
      </c>
      <c r="O556" s="19">
        <v>8855792</v>
      </c>
      <c r="P556" s="19">
        <v>34900246.880000003</v>
      </c>
      <c r="Q556" s="19">
        <v>204338403.80000001</v>
      </c>
      <c r="R556" s="19">
        <v>118201736.37</v>
      </c>
      <c r="S556" s="19">
        <v>42700000</v>
      </c>
    </row>
    <row r="557" spans="1:19" x14ac:dyDescent="0.2">
      <c r="A557">
        <v>2012</v>
      </c>
      <c r="B557" t="s">
        <v>100</v>
      </c>
      <c r="C557" s="19">
        <f>VLOOKUP(A557,Datos!$A$2:$E$16,2,TRUE)</f>
        <v>23371405.924451798</v>
      </c>
      <c r="D557" s="19">
        <f>VLOOKUP(Panel!A557,Datos!$A$2:$E$16,3,TRUE)</f>
        <v>9.6688046E-2</v>
      </c>
      <c r="E557" s="19">
        <f>VLOOKUP(Panel!A557,Datos!$A$2:$E$16,4,TRUE)</f>
        <v>-1388997.6486963199</v>
      </c>
      <c r="F557" s="19">
        <f>VLOOKUP(Panel!A557,Datos!$A$2:$E$16,5,TRUE)</f>
        <v>49.5</v>
      </c>
      <c r="G557" s="22">
        <f>VLOOKUP(Panel!A557,Datos!$A$2:$F$16,6,TRUE)</f>
        <v>4.4934805054338334E-2</v>
      </c>
      <c r="H557" s="19"/>
      <c r="I557" s="19"/>
      <c r="J557" s="19"/>
      <c r="K557" s="19"/>
      <c r="L557" s="19"/>
      <c r="N557" s="19">
        <v>285640992.81999999</v>
      </c>
      <c r="O557" s="19">
        <v>14195182</v>
      </c>
      <c r="P557" s="19">
        <v>269696592.13</v>
      </c>
      <c r="Q557" s="19">
        <v>297145864.83999997</v>
      </c>
      <c r="R557" s="19">
        <v>15732799.029999999</v>
      </c>
      <c r="S557">
        <v>0</v>
      </c>
    </row>
    <row r="558" spans="1:19" x14ac:dyDescent="0.2">
      <c r="A558">
        <v>2012</v>
      </c>
      <c r="B558" t="s">
        <v>101</v>
      </c>
      <c r="C558" s="19">
        <f>VLOOKUP(A558,Datos!$A$2:$E$16,2,TRUE)</f>
        <v>23371405.924451798</v>
      </c>
      <c r="D558" s="19">
        <f>VLOOKUP(Panel!A558,Datos!$A$2:$E$16,3,TRUE)</f>
        <v>9.6688046E-2</v>
      </c>
      <c r="E558" s="19">
        <f>VLOOKUP(Panel!A558,Datos!$A$2:$E$16,4,TRUE)</f>
        <v>-1388997.6486963199</v>
      </c>
      <c r="F558" s="19">
        <f>VLOOKUP(Panel!A558,Datos!$A$2:$E$16,5,TRUE)</f>
        <v>49.5</v>
      </c>
      <c r="G558" s="22">
        <f>VLOOKUP(Panel!A558,Datos!$A$2:$F$16,6,TRUE)</f>
        <v>4.4934805054338334E-2</v>
      </c>
      <c r="H558" s="19"/>
      <c r="I558" s="19"/>
      <c r="J558" s="19"/>
      <c r="N558" s="19">
        <v>3238632.97</v>
      </c>
      <c r="O558">
        <v>0</v>
      </c>
      <c r="S558" s="19">
        <v>26952294</v>
      </c>
    </row>
    <row r="559" spans="1:19" x14ac:dyDescent="0.2">
      <c r="A559">
        <v>2012</v>
      </c>
      <c r="B559" t="s">
        <v>102</v>
      </c>
      <c r="C559" s="19">
        <f>VLOOKUP(A559,Datos!$A$2:$E$16,2,TRUE)</f>
        <v>23371405.924451798</v>
      </c>
      <c r="D559" s="19">
        <f>VLOOKUP(Panel!A559,Datos!$A$2:$E$16,3,TRUE)</f>
        <v>9.6688046E-2</v>
      </c>
      <c r="E559" s="19">
        <f>VLOOKUP(Panel!A559,Datos!$A$2:$E$16,4,TRUE)</f>
        <v>-1388997.6486963199</v>
      </c>
      <c r="F559" s="19">
        <f>VLOOKUP(Panel!A559,Datos!$A$2:$E$16,5,TRUE)</f>
        <v>49.5</v>
      </c>
      <c r="G559" s="22">
        <f>VLOOKUP(Panel!A559,Datos!$A$2:$F$16,6,TRUE)</f>
        <v>4.4934805054338334E-2</v>
      </c>
      <c r="H559" s="19"/>
      <c r="I559" s="19"/>
      <c r="J559" s="19"/>
      <c r="K559" s="19"/>
      <c r="L559" s="19"/>
      <c r="N559" s="19">
        <v>127886822</v>
      </c>
      <c r="O559" s="19">
        <v>10000000</v>
      </c>
      <c r="P559" s="19">
        <v>308717931.23000002</v>
      </c>
      <c r="Q559" s="19">
        <v>46458000</v>
      </c>
      <c r="R559">
        <v>0</v>
      </c>
      <c r="S559" s="19">
        <v>3024000</v>
      </c>
    </row>
    <row r="560" spans="1:19" x14ac:dyDescent="0.2">
      <c r="A560">
        <v>2012</v>
      </c>
      <c r="B560" t="s">
        <v>103</v>
      </c>
      <c r="C560" s="19">
        <f>VLOOKUP(A560,Datos!$A$2:$E$16,2,TRUE)</f>
        <v>23371405.924451798</v>
      </c>
      <c r="D560" s="19">
        <f>VLOOKUP(Panel!A560,Datos!$A$2:$E$16,3,TRUE)</f>
        <v>9.6688046E-2</v>
      </c>
      <c r="E560" s="19">
        <f>VLOOKUP(Panel!A560,Datos!$A$2:$E$16,4,TRUE)</f>
        <v>-1388997.6486963199</v>
      </c>
      <c r="F560" s="19">
        <f>VLOOKUP(Panel!A560,Datos!$A$2:$E$16,5,TRUE)</f>
        <v>49.5</v>
      </c>
      <c r="G560" s="22">
        <f>VLOOKUP(Panel!A560,Datos!$A$2:$F$16,6,TRUE)</f>
        <v>4.4934805054338334E-2</v>
      </c>
      <c r="I560" s="19"/>
      <c r="J560" s="19"/>
      <c r="K560" s="19"/>
      <c r="N560">
        <v>0</v>
      </c>
      <c r="P560" s="19">
        <v>92074793.329999998</v>
      </c>
      <c r="Q560" s="19">
        <v>59599947</v>
      </c>
      <c r="R560" s="19">
        <v>11355518.9</v>
      </c>
    </row>
    <row r="561" spans="1:19" x14ac:dyDescent="0.2">
      <c r="A561">
        <v>2012</v>
      </c>
      <c r="B561" t="s">
        <v>104</v>
      </c>
      <c r="C561" s="19">
        <f>VLOOKUP(A561,Datos!$A$2:$E$16,2,TRUE)</f>
        <v>23371405.924451798</v>
      </c>
      <c r="D561" s="19">
        <f>VLOOKUP(Panel!A561,Datos!$A$2:$E$16,3,TRUE)</f>
        <v>9.6688046E-2</v>
      </c>
      <c r="E561" s="19">
        <f>VLOOKUP(Panel!A561,Datos!$A$2:$E$16,4,TRUE)</f>
        <v>-1388997.6486963199</v>
      </c>
      <c r="F561" s="19">
        <f>VLOOKUP(Panel!A561,Datos!$A$2:$E$16,5,TRUE)</f>
        <v>49.5</v>
      </c>
      <c r="G561" s="22">
        <f>VLOOKUP(Panel!A561,Datos!$A$2:$F$16,6,TRUE)</f>
        <v>4.4934805054338334E-2</v>
      </c>
      <c r="H561" s="19"/>
      <c r="I561" s="19"/>
      <c r="J561" s="19"/>
      <c r="K561" s="19"/>
      <c r="M561">
        <v>0</v>
      </c>
      <c r="N561" s="19">
        <v>330000</v>
      </c>
      <c r="O561" s="19">
        <v>99288000</v>
      </c>
      <c r="P561" s="19">
        <v>149818125.68000001</v>
      </c>
      <c r="Q561" s="19">
        <v>119849537.23999999</v>
      </c>
      <c r="R561">
        <v>0</v>
      </c>
      <c r="S561" s="19">
        <v>2655000</v>
      </c>
    </row>
    <row r="562" spans="1:19" x14ac:dyDescent="0.2">
      <c r="A562">
        <v>2012</v>
      </c>
      <c r="B562" t="s">
        <v>105</v>
      </c>
      <c r="C562" s="19">
        <f>VLOOKUP(A562,Datos!$A$2:$E$16,2,TRUE)</f>
        <v>23371405.924451798</v>
      </c>
      <c r="D562" s="19">
        <f>VLOOKUP(Panel!A562,Datos!$A$2:$E$16,3,TRUE)</f>
        <v>9.6688046E-2</v>
      </c>
      <c r="E562" s="19">
        <f>VLOOKUP(Panel!A562,Datos!$A$2:$E$16,4,TRUE)</f>
        <v>-1388997.6486963199</v>
      </c>
      <c r="F562" s="19">
        <f>VLOOKUP(Panel!A562,Datos!$A$2:$E$16,5,TRUE)</f>
        <v>49.5</v>
      </c>
      <c r="G562" s="22">
        <f>VLOOKUP(Panel!A562,Datos!$A$2:$F$16,6,TRUE)</f>
        <v>4.4934805054338334E-2</v>
      </c>
      <c r="H562" s="19"/>
      <c r="I562" s="19"/>
      <c r="J562" s="19"/>
      <c r="K562" s="19"/>
      <c r="M562">
        <v>0</v>
      </c>
      <c r="N562" s="19">
        <v>1813262.05</v>
      </c>
      <c r="O562">
        <v>0</v>
      </c>
      <c r="P562">
        <v>0</v>
      </c>
      <c r="Q562" s="19">
        <v>693082302.80999994</v>
      </c>
    </row>
    <row r="563" spans="1:19" x14ac:dyDescent="0.2">
      <c r="A563">
        <v>2012</v>
      </c>
      <c r="B563" t="s">
        <v>106</v>
      </c>
      <c r="C563" s="19">
        <f>VLOOKUP(A563,Datos!$A$2:$E$16,2,TRUE)</f>
        <v>23371405.924451798</v>
      </c>
      <c r="D563" s="19">
        <f>VLOOKUP(Panel!A563,Datos!$A$2:$E$16,3,TRUE)</f>
        <v>9.6688046E-2</v>
      </c>
      <c r="E563" s="19">
        <f>VLOOKUP(Panel!A563,Datos!$A$2:$E$16,4,TRUE)</f>
        <v>-1388997.6486963199</v>
      </c>
      <c r="F563" s="19">
        <f>VLOOKUP(Panel!A563,Datos!$A$2:$E$16,5,TRUE)</f>
        <v>49.5</v>
      </c>
      <c r="G563" s="22">
        <f>VLOOKUP(Panel!A563,Datos!$A$2:$F$16,6,TRUE)</f>
        <v>4.4934805054338334E-2</v>
      </c>
      <c r="H563" s="19"/>
      <c r="J563" s="19"/>
      <c r="K563" s="19"/>
      <c r="M563" s="19">
        <v>304900</v>
      </c>
      <c r="N563" s="19">
        <v>274482.27</v>
      </c>
      <c r="P563" s="19">
        <v>7239990.7599999998</v>
      </c>
      <c r="Q563" s="19">
        <v>17508258.109999999</v>
      </c>
    </row>
    <row r="564" spans="1:19" x14ac:dyDescent="0.2">
      <c r="A564">
        <v>2012</v>
      </c>
      <c r="B564" t="s">
        <v>107</v>
      </c>
      <c r="C564" s="19">
        <f>VLOOKUP(A564,Datos!$A$2:$E$16,2,TRUE)</f>
        <v>23371405.924451798</v>
      </c>
      <c r="D564" s="19">
        <f>VLOOKUP(Panel!A564,Datos!$A$2:$E$16,3,TRUE)</f>
        <v>9.6688046E-2</v>
      </c>
      <c r="E564" s="19">
        <f>VLOOKUP(Panel!A564,Datos!$A$2:$E$16,4,TRUE)</f>
        <v>-1388997.6486963199</v>
      </c>
      <c r="F564" s="19">
        <f>VLOOKUP(Panel!A564,Datos!$A$2:$E$16,5,TRUE)</f>
        <v>49.5</v>
      </c>
      <c r="G564" s="22">
        <f>VLOOKUP(Panel!A564,Datos!$A$2:$F$16,6,TRUE)</f>
        <v>4.4934805054338334E-2</v>
      </c>
      <c r="H564" s="19"/>
      <c r="I564" s="19"/>
      <c r="J564" s="19"/>
      <c r="K564" s="19"/>
      <c r="N564" s="19">
        <v>7167465</v>
      </c>
      <c r="P564" s="19">
        <v>11392018</v>
      </c>
      <c r="Q564" s="19">
        <v>13638020.119999999</v>
      </c>
      <c r="R564">
        <v>0</v>
      </c>
      <c r="S564">
        <v>0</v>
      </c>
    </row>
    <row r="565" spans="1:19" x14ac:dyDescent="0.2">
      <c r="A565">
        <v>2012</v>
      </c>
      <c r="B565" t="s">
        <v>108</v>
      </c>
      <c r="C565" s="19">
        <f>VLOOKUP(A565,Datos!$A$2:$E$16,2,TRUE)</f>
        <v>23371405.924451798</v>
      </c>
      <c r="D565" s="19">
        <f>VLOOKUP(Panel!A565,Datos!$A$2:$E$16,3,TRUE)</f>
        <v>9.6688046E-2</v>
      </c>
      <c r="E565" s="19">
        <f>VLOOKUP(Panel!A565,Datos!$A$2:$E$16,4,TRUE)</f>
        <v>-1388997.6486963199</v>
      </c>
      <c r="F565" s="19">
        <f>VLOOKUP(Panel!A565,Datos!$A$2:$E$16,5,TRUE)</f>
        <v>49.5</v>
      </c>
      <c r="G565" s="22">
        <f>VLOOKUP(Panel!A565,Datos!$A$2:$F$16,6,TRUE)</f>
        <v>4.4934805054338334E-2</v>
      </c>
      <c r="H565" s="19"/>
      <c r="I565" s="19"/>
      <c r="J565" s="19"/>
      <c r="K565" s="19"/>
      <c r="N565" s="19">
        <v>294991</v>
      </c>
      <c r="P565" s="19">
        <v>9005050</v>
      </c>
      <c r="Q565" s="19">
        <v>416699499.20999998</v>
      </c>
      <c r="R565" s="19">
        <v>3358000</v>
      </c>
      <c r="S565">
        <v>0</v>
      </c>
    </row>
    <row r="566" spans="1:19" x14ac:dyDescent="0.2">
      <c r="A566">
        <v>2012</v>
      </c>
      <c r="B566" t="s">
        <v>109</v>
      </c>
      <c r="C566" s="19">
        <f>VLOOKUP(A566,Datos!$A$2:$E$16,2,TRUE)</f>
        <v>23371405.924451798</v>
      </c>
      <c r="D566" s="19">
        <f>VLOOKUP(Panel!A566,Datos!$A$2:$E$16,3,TRUE)</f>
        <v>9.6688046E-2</v>
      </c>
      <c r="E566" s="19">
        <f>VLOOKUP(Panel!A566,Datos!$A$2:$E$16,4,TRUE)</f>
        <v>-1388997.6486963199</v>
      </c>
      <c r="F566" s="19">
        <f>VLOOKUP(Panel!A566,Datos!$A$2:$E$16,5,TRUE)</f>
        <v>49.5</v>
      </c>
      <c r="G566" s="22">
        <f>VLOOKUP(Panel!A566,Datos!$A$2:$F$16,6,TRUE)</f>
        <v>4.4934805054338334E-2</v>
      </c>
      <c r="H566" s="19"/>
      <c r="I566" s="19"/>
      <c r="J566" s="19"/>
      <c r="K566" s="19"/>
      <c r="M566" s="19">
        <v>294000</v>
      </c>
      <c r="N566" s="19">
        <v>7007500</v>
      </c>
      <c r="O566" s="19">
        <v>23618200</v>
      </c>
      <c r="Q566" s="19">
        <v>81767689</v>
      </c>
      <c r="S566" s="19">
        <v>48718815</v>
      </c>
    </row>
    <row r="567" spans="1:19" x14ac:dyDescent="0.2">
      <c r="A567">
        <v>2012</v>
      </c>
      <c r="B567" t="s">
        <v>110</v>
      </c>
      <c r="C567" s="19">
        <f>VLOOKUP(A567,Datos!$A$2:$E$16,2,TRUE)</f>
        <v>23371405.924451798</v>
      </c>
      <c r="D567" s="19">
        <f>VLOOKUP(Panel!A567,Datos!$A$2:$E$16,3,TRUE)</f>
        <v>9.6688046E-2</v>
      </c>
      <c r="E567" s="19">
        <f>VLOOKUP(Panel!A567,Datos!$A$2:$E$16,4,TRUE)</f>
        <v>-1388997.6486963199</v>
      </c>
      <c r="F567" s="19">
        <f>VLOOKUP(Panel!A567,Datos!$A$2:$E$16,5,TRUE)</f>
        <v>49.5</v>
      </c>
      <c r="G567" s="22">
        <f>VLOOKUP(Panel!A567,Datos!$A$2:$F$16,6,TRUE)</f>
        <v>4.4934805054338334E-2</v>
      </c>
      <c r="H567" s="19"/>
      <c r="I567" s="19"/>
      <c r="J567" s="19"/>
      <c r="K567" s="19"/>
      <c r="M567" s="19">
        <v>1265000</v>
      </c>
      <c r="N567" s="19">
        <v>4293569</v>
      </c>
      <c r="O567">
        <v>0</v>
      </c>
      <c r="P567" s="19">
        <v>8990000</v>
      </c>
      <c r="Q567" s="19">
        <v>62475446.490000002</v>
      </c>
      <c r="R567" s="19">
        <v>19383000</v>
      </c>
      <c r="S567">
        <v>0</v>
      </c>
    </row>
    <row r="568" spans="1:19" x14ac:dyDescent="0.2">
      <c r="A568">
        <v>2012</v>
      </c>
      <c r="B568" t="s">
        <v>111</v>
      </c>
      <c r="C568" s="19">
        <f>VLOOKUP(A568,Datos!$A$2:$E$16,2,TRUE)</f>
        <v>23371405.924451798</v>
      </c>
      <c r="D568" s="19">
        <f>VLOOKUP(Panel!A568,Datos!$A$2:$E$16,3,TRUE)</f>
        <v>9.6688046E-2</v>
      </c>
      <c r="E568" s="19">
        <f>VLOOKUP(Panel!A568,Datos!$A$2:$E$16,4,TRUE)</f>
        <v>-1388997.6486963199</v>
      </c>
      <c r="F568" s="19">
        <f>VLOOKUP(Panel!A568,Datos!$A$2:$E$16,5,TRUE)</f>
        <v>49.5</v>
      </c>
      <c r="G568" s="22">
        <f>VLOOKUP(Panel!A568,Datos!$A$2:$F$16,6,TRUE)</f>
        <v>4.4934805054338334E-2</v>
      </c>
      <c r="H568" s="19"/>
      <c r="J568" s="19"/>
      <c r="K568" s="19"/>
      <c r="L568" s="19"/>
      <c r="M568">
        <v>0</v>
      </c>
      <c r="N568" s="19">
        <v>15214935.869999999</v>
      </c>
      <c r="O568" s="19">
        <v>12529952</v>
      </c>
      <c r="P568">
        <v>0</v>
      </c>
      <c r="Q568" s="19">
        <v>19500000</v>
      </c>
      <c r="S568">
        <v>0</v>
      </c>
    </row>
    <row r="569" spans="1:19" x14ac:dyDescent="0.2">
      <c r="A569">
        <v>2013</v>
      </c>
      <c r="B569" t="s">
        <v>31</v>
      </c>
      <c r="C569" s="19">
        <f>VLOOKUP(A569,Datos!$A$2:$E$16,2,TRUE)</f>
        <v>24860943.501263201</v>
      </c>
      <c r="D569" s="19">
        <f>VLOOKUP(Panel!A569,Datos!$A$2:$E$16,3,TRUE)</f>
        <v>6.9329615999999997E-2</v>
      </c>
      <c r="E569" s="19">
        <f>VLOOKUP(Panel!A569,Datos!$A$2:$E$16,4,TRUE)</f>
        <v>-1442901.99914005</v>
      </c>
      <c r="F569" s="19">
        <f>VLOOKUP(Panel!A569,Datos!$A$2:$E$16,5,TRUE)</f>
        <v>53.3</v>
      </c>
      <c r="G569" s="22">
        <f>VLOOKUP(Panel!A569,Datos!$A$2:$F$16,6,TRUE)</f>
        <v>5.2379763039448246E-2</v>
      </c>
      <c r="H569" s="19"/>
      <c r="J569" s="19"/>
      <c r="K569" s="19"/>
      <c r="N569">
        <v>0</v>
      </c>
      <c r="O569">
        <v>0</v>
      </c>
      <c r="P569" s="19">
        <v>11873025</v>
      </c>
      <c r="Q569" s="19">
        <v>128266139</v>
      </c>
      <c r="R569">
        <v>0</v>
      </c>
      <c r="S569">
        <v>0</v>
      </c>
    </row>
    <row r="570" spans="1:19" x14ac:dyDescent="0.2">
      <c r="A570">
        <v>2013</v>
      </c>
      <c r="B570" t="s">
        <v>32</v>
      </c>
      <c r="C570" s="19">
        <f>VLOOKUP(A570,Datos!$A$2:$E$16,2,TRUE)</f>
        <v>24860943.501263201</v>
      </c>
      <c r="D570" s="19">
        <f>VLOOKUP(Panel!A570,Datos!$A$2:$E$16,3,TRUE)</f>
        <v>6.9329615999999997E-2</v>
      </c>
      <c r="E570" s="19">
        <f>VLOOKUP(Panel!A570,Datos!$A$2:$E$16,4,TRUE)</f>
        <v>-1442901.99914005</v>
      </c>
      <c r="F570" s="19">
        <f>VLOOKUP(Panel!A570,Datos!$A$2:$E$16,5,TRUE)</f>
        <v>53.3</v>
      </c>
      <c r="G570" s="22">
        <f>VLOOKUP(Panel!A570,Datos!$A$2:$F$16,6,TRUE)</f>
        <v>5.2379763039448246E-2</v>
      </c>
      <c r="I570" s="19"/>
      <c r="J570" s="19"/>
      <c r="N570" s="19">
        <v>1326200</v>
      </c>
      <c r="O570" s="19">
        <v>59700000</v>
      </c>
      <c r="P570" s="19">
        <v>16690490</v>
      </c>
      <c r="Q570" s="19">
        <v>33957630</v>
      </c>
      <c r="R570" s="19">
        <v>39538453.75</v>
      </c>
      <c r="S570" s="19">
        <v>56262977</v>
      </c>
    </row>
    <row r="571" spans="1:19" x14ac:dyDescent="0.2">
      <c r="A571">
        <v>2013</v>
      </c>
      <c r="B571" t="s">
        <v>33</v>
      </c>
      <c r="C571" s="19">
        <f>VLOOKUP(A571,Datos!$A$2:$E$16,2,TRUE)</f>
        <v>24860943.501263201</v>
      </c>
      <c r="D571" s="19">
        <f>VLOOKUP(Panel!A571,Datos!$A$2:$E$16,3,TRUE)</f>
        <v>6.9329615999999997E-2</v>
      </c>
      <c r="E571" s="19">
        <f>VLOOKUP(Panel!A571,Datos!$A$2:$E$16,4,TRUE)</f>
        <v>-1442901.99914005</v>
      </c>
      <c r="F571" s="19">
        <f>VLOOKUP(Panel!A571,Datos!$A$2:$E$16,5,TRUE)</f>
        <v>53.3</v>
      </c>
      <c r="G571" s="22">
        <f>VLOOKUP(Panel!A571,Datos!$A$2:$F$16,6,TRUE)</f>
        <v>5.2379763039448246E-2</v>
      </c>
      <c r="H571" s="19"/>
      <c r="I571" s="19"/>
      <c r="J571" s="19"/>
      <c r="K571" s="19"/>
      <c r="M571" s="19">
        <v>24556692.699999999</v>
      </c>
      <c r="N571" s="19">
        <v>279944500.08999997</v>
      </c>
      <c r="O571" s="19">
        <v>11592875</v>
      </c>
      <c r="P571" s="19">
        <v>263006711.44999999</v>
      </c>
      <c r="Q571" s="19">
        <v>1080476862.1600001</v>
      </c>
      <c r="R571" s="19">
        <v>3911685770.9899998</v>
      </c>
      <c r="S571">
        <v>0</v>
      </c>
    </row>
    <row r="572" spans="1:19" x14ac:dyDescent="0.2">
      <c r="A572">
        <v>2013</v>
      </c>
      <c r="B572" t="s">
        <v>34</v>
      </c>
      <c r="C572" s="19">
        <f>VLOOKUP(A572,Datos!$A$2:$E$16,2,TRUE)</f>
        <v>24860943.501263201</v>
      </c>
      <c r="D572" s="19">
        <f>VLOOKUP(Panel!A572,Datos!$A$2:$E$16,3,TRUE)</f>
        <v>6.9329615999999997E-2</v>
      </c>
      <c r="E572" s="19">
        <f>VLOOKUP(Panel!A572,Datos!$A$2:$E$16,4,TRUE)</f>
        <v>-1442901.99914005</v>
      </c>
      <c r="F572" s="19">
        <f>VLOOKUP(Panel!A572,Datos!$A$2:$E$16,5,TRUE)</f>
        <v>53.3</v>
      </c>
      <c r="G572" s="22">
        <f>VLOOKUP(Panel!A572,Datos!$A$2:$F$16,6,TRUE)</f>
        <v>5.2379763039448246E-2</v>
      </c>
      <c r="H572" s="19"/>
      <c r="I572" s="19"/>
      <c r="J572" s="19"/>
      <c r="K572" s="19"/>
      <c r="N572" s="19">
        <v>1666500</v>
      </c>
      <c r="P572" s="19">
        <v>180723.75</v>
      </c>
      <c r="Q572" s="19">
        <v>106902990.75</v>
      </c>
      <c r="S572" s="19">
        <v>50000000</v>
      </c>
    </row>
    <row r="573" spans="1:19" x14ac:dyDescent="0.2">
      <c r="A573">
        <v>2013</v>
      </c>
      <c r="B573" t="s">
        <v>35</v>
      </c>
      <c r="C573" s="19">
        <f>VLOOKUP(A573,Datos!$A$2:$E$16,2,TRUE)</f>
        <v>24860943.501263201</v>
      </c>
      <c r="D573" s="19">
        <f>VLOOKUP(Panel!A573,Datos!$A$2:$E$16,3,TRUE)</f>
        <v>6.9329615999999997E-2</v>
      </c>
      <c r="E573" s="19">
        <f>VLOOKUP(Panel!A573,Datos!$A$2:$E$16,4,TRUE)</f>
        <v>-1442901.99914005</v>
      </c>
      <c r="F573" s="19">
        <f>VLOOKUP(Panel!A573,Datos!$A$2:$E$16,5,TRUE)</f>
        <v>53.3</v>
      </c>
      <c r="G573" s="22">
        <f>VLOOKUP(Panel!A573,Datos!$A$2:$F$16,6,TRUE)</f>
        <v>5.2379763039448246E-2</v>
      </c>
      <c r="H573" s="19"/>
      <c r="I573" s="19"/>
      <c r="J573" s="19"/>
      <c r="N573">
        <v>0</v>
      </c>
      <c r="P573" s="19">
        <v>28760000</v>
      </c>
      <c r="S573">
        <v>0</v>
      </c>
    </row>
    <row r="574" spans="1:19" x14ac:dyDescent="0.2">
      <c r="A574">
        <v>2013</v>
      </c>
      <c r="B574" t="s">
        <v>36</v>
      </c>
      <c r="C574" s="19">
        <f>VLOOKUP(A574,Datos!$A$2:$E$16,2,TRUE)</f>
        <v>24860943.501263201</v>
      </c>
      <c r="D574" s="19">
        <f>VLOOKUP(Panel!A574,Datos!$A$2:$E$16,3,TRUE)</f>
        <v>6.9329615999999997E-2</v>
      </c>
      <c r="E574" s="19">
        <f>VLOOKUP(Panel!A574,Datos!$A$2:$E$16,4,TRUE)</f>
        <v>-1442901.99914005</v>
      </c>
      <c r="F574" s="19">
        <f>VLOOKUP(Panel!A574,Datos!$A$2:$E$16,5,TRUE)</f>
        <v>53.3</v>
      </c>
      <c r="G574" s="22">
        <f>VLOOKUP(Panel!A574,Datos!$A$2:$F$16,6,TRUE)</f>
        <v>5.2379763039448246E-2</v>
      </c>
      <c r="H574" s="19"/>
      <c r="I574" s="19"/>
      <c r="J574" s="19"/>
      <c r="K574" s="19"/>
      <c r="M574" s="19">
        <v>422762990.98000002</v>
      </c>
      <c r="N574" s="19">
        <v>1465674.76</v>
      </c>
      <c r="O574">
        <v>0</v>
      </c>
      <c r="P574">
        <v>0</v>
      </c>
      <c r="R574" s="19">
        <v>357100</v>
      </c>
    </row>
    <row r="575" spans="1:19" x14ac:dyDescent="0.2">
      <c r="A575">
        <v>2013</v>
      </c>
      <c r="B575" t="s">
        <v>37</v>
      </c>
      <c r="C575" s="19">
        <f>VLOOKUP(A575,Datos!$A$2:$E$16,2,TRUE)</f>
        <v>24860943.501263201</v>
      </c>
      <c r="D575" s="19">
        <f>VLOOKUP(Panel!A575,Datos!$A$2:$E$16,3,TRUE)</f>
        <v>6.9329615999999997E-2</v>
      </c>
      <c r="E575" s="19">
        <f>VLOOKUP(Panel!A575,Datos!$A$2:$E$16,4,TRUE)</f>
        <v>-1442901.99914005</v>
      </c>
      <c r="F575" s="19">
        <f>VLOOKUP(Panel!A575,Datos!$A$2:$E$16,5,TRUE)</f>
        <v>53.3</v>
      </c>
      <c r="G575" s="22">
        <f>VLOOKUP(Panel!A575,Datos!$A$2:$F$16,6,TRUE)</f>
        <v>5.2379763039448246E-2</v>
      </c>
      <c r="H575" s="19"/>
      <c r="I575" s="19"/>
      <c r="J575" s="19"/>
      <c r="K575" s="19"/>
      <c r="M575">
        <v>0</v>
      </c>
      <c r="N575" s="19">
        <v>236743</v>
      </c>
      <c r="O575" s="19">
        <v>12500000</v>
      </c>
      <c r="P575" s="19">
        <v>3852355</v>
      </c>
      <c r="Q575">
        <v>0</v>
      </c>
    </row>
    <row r="576" spans="1:19" x14ac:dyDescent="0.2">
      <c r="A576">
        <v>2013</v>
      </c>
      <c r="B576" t="s">
        <v>38</v>
      </c>
      <c r="C576" s="19">
        <f>VLOOKUP(A576,Datos!$A$2:$E$16,2,TRUE)</f>
        <v>24860943.501263201</v>
      </c>
      <c r="D576" s="19">
        <f>VLOOKUP(Panel!A576,Datos!$A$2:$E$16,3,TRUE)</f>
        <v>6.9329615999999997E-2</v>
      </c>
      <c r="E576" s="19">
        <f>VLOOKUP(Panel!A576,Datos!$A$2:$E$16,4,TRUE)</f>
        <v>-1442901.99914005</v>
      </c>
      <c r="F576" s="19">
        <f>VLOOKUP(Panel!A576,Datos!$A$2:$E$16,5,TRUE)</f>
        <v>53.3</v>
      </c>
      <c r="G576" s="22">
        <f>VLOOKUP(Panel!A576,Datos!$A$2:$F$16,6,TRUE)</f>
        <v>5.2379763039448246E-2</v>
      </c>
      <c r="H576" s="19"/>
      <c r="I576" s="19"/>
      <c r="J576" s="19"/>
      <c r="K576" s="19"/>
      <c r="M576" s="19">
        <v>1040000</v>
      </c>
      <c r="N576" s="19">
        <v>1250926.55</v>
      </c>
      <c r="O576">
        <v>0</v>
      </c>
      <c r="P576" s="19">
        <v>144202793.80000001</v>
      </c>
      <c r="Q576" s="19">
        <v>39681212.859999999</v>
      </c>
      <c r="S576">
        <v>0</v>
      </c>
    </row>
    <row r="577" spans="1:20" x14ac:dyDescent="0.2">
      <c r="A577">
        <v>2013</v>
      </c>
      <c r="B577" t="s">
        <v>39</v>
      </c>
      <c r="C577" s="19">
        <f>VLOOKUP(A577,Datos!$A$2:$E$16,2,TRUE)</f>
        <v>24860943.501263201</v>
      </c>
      <c r="D577" s="19">
        <f>VLOOKUP(Panel!A577,Datos!$A$2:$E$16,3,TRUE)</f>
        <v>6.9329615999999997E-2</v>
      </c>
      <c r="E577" s="19">
        <f>VLOOKUP(Panel!A577,Datos!$A$2:$E$16,4,TRUE)</f>
        <v>-1442901.99914005</v>
      </c>
      <c r="F577" s="19">
        <f>VLOOKUP(Panel!A577,Datos!$A$2:$E$16,5,TRUE)</f>
        <v>53.3</v>
      </c>
      <c r="G577" s="22">
        <f>VLOOKUP(Panel!A577,Datos!$A$2:$F$16,6,TRUE)</f>
        <v>5.2379763039448246E-2</v>
      </c>
      <c r="H577" s="19"/>
      <c r="I577" s="19"/>
      <c r="J577" s="19"/>
      <c r="N577" s="19">
        <v>50000</v>
      </c>
      <c r="O577" s="19">
        <v>13000000</v>
      </c>
      <c r="Q577" s="19">
        <v>1480030</v>
      </c>
      <c r="R577" s="19">
        <v>40670386</v>
      </c>
    </row>
    <row r="578" spans="1:20" x14ac:dyDescent="0.2">
      <c r="A578">
        <v>2013</v>
      </c>
      <c r="B578" t="s">
        <v>40</v>
      </c>
      <c r="C578" s="19">
        <f>VLOOKUP(A578,Datos!$A$2:$E$16,2,TRUE)</f>
        <v>24860943.501263201</v>
      </c>
      <c r="D578" s="19">
        <f>VLOOKUP(Panel!A578,Datos!$A$2:$E$16,3,TRUE)</f>
        <v>6.9329615999999997E-2</v>
      </c>
      <c r="E578" s="19">
        <f>VLOOKUP(Panel!A578,Datos!$A$2:$E$16,4,TRUE)</f>
        <v>-1442901.99914005</v>
      </c>
      <c r="F578" s="19">
        <f>VLOOKUP(Panel!A578,Datos!$A$2:$E$16,5,TRUE)</f>
        <v>53.3</v>
      </c>
      <c r="G578" s="22">
        <f>VLOOKUP(Panel!A578,Datos!$A$2:$F$16,6,TRUE)</f>
        <v>5.2379763039448246E-2</v>
      </c>
      <c r="H578" s="19"/>
      <c r="I578" s="19"/>
      <c r="J578" s="19"/>
      <c r="K578" s="19"/>
      <c r="L578" s="19"/>
      <c r="N578" s="19">
        <v>15186719.32</v>
      </c>
      <c r="O578" s="19">
        <v>287000</v>
      </c>
      <c r="P578">
        <v>0</v>
      </c>
      <c r="Q578" s="19">
        <v>85933217.659999996</v>
      </c>
      <c r="R578" s="19">
        <v>246713780.90000001</v>
      </c>
      <c r="S578" s="19">
        <v>3500000</v>
      </c>
    </row>
    <row r="579" spans="1:20" x14ac:dyDescent="0.2">
      <c r="A579">
        <v>2013</v>
      </c>
      <c r="B579" t="s">
        <v>41</v>
      </c>
      <c r="C579" s="19">
        <f>VLOOKUP(A579,Datos!$A$2:$E$16,2,TRUE)</f>
        <v>24860943.501263201</v>
      </c>
      <c r="D579" s="19">
        <f>VLOOKUP(Panel!A579,Datos!$A$2:$E$16,3,TRUE)</f>
        <v>6.9329615999999997E-2</v>
      </c>
      <c r="E579" s="19">
        <f>VLOOKUP(Panel!A579,Datos!$A$2:$E$16,4,TRUE)</f>
        <v>-1442901.99914005</v>
      </c>
      <c r="F579" s="19">
        <f>VLOOKUP(Panel!A579,Datos!$A$2:$E$16,5,TRUE)</f>
        <v>53.3</v>
      </c>
      <c r="G579" s="22">
        <f>VLOOKUP(Panel!A579,Datos!$A$2:$F$16,6,TRUE)</f>
        <v>5.2379763039448246E-2</v>
      </c>
      <c r="H579" s="19"/>
      <c r="I579" s="19"/>
      <c r="K579" s="19"/>
      <c r="M579" s="19">
        <v>3198000</v>
      </c>
      <c r="N579" s="19">
        <v>2457281</v>
      </c>
      <c r="O579">
        <v>0</v>
      </c>
      <c r="P579" s="19">
        <v>7360000</v>
      </c>
      <c r="Q579" s="19">
        <v>675660855.23000002</v>
      </c>
      <c r="R579" s="19">
        <v>14678377</v>
      </c>
      <c r="S579">
        <v>0</v>
      </c>
    </row>
    <row r="580" spans="1:20" x14ac:dyDescent="0.2">
      <c r="A580">
        <v>2013</v>
      </c>
      <c r="B580" t="s">
        <v>42</v>
      </c>
      <c r="C580" s="19">
        <f>VLOOKUP(A580,Datos!$A$2:$E$16,2,TRUE)</f>
        <v>24860943.501263201</v>
      </c>
      <c r="D580" s="19">
        <f>VLOOKUP(Panel!A580,Datos!$A$2:$E$16,3,TRUE)</f>
        <v>6.9329615999999997E-2</v>
      </c>
      <c r="E580" s="19">
        <f>VLOOKUP(Panel!A580,Datos!$A$2:$E$16,4,TRUE)</f>
        <v>-1442901.99914005</v>
      </c>
      <c r="F580" s="19">
        <f>VLOOKUP(Panel!A580,Datos!$A$2:$E$16,5,TRUE)</f>
        <v>53.3</v>
      </c>
      <c r="G580" s="22">
        <f>VLOOKUP(Panel!A580,Datos!$A$2:$F$16,6,TRUE)</f>
        <v>5.2379763039448246E-2</v>
      </c>
      <c r="H580" s="19"/>
      <c r="I580" s="19"/>
      <c r="J580" s="19"/>
      <c r="K580" s="19"/>
      <c r="M580" s="19">
        <v>2514000</v>
      </c>
      <c r="N580" s="19">
        <v>3523193.92</v>
      </c>
      <c r="O580" s="19">
        <v>41965516.740000002</v>
      </c>
      <c r="P580">
        <v>0</v>
      </c>
      <c r="Q580" s="19">
        <v>268753228.81</v>
      </c>
      <c r="R580" s="19">
        <v>77812342.230000004</v>
      </c>
      <c r="S580">
        <v>0</v>
      </c>
    </row>
    <row r="581" spans="1:20" x14ac:dyDescent="0.2">
      <c r="A581">
        <v>2013</v>
      </c>
      <c r="B581" t="s">
        <v>43</v>
      </c>
      <c r="C581" s="19">
        <f>VLOOKUP(A581,Datos!$A$2:$E$16,2,TRUE)</f>
        <v>24860943.501263201</v>
      </c>
      <c r="D581" s="19">
        <f>VLOOKUP(Panel!A581,Datos!$A$2:$E$16,3,TRUE)</f>
        <v>6.9329615999999997E-2</v>
      </c>
      <c r="E581" s="19">
        <f>VLOOKUP(Panel!A581,Datos!$A$2:$E$16,4,TRUE)</f>
        <v>-1442901.99914005</v>
      </c>
      <c r="F581" s="19">
        <f>VLOOKUP(Panel!A581,Datos!$A$2:$E$16,5,TRUE)</f>
        <v>53.3</v>
      </c>
      <c r="G581" s="22">
        <f>VLOOKUP(Panel!A581,Datos!$A$2:$F$16,6,TRUE)</f>
        <v>5.2379763039448246E-2</v>
      </c>
      <c r="H581" s="19"/>
      <c r="I581" s="19"/>
      <c r="J581" s="19"/>
      <c r="K581" s="19"/>
      <c r="L581" s="19"/>
      <c r="M581" s="19">
        <v>103251245.04000001</v>
      </c>
      <c r="N581" s="19">
        <v>29983737.219999999</v>
      </c>
      <c r="O581" s="19">
        <v>214686683.28999999</v>
      </c>
      <c r="P581" s="19">
        <v>1227109016.05</v>
      </c>
      <c r="Q581" s="19">
        <v>774371012.27999997</v>
      </c>
      <c r="R581" s="19">
        <v>522716762.83999997</v>
      </c>
      <c r="S581" s="19">
        <v>432137329</v>
      </c>
    </row>
    <row r="582" spans="1:20" x14ac:dyDescent="0.2">
      <c r="A582">
        <v>2013</v>
      </c>
      <c r="B582" t="s">
        <v>44</v>
      </c>
      <c r="C582" s="19">
        <f>VLOOKUP(A582,Datos!$A$2:$E$16,2,TRUE)</f>
        <v>24860943.501263201</v>
      </c>
      <c r="D582" s="19">
        <f>VLOOKUP(Panel!A582,Datos!$A$2:$E$16,3,TRUE)</f>
        <v>6.9329615999999997E-2</v>
      </c>
      <c r="E582" s="19">
        <f>VLOOKUP(Panel!A582,Datos!$A$2:$E$16,4,TRUE)</f>
        <v>-1442901.99914005</v>
      </c>
      <c r="F582" s="19">
        <f>VLOOKUP(Panel!A582,Datos!$A$2:$E$16,5,TRUE)</f>
        <v>53.3</v>
      </c>
      <c r="G582" s="22">
        <f>VLOOKUP(Panel!A582,Datos!$A$2:$F$16,6,TRUE)</f>
        <v>5.2379763039448246E-2</v>
      </c>
      <c r="H582" s="19"/>
      <c r="J582" s="19"/>
      <c r="K582" s="19"/>
      <c r="L582" s="19"/>
      <c r="M582" s="19">
        <v>2440150.4500000002</v>
      </c>
      <c r="N582" s="19">
        <v>2600330.2000000002</v>
      </c>
      <c r="P582" s="19">
        <v>17800000</v>
      </c>
      <c r="Q582" s="19">
        <v>2998000</v>
      </c>
      <c r="R582">
        <v>0</v>
      </c>
    </row>
    <row r="583" spans="1:20" x14ac:dyDescent="0.2">
      <c r="A583">
        <v>2013</v>
      </c>
      <c r="B583" t="s">
        <v>45</v>
      </c>
      <c r="C583" s="19">
        <f>VLOOKUP(A583,Datos!$A$2:$E$16,2,TRUE)</f>
        <v>24860943.501263201</v>
      </c>
      <c r="D583" s="19">
        <f>VLOOKUP(Panel!A583,Datos!$A$2:$E$16,3,TRUE)</f>
        <v>6.9329615999999997E-2</v>
      </c>
      <c r="E583" s="19">
        <f>VLOOKUP(Panel!A583,Datos!$A$2:$E$16,4,TRUE)</f>
        <v>-1442901.99914005</v>
      </c>
      <c r="F583" s="19">
        <f>VLOOKUP(Panel!A583,Datos!$A$2:$E$16,5,TRUE)</f>
        <v>53.3</v>
      </c>
      <c r="G583" s="22">
        <f>VLOOKUP(Panel!A583,Datos!$A$2:$F$16,6,TRUE)</f>
        <v>5.2379763039448246E-2</v>
      </c>
      <c r="H583" s="19"/>
      <c r="I583" s="19"/>
      <c r="J583" s="19"/>
      <c r="N583" s="19">
        <v>397254.94</v>
      </c>
      <c r="O583" s="19">
        <v>19674431</v>
      </c>
      <c r="P583" s="19">
        <v>33368745.030000001</v>
      </c>
      <c r="Q583" s="19">
        <v>19660300</v>
      </c>
      <c r="R583">
        <v>0</v>
      </c>
    </row>
    <row r="584" spans="1:20" x14ac:dyDescent="0.2">
      <c r="A584">
        <v>2013</v>
      </c>
      <c r="B584" t="s">
        <v>46</v>
      </c>
      <c r="C584" s="19">
        <f>VLOOKUP(A584,Datos!$A$2:$E$16,2,TRUE)</f>
        <v>24860943.501263201</v>
      </c>
      <c r="D584" s="19">
        <f>VLOOKUP(Panel!A584,Datos!$A$2:$E$16,3,TRUE)</f>
        <v>6.9329615999999997E-2</v>
      </c>
      <c r="E584" s="19">
        <f>VLOOKUP(Panel!A584,Datos!$A$2:$E$16,4,TRUE)</f>
        <v>-1442901.99914005</v>
      </c>
      <c r="F584" s="19">
        <f>VLOOKUP(Panel!A584,Datos!$A$2:$E$16,5,TRUE)</f>
        <v>53.3</v>
      </c>
      <c r="G584" s="22">
        <f>VLOOKUP(Panel!A584,Datos!$A$2:$F$16,6,TRUE)</f>
        <v>5.2379763039448246E-2</v>
      </c>
      <c r="H584" s="19"/>
      <c r="I584" s="19"/>
      <c r="J584" s="19"/>
      <c r="K584" s="19"/>
      <c r="N584" s="19">
        <v>510366324.51999998</v>
      </c>
      <c r="O584" s="19">
        <v>6500439</v>
      </c>
      <c r="P584">
        <v>0</v>
      </c>
      <c r="Q584" s="19">
        <v>54924607.200000003</v>
      </c>
      <c r="R584" s="19">
        <v>800000</v>
      </c>
      <c r="S584" s="19">
        <v>122412500</v>
      </c>
    </row>
    <row r="585" spans="1:20" x14ac:dyDescent="0.2">
      <c r="A585">
        <v>2013</v>
      </c>
      <c r="B585" t="s">
        <v>47</v>
      </c>
      <c r="C585" s="19">
        <f>VLOOKUP(A585,Datos!$A$2:$E$16,2,TRUE)</f>
        <v>24860943.501263201</v>
      </c>
      <c r="D585" s="19">
        <f>VLOOKUP(Panel!A585,Datos!$A$2:$E$16,3,TRUE)</f>
        <v>6.9329615999999997E-2</v>
      </c>
      <c r="E585" s="19">
        <f>VLOOKUP(Panel!A585,Datos!$A$2:$E$16,4,TRUE)</f>
        <v>-1442901.99914005</v>
      </c>
      <c r="F585" s="19">
        <f>VLOOKUP(Panel!A585,Datos!$A$2:$E$16,5,TRUE)</f>
        <v>53.3</v>
      </c>
      <c r="G585" s="22">
        <f>VLOOKUP(Panel!A585,Datos!$A$2:$F$16,6,TRUE)</f>
        <v>5.2379763039448246E-2</v>
      </c>
      <c r="H585" s="19"/>
      <c r="J585" s="19"/>
      <c r="K585" s="19"/>
      <c r="N585" s="19">
        <v>8422989</v>
      </c>
      <c r="O585" s="19">
        <v>97888327</v>
      </c>
      <c r="P585" s="19">
        <v>305128350</v>
      </c>
      <c r="Q585" s="19">
        <v>47850285.700000003</v>
      </c>
      <c r="R585">
        <v>0</v>
      </c>
    </row>
    <row r="586" spans="1:20" x14ac:dyDescent="0.2">
      <c r="A586">
        <v>2013</v>
      </c>
      <c r="B586" t="s">
        <v>48</v>
      </c>
      <c r="C586" s="19">
        <f>VLOOKUP(A586,Datos!$A$2:$E$16,2,TRUE)</f>
        <v>24860943.501263201</v>
      </c>
      <c r="D586" s="19">
        <f>VLOOKUP(Panel!A586,Datos!$A$2:$E$16,3,TRUE)</f>
        <v>6.9329615999999997E-2</v>
      </c>
      <c r="E586" s="19">
        <f>VLOOKUP(Panel!A586,Datos!$A$2:$E$16,4,TRUE)</f>
        <v>-1442901.99914005</v>
      </c>
      <c r="F586" s="19">
        <f>VLOOKUP(Panel!A586,Datos!$A$2:$E$16,5,TRUE)</f>
        <v>53.3</v>
      </c>
      <c r="G586" s="22">
        <f>VLOOKUP(Panel!A586,Datos!$A$2:$F$16,6,TRUE)</f>
        <v>5.2379763039448246E-2</v>
      </c>
      <c r="H586" s="19"/>
      <c r="I586" s="19"/>
      <c r="J586" s="19"/>
      <c r="K586" s="19"/>
      <c r="L586" s="19"/>
      <c r="N586" s="19">
        <v>58881242.119999997</v>
      </c>
      <c r="O586">
        <v>0</v>
      </c>
      <c r="P586" s="19">
        <v>256395326.5</v>
      </c>
      <c r="Q586" s="19">
        <v>57472231.5</v>
      </c>
      <c r="S586">
        <v>0</v>
      </c>
    </row>
    <row r="587" spans="1:20" x14ac:dyDescent="0.2">
      <c r="A587">
        <v>2013</v>
      </c>
      <c r="B587" t="s">
        <v>49</v>
      </c>
      <c r="C587" s="19">
        <f>VLOOKUP(A587,Datos!$A$2:$E$16,2,TRUE)</f>
        <v>24860943.501263201</v>
      </c>
      <c r="D587" s="19">
        <f>VLOOKUP(Panel!A587,Datos!$A$2:$E$16,3,TRUE)</f>
        <v>6.9329615999999997E-2</v>
      </c>
      <c r="E587" s="19">
        <f>VLOOKUP(Panel!A587,Datos!$A$2:$E$16,4,TRUE)</f>
        <v>-1442901.99914005</v>
      </c>
      <c r="F587" s="19">
        <f>VLOOKUP(Panel!A587,Datos!$A$2:$E$16,5,TRUE)</f>
        <v>53.3</v>
      </c>
      <c r="G587" s="22">
        <f>VLOOKUP(Panel!A587,Datos!$A$2:$F$16,6,TRUE)</f>
        <v>5.2379763039448246E-2</v>
      </c>
      <c r="H587" s="19"/>
      <c r="K587" s="19"/>
      <c r="P587" s="19">
        <v>17740723.359999999</v>
      </c>
      <c r="Q587" s="19">
        <v>128391015.06999999</v>
      </c>
      <c r="R587" s="19">
        <v>31845068.199999999</v>
      </c>
      <c r="S587">
        <v>0</v>
      </c>
    </row>
    <row r="588" spans="1:20" x14ac:dyDescent="0.2">
      <c r="A588">
        <v>2013</v>
      </c>
      <c r="B588" t="s">
        <v>50</v>
      </c>
      <c r="C588" s="19">
        <f>VLOOKUP(A588,Datos!$A$2:$E$16,2,TRUE)</f>
        <v>24860943.501263201</v>
      </c>
      <c r="D588" s="19">
        <f>VLOOKUP(Panel!A588,Datos!$A$2:$E$16,3,TRUE)</f>
        <v>6.9329615999999997E-2</v>
      </c>
      <c r="E588" s="19">
        <f>VLOOKUP(Panel!A588,Datos!$A$2:$E$16,4,TRUE)</f>
        <v>-1442901.99914005</v>
      </c>
      <c r="F588" s="19">
        <f>VLOOKUP(Panel!A588,Datos!$A$2:$E$16,5,TRUE)</f>
        <v>53.3</v>
      </c>
      <c r="G588" s="22">
        <f>VLOOKUP(Panel!A588,Datos!$A$2:$F$16,6,TRUE)</f>
        <v>5.2379763039448246E-2</v>
      </c>
      <c r="H588" s="19"/>
      <c r="I588" s="19"/>
      <c r="J588" s="19"/>
      <c r="K588" s="19"/>
      <c r="P588" s="19">
        <v>211603554.41</v>
      </c>
      <c r="Q588" s="19">
        <v>214214672.19999999</v>
      </c>
      <c r="R588">
        <v>0</v>
      </c>
      <c r="S588">
        <v>0</v>
      </c>
    </row>
    <row r="589" spans="1:20" x14ac:dyDescent="0.2">
      <c r="A589">
        <v>2013</v>
      </c>
      <c r="B589" t="s">
        <v>51</v>
      </c>
      <c r="C589" s="19">
        <f>VLOOKUP(A589,Datos!$A$2:$E$16,2,TRUE)</f>
        <v>24860943.501263201</v>
      </c>
      <c r="D589" s="19">
        <f>VLOOKUP(Panel!A589,Datos!$A$2:$E$16,3,TRUE)</f>
        <v>6.9329615999999997E-2</v>
      </c>
      <c r="E589" s="19">
        <f>VLOOKUP(Panel!A589,Datos!$A$2:$E$16,4,TRUE)</f>
        <v>-1442901.99914005</v>
      </c>
      <c r="F589" s="19">
        <f>VLOOKUP(Panel!A589,Datos!$A$2:$E$16,5,TRUE)</f>
        <v>53.3</v>
      </c>
      <c r="G589" s="22">
        <f>VLOOKUP(Panel!A589,Datos!$A$2:$F$16,6,TRUE)</f>
        <v>5.2379763039448246E-2</v>
      </c>
      <c r="H589" s="19"/>
      <c r="I589" s="19"/>
      <c r="J589" s="19"/>
      <c r="K589" s="19"/>
      <c r="M589" s="19">
        <v>34286961.030000001</v>
      </c>
      <c r="N589" s="19">
        <v>190910316</v>
      </c>
      <c r="O589" s="19">
        <v>20986405.960000001</v>
      </c>
      <c r="P589" s="19">
        <v>388494646</v>
      </c>
      <c r="Q589" s="19">
        <v>2820050918.0999999</v>
      </c>
      <c r="R589" s="19">
        <v>32000000</v>
      </c>
      <c r="S589" s="19">
        <v>121208220</v>
      </c>
      <c r="T589" s="19">
        <v>836323600</v>
      </c>
    </row>
    <row r="590" spans="1:20" x14ac:dyDescent="0.2">
      <c r="A590">
        <v>2013</v>
      </c>
      <c r="B590" t="s">
        <v>52</v>
      </c>
      <c r="C590" s="19">
        <f>VLOOKUP(A590,Datos!$A$2:$E$16,2,TRUE)</f>
        <v>24860943.501263201</v>
      </c>
      <c r="D590" s="19">
        <f>VLOOKUP(Panel!A590,Datos!$A$2:$E$16,3,TRUE)</f>
        <v>6.9329615999999997E-2</v>
      </c>
      <c r="E590" s="19">
        <f>VLOOKUP(Panel!A590,Datos!$A$2:$E$16,4,TRUE)</f>
        <v>-1442901.99914005</v>
      </c>
      <c r="F590" s="19">
        <f>VLOOKUP(Panel!A590,Datos!$A$2:$E$16,5,TRUE)</f>
        <v>53.3</v>
      </c>
      <c r="G590" s="22">
        <f>VLOOKUP(Panel!A590,Datos!$A$2:$F$16,6,TRUE)</f>
        <v>5.2379763039448246E-2</v>
      </c>
      <c r="H590" s="19"/>
      <c r="J590" s="19"/>
      <c r="K590" s="19"/>
      <c r="N590" s="19">
        <v>1848491.4</v>
      </c>
      <c r="O590" s="19">
        <v>34684895.700000003</v>
      </c>
      <c r="P590" s="19">
        <v>165022683.63</v>
      </c>
      <c r="Q590" s="19">
        <v>24427256</v>
      </c>
      <c r="R590" s="19">
        <v>743500</v>
      </c>
      <c r="S590">
        <v>0</v>
      </c>
    </row>
    <row r="591" spans="1:20" x14ac:dyDescent="0.2">
      <c r="A591">
        <v>2013</v>
      </c>
      <c r="B591" t="s">
        <v>53</v>
      </c>
      <c r="C591" s="19">
        <f>VLOOKUP(A591,Datos!$A$2:$E$16,2,TRUE)</f>
        <v>24860943.501263201</v>
      </c>
      <c r="D591" s="19">
        <f>VLOOKUP(Panel!A591,Datos!$A$2:$E$16,3,TRUE)</f>
        <v>6.9329615999999997E-2</v>
      </c>
      <c r="E591" s="19">
        <f>VLOOKUP(Panel!A591,Datos!$A$2:$E$16,4,TRUE)</f>
        <v>-1442901.99914005</v>
      </c>
      <c r="F591" s="19">
        <f>VLOOKUP(Panel!A591,Datos!$A$2:$E$16,5,TRUE)</f>
        <v>53.3</v>
      </c>
      <c r="G591" s="22">
        <f>VLOOKUP(Panel!A591,Datos!$A$2:$F$16,6,TRUE)</f>
        <v>5.2379763039448246E-2</v>
      </c>
      <c r="I591" s="19"/>
      <c r="J591" s="19"/>
      <c r="K591" s="19"/>
      <c r="M591" s="19">
        <v>3125000</v>
      </c>
      <c r="N591" s="19">
        <v>3773690.98</v>
      </c>
      <c r="P591" s="19">
        <v>8398450</v>
      </c>
      <c r="Q591" s="19">
        <v>199861658</v>
      </c>
      <c r="R591" s="19">
        <v>71790445.010000005</v>
      </c>
    </row>
    <row r="592" spans="1:20" x14ac:dyDescent="0.2">
      <c r="A592">
        <v>2013</v>
      </c>
      <c r="B592" t="s">
        <v>54</v>
      </c>
      <c r="C592" s="19">
        <f>VLOOKUP(A592,Datos!$A$2:$E$16,2,TRUE)</f>
        <v>24860943.501263201</v>
      </c>
      <c r="D592" s="19">
        <f>VLOOKUP(Panel!A592,Datos!$A$2:$E$16,3,TRUE)</f>
        <v>6.9329615999999997E-2</v>
      </c>
      <c r="E592" s="19">
        <f>VLOOKUP(Panel!A592,Datos!$A$2:$E$16,4,TRUE)</f>
        <v>-1442901.99914005</v>
      </c>
      <c r="F592" s="19">
        <f>VLOOKUP(Panel!A592,Datos!$A$2:$E$16,5,TRUE)</f>
        <v>53.3</v>
      </c>
      <c r="G592" s="22">
        <f>VLOOKUP(Panel!A592,Datos!$A$2:$F$16,6,TRUE)</f>
        <v>5.2379763039448246E-2</v>
      </c>
      <c r="H592" s="19"/>
      <c r="I592" s="19"/>
      <c r="J592" s="19"/>
      <c r="K592" s="19"/>
      <c r="M592">
        <v>0</v>
      </c>
      <c r="N592" s="19">
        <v>45407700</v>
      </c>
      <c r="O592" s="19">
        <v>91860528</v>
      </c>
      <c r="P592" s="19">
        <v>33819846.020000003</v>
      </c>
      <c r="Q592" s="19">
        <v>14987500</v>
      </c>
      <c r="R592" s="19">
        <v>9800000</v>
      </c>
    </row>
    <row r="593" spans="1:20" x14ac:dyDescent="0.2">
      <c r="A593">
        <v>2013</v>
      </c>
      <c r="B593" t="s">
        <v>55</v>
      </c>
      <c r="C593" s="19">
        <f>VLOOKUP(A593,Datos!$A$2:$E$16,2,TRUE)</f>
        <v>24860943.501263201</v>
      </c>
      <c r="D593" s="19">
        <f>VLOOKUP(Panel!A593,Datos!$A$2:$E$16,3,TRUE)</f>
        <v>6.9329615999999997E-2</v>
      </c>
      <c r="E593" s="19">
        <f>VLOOKUP(Panel!A593,Datos!$A$2:$E$16,4,TRUE)</f>
        <v>-1442901.99914005</v>
      </c>
      <c r="F593" s="19">
        <f>VLOOKUP(Panel!A593,Datos!$A$2:$E$16,5,TRUE)</f>
        <v>53.3</v>
      </c>
      <c r="G593" s="22">
        <f>VLOOKUP(Panel!A593,Datos!$A$2:$F$16,6,TRUE)</f>
        <v>5.2379763039448246E-2</v>
      </c>
      <c r="H593" s="19"/>
      <c r="I593" s="19"/>
      <c r="J593" s="19"/>
      <c r="K593" s="19"/>
      <c r="L593" s="19"/>
      <c r="M593" s="19">
        <v>55859539.600000001</v>
      </c>
      <c r="N593" s="19">
        <v>246894080</v>
      </c>
      <c r="O593" s="19">
        <v>63483225</v>
      </c>
      <c r="P593" s="19">
        <v>155683750.80000001</v>
      </c>
      <c r="Q593" s="19">
        <v>7197134</v>
      </c>
      <c r="R593" s="19">
        <v>83132746.049999997</v>
      </c>
      <c r="S593">
        <v>0</v>
      </c>
    </row>
    <row r="594" spans="1:20" x14ac:dyDescent="0.2">
      <c r="A594">
        <v>2013</v>
      </c>
      <c r="B594" t="s">
        <v>56</v>
      </c>
      <c r="C594" s="19">
        <f>VLOOKUP(A594,Datos!$A$2:$E$16,2,TRUE)</f>
        <v>24860943.501263201</v>
      </c>
      <c r="D594" s="19">
        <f>VLOOKUP(Panel!A594,Datos!$A$2:$E$16,3,TRUE)</f>
        <v>6.9329615999999997E-2</v>
      </c>
      <c r="E594" s="19">
        <f>VLOOKUP(Panel!A594,Datos!$A$2:$E$16,4,TRUE)</f>
        <v>-1442901.99914005</v>
      </c>
      <c r="F594" s="19">
        <f>VLOOKUP(Panel!A594,Datos!$A$2:$E$16,5,TRUE)</f>
        <v>53.3</v>
      </c>
      <c r="G594" s="22">
        <f>VLOOKUP(Panel!A594,Datos!$A$2:$F$16,6,TRUE)</f>
        <v>5.2379763039448246E-2</v>
      </c>
      <c r="H594" s="19"/>
      <c r="I594" s="19"/>
      <c r="J594" s="19"/>
      <c r="K594" s="19"/>
      <c r="N594">
        <v>0</v>
      </c>
      <c r="Q594" s="19">
        <v>25500000</v>
      </c>
    </row>
    <row r="595" spans="1:20" x14ac:dyDescent="0.2">
      <c r="A595">
        <v>2013</v>
      </c>
      <c r="B595" t="s">
        <v>57</v>
      </c>
      <c r="C595" s="19">
        <f>VLOOKUP(A595,Datos!$A$2:$E$16,2,TRUE)</f>
        <v>24860943.501263201</v>
      </c>
      <c r="D595" s="19">
        <f>VLOOKUP(Panel!A595,Datos!$A$2:$E$16,3,TRUE)</f>
        <v>6.9329615999999997E-2</v>
      </c>
      <c r="E595" s="19">
        <f>VLOOKUP(Panel!A595,Datos!$A$2:$E$16,4,TRUE)</f>
        <v>-1442901.99914005</v>
      </c>
      <c r="F595" s="19">
        <f>VLOOKUP(Panel!A595,Datos!$A$2:$E$16,5,TRUE)</f>
        <v>53.3</v>
      </c>
      <c r="G595" s="22">
        <f>VLOOKUP(Panel!A595,Datos!$A$2:$F$16,6,TRUE)</f>
        <v>5.2379763039448246E-2</v>
      </c>
      <c r="H595" s="19"/>
      <c r="I595" s="19"/>
      <c r="J595" s="19"/>
      <c r="K595" s="19"/>
      <c r="M595" s="19">
        <v>3498300</v>
      </c>
      <c r="N595" s="19">
        <v>2593538.7000000002</v>
      </c>
      <c r="O595" s="19">
        <v>49945500</v>
      </c>
      <c r="P595" s="19">
        <v>143484317.99000001</v>
      </c>
      <c r="Q595" s="19">
        <v>271212734.89999998</v>
      </c>
      <c r="R595" s="19">
        <v>408334415.35000002</v>
      </c>
      <c r="S595">
        <v>0</v>
      </c>
    </row>
    <row r="596" spans="1:20" x14ac:dyDescent="0.2">
      <c r="A596">
        <v>2013</v>
      </c>
      <c r="B596" t="s">
        <v>58</v>
      </c>
      <c r="C596" s="19">
        <f>VLOOKUP(A596,Datos!$A$2:$E$16,2,TRUE)</f>
        <v>24860943.501263201</v>
      </c>
      <c r="D596" s="19">
        <f>VLOOKUP(Panel!A596,Datos!$A$2:$E$16,3,TRUE)</f>
        <v>6.9329615999999997E-2</v>
      </c>
      <c r="E596" s="19">
        <f>VLOOKUP(Panel!A596,Datos!$A$2:$E$16,4,TRUE)</f>
        <v>-1442901.99914005</v>
      </c>
      <c r="F596" s="19">
        <f>VLOOKUP(Panel!A596,Datos!$A$2:$E$16,5,TRUE)</f>
        <v>53.3</v>
      </c>
      <c r="G596" s="22">
        <f>VLOOKUP(Panel!A596,Datos!$A$2:$F$16,6,TRUE)</f>
        <v>5.2379763039448246E-2</v>
      </c>
      <c r="H596" s="19"/>
      <c r="I596" s="19"/>
      <c r="J596" s="19"/>
      <c r="K596" s="19"/>
      <c r="N596" s="19">
        <v>1187500</v>
      </c>
      <c r="O596">
        <v>0</v>
      </c>
      <c r="P596" s="19">
        <v>385173543.94</v>
      </c>
      <c r="Q596" s="19">
        <v>9825000</v>
      </c>
      <c r="R596" s="19">
        <v>595000</v>
      </c>
      <c r="S596">
        <v>0</v>
      </c>
    </row>
    <row r="597" spans="1:20" x14ac:dyDescent="0.2">
      <c r="A597">
        <v>2013</v>
      </c>
      <c r="B597" t="s">
        <v>59</v>
      </c>
      <c r="C597" s="19">
        <f>VLOOKUP(A597,Datos!$A$2:$E$16,2,TRUE)</f>
        <v>24860943.501263201</v>
      </c>
      <c r="D597" s="19">
        <f>VLOOKUP(Panel!A597,Datos!$A$2:$E$16,3,TRUE)</f>
        <v>6.9329615999999997E-2</v>
      </c>
      <c r="E597" s="19">
        <f>VLOOKUP(Panel!A597,Datos!$A$2:$E$16,4,TRUE)</f>
        <v>-1442901.99914005</v>
      </c>
      <c r="F597" s="19">
        <f>VLOOKUP(Panel!A597,Datos!$A$2:$E$16,5,TRUE)</f>
        <v>53.3</v>
      </c>
      <c r="G597" s="22">
        <f>VLOOKUP(Panel!A597,Datos!$A$2:$F$16,6,TRUE)</f>
        <v>5.2379763039448246E-2</v>
      </c>
      <c r="H597" s="19"/>
      <c r="I597" s="19"/>
      <c r="J597" s="19"/>
      <c r="N597" s="19">
        <v>370000</v>
      </c>
      <c r="O597" s="19">
        <v>11000000</v>
      </c>
      <c r="P597">
        <v>0</v>
      </c>
      <c r="Q597" s="19">
        <v>178137966</v>
      </c>
      <c r="R597">
        <v>0</v>
      </c>
      <c r="S597">
        <v>0</v>
      </c>
    </row>
    <row r="598" spans="1:20" x14ac:dyDescent="0.2">
      <c r="A598">
        <v>2013</v>
      </c>
      <c r="B598" t="s">
        <v>60</v>
      </c>
      <c r="C598" s="19">
        <f>VLOOKUP(A598,Datos!$A$2:$E$16,2,TRUE)</f>
        <v>24860943.501263201</v>
      </c>
      <c r="D598" s="19">
        <f>VLOOKUP(Panel!A598,Datos!$A$2:$E$16,3,TRUE)</f>
        <v>6.9329615999999997E-2</v>
      </c>
      <c r="E598" s="19">
        <f>VLOOKUP(Panel!A598,Datos!$A$2:$E$16,4,TRUE)</f>
        <v>-1442901.99914005</v>
      </c>
      <c r="F598" s="19">
        <f>VLOOKUP(Panel!A598,Datos!$A$2:$E$16,5,TRUE)</f>
        <v>53.3</v>
      </c>
      <c r="G598" s="22">
        <f>VLOOKUP(Panel!A598,Datos!$A$2:$F$16,6,TRUE)</f>
        <v>5.2379763039448246E-2</v>
      </c>
      <c r="H598" s="19"/>
      <c r="I598" s="19"/>
      <c r="J598" s="19"/>
      <c r="K598" s="19"/>
      <c r="M598" s="19">
        <v>2792500</v>
      </c>
      <c r="N598" s="19">
        <v>1507920</v>
      </c>
      <c r="O598" s="19">
        <v>24273219</v>
      </c>
      <c r="P598" s="19">
        <v>622864697</v>
      </c>
      <c r="Q598" s="19">
        <v>1520178202.6500001</v>
      </c>
      <c r="R598" s="19">
        <v>96885629.980000004</v>
      </c>
      <c r="T598" s="19">
        <v>77000000</v>
      </c>
    </row>
    <row r="599" spans="1:20" x14ac:dyDescent="0.2">
      <c r="A599">
        <v>2013</v>
      </c>
      <c r="B599" t="s">
        <v>61</v>
      </c>
      <c r="C599" s="19">
        <f>VLOOKUP(A599,Datos!$A$2:$E$16,2,TRUE)</f>
        <v>24860943.501263201</v>
      </c>
      <c r="D599" s="19">
        <f>VLOOKUP(Panel!A599,Datos!$A$2:$E$16,3,TRUE)</f>
        <v>6.9329615999999997E-2</v>
      </c>
      <c r="E599" s="19">
        <f>VLOOKUP(Panel!A599,Datos!$A$2:$E$16,4,TRUE)</f>
        <v>-1442901.99914005</v>
      </c>
      <c r="F599" s="19">
        <f>VLOOKUP(Panel!A599,Datos!$A$2:$E$16,5,TRUE)</f>
        <v>53.3</v>
      </c>
      <c r="G599" s="22">
        <f>VLOOKUP(Panel!A599,Datos!$A$2:$F$16,6,TRUE)</f>
        <v>5.2379763039448246E-2</v>
      </c>
      <c r="H599" s="19"/>
      <c r="I599" s="19"/>
      <c r="J599" s="19"/>
      <c r="M599" s="19">
        <v>2010000</v>
      </c>
      <c r="N599" s="19">
        <v>1555500</v>
      </c>
      <c r="O599" s="19">
        <v>9950000</v>
      </c>
      <c r="P599" s="19">
        <v>161600000.00999999</v>
      </c>
      <c r="Q599" s="19">
        <v>4174500</v>
      </c>
      <c r="R599" s="19">
        <v>2213297.0699999998</v>
      </c>
      <c r="S599">
        <v>0</v>
      </c>
    </row>
    <row r="600" spans="1:20" x14ac:dyDescent="0.2">
      <c r="A600">
        <v>2013</v>
      </c>
      <c r="B600" t="s">
        <v>62</v>
      </c>
      <c r="C600" s="19">
        <f>VLOOKUP(A600,Datos!$A$2:$E$16,2,TRUE)</f>
        <v>24860943.501263201</v>
      </c>
      <c r="D600" s="19">
        <f>VLOOKUP(Panel!A600,Datos!$A$2:$E$16,3,TRUE)</f>
        <v>6.9329615999999997E-2</v>
      </c>
      <c r="E600" s="19">
        <f>VLOOKUP(Panel!A600,Datos!$A$2:$E$16,4,TRUE)</f>
        <v>-1442901.99914005</v>
      </c>
      <c r="F600" s="19">
        <f>VLOOKUP(Panel!A600,Datos!$A$2:$E$16,5,TRUE)</f>
        <v>53.3</v>
      </c>
      <c r="G600" s="22">
        <f>VLOOKUP(Panel!A600,Datos!$A$2:$F$16,6,TRUE)</f>
        <v>5.2379763039448246E-2</v>
      </c>
      <c r="H600" s="19"/>
      <c r="J600" s="19"/>
      <c r="K600" s="19"/>
      <c r="L600" s="19"/>
      <c r="M600" s="19">
        <v>28943125</v>
      </c>
      <c r="N600">
        <v>0</v>
      </c>
      <c r="S600">
        <v>0</v>
      </c>
    </row>
    <row r="601" spans="1:20" x14ac:dyDescent="0.2">
      <c r="A601">
        <v>2013</v>
      </c>
      <c r="B601" t="s">
        <v>63</v>
      </c>
      <c r="C601" s="19">
        <f>VLOOKUP(A601,Datos!$A$2:$E$16,2,TRUE)</f>
        <v>24860943.501263201</v>
      </c>
      <c r="D601" s="19">
        <f>VLOOKUP(Panel!A601,Datos!$A$2:$E$16,3,TRUE)</f>
        <v>6.9329615999999997E-2</v>
      </c>
      <c r="E601" s="19">
        <f>VLOOKUP(Panel!A601,Datos!$A$2:$E$16,4,TRUE)</f>
        <v>-1442901.99914005</v>
      </c>
      <c r="F601" s="19">
        <f>VLOOKUP(Panel!A601,Datos!$A$2:$E$16,5,TRUE)</f>
        <v>53.3</v>
      </c>
      <c r="G601" s="22">
        <f>VLOOKUP(Panel!A601,Datos!$A$2:$F$16,6,TRUE)</f>
        <v>5.2379763039448246E-2</v>
      </c>
      <c r="H601" s="19"/>
      <c r="I601" s="19"/>
      <c r="J601" s="19"/>
      <c r="K601" s="19"/>
      <c r="N601" s="19">
        <v>1297750</v>
      </c>
      <c r="P601" s="19">
        <v>28694000</v>
      </c>
      <c r="Q601" s="19">
        <v>116476460</v>
      </c>
      <c r="R601" s="19">
        <v>21517500</v>
      </c>
      <c r="S601">
        <v>0</v>
      </c>
    </row>
    <row r="602" spans="1:20" x14ac:dyDescent="0.2">
      <c r="A602">
        <v>2013</v>
      </c>
      <c r="B602" t="s">
        <v>64</v>
      </c>
      <c r="C602" s="19">
        <f>VLOOKUP(A602,Datos!$A$2:$E$16,2,TRUE)</f>
        <v>24860943.501263201</v>
      </c>
      <c r="D602" s="19">
        <f>VLOOKUP(Panel!A602,Datos!$A$2:$E$16,3,TRUE)</f>
        <v>6.9329615999999997E-2</v>
      </c>
      <c r="E602" s="19">
        <f>VLOOKUP(Panel!A602,Datos!$A$2:$E$16,4,TRUE)</f>
        <v>-1442901.99914005</v>
      </c>
      <c r="F602" s="19">
        <f>VLOOKUP(Panel!A602,Datos!$A$2:$E$16,5,TRUE)</f>
        <v>53.3</v>
      </c>
      <c r="G602" s="22">
        <f>VLOOKUP(Panel!A602,Datos!$A$2:$F$16,6,TRUE)</f>
        <v>5.2379763039448246E-2</v>
      </c>
      <c r="H602" s="19"/>
      <c r="I602" s="19"/>
      <c r="J602" s="19"/>
      <c r="K602" s="19"/>
      <c r="M602" s="19">
        <v>8261002.5999999996</v>
      </c>
      <c r="N602" s="19">
        <v>38942560.399999999</v>
      </c>
      <c r="O602" s="19">
        <v>38846700</v>
      </c>
      <c r="P602" s="19">
        <v>43500000</v>
      </c>
      <c r="Q602" s="19">
        <v>292676217.80000001</v>
      </c>
      <c r="R602" s="19">
        <v>14500800</v>
      </c>
      <c r="S602">
        <v>0</v>
      </c>
    </row>
    <row r="603" spans="1:20" x14ac:dyDescent="0.2">
      <c r="A603">
        <v>2013</v>
      </c>
      <c r="B603" t="s">
        <v>65</v>
      </c>
      <c r="C603" s="19">
        <f>VLOOKUP(A603,Datos!$A$2:$E$16,2,TRUE)</f>
        <v>24860943.501263201</v>
      </c>
      <c r="D603" s="19">
        <f>VLOOKUP(Panel!A603,Datos!$A$2:$E$16,3,TRUE)</f>
        <v>6.9329615999999997E-2</v>
      </c>
      <c r="E603" s="19">
        <f>VLOOKUP(Panel!A603,Datos!$A$2:$E$16,4,TRUE)</f>
        <v>-1442901.99914005</v>
      </c>
      <c r="F603" s="19">
        <f>VLOOKUP(Panel!A603,Datos!$A$2:$E$16,5,TRUE)</f>
        <v>53.3</v>
      </c>
      <c r="G603" s="22">
        <f>VLOOKUP(Panel!A603,Datos!$A$2:$F$16,6,TRUE)</f>
        <v>5.2379763039448246E-2</v>
      </c>
      <c r="H603" s="19"/>
      <c r="N603">
        <v>0</v>
      </c>
      <c r="P603" s="19">
        <v>14373208.16</v>
      </c>
      <c r="Q603" s="19">
        <v>177972629.66</v>
      </c>
      <c r="R603" s="19">
        <v>9684537.5199999996</v>
      </c>
      <c r="S603">
        <v>0</v>
      </c>
    </row>
    <row r="604" spans="1:20" x14ac:dyDescent="0.2">
      <c r="A604">
        <v>2013</v>
      </c>
      <c r="B604" t="s">
        <v>66</v>
      </c>
      <c r="C604" s="19">
        <f>VLOOKUP(A604,Datos!$A$2:$E$16,2,TRUE)</f>
        <v>24860943.501263201</v>
      </c>
      <c r="D604" s="19">
        <f>VLOOKUP(Panel!A604,Datos!$A$2:$E$16,3,TRUE)</f>
        <v>6.9329615999999997E-2</v>
      </c>
      <c r="E604" s="19">
        <f>VLOOKUP(Panel!A604,Datos!$A$2:$E$16,4,TRUE)</f>
        <v>-1442901.99914005</v>
      </c>
      <c r="F604" s="19">
        <f>VLOOKUP(Panel!A604,Datos!$A$2:$E$16,5,TRUE)</f>
        <v>53.3</v>
      </c>
      <c r="G604" s="22">
        <f>VLOOKUP(Panel!A604,Datos!$A$2:$F$16,6,TRUE)</f>
        <v>5.2379763039448246E-2</v>
      </c>
      <c r="H604" s="19"/>
      <c r="I604" s="19"/>
      <c r="J604" s="19"/>
      <c r="K604" s="19"/>
      <c r="N604" s="19">
        <v>3474035.16</v>
      </c>
      <c r="O604" s="19">
        <v>13293520</v>
      </c>
      <c r="P604" s="19">
        <v>156333973.53999999</v>
      </c>
      <c r="Q604" s="19">
        <v>438846523.93000001</v>
      </c>
      <c r="R604" s="19">
        <v>107442500</v>
      </c>
    </row>
    <row r="605" spans="1:20" x14ac:dyDescent="0.2">
      <c r="A605">
        <v>2013</v>
      </c>
      <c r="B605" t="s">
        <v>67</v>
      </c>
      <c r="C605" s="19">
        <f>VLOOKUP(A605,Datos!$A$2:$E$16,2,TRUE)</f>
        <v>24860943.501263201</v>
      </c>
      <c r="D605" s="19">
        <f>VLOOKUP(Panel!A605,Datos!$A$2:$E$16,3,TRUE)</f>
        <v>6.9329615999999997E-2</v>
      </c>
      <c r="E605" s="19">
        <f>VLOOKUP(Panel!A605,Datos!$A$2:$E$16,4,TRUE)</f>
        <v>-1442901.99914005</v>
      </c>
      <c r="F605" s="19">
        <f>VLOOKUP(Panel!A605,Datos!$A$2:$E$16,5,TRUE)</f>
        <v>53.3</v>
      </c>
      <c r="G605" s="22">
        <f>VLOOKUP(Panel!A605,Datos!$A$2:$F$16,6,TRUE)</f>
        <v>5.2379763039448246E-2</v>
      </c>
      <c r="H605" s="19"/>
      <c r="I605" s="19"/>
      <c r="J605" s="19"/>
      <c r="K605" s="19"/>
      <c r="L605" s="19"/>
      <c r="M605" s="19">
        <v>47526403.859999999</v>
      </c>
      <c r="N605" s="19">
        <v>55592260.210000001</v>
      </c>
      <c r="P605" s="19">
        <v>83307407.239999995</v>
      </c>
      <c r="Q605" s="19">
        <v>195977405.58000001</v>
      </c>
      <c r="R605" s="19">
        <v>18823840</v>
      </c>
      <c r="S605" s="19">
        <v>8000000</v>
      </c>
    </row>
    <row r="606" spans="1:20" x14ac:dyDescent="0.2">
      <c r="A606">
        <v>2013</v>
      </c>
      <c r="B606" t="s">
        <v>68</v>
      </c>
      <c r="C606" s="19">
        <f>VLOOKUP(A606,Datos!$A$2:$E$16,2,TRUE)</f>
        <v>24860943.501263201</v>
      </c>
      <c r="D606" s="19">
        <f>VLOOKUP(Panel!A606,Datos!$A$2:$E$16,3,TRUE)</f>
        <v>6.9329615999999997E-2</v>
      </c>
      <c r="E606" s="19">
        <f>VLOOKUP(Panel!A606,Datos!$A$2:$E$16,4,TRUE)</f>
        <v>-1442901.99914005</v>
      </c>
      <c r="F606" s="19">
        <f>VLOOKUP(Panel!A606,Datos!$A$2:$E$16,5,TRUE)</f>
        <v>53.3</v>
      </c>
      <c r="G606" s="22">
        <f>VLOOKUP(Panel!A606,Datos!$A$2:$F$16,6,TRUE)</f>
        <v>5.2379763039448246E-2</v>
      </c>
      <c r="H606" s="19"/>
      <c r="I606" s="19"/>
      <c r="K606" s="19"/>
      <c r="M606">
        <v>0</v>
      </c>
      <c r="O606" s="19">
        <v>16008362.060000001</v>
      </c>
      <c r="P606" s="19">
        <v>82234344</v>
      </c>
      <c r="Q606" s="19">
        <v>264184070.66999999</v>
      </c>
      <c r="R606" s="19">
        <v>5037500</v>
      </c>
      <c r="S606">
        <v>0</v>
      </c>
    </row>
    <row r="607" spans="1:20" x14ac:dyDescent="0.2">
      <c r="A607">
        <v>2013</v>
      </c>
      <c r="B607" t="s">
        <v>69</v>
      </c>
      <c r="C607" s="19">
        <f>VLOOKUP(A607,Datos!$A$2:$E$16,2,TRUE)</f>
        <v>24860943.501263201</v>
      </c>
      <c r="D607" s="19">
        <f>VLOOKUP(Panel!A607,Datos!$A$2:$E$16,3,TRUE)</f>
        <v>6.9329615999999997E-2</v>
      </c>
      <c r="E607" s="19">
        <f>VLOOKUP(Panel!A607,Datos!$A$2:$E$16,4,TRUE)</f>
        <v>-1442901.99914005</v>
      </c>
      <c r="F607" s="19">
        <f>VLOOKUP(Panel!A607,Datos!$A$2:$E$16,5,TRUE)</f>
        <v>53.3</v>
      </c>
      <c r="G607" s="22">
        <f>VLOOKUP(Panel!A607,Datos!$A$2:$F$16,6,TRUE)</f>
        <v>5.2379763039448246E-2</v>
      </c>
      <c r="H607" s="19"/>
      <c r="I607" s="19"/>
      <c r="J607" s="19"/>
      <c r="K607" s="19"/>
      <c r="N607" s="19">
        <v>188433</v>
      </c>
      <c r="O607" s="19">
        <v>13932875</v>
      </c>
      <c r="P607" s="19">
        <v>666910299.12</v>
      </c>
      <c r="Q607" s="19">
        <v>157590477.78999999</v>
      </c>
      <c r="R607" s="19">
        <v>5467000</v>
      </c>
      <c r="S607">
        <v>0</v>
      </c>
    </row>
    <row r="608" spans="1:20" x14ac:dyDescent="0.2">
      <c r="A608">
        <v>2013</v>
      </c>
      <c r="B608" t="s">
        <v>70</v>
      </c>
      <c r="C608" s="19">
        <f>VLOOKUP(A608,Datos!$A$2:$E$16,2,TRUE)</f>
        <v>24860943.501263201</v>
      </c>
      <c r="D608" s="19">
        <f>VLOOKUP(Panel!A608,Datos!$A$2:$E$16,3,TRUE)</f>
        <v>6.9329615999999997E-2</v>
      </c>
      <c r="E608" s="19">
        <f>VLOOKUP(Panel!A608,Datos!$A$2:$E$16,4,TRUE)</f>
        <v>-1442901.99914005</v>
      </c>
      <c r="F608" s="19">
        <f>VLOOKUP(Panel!A608,Datos!$A$2:$E$16,5,TRUE)</f>
        <v>53.3</v>
      </c>
      <c r="G608" s="22">
        <f>VLOOKUP(Panel!A608,Datos!$A$2:$F$16,6,TRUE)</f>
        <v>5.2379763039448246E-2</v>
      </c>
      <c r="H608" s="19"/>
      <c r="I608" s="19"/>
      <c r="J608" s="19"/>
      <c r="K608" s="19"/>
      <c r="L608" s="19"/>
      <c r="N608" s="19">
        <v>43963595.090000004</v>
      </c>
      <c r="O608" s="19">
        <v>15000000</v>
      </c>
      <c r="P608" s="19">
        <v>109950298.84999999</v>
      </c>
      <c r="Q608" s="19">
        <v>248033565.75999999</v>
      </c>
      <c r="R608" s="19">
        <v>6998059.4100000001</v>
      </c>
      <c r="T608">
        <v>0</v>
      </c>
    </row>
    <row r="609" spans="1:19" x14ac:dyDescent="0.2">
      <c r="A609">
        <v>2013</v>
      </c>
      <c r="B609" t="s">
        <v>71</v>
      </c>
      <c r="C609" s="19">
        <f>VLOOKUP(A609,Datos!$A$2:$E$16,2,TRUE)</f>
        <v>24860943.501263201</v>
      </c>
      <c r="D609" s="19">
        <f>VLOOKUP(Panel!A609,Datos!$A$2:$E$16,3,TRUE)</f>
        <v>6.9329615999999997E-2</v>
      </c>
      <c r="E609" s="19">
        <f>VLOOKUP(Panel!A609,Datos!$A$2:$E$16,4,TRUE)</f>
        <v>-1442901.99914005</v>
      </c>
      <c r="F609" s="19">
        <f>VLOOKUP(Panel!A609,Datos!$A$2:$E$16,5,TRUE)</f>
        <v>53.3</v>
      </c>
      <c r="G609" s="22">
        <f>VLOOKUP(Panel!A609,Datos!$A$2:$F$16,6,TRUE)</f>
        <v>5.2379763039448246E-2</v>
      </c>
      <c r="H609" s="19"/>
      <c r="I609" s="19"/>
      <c r="J609" s="19"/>
      <c r="K609" s="19"/>
      <c r="L609" s="19"/>
      <c r="M609" s="19">
        <v>14423000</v>
      </c>
      <c r="N609" s="19">
        <v>2493070.31</v>
      </c>
      <c r="O609" s="19">
        <v>109000560</v>
      </c>
      <c r="P609" s="19">
        <v>155099294</v>
      </c>
      <c r="Q609" s="19">
        <v>23664000</v>
      </c>
      <c r="S609" s="19">
        <v>33000000</v>
      </c>
    </row>
    <row r="610" spans="1:19" x14ac:dyDescent="0.2">
      <c r="A610">
        <v>2013</v>
      </c>
      <c r="B610" t="s">
        <v>72</v>
      </c>
      <c r="C610" s="19">
        <f>VLOOKUP(A610,Datos!$A$2:$E$16,2,TRUE)</f>
        <v>24860943.501263201</v>
      </c>
      <c r="D610" s="19">
        <f>VLOOKUP(Panel!A610,Datos!$A$2:$E$16,3,TRUE)</f>
        <v>6.9329615999999997E-2</v>
      </c>
      <c r="E610" s="19">
        <f>VLOOKUP(Panel!A610,Datos!$A$2:$E$16,4,TRUE)</f>
        <v>-1442901.99914005</v>
      </c>
      <c r="F610" s="19">
        <f>VLOOKUP(Panel!A610,Datos!$A$2:$E$16,5,TRUE)</f>
        <v>53.3</v>
      </c>
      <c r="G610" s="22">
        <f>VLOOKUP(Panel!A610,Datos!$A$2:$F$16,6,TRUE)</f>
        <v>5.2379763039448246E-2</v>
      </c>
      <c r="H610" s="19"/>
      <c r="I610" s="19"/>
      <c r="J610" s="19"/>
      <c r="K610" s="19"/>
      <c r="N610" s="19">
        <v>3625000</v>
      </c>
      <c r="O610" s="19">
        <v>10490934</v>
      </c>
      <c r="P610" s="19">
        <v>6842622</v>
      </c>
      <c r="Q610">
        <v>0</v>
      </c>
      <c r="R610" s="19">
        <v>3912325</v>
      </c>
    </row>
    <row r="611" spans="1:19" x14ac:dyDescent="0.2">
      <c r="A611">
        <v>2013</v>
      </c>
      <c r="B611" t="s">
        <v>73</v>
      </c>
      <c r="C611" s="19">
        <f>VLOOKUP(A611,Datos!$A$2:$E$16,2,TRUE)</f>
        <v>24860943.501263201</v>
      </c>
      <c r="D611" s="19">
        <f>VLOOKUP(Panel!A611,Datos!$A$2:$E$16,3,TRUE)</f>
        <v>6.9329615999999997E-2</v>
      </c>
      <c r="E611" s="19">
        <f>VLOOKUP(Panel!A611,Datos!$A$2:$E$16,4,TRUE)</f>
        <v>-1442901.99914005</v>
      </c>
      <c r="F611" s="19">
        <f>VLOOKUP(Panel!A611,Datos!$A$2:$E$16,5,TRUE)</f>
        <v>53.3</v>
      </c>
      <c r="G611" s="22">
        <f>VLOOKUP(Panel!A611,Datos!$A$2:$F$16,6,TRUE)</f>
        <v>5.2379763039448246E-2</v>
      </c>
      <c r="H611" s="19"/>
      <c r="J611" s="19"/>
      <c r="N611" s="19">
        <v>1750000</v>
      </c>
      <c r="O611" s="19">
        <v>36558247.200000003</v>
      </c>
      <c r="P611" s="19">
        <v>871220</v>
      </c>
      <c r="Q611" s="19">
        <v>2509000</v>
      </c>
      <c r="R611">
        <v>0</v>
      </c>
    </row>
    <row r="612" spans="1:19" x14ac:dyDescent="0.2">
      <c r="A612">
        <v>2013</v>
      </c>
      <c r="B612" t="s">
        <v>74</v>
      </c>
      <c r="C612" s="19">
        <f>VLOOKUP(A612,Datos!$A$2:$E$16,2,TRUE)</f>
        <v>24860943.501263201</v>
      </c>
      <c r="D612" s="19">
        <f>VLOOKUP(Panel!A612,Datos!$A$2:$E$16,3,TRUE)</f>
        <v>6.9329615999999997E-2</v>
      </c>
      <c r="E612" s="19">
        <f>VLOOKUP(Panel!A612,Datos!$A$2:$E$16,4,TRUE)</f>
        <v>-1442901.99914005</v>
      </c>
      <c r="F612" s="19">
        <f>VLOOKUP(Panel!A612,Datos!$A$2:$E$16,5,TRUE)</f>
        <v>53.3</v>
      </c>
      <c r="G612" s="22">
        <f>VLOOKUP(Panel!A612,Datos!$A$2:$F$16,6,TRUE)</f>
        <v>5.2379763039448246E-2</v>
      </c>
      <c r="H612" s="19"/>
      <c r="I612" s="19"/>
      <c r="J612" s="19"/>
      <c r="N612" s="19">
        <v>3872752.8</v>
      </c>
      <c r="O612" s="19">
        <v>35385000</v>
      </c>
      <c r="P612" s="19">
        <v>155443074.71000001</v>
      </c>
      <c r="Q612" s="19">
        <v>1935000</v>
      </c>
    </row>
    <row r="613" spans="1:19" x14ac:dyDescent="0.2">
      <c r="A613">
        <v>2013</v>
      </c>
      <c r="B613" t="s">
        <v>75</v>
      </c>
      <c r="C613" s="19">
        <f>VLOOKUP(A613,Datos!$A$2:$E$16,2,TRUE)</f>
        <v>24860943.501263201</v>
      </c>
      <c r="D613" s="19">
        <f>VLOOKUP(Panel!A613,Datos!$A$2:$E$16,3,TRUE)</f>
        <v>6.9329615999999997E-2</v>
      </c>
      <c r="E613" s="19">
        <f>VLOOKUP(Panel!A613,Datos!$A$2:$E$16,4,TRUE)</f>
        <v>-1442901.99914005</v>
      </c>
      <c r="F613" s="19">
        <f>VLOOKUP(Panel!A613,Datos!$A$2:$E$16,5,TRUE)</f>
        <v>53.3</v>
      </c>
      <c r="G613" s="22">
        <f>VLOOKUP(Panel!A613,Datos!$A$2:$F$16,6,TRUE)</f>
        <v>5.2379763039448246E-2</v>
      </c>
      <c r="H613" s="19"/>
      <c r="I613" s="19"/>
      <c r="J613" s="19"/>
      <c r="L613" s="19"/>
      <c r="M613">
        <v>0</v>
      </c>
      <c r="N613" s="19">
        <v>502500</v>
      </c>
      <c r="O613" s="19">
        <v>32821200</v>
      </c>
      <c r="P613">
        <v>0</v>
      </c>
      <c r="R613">
        <v>0</v>
      </c>
      <c r="S613" s="19">
        <v>59000000</v>
      </c>
    </row>
    <row r="614" spans="1:19" x14ac:dyDescent="0.2">
      <c r="A614">
        <v>2013</v>
      </c>
      <c r="B614" t="s">
        <v>76</v>
      </c>
      <c r="C614" s="19">
        <f>VLOOKUP(A614,Datos!$A$2:$E$16,2,TRUE)</f>
        <v>24860943.501263201</v>
      </c>
      <c r="D614" s="19">
        <f>VLOOKUP(Panel!A614,Datos!$A$2:$E$16,3,TRUE)</f>
        <v>6.9329615999999997E-2</v>
      </c>
      <c r="E614" s="19">
        <f>VLOOKUP(Panel!A614,Datos!$A$2:$E$16,4,TRUE)</f>
        <v>-1442901.99914005</v>
      </c>
      <c r="F614" s="19">
        <f>VLOOKUP(Panel!A614,Datos!$A$2:$E$16,5,TRUE)</f>
        <v>53.3</v>
      </c>
      <c r="G614" s="22">
        <f>VLOOKUP(Panel!A614,Datos!$A$2:$F$16,6,TRUE)</f>
        <v>5.2379763039448246E-2</v>
      </c>
      <c r="H614" s="19"/>
      <c r="I614" s="19"/>
      <c r="J614" s="19"/>
      <c r="K614" s="19"/>
      <c r="N614" s="19">
        <v>2873156.13</v>
      </c>
      <c r="O614" s="19">
        <v>53176523</v>
      </c>
      <c r="P614" s="19">
        <v>11520000</v>
      </c>
      <c r="Q614" s="19">
        <v>278085300</v>
      </c>
      <c r="R614" s="19">
        <v>13451145.189999999</v>
      </c>
      <c r="S614">
        <v>0</v>
      </c>
    </row>
    <row r="615" spans="1:19" x14ac:dyDescent="0.2">
      <c r="A615">
        <v>2013</v>
      </c>
      <c r="B615" t="s">
        <v>77</v>
      </c>
      <c r="C615" s="19">
        <f>VLOOKUP(A615,Datos!$A$2:$E$16,2,TRUE)</f>
        <v>24860943.501263201</v>
      </c>
      <c r="D615" s="19">
        <f>VLOOKUP(Panel!A615,Datos!$A$2:$E$16,3,TRUE)</f>
        <v>6.9329615999999997E-2</v>
      </c>
      <c r="E615" s="19">
        <f>VLOOKUP(Panel!A615,Datos!$A$2:$E$16,4,TRUE)</f>
        <v>-1442901.99914005</v>
      </c>
      <c r="F615" s="19">
        <f>VLOOKUP(Panel!A615,Datos!$A$2:$E$16,5,TRUE)</f>
        <v>53.3</v>
      </c>
      <c r="G615" s="22">
        <f>VLOOKUP(Panel!A615,Datos!$A$2:$F$16,6,TRUE)</f>
        <v>5.2379763039448246E-2</v>
      </c>
      <c r="H615" s="19"/>
      <c r="I615" s="19"/>
      <c r="J615" s="19"/>
      <c r="K615" s="19"/>
      <c r="L615" s="19"/>
      <c r="M615" s="19">
        <v>100200</v>
      </c>
      <c r="N615" s="19">
        <v>53317708.469999999</v>
      </c>
      <c r="O615" s="19">
        <v>208310439</v>
      </c>
      <c r="P615" s="19">
        <v>6459809</v>
      </c>
      <c r="Q615" s="19">
        <v>253016072.02000001</v>
      </c>
      <c r="R615">
        <v>0</v>
      </c>
    </row>
    <row r="616" spans="1:19" x14ac:dyDescent="0.2">
      <c r="A616">
        <v>2013</v>
      </c>
      <c r="B616" t="s">
        <v>78</v>
      </c>
      <c r="C616" s="19">
        <f>VLOOKUP(A616,Datos!$A$2:$E$16,2,TRUE)</f>
        <v>24860943.501263201</v>
      </c>
      <c r="D616" s="19">
        <f>VLOOKUP(Panel!A616,Datos!$A$2:$E$16,3,TRUE)</f>
        <v>6.9329615999999997E-2</v>
      </c>
      <c r="E616" s="19">
        <f>VLOOKUP(Panel!A616,Datos!$A$2:$E$16,4,TRUE)</f>
        <v>-1442901.99914005</v>
      </c>
      <c r="F616" s="19">
        <f>VLOOKUP(Panel!A616,Datos!$A$2:$E$16,5,TRUE)</f>
        <v>53.3</v>
      </c>
      <c r="G616" s="22">
        <f>VLOOKUP(Panel!A616,Datos!$A$2:$F$16,6,TRUE)</f>
        <v>5.2379763039448246E-2</v>
      </c>
      <c r="H616" s="19"/>
      <c r="I616" s="19"/>
      <c r="J616" s="19"/>
      <c r="K616" s="19"/>
      <c r="L616" s="19"/>
      <c r="N616" s="19">
        <v>18765611.399999999</v>
      </c>
      <c r="O616" s="19">
        <v>10000000</v>
      </c>
      <c r="P616" s="19">
        <v>21846487.289999999</v>
      </c>
      <c r="Q616" s="19">
        <v>156658906.21000001</v>
      </c>
      <c r="R616" s="19">
        <v>63615343</v>
      </c>
      <c r="S616">
        <v>0</v>
      </c>
    </row>
    <row r="617" spans="1:19" x14ac:dyDescent="0.2">
      <c r="A617">
        <v>2013</v>
      </c>
      <c r="B617" t="s">
        <v>79</v>
      </c>
      <c r="C617" s="19">
        <f>VLOOKUP(A617,Datos!$A$2:$E$16,2,TRUE)</f>
        <v>24860943.501263201</v>
      </c>
      <c r="D617" s="19">
        <f>VLOOKUP(Panel!A617,Datos!$A$2:$E$16,3,TRUE)</f>
        <v>6.9329615999999997E-2</v>
      </c>
      <c r="E617" s="19">
        <f>VLOOKUP(Panel!A617,Datos!$A$2:$E$16,4,TRUE)</f>
        <v>-1442901.99914005</v>
      </c>
      <c r="F617" s="19">
        <f>VLOOKUP(Panel!A617,Datos!$A$2:$E$16,5,TRUE)</f>
        <v>53.3</v>
      </c>
      <c r="G617" s="22">
        <f>VLOOKUP(Panel!A617,Datos!$A$2:$F$16,6,TRUE)</f>
        <v>5.2379763039448246E-2</v>
      </c>
      <c r="H617" s="19"/>
      <c r="J617" s="19"/>
      <c r="K617" s="19"/>
      <c r="L617" s="19"/>
      <c r="M617" s="19">
        <v>337500</v>
      </c>
      <c r="N617" s="19">
        <v>583100</v>
      </c>
      <c r="O617" s="19">
        <v>13200000</v>
      </c>
      <c r="P617">
        <v>0</v>
      </c>
      <c r="Q617" s="19">
        <v>12697814.800000001</v>
      </c>
    </row>
    <row r="618" spans="1:19" x14ac:dyDescent="0.2">
      <c r="A618">
        <v>2013</v>
      </c>
      <c r="B618" t="s">
        <v>80</v>
      </c>
      <c r="C618" s="19">
        <f>VLOOKUP(A618,Datos!$A$2:$E$16,2,TRUE)</f>
        <v>24860943.501263201</v>
      </c>
      <c r="D618" s="19">
        <f>VLOOKUP(Panel!A618,Datos!$A$2:$E$16,3,TRUE)</f>
        <v>6.9329615999999997E-2</v>
      </c>
      <c r="E618" s="19">
        <f>VLOOKUP(Panel!A618,Datos!$A$2:$E$16,4,TRUE)</f>
        <v>-1442901.99914005</v>
      </c>
      <c r="F618" s="19">
        <f>VLOOKUP(Panel!A618,Datos!$A$2:$E$16,5,TRUE)</f>
        <v>53.3</v>
      </c>
      <c r="G618" s="22">
        <f>VLOOKUP(Panel!A618,Datos!$A$2:$F$16,6,TRUE)</f>
        <v>5.2379763039448246E-2</v>
      </c>
      <c r="H618" s="19"/>
      <c r="I618" s="19"/>
      <c r="J618" s="19"/>
      <c r="K618" s="19"/>
      <c r="M618" s="19">
        <v>424698.1</v>
      </c>
      <c r="N618" s="19">
        <v>119533.88</v>
      </c>
      <c r="O618" s="19">
        <v>13179484.699999999</v>
      </c>
      <c r="P618" s="19">
        <v>321473825.91000003</v>
      </c>
      <c r="R618" s="19">
        <v>5673518.0800000001</v>
      </c>
    </row>
    <row r="619" spans="1:19" x14ac:dyDescent="0.2">
      <c r="A619">
        <v>2013</v>
      </c>
      <c r="B619" t="s">
        <v>81</v>
      </c>
      <c r="C619" s="19">
        <f>VLOOKUP(A619,Datos!$A$2:$E$16,2,TRUE)</f>
        <v>24860943.501263201</v>
      </c>
      <c r="D619" s="19">
        <f>VLOOKUP(Panel!A619,Datos!$A$2:$E$16,3,TRUE)</f>
        <v>6.9329615999999997E-2</v>
      </c>
      <c r="E619" s="19">
        <f>VLOOKUP(Panel!A619,Datos!$A$2:$E$16,4,TRUE)</f>
        <v>-1442901.99914005</v>
      </c>
      <c r="F619" s="19">
        <f>VLOOKUP(Panel!A619,Datos!$A$2:$E$16,5,TRUE)</f>
        <v>53.3</v>
      </c>
      <c r="G619" s="22">
        <f>VLOOKUP(Panel!A619,Datos!$A$2:$F$16,6,TRUE)</f>
        <v>5.2379763039448246E-2</v>
      </c>
      <c r="H619" s="19"/>
      <c r="I619" s="19"/>
      <c r="J619" s="19"/>
      <c r="K619" s="19"/>
      <c r="L619" s="19"/>
      <c r="M619" s="19">
        <v>2230505.33</v>
      </c>
      <c r="N619" s="19">
        <v>904081.5</v>
      </c>
      <c r="O619" s="19">
        <v>32347687.5</v>
      </c>
      <c r="P619" s="19">
        <v>160660146.50999999</v>
      </c>
      <c r="Q619" s="19">
        <v>216005439.44999999</v>
      </c>
      <c r="R619" s="19">
        <v>20782000</v>
      </c>
    </row>
    <row r="620" spans="1:19" x14ac:dyDescent="0.2">
      <c r="A620">
        <v>2013</v>
      </c>
      <c r="B620" t="s">
        <v>82</v>
      </c>
      <c r="C620" s="19">
        <f>VLOOKUP(A620,Datos!$A$2:$E$16,2,TRUE)</f>
        <v>24860943.501263201</v>
      </c>
      <c r="D620" s="19">
        <f>VLOOKUP(Panel!A620,Datos!$A$2:$E$16,3,TRUE)</f>
        <v>6.9329615999999997E-2</v>
      </c>
      <c r="E620" s="19">
        <f>VLOOKUP(Panel!A620,Datos!$A$2:$E$16,4,TRUE)</f>
        <v>-1442901.99914005</v>
      </c>
      <c r="F620" s="19">
        <f>VLOOKUP(Panel!A620,Datos!$A$2:$E$16,5,TRUE)</f>
        <v>53.3</v>
      </c>
      <c r="G620" s="22">
        <f>VLOOKUP(Panel!A620,Datos!$A$2:$F$16,6,TRUE)</f>
        <v>5.2379763039448246E-2</v>
      </c>
      <c r="H620" s="19"/>
      <c r="I620" s="19"/>
      <c r="J620" s="19"/>
      <c r="K620" s="19"/>
      <c r="L620" s="19"/>
      <c r="N620" s="19">
        <v>7013602.0199999996</v>
      </c>
      <c r="O620" s="19">
        <v>3556701</v>
      </c>
      <c r="P620" s="19">
        <v>32895471</v>
      </c>
      <c r="S620">
        <v>0</v>
      </c>
    </row>
    <row r="621" spans="1:19" x14ac:dyDescent="0.2">
      <c r="A621">
        <v>2013</v>
      </c>
      <c r="B621" t="s">
        <v>83</v>
      </c>
      <c r="C621" s="19">
        <f>VLOOKUP(A621,Datos!$A$2:$E$16,2,TRUE)</f>
        <v>24860943.501263201</v>
      </c>
      <c r="D621" s="19">
        <f>VLOOKUP(Panel!A621,Datos!$A$2:$E$16,3,TRUE)</f>
        <v>6.9329615999999997E-2</v>
      </c>
      <c r="E621" s="19">
        <f>VLOOKUP(Panel!A621,Datos!$A$2:$E$16,4,TRUE)</f>
        <v>-1442901.99914005</v>
      </c>
      <c r="F621" s="19">
        <f>VLOOKUP(Panel!A621,Datos!$A$2:$E$16,5,TRUE)</f>
        <v>53.3</v>
      </c>
      <c r="G621" s="22">
        <f>VLOOKUP(Panel!A621,Datos!$A$2:$F$16,6,TRUE)</f>
        <v>5.2379763039448246E-2</v>
      </c>
      <c r="H621" s="19"/>
      <c r="I621" s="19"/>
      <c r="J621" s="19"/>
      <c r="K621" s="19"/>
      <c r="N621" s="19">
        <v>10926989.73</v>
      </c>
      <c r="O621" s="19">
        <v>45745081.5</v>
      </c>
      <c r="P621" s="19">
        <v>249429388.74000001</v>
      </c>
      <c r="Q621" s="19">
        <v>91520630.040000007</v>
      </c>
      <c r="R621">
        <v>0</v>
      </c>
      <c r="S621" s="19">
        <v>11000000</v>
      </c>
    </row>
    <row r="622" spans="1:19" x14ac:dyDescent="0.2">
      <c r="A622">
        <v>2013</v>
      </c>
      <c r="B622" t="s">
        <v>84</v>
      </c>
      <c r="C622" s="19">
        <f>VLOOKUP(A622,Datos!$A$2:$E$16,2,TRUE)</f>
        <v>24860943.501263201</v>
      </c>
      <c r="D622" s="19">
        <f>VLOOKUP(Panel!A622,Datos!$A$2:$E$16,3,TRUE)</f>
        <v>6.9329615999999997E-2</v>
      </c>
      <c r="E622" s="19">
        <f>VLOOKUP(Panel!A622,Datos!$A$2:$E$16,4,TRUE)</f>
        <v>-1442901.99914005</v>
      </c>
      <c r="F622" s="19">
        <f>VLOOKUP(Panel!A622,Datos!$A$2:$E$16,5,TRUE)</f>
        <v>53.3</v>
      </c>
      <c r="G622" s="22">
        <f>VLOOKUP(Panel!A622,Datos!$A$2:$F$16,6,TRUE)</f>
        <v>5.2379763039448246E-2</v>
      </c>
      <c r="H622" s="19"/>
      <c r="I622" s="19"/>
      <c r="J622" s="19"/>
      <c r="K622" s="19"/>
      <c r="N622" s="19">
        <v>1338509</v>
      </c>
      <c r="O622" s="19">
        <v>67171688</v>
      </c>
      <c r="P622" s="19">
        <v>152628833.90000001</v>
      </c>
      <c r="Q622" s="19">
        <v>1140000</v>
      </c>
      <c r="R622" s="19">
        <v>37239870</v>
      </c>
      <c r="S622" s="19">
        <v>18000000</v>
      </c>
    </row>
    <row r="623" spans="1:19" x14ac:dyDescent="0.2">
      <c r="A623">
        <v>2013</v>
      </c>
      <c r="B623" t="s">
        <v>85</v>
      </c>
      <c r="C623" s="19">
        <f>VLOOKUP(A623,Datos!$A$2:$E$16,2,TRUE)</f>
        <v>24860943.501263201</v>
      </c>
      <c r="D623" s="19">
        <f>VLOOKUP(Panel!A623,Datos!$A$2:$E$16,3,TRUE)</f>
        <v>6.9329615999999997E-2</v>
      </c>
      <c r="E623" s="19">
        <f>VLOOKUP(Panel!A623,Datos!$A$2:$E$16,4,TRUE)</f>
        <v>-1442901.99914005</v>
      </c>
      <c r="F623" s="19">
        <f>VLOOKUP(Panel!A623,Datos!$A$2:$E$16,5,TRUE)</f>
        <v>53.3</v>
      </c>
      <c r="G623" s="22">
        <f>VLOOKUP(Panel!A623,Datos!$A$2:$F$16,6,TRUE)</f>
        <v>5.2379763039448246E-2</v>
      </c>
      <c r="H623" s="19"/>
      <c r="I623" s="19"/>
      <c r="N623" s="19">
        <v>124080695</v>
      </c>
      <c r="O623" s="19">
        <v>15000000</v>
      </c>
      <c r="P623" s="19">
        <v>24200000</v>
      </c>
      <c r="Q623" s="19">
        <v>414560401.98000002</v>
      </c>
      <c r="R623" s="19">
        <v>10450820</v>
      </c>
      <c r="S623">
        <v>0</v>
      </c>
    </row>
    <row r="624" spans="1:19" x14ac:dyDescent="0.2">
      <c r="A624">
        <v>2013</v>
      </c>
      <c r="B624" t="s">
        <v>86</v>
      </c>
      <c r="C624" s="19">
        <f>VLOOKUP(A624,Datos!$A$2:$E$16,2,TRUE)</f>
        <v>24860943.501263201</v>
      </c>
      <c r="D624" s="19">
        <f>VLOOKUP(Panel!A624,Datos!$A$2:$E$16,3,TRUE)</f>
        <v>6.9329615999999997E-2</v>
      </c>
      <c r="E624" s="19">
        <f>VLOOKUP(Panel!A624,Datos!$A$2:$E$16,4,TRUE)</f>
        <v>-1442901.99914005</v>
      </c>
      <c r="F624" s="19">
        <f>VLOOKUP(Panel!A624,Datos!$A$2:$E$16,5,TRUE)</f>
        <v>53.3</v>
      </c>
      <c r="G624" s="22">
        <f>VLOOKUP(Panel!A624,Datos!$A$2:$F$16,6,TRUE)</f>
        <v>5.2379763039448246E-2</v>
      </c>
      <c r="H624" s="19"/>
      <c r="I624" s="19"/>
      <c r="J624" s="19"/>
      <c r="N624" s="19">
        <v>6424825.5</v>
      </c>
      <c r="O624">
        <v>0</v>
      </c>
      <c r="P624" s="19">
        <v>21237471</v>
      </c>
      <c r="Q624" s="19">
        <v>5430000</v>
      </c>
    </row>
    <row r="625" spans="1:20" x14ac:dyDescent="0.2">
      <c r="A625">
        <v>2013</v>
      </c>
      <c r="B625" t="s">
        <v>87</v>
      </c>
      <c r="C625" s="19">
        <f>VLOOKUP(A625,Datos!$A$2:$E$16,2,TRUE)</f>
        <v>24860943.501263201</v>
      </c>
      <c r="D625" s="19">
        <f>VLOOKUP(Panel!A625,Datos!$A$2:$E$16,3,TRUE)</f>
        <v>6.9329615999999997E-2</v>
      </c>
      <c r="E625" s="19">
        <f>VLOOKUP(Panel!A625,Datos!$A$2:$E$16,4,TRUE)</f>
        <v>-1442901.99914005</v>
      </c>
      <c r="F625" s="19">
        <f>VLOOKUP(Panel!A625,Datos!$A$2:$E$16,5,TRUE)</f>
        <v>53.3</v>
      </c>
      <c r="G625" s="22">
        <f>VLOOKUP(Panel!A625,Datos!$A$2:$F$16,6,TRUE)</f>
        <v>5.2379763039448246E-2</v>
      </c>
      <c r="H625" s="19"/>
      <c r="I625" s="19"/>
      <c r="J625" s="19"/>
      <c r="P625" s="19">
        <v>180000000</v>
      </c>
      <c r="Q625" s="19">
        <v>80868285.010000005</v>
      </c>
      <c r="R625">
        <v>0</v>
      </c>
    </row>
    <row r="626" spans="1:20" x14ac:dyDescent="0.2">
      <c r="A626">
        <v>2013</v>
      </c>
      <c r="B626" t="s">
        <v>88</v>
      </c>
      <c r="C626" s="19">
        <f>VLOOKUP(A626,Datos!$A$2:$E$16,2,TRUE)</f>
        <v>24860943.501263201</v>
      </c>
      <c r="D626" s="19">
        <f>VLOOKUP(Panel!A626,Datos!$A$2:$E$16,3,TRUE)</f>
        <v>6.9329615999999997E-2</v>
      </c>
      <c r="E626" s="19">
        <f>VLOOKUP(Panel!A626,Datos!$A$2:$E$16,4,TRUE)</f>
        <v>-1442901.99914005</v>
      </c>
      <c r="F626" s="19">
        <f>VLOOKUP(Panel!A626,Datos!$A$2:$E$16,5,TRUE)</f>
        <v>53.3</v>
      </c>
      <c r="G626" s="22">
        <f>VLOOKUP(Panel!A626,Datos!$A$2:$F$16,6,TRUE)</f>
        <v>5.2379763039448246E-2</v>
      </c>
      <c r="H626" s="19"/>
      <c r="I626" s="19"/>
      <c r="J626" s="19"/>
      <c r="K626" s="19"/>
      <c r="O626">
        <v>0</v>
      </c>
      <c r="P626" s="19">
        <v>69745748.930000007</v>
      </c>
      <c r="Q626" s="19">
        <v>138868774.63</v>
      </c>
      <c r="R626" s="19">
        <v>759813.73</v>
      </c>
    </row>
    <row r="627" spans="1:20" x14ac:dyDescent="0.2">
      <c r="A627">
        <v>2013</v>
      </c>
      <c r="B627" t="s">
        <v>89</v>
      </c>
      <c r="C627" s="19">
        <f>VLOOKUP(A627,Datos!$A$2:$E$16,2,TRUE)</f>
        <v>24860943.501263201</v>
      </c>
      <c r="D627" s="19">
        <f>VLOOKUP(Panel!A627,Datos!$A$2:$E$16,3,TRUE)</f>
        <v>6.9329615999999997E-2</v>
      </c>
      <c r="E627" s="19">
        <f>VLOOKUP(Panel!A627,Datos!$A$2:$E$16,4,TRUE)</f>
        <v>-1442901.99914005</v>
      </c>
      <c r="F627" s="19">
        <f>VLOOKUP(Panel!A627,Datos!$A$2:$E$16,5,TRUE)</f>
        <v>53.3</v>
      </c>
      <c r="G627" s="22">
        <f>VLOOKUP(Panel!A627,Datos!$A$2:$F$16,6,TRUE)</f>
        <v>5.2379763039448246E-2</v>
      </c>
      <c r="H627" s="19"/>
      <c r="I627" s="19"/>
      <c r="J627" s="19"/>
      <c r="K627" s="19"/>
      <c r="M627" s="19">
        <v>24818260.449999999</v>
      </c>
      <c r="N627" s="19">
        <v>133030594.23</v>
      </c>
      <c r="O627" s="19">
        <v>32555109.5</v>
      </c>
      <c r="P627" s="19">
        <v>86223047.680000007</v>
      </c>
      <c r="Q627" s="19">
        <v>603823077.16999996</v>
      </c>
      <c r="R627" s="19">
        <v>808135037.74000001</v>
      </c>
      <c r="S627" s="19">
        <v>173671611.30000001</v>
      </c>
    </row>
    <row r="628" spans="1:20" x14ac:dyDescent="0.2">
      <c r="A628">
        <v>2013</v>
      </c>
      <c r="B628" t="s">
        <v>90</v>
      </c>
      <c r="C628" s="19">
        <f>VLOOKUP(A628,Datos!$A$2:$E$16,2,TRUE)</f>
        <v>24860943.501263201</v>
      </c>
      <c r="D628" s="19">
        <f>VLOOKUP(Panel!A628,Datos!$A$2:$E$16,3,TRUE)</f>
        <v>6.9329615999999997E-2</v>
      </c>
      <c r="E628" s="19">
        <f>VLOOKUP(Panel!A628,Datos!$A$2:$E$16,4,TRUE)</f>
        <v>-1442901.99914005</v>
      </c>
      <c r="F628" s="19">
        <f>VLOOKUP(Panel!A628,Datos!$A$2:$E$16,5,TRUE)</f>
        <v>53.3</v>
      </c>
      <c r="G628" s="22">
        <f>VLOOKUP(Panel!A628,Datos!$A$2:$F$16,6,TRUE)</f>
        <v>5.2379763039448246E-2</v>
      </c>
      <c r="H628" s="19"/>
      <c r="J628" s="19"/>
      <c r="K628" s="19"/>
      <c r="L628" s="19"/>
      <c r="N628" s="19">
        <v>1098000</v>
      </c>
      <c r="O628" s="19">
        <v>849333</v>
      </c>
      <c r="P628" s="19">
        <v>194937392.55000001</v>
      </c>
      <c r="Q628" s="19">
        <v>62417008.149999999</v>
      </c>
      <c r="R628" s="19">
        <v>5326386</v>
      </c>
      <c r="S628">
        <v>0</v>
      </c>
    </row>
    <row r="629" spans="1:20" x14ac:dyDescent="0.2">
      <c r="A629">
        <v>2013</v>
      </c>
      <c r="B629" t="s">
        <v>91</v>
      </c>
      <c r="C629" s="19">
        <f>VLOOKUP(A629,Datos!$A$2:$E$16,2,TRUE)</f>
        <v>24860943.501263201</v>
      </c>
      <c r="D629" s="19">
        <f>VLOOKUP(Panel!A629,Datos!$A$2:$E$16,3,TRUE)</f>
        <v>6.9329615999999997E-2</v>
      </c>
      <c r="E629" s="19">
        <f>VLOOKUP(Panel!A629,Datos!$A$2:$E$16,4,TRUE)</f>
        <v>-1442901.99914005</v>
      </c>
      <c r="F629" s="19">
        <f>VLOOKUP(Panel!A629,Datos!$A$2:$E$16,5,TRUE)</f>
        <v>53.3</v>
      </c>
      <c r="G629" s="22">
        <f>VLOOKUP(Panel!A629,Datos!$A$2:$F$16,6,TRUE)</f>
        <v>5.2379763039448246E-2</v>
      </c>
      <c r="H629" s="19"/>
      <c r="I629" s="19"/>
      <c r="J629" s="19"/>
      <c r="K629" s="19"/>
      <c r="L629" s="19"/>
      <c r="N629" s="19">
        <v>72843887.159999996</v>
      </c>
      <c r="O629" s="19">
        <v>10030595</v>
      </c>
      <c r="P629" s="19">
        <v>757923630.75999999</v>
      </c>
      <c r="Q629" s="19">
        <v>417728746.19999999</v>
      </c>
      <c r="R629">
        <v>0</v>
      </c>
      <c r="S629" s="19">
        <v>10840390</v>
      </c>
      <c r="T629" s="19">
        <v>77574608.5</v>
      </c>
    </row>
    <row r="630" spans="1:20" x14ac:dyDescent="0.2">
      <c r="A630">
        <v>2013</v>
      </c>
      <c r="B630" t="s">
        <v>92</v>
      </c>
      <c r="C630" s="19">
        <f>VLOOKUP(A630,Datos!$A$2:$E$16,2,TRUE)</f>
        <v>24860943.501263201</v>
      </c>
      <c r="D630" s="19">
        <f>VLOOKUP(Panel!A630,Datos!$A$2:$E$16,3,TRUE)</f>
        <v>6.9329615999999997E-2</v>
      </c>
      <c r="E630" s="19">
        <f>VLOOKUP(Panel!A630,Datos!$A$2:$E$16,4,TRUE)</f>
        <v>-1442901.99914005</v>
      </c>
      <c r="F630" s="19">
        <f>VLOOKUP(Panel!A630,Datos!$A$2:$E$16,5,TRUE)</f>
        <v>53.3</v>
      </c>
      <c r="G630" s="22">
        <f>VLOOKUP(Panel!A630,Datos!$A$2:$F$16,6,TRUE)</f>
        <v>5.2379763039448246E-2</v>
      </c>
      <c r="H630" s="19"/>
      <c r="I630" s="19"/>
      <c r="J630" s="19"/>
      <c r="K630" s="19"/>
      <c r="N630">
        <v>0</v>
      </c>
      <c r="O630">
        <v>0</v>
      </c>
      <c r="Q630" s="19">
        <v>34975200</v>
      </c>
    </row>
    <row r="631" spans="1:20" x14ac:dyDescent="0.2">
      <c r="A631">
        <v>2013</v>
      </c>
      <c r="B631" t="s">
        <v>93</v>
      </c>
      <c r="C631" s="19">
        <f>VLOOKUP(A631,Datos!$A$2:$E$16,2,TRUE)</f>
        <v>24860943.501263201</v>
      </c>
      <c r="D631" s="19">
        <f>VLOOKUP(Panel!A631,Datos!$A$2:$E$16,3,TRUE)</f>
        <v>6.9329615999999997E-2</v>
      </c>
      <c r="E631" s="19">
        <f>VLOOKUP(Panel!A631,Datos!$A$2:$E$16,4,TRUE)</f>
        <v>-1442901.99914005</v>
      </c>
      <c r="F631" s="19">
        <f>VLOOKUP(Panel!A631,Datos!$A$2:$E$16,5,TRUE)</f>
        <v>53.3</v>
      </c>
      <c r="G631" s="22">
        <f>VLOOKUP(Panel!A631,Datos!$A$2:$F$16,6,TRUE)</f>
        <v>5.2379763039448246E-2</v>
      </c>
      <c r="H631" s="19"/>
      <c r="I631" s="19"/>
      <c r="J631" s="19"/>
      <c r="K631" s="19"/>
      <c r="L631" s="19"/>
      <c r="M631" s="19">
        <v>7229425</v>
      </c>
      <c r="O631" s="19">
        <v>19777610.789999999</v>
      </c>
      <c r="P631" s="19">
        <v>5236504</v>
      </c>
      <c r="S631">
        <v>0</v>
      </c>
    </row>
    <row r="632" spans="1:20" x14ac:dyDescent="0.2">
      <c r="A632">
        <v>2013</v>
      </c>
      <c r="B632" t="s">
        <v>94</v>
      </c>
      <c r="C632" s="19">
        <f>VLOOKUP(A632,Datos!$A$2:$E$16,2,TRUE)</f>
        <v>24860943.501263201</v>
      </c>
      <c r="D632" s="19">
        <f>VLOOKUP(Panel!A632,Datos!$A$2:$E$16,3,TRUE)</f>
        <v>6.9329615999999997E-2</v>
      </c>
      <c r="E632" s="19">
        <f>VLOOKUP(Panel!A632,Datos!$A$2:$E$16,4,TRUE)</f>
        <v>-1442901.99914005</v>
      </c>
      <c r="F632" s="19">
        <f>VLOOKUP(Panel!A632,Datos!$A$2:$E$16,5,TRUE)</f>
        <v>53.3</v>
      </c>
      <c r="G632" s="22">
        <f>VLOOKUP(Panel!A632,Datos!$A$2:$F$16,6,TRUE)</f>
        <v>5.2379763039448246E-2</v>
      </c>
      <c r="H632" s="19"/>
      <c r="I632" s="19"/>
      <c r="J632" s="19"/>
      <c r="K632" s="19"/>
      <c r="M632" s="19">
        <v>9841000</v>
      </c>
      <c r="O632" s="19">
        <v>98706897</v>
      </c>
      <c r="P632" s="19">
        <v>37998407</v>
      </c>
      <c r="Q632" s="19">
        <v>108315152.5</v>
      </c>
      <c r="S632">
        <v>0</v>
      </c>
    </row>
    <row r="633" spans="1:20" x14ac:dyDescent="0.2">
      <c r="A633">
        <v>2013</v>
      </c>
      <c r="B633" t="s">
        <v>95</v>
      </c>
      <c r="C633" s="19">
        <f>VLOOKUP(A633,Datos!$A$2:$E$16,2,TRUE)</f>
        <v>24860943.501263201</v>
      </c>
      <c r="D633" s="19">
        <f>VLOOKUP(Panel!A633,Datos!$A$2:$E$16,3,TRUE)</f>
        <v>6.9329615999999997E-2</v>
      </c>
      <c r="E633" s="19">
        <f>VLOOKUP(Panel!A633,Datos!$A$2:$E$16,4,TRUE)</f>
        <v>-1442901.99914005</v>
      </c>
      <c r="F633" s="19">
        <f>VLOOKUP(Panel!A633,Datos!$A$2:$E$16,5,TRUE)</f>
        <v>53.3</v>
      </c>
      <c r="G633" s="22">
        <f>VLOOKUP(Panel!A633,Datos!$A$2:$F$16,6,TRUE)</f>
        <v>5.2379763039448246E-2</v>
      </c>
      <c r="H633" s="19"/>
      <c r="I633" s="19"/>
      <c r="J633" s="19"/>
      <c r="K633" s="19"/>
      <c r="N633" s="19">
        <v>10840403.07</v>
      </c>
      <c r="O633" s="19">
        <v>2170511</v>
      </c>
      <c r="P633" s="19">
        <v>15491576.07</v>
      </c>
      <c r="Q633">
        <v>0</v>
      </c>
      <c r="R633" s="19">
        <v>10185085.68</v>
      </c>
      <c r="S633">
        <v>0</v>
      </c>
    </row>
    <row r="634" spans="1:20" x14ac:dyDescent="0.2">
      <c r="A634">
        <v>2013</v>
      </c>
      <c r="B634" t="s">
        <v>96</v>
      </c>
      <c r="C634" s="19">
        <f>VLOOKUP(A634,Datos!$A$2:$E$16,2,TRUE)</f>
        <v>24860943.501263201</v>
      </c>
      <c r="D634" s="19">
        <f>VLOOKUP(Panel!A634,Datos!$A$2:$E$16,3,TRUE)</f>
        <v>6.9329615999999997E-2</v>
      </c>
      <c r="E634" s="19">
        <f>VLOOKUP(Panel!A634,Datos!$A$2:$E$16,4,TRUE)</f>
        <v>-1442901.99914005</v>
      </c>
      <c r="F634" s="19">
        <f>VLOOKUP(Panel!A634,Datos!$A$2:$E$16,5,TRUE)</f>
        <v>53.3</v>
      </c>
      <c r="G634" s="22">
        <f>VLOOKUP(Panel!A634,Datos!$A$2:$F$16,6,TRUE)</f>
        <v>5.2379763039448246E-2</v>
      </c>
      <c r="H634" s="19"/>
      <c r="I634" s="19"/>
      <c r="J634" s="19"/>
      <c r="K634" s="19"/>
      <c r="N634" s="19">
        <v>8991127.0600000005</v>
      </c>
      <c r="O634" s="19">
        <v>36052726.420000002</v>
      </c>
      <c r="P634" s="19">
        <v>63761438.240000002</v>
      </c>
      <c r="Q634" s="19">
        <v>878695062.04999995</v>
      </c>
      <c r="S634" s="19">
        <v>75189200</v>
      </c>
    </row>
    <row r="635" spans="1:20" x14ac:dyDescent="0.2">
      <c r="A635">
        <v>2013</v>
      </c>
      <c r="B635" t="s">
        <v>97</v>
      </c>
      <c r="C635" s="19">
        <f>VLOOKUP(A635,Datos!$A$2:$E$16,2,TRUE)</f>
        <v>24860943.501263201</v>
      </c>
      <c r="D635" s="19">
        <f>VLOOKUP(Panel!A635,Datos!$A$2:$E$16,3,TRUE)</f>
        <v>6.9329615999999997E-2</v>
      </c>
      <c r="E635" s="19">
        <f>VLOOKUP(Panel!A635,Datos!$A$2:$E$16,4,TRUE)</f>
        <v>-1442901.99914005</v>
      </c>
      <c r="F635" s="19">
        <f>VLOOKUP(Panel!A635,Datos!$A$2:$E$16,5,TRUE)</f>
        <v>53.3</v>
      </c>
      <c r="G635" s="22">
        <f>VLOOKUP(Panel!A635,Datos!$A$2:$F$16,6,TRUE)</f>
        <v>5.2379763039448246E-2</v>
      </c>
      <c r="H635" s="19"/>
      <c r="I635" s="19"/>
      <c r="J635" s="19"/>
      <c r="O635" s="19">
        <v>49678438.600000001</v>
      </c>
      <c r="P635">
        <v>0</v>
      </c>
      <c r="Q635">
        <v>0</v>
      </c>
      <c r="R635">
        <v>0</v>
      </c>
      <c r="S635">
        <v>0</v>
      </c>
    </row>
    <row r="636" spans="1:20" x14ac:dyDescent="0.2">
      <c r="A636">
        <v>2013</v>
      </c>
      <c r="B636" t="s">
        <v>98</v>
      </c>
      <c r="C636" s="19">
        <f>VLOOKUP(A636,Datos!$A$2:$E$16,2,TRUE)</f>
        <v>24860943.501263201</v>
      </c>
      <c r="D636" s="19">
        <f>VLOOKUP(Panel!A636,Datos!$A$2:$E$16,3,TRUE)</f>
        <v>6.9329615999999997E-2</v>
      </c>
      <c r="E636" s="19">
        <f>VLOOKUP(Panel!A636,Datos!$A$2:$E$16,4,TRUE)</f>
        <v>-1442901.99914005</v>
      </c>
      <c r="F636" s="19">
        <f>VLOOKUP(Panel!A636,Datos!$A$2:$E$16,5,TRUE)</f>
        <v>53.3</v>
      </c>
      <c r="G636" s="22">
        <f>VLOOKUP(Panel!A636,Datos!$A$2:$F$16,6,TRUE)</f>
        <v>5.2379763039448246E-2</v>
      </c>
      <c r="H636" s="19"/>
      <c r="I636" s="19"/>
      <c r="J636" s="19"/>
      <c r="K636" s="19"/>
      <c r="L636" s="19"/>
      <c r="M636" s="19">
        <v>558191</v>
      </c>
      <c r="N636" s="19">
        <v>95372262.200000003</v>
      </c>
      <c r="P636" s="19">
        <v>76957191</v>
      </c>
      <c r="Q636" s="19">
        <v>315280207.01999998</v>
      </c>
      <c r="R636" s="19">
        <v>383386627.02999997</v>
      </c>
      <c r="S636" s="19">
        <v>56432000</v>
      </c>
    </row>
    <row r="637" spans="1:20" x14ac:dyDescent="0.2">
      <c r="A637">
        <v>2013</v>
      </c>
      <c r="B637" t="s">
        <v>99</v>
      </c>
      <c r="C637" s="19">
        <f>VLOOKUP(A637,Datos!$A$2:$E$16,2,TRUE)</f>
        <v>24860943.501263201</v>
      </c>
      <c r="D637" s="19">
        <f>VLOOKUP(Panel!A637,Datos!$A$2:$E$16,3,TRUE)</f>
        <v>6.9329615999999997E-2</v>
      </c>
      <c r="E637" s="19">
        <f>VLOOKUP(Panel!A637,Datos!$A$2:$E$16,4,TRUE)</f>
        <v>-1442901.99914005</v>
      </c>
      <c r="F637" s="19">
        <f>VLOOKUP(Panel!A637,Datos!$A$2:$E$16,5,TRUE)</f>
        <v>53.3</v>
      </c>
      <c r="G637" s="22">
        <f>VLOOKUP(Panel!A637,Datos!$A$2:$F$16,6,TRUE)</f>
        <v>5.2379763039448246E-2</v>
      </c>
      <c r="H637" s="19"/>
      <c r="J637" s="19"/>
      <c r="K637" s="19"/>
      <c r="L637" s="19"/>
      <c r="M637">
        <v>0</v>
      </c>
      <c r="N637">
        <v>0</v>
      </c>
      <c r="O637" s="19">
        <v>29330573.5</v>
      </c>
      <c r="P637" s="19">
        <v>38538071.109999999</v>
      </c>
      <c r="Q637" s="19">
        <v>131747872.66</v>
      </c>
      <c r="R637" s="19">
        <v>170408823.21000001</v>
      </c>
      <c r="S637">
        <v>0</v>
      </c>
    </row>
    <row r="638" spans="1:20" x14ac:dyDescent="0.2">
      <c r="A638">
        <v>2013</v>
      </c>
      <c r="B638" t="s">
        <v>100</v>
      </c>
      <c r="C638" s="19">
        <f>VLOOKUP(A638,Datos!$A$2:$E$16,2,TRUE)</f>
        <v>24860943.501263201</v>
      </c>
      <c r="D638" s="19">
        <f>VLOOKUP(Panel!A638,Datos!$A$2:$E$16,3,TRUE)</f>
        <v>6.9329615999999997E-2</v>
      </c>
      <c r="E638" s="19">
        <f>VLOOKUP(Panel!A638,Datos!$A$2:$E$16,4,TRUE)</f>
        <v>-1442901.99914005</v>
      </c>
      <c r="F638" s="19">
        <f>VLOOKUP(Panel!A638,Datos!$A$2:$E$16,5,TRUE)</f>
        <v>53.3</v>
      </c>
      <c r="G638" s="22">
        <f>VLOOKUP(Panel!A638,Datos!$A$2:$F$16,6,TRUE)</f>
        <v>5.2379763039448246E-2</v>
      </c>
      <c r="H638" s="19"/>
      <c r="I638" s="19"/>
      <c r="J638" s="19"/>
      <c r="K638" s="19"/>
      <c r="L638" s="19"/>
      <c r="N638" s="19">
        <v>2045493</v>
      </c>
      <c r="O638" s="19">
        <v>8252286</v>
      </c>
      <c r="P638" s="19">
        <v>256828257.99000001</v>
      </c>
      <c r="Q638" s="19">
        <v>325658630.76999998</v>
      </c>
      <c r="R638" s="19">
        <v>14783204.539999999</v>
      </c>
    </row>
    <row r="639" spans="1:20" x14ac:dyDescent="0.2">
      <c r="A639">
        <v>2013</v>
      </c>
      <c r="B639" t="s">
        <v>101</v>
      </c>
      <c r="C639" s="19">
        <f>VLOOKUP(A639,Datos!$A$2:$E$16,2,TRUE)</f>
        <v>24860943.501263201</v>
      </c>
      <c r="D639" s="19">
        <f>VLOOKUP(Panel!A639,Datos!$A$2:$E$16,3,TRUE)</f>
        <v>6.9329615999999997E-2</v>
      </c>
      <c r="E639" s="19">
        <f>VLOOKUP(Panel!A639,Datos!$A$2:$E$16,4,TRUE)</f>
        <v>-1442901.99914005</v>
      </c>
      <c r="F639" s="19">
        <f>VLOOKUP(Panel!A639,Datos!$A$2:$E$16,5,TRUE)</f>
        <v>53.3</v>
      </c>
      <c r="G639" s="22">
        <f>VLOOKUP(Panel!A639,Datos!$A$2:$F$16,6,TRUE)</f>
        <v>5.2379763039448246E-2</v>
      </c>
      <c r="H639" s="19"/>
      <c r="I639" s="19"/>
      <c r="J639" s="19"/>
      <c r="N639" s="19">
        <v>1185490.8</v>
      </c>
      <c r="O639" s="19">
        <v>13944281.25</v>
      </c>
      <c r="R639" s="19">
        <v>5000000</v>
      </c>
      <c r="S639">
        <v>0</v>
      </c>
    </row>
    <row r="640" spans="1:20" x14ac:dyDescent="0.2">
      <c r="A640">
        <v>2013</v>
      </c>
      <c r="B640" t="s">
        <v>102</v>
      </c>
      <c r="C640" s="19">
        <f>VLOOKUP(A640,Datos!$A$2:$E$16,2,TRUE)</f>
        <v>24860943.501263201</v>
      </c>
      <c r="D640" s="19">
        <f>VLOOKUP(Panel!A640,Datos!$A$2:$E$16,3,TRUE)</f>
        <v>6.9329615999999997E-2</v>
      </c>
      <c r="E640" s="19">
        <f>VLOOKUP(Panel!A640,Datos!$A$2:$E$16,4,TRUE)</f>
        <v>-1442901.99914005</v>
      </c>
      <c r="F640" s="19">
        <f>VLOOKUP(Panel!A640,Datos!$A$2:$E$16,5,TRUE)</f>
        <v>53.3</v>
      </c>
      <c r="G640" s="22">
        <f>VLOOKUP(Panel!A640,Datos!$A$2:$F$16,6,TRUE)</f>
        <v>5.2379763039448246E-2</v>
      </c>
      <c r="H640" s="19"/>
      <c r="I640" s="19"/>
      <c r="J640" s="19"/>
      <c r="K640" s="19"/>
      <c r="M640">
        <v>0</v>
      </c>
      <c r="N640" s="19">
        <v>85841825</v>
      </c>
      <c r="O640">
        <v>0</v>
      </c>
      <c r="P640" s="19">
        <v>128721975.45999999</v>
      </c>
      <c r="Q640" s="19">
        <v>980000</v>
      </c>
      <c r="R640">
        <v>0</v>
      </c>
      <c r="S640" s="19">
        <v>40000000</v>
      </c>
      <c r="T640">
        <v>0</v>
      </c>
    </row>
    <row r="641" spans="1:19" x14ac:dyDescent="0.2">
      <c r="A641">
        <v>2013</v>
      </c>
      <c r="B641" t="s">
        <v>103</v>
      </c>
      <c r="C641" s="19">
        <f>VLOOKUP(A641,Datos!$A$2:$E$16,2,TRUE)</f>
        <v>24860943.501263201</v>
      </c>
      <c r="D641" s="19">
        <f>VLOOKUP(Panel!A641,Datos!$A$2:$E$16,3,TRUE)</f>
        <v>6.9329615999999997E-2</v>
      </c>
      <c r="E641" s="19">
        <f>VLOOKUP(Panel!A641,Datos!$A$2:$E$16,4,TRUE)</f>
        <v>-1442901.99914005</v>
      </c>
      <c r="F641" s="19">
        <f>VLOOKUP(Panel!A641,Datos!$A$2:$E$16,5,TRUE)</f>
        <v>53.3</v>
      </c>
      <c r="G641" s="22">
        <f>VLOOKUP(Panel!A641,Datos!$A$2:$F$16,6,TRUE)</f>
        <v>5.2379763039448246E-2</v>
      </c>
      <c r="I641" s="19"/>
      <c r="J641" s="19"/>
      <c r="K641" s="19"/>
      <c r="N641" s="19">
        <v>22650000</v>
      </c>
      <c r="P641" s="19">
        <v>283550788.14999998</v>
      </c>
      <c r="Q641" s="19">
        <v>95876070</v>
      </c>
      <c r="R641" s="19">
        <v>9670929.1500000004</v>
      </c>
    </row>
    <row r="642" spans="1:19" x14ac:dyDescent="0.2">
      <c r="A642">
        <v>2013</v>
      </c>
      <c r="B642" t="s">
        <v>104</v>
      </c>
      <c r="C642" s="19">
        <f>VLOOKUP(A642,Datos!$A$2:$E$16,2,TRUE)</f>
        <v>24860943.501263201</v>
      </c>
      <c r="D642" s="19">
        <f>VLOOKUP(Panel!A642,Datos!$A$2:$E$16,3,TRUE)</f>
        <v>6.9329615999999997E-2</v>
      </c>
      <c r="E642" s="19">
        <f>VLOOKUP(Panel!A642,Datos!$A$2:$E$16,4,TRUE)</f>
        <v>-1442901.99914005</v>
      </c>
      <c r="F642" s="19">
        <f>VLOOKUP(Panel!A642,Datos!$A$2:$E$16,5,TRUE)</f>
        <v>53.3</v>
      </c>
      <c r="G642" s="22">
        <f>VLOOKUP(Panel!A642,Datos!$A$2:$F$16,6,TRUE)</f>
        <v>5.2379763039448246E-2</v>
      </c>
      <c r="H642" s="19"/>
      <c r="I642" s="19"/>
      <c r="J642" s="19"/>
      <c r="K642" s="19"/>
      <c r="M642" s="19">
        <v>15000</v>
      </c>
      <c r="P642" s="19">
        <v>149818125.68000001</v>
      </c>
      <c r="Q642" s="19">
        <v>286228927</v>
      </c>
      <c r="R642" s="19">
        <v>7000000</v>
      </c>
      <c r="S642">
        <v>0</v>
      </c>
    </row>
    <row r="643" spans="1:19" x14ac:dyDescent="0.2">
      <c r="A643">
        <v>2013</v>
      </c>
      <c r="B643" t="s">
        <v>105</v>
      </c>
      <c r="C643" s="19">
        <f>VLOOKUP(A643,Datos!$A$2:$E$16,2,TRUE)</f>
        <v>24860943.501263201</v>
      </c>
      <c r="D643" s="19">
        <f>VLOOKUP(Panel!A643,Datos!$A$2:$E$16,3,TRUE)</f>
        <v>6.9329615999999997E-2</v>
      </c>
      <c r="E643" s="19">
        <f>VLOOKUP(Panel!A643,Datos!$A$2:$E$16,4,TRUE)</f>
        <v>-1442901.99914005</v>
      </c>
      <c r="F643" s="19">
        <f>VLOOKUP(Panel!A643,Datos!$A$2:$E$16,5,TRUE)</f>
        <v>53.3</v>
      </c>
      <c r="G643" s="22">
        <f>VLOOKUP(Panel!A643,Datos!$A$2:$F$16,6,TRUE)</f>
        <v>5.2379763039448246E-2</v>
      </c>
      <c r="H643" s="19"/>
      <c r="I643" s="19"/>
      <c r="J643" s="19"/>
      <c r="K643" s="19"/>
      <c r="N643" s="19">
        <v>7451356.9000000004</v>
      </c>
      <c r="O643">
        <v>0</v>
      </c>
      <c r="P643" s="19">
        <v>2388789.46</v>
      </c>
      <c r="Q643">
        <v>0</v>
      </c>
    </row>
    <row r="644" spans="1:19" x14ac:dyDescent="0.2">
      <c r="A644">
        <v>2013</v>
      </c>
      <c r="B644" t="s">
        <v>106</v>
      </c>
      <c r="C644" s="19">
        <f>VLOOKUP(A644,Datos!$A$2:$E$16,2,TRUE)</f>
        <v>24860943.501263201</v>
      </c>
      <c r="D644" s="19">
        <f>VLOOKUP(Panel!A644,Datos!$A$2:$E$16,3,TRUE)</f>
        <v>6.9329615999999997E-2</v>
      </c>
      <c r="E644" s="19">
        <f>VLOOKUP(Panel!A644,Datos!$A$2:$E$16,4,TRUE)</f>
        <v>-1442901.99914005</v>
      </c>
      <c r="F644" s="19">
        <f>VLOOKUP(Panel!A644,Datos!$A$2:$E$16,5,TRUE)</f>
        <v>53.3</v>
      </c>
      <c r="G644" s="22">
        <f>VLOOKUP(Panel!A644,Datos!$A$2:$F$16,6,TRUE)</f>
        <v>5.2379763039448246E-2</v>
      </c>
      <c r="H644" s="19"/>
      <c r="I644" s="19"/>
      <c r="J644" s="19"/>
      <c r="K644" s="19"/>
      <c r="M644">
        <v>0</v>
      </c>
      <c r="N644" s="19">
        <v>1742383</v>
      </c>
      <c r="P644" s="19">
        <v>203236481.02000001</v>
      </c>
      <c r="Q644" s="19">
        <v>27286127</v>
      </c>
      <c r="S644" s="19">
        <v>1139345.1399999999</v>
      </c>
    </row>
    <row r="645" spans="1:19" x14ac:dyDescent="0.2">
      <c r="A645">
        <v>2013</v>
      </c>
      <c r="B645" t="s">
        <v>107</v>
      </c>
      <c r="C645" s="19">
        <f>VLOOKUP(A645,Datos!$A$2:$E$16,2,TRUE)</f>
        <v>24860943.501263201</v>
      </c>
      <c r="D645" s="19">
        <f>VLOOKUP(Panel!A645,Datos!$A$2:$E$16,3,TRUE)</f>
        <v>6.9329615999999997E-2</v>
      </c>
      <c r="E645" s="19">
        <f>VLOOKUP(Panel!A645,Datos!$A$2:$E$16,4,TRUE)</f>
        <v>-1442901.99914005</v>
      </c>
      <c r="F645" s="19">
        <f>VLOOKUP(Panel!A645,Datos!$A$2:$E$16,5,TRUE)</f>
        <v>53.3</v>
      </c>
      <c r="G645" s="22">
        <f>VLOOKUP(Panel!A645,Datos!$A$2:$F$16,6,TRUE)</f>
        <v>5.2379763039448246E-2</v>
      </c>
      <c r="H645" s="19"/>
      <c r="I645" s="19"/>
      <c r="J645" s="19"/>
      <c r="K645" s="19"/>
      <c r="N645" s="19">
        <v>5744131</v>
      </c>
      <c r="O645" s="19">
        <v>12470510</v>
      </c>
      <c r="P645" s="19">
        <v>139040646.90000001</v>
      </c>
      <c r="Q645" s="19">
        <v>59763141.490000002</v>
      </c>
      <c r="S645" s="19">
        <v>10000000</v>
      </c>
    </row>
    <row r="646" spans="1:19" x14ac:dyDescent="0.2">
      <c r="A646">
        <v>2013</v>
      </c>
      <c r="B646" t="s">
        <v>108</v>
      </c>
      <c r="C646" s="19">
        <f>VLOOKUP(A646,Datos!$A$2:$E$16,2,TRUE)</f>
        <v>24860943.501263201</v>
      </c>
      <c r="D646" s="19">
        <f>VLOOKUP(Panel!A646,Datos!$A$2:$E$16,3,TRUE)</f>
        <v>6.9329615999999997E-2</v>
      </c>
      <c r="E646" s="19">
        <f>VLOOKUP(Panel!A646,Datos!$A$2:$E$16,4,TRUE)</f>
        <v>-1442901.99914005</v>
      </c>
      <c r="F646" s="19">
        <f>VLOOKUP(Panel!A646,Datos!$A$2:$E$16,5,TRUE)</f>
        <v>53.3</v>
      </c>
      <c r="G646" s="22">
        <f>VLOOKUP(Panel!A646,Datos!$A$2:$F$16,6,TRUE)</f>
        <v>5.2379763039448246E-2</v>
      </c>
      <c r="H646" s="19"/>
      <c r="I646" s="19"/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2">
      <c r="A647">
        <v>2013</v>
      </c>
      <c r="B647" t="s">
        <v>109</v>
      </c>
      <c r="C647" s="19">
        <f>VLOOKUP(A647,Datos!$A$2:$E$16,2,TRUE)</f>
        <v>24860943.501263201</v>
      </c>
      <c r="D647" s="19">
        <f>VLOOKUP(Panel!A647,Datos!$A$2:$E$16,3,TRUE)</f>
        <v>6.9329615999999997E-2</v>
      </c>
      <c r="E647" s="19">
        <f>VLOOKUP(Panel!A647,Datos!$A$2:$E$16,4,TRUE)</f>
        <v>-1442901.99914005</v>
      </c>
      <c r="F647" s="19">
        <f>VLOOKUP(Panel!A647,Datos!$A$2:$E$16,5,TRUE)</f>
        <v>53.3</v>
      </c>
      <c r="G647" s="22">
        <f>VLOOKUP(Panel!A647,Datos!$A$2:$F$16,6,TRUE)</f>
        <v>5.2379763039448246E-2</v>
      </c>
      <c r="H647" s="19"/>
      <c r="I647" s="19"/>
      <c r="K647" s="19"/>
      <c r="M647" s="19">
        <v>2323001.77</v>
      </c>
      <c r="N647" s="19">
        <v>3750000</v>
      </c>
      <c r="O647" s="19">
        <v>11789955</v>
      </c>
      <c r="P647" s="19">
        <v>6926500</v>
      </c>
      <c r="Q647" s="19">
        <v>34018400</v>
      </c>
      <c r="R647" s="19">
        <v>8692268</v>
      </c>
      <c r="S647">
        <v>0</v>
      </c>
    </row>
    <row r="648" spans="1:19" x14ac:dyDescent="0.2">
      <c r="A648">
        <v>2013</v>
      </c>
      <c r="B648" t="s">
        <v>110</v>
      </c>
      <c r="C648" s="19">
        <f>VLOOKUP(A648,Datos!$A$2:$E$16,2,TRUE)</f>
        <v>24860943.501263201</v>
      </c>
      <c r="D648" s="19">
        <f>VLOOKUP(Panel!A648,Datos!$A$2:$E$16,3,TRUE)</f>
        <v>6.9329615999999997E-2</v>
      </c>
      <c r="E648" s="19">
        <f>VLOOKUP(Panel!A648,Datos!$A$2:$E$16,4,TRUE)</f>
        <v>-1442901.99914005</v>
      </c>
      <c r="F648" s="19">
        <f>VLOOKUP(Panel!A648,Datos!$A$2:$E$16,5,TRUE)</f>
        <v>53.3</v>
      </c>
      <c r="G648" s="22">
        <f>VLOOKUP(Panel!A648,Datos!$A$2:$F$16,6,TRUE)</f>
        <v>5.2379763039448246E-2</v>
      </c>
      <c r="H648" s="19"/>
      <c r="I648" s="19"/>
      <c r="J648" s="19"/>
      <c r="M648" s="19">
        <v>5660000</v>
      </c>
      <c r="N648" s="19">
        <v>3563971</v>
      </c>
      <c r="O648">
        <v>0</v>
      </c>
      <c r="P648">
        <v>0</v>
      </c>
      <c r="Q648" s="19">
        <v>46676338</v>
      </c>
      <c r="R648" s="19">
        <v>12527258</v>
      </c>
    </row>
    <row r="649" spans="1:19" x14ac:dyDescent="0.2">
      <c r="A649">
        <v>2013</v>
      </c>
      <c r="B649" t="s">
        <v>111</v>
      </c>
      <c r="C649" s="19">
        <f>VLOOKUP(A649,Datos!$A$2:$E$16,2,TRUE)</f>
        <v>24860943.501263201</v>
      </c>
      <c r="D649" s="19">
        <f>VLOOKUP(Panel!A649,Datos!$A$2:$E$16,3,TRUE)</f>
        <v>6.9329615999999997E-2</v>
      </c>
      <c r="E649" s="19">
        <f>VLOOKUP(Panel!A649,Datos!$A$2:$E$16,4,TRUE)</f>
        <v>-1442901.99914005</v>
      </c>
      <c r="F649" s="19">
        <f>VLOOKUP(Panel!A649,Datos!$A$2:$E$16,5,TRUE)</f>
        <v>53.3</v>
      </c>
      <c r="G649" s="22">
        <f>VLOOKUP(Panel!A649,Datos!$A$2:$F$16,6,TRUE)</f>
        <v>5.2379763039448246E-2</v>
      </c>
      <c r="H649" s="19"/>
      <c r="I649" s="19"/>
      <c r="J649" s="19"/>
      <c r="K649" s="19"/>
      <c r="M649" s="19">
        <v>249538.65</v>
      </c>
      <c r="N649" s="19">
        <v>10466683</v>
      </c>
      <c r="O649" s="19">
        <v>6000000</v>
      </c>
      <c r="P649">
        <v>0</v>
      </c>
      <c r="Q649" s="19">
        <v>26129920</v>
      </c>
      <c r="R649" s="19">
        <v>3345000</v>
      </c>
      <c r="S649">
        <v>0</v>
      </c>
    </row>
    <row r="650" spans="1:19" x14ac:dyDescent="0.2">
      <c r="A650">
        <v>2014</v>
      </c>
      <c r="B650" t="s">
        <v>31</v>
      </c>
      <c r="C650" s="19">
        <f>VLOOKUP(A650,Datos!$A$2:$E$16,2,TRUE)</f>
        <v>27226883.441270299</v>
      </c>
      <c r="D650" s="19">
        <f>VLOOKUP(Panel!A650,Datos!$A$2:$E$16,3,TRUE)</f>
        <v>6.8685622000000002E-2</v>
      </c>
      <c r="E650" s="19">
        <f>VLOOKUP(Panel!A650,Datos!$A$2:$E$16,4,TRUE)</f>
        <v>-1594062.26013554</v>
      </c>
      <c r="F650" s="19">
        <f>VLOOKUP(Panel!A650,Datos!$A$2:$E$16,5,TRUE)</f>
        <v>54</v>
      </c>
      <c r="G650" s="22">
        <f>VLOOKUP(Panel!A650,Datos!$A$2:$F$16,6,TRUE)</f>
        <v>4.5091448918698429E-2</v>
      </c>
      <c r="H650" s="19"/>
      <c r="J650" s="19"/>
      <c r="N650" s="19">
        <v>1196359.5900000001</v>
      </c>
      <c r="O650" s="19">
        <v>87069584</v>
      </c>
      <c r="P650" s="19">
        <v>160000000</v>
      </c>
      <c r="Q650" s="19">
        <v>125954188.79000001</v>
      </c>
      <c r="R650">
        <v>0</v>
      </c>
      <c r="S650">
        <v>0</v>
      </c>
    </row>
    <row r="651" spans="1:19" x14ac:dyDescent="0.2">
      <c r="A651">
        <v>2014</v>
      </c>
      <c r="B651" t="s">
        <v>32</v>
      </c>
      <c r="C651" s="19">
        <f>VLOOKUP(A651,Datos!$A$2:$E$16,2,TRUE)</f>
        <v>27226883.441270299</v>
      </c>
      <c r="D651" s="19">
        <f>VLOOKUP(Panel!A651,Datos!$A$2:$E$16,3,TRUE)</f>
        <v>6.8685622000000002E-2</v>
      </c>
      <c r="E651" s="19">
        <f>VLOOKUP(Panel!A651,Datos!$A$2:$E$16,4,TRUE)</f>
        <v>-1594062.26013554</v>
      </c>
      <c r="F651" s="19">
        <f>VLOOKUP(Panel!A651,Datos!$A$2:$E$16,5,TRUE)</f>
        <v>54</v>
      </c>
      <c r="G651" s="22">
        <f>VLOOKUP(Panel!A651,Datos!$A$2:$F$16,6,TRUE)</f>
        <v>4.5091448918698429E-2</v>
      </c>
      <c r="I651" s="19"/>
      <c r="J651" s="19"/>
      <c r="N651">
        <v>0</v>
      </c>
      <c r="P651" s="19">
        <v>33243800</v>
      </c>
      <c r="Q651" s="19">
        <v>15672500</v>
      </c>
      <c r="R651" s="19">
        <v>1000000</v>
      </c>
      <c r="S651">
        <v>0</v>
      </c>
    </row>
    <row r="652" spans="1:19" x14ac:dyDescent="0.2">
      <c r="A652">
        <v>2014</v>
      </c>
      <c r="B652" t="s">
        <v>33</v>
      </c>
      <c r="C652" s="19">
        <f>VLOOKUP(A652,Datos!$A$2:$E$16,2,TRUE)</f>
        <v>27226883.441270299</v>
      </c>
      <c r="D652" s="19">
        <f>VLOOKUP(Panel!A652,Datos!$A$2:$E$16,3,TRUE)</f>
        <v>6.8685622000000002E-2</v>
      </c>
      <c r="E652" s="19">
        <f>VLOOKUP(Panel!A652,Datos!$A$2:$E$16,4,TRUE)</f>
        <v>-1594062.26013554</v>
      </c>
      <c r="F652" s="19">
        <f>VLOOKUP(Panel!A652,Datos!$A$2:$E$16,5,TRUE)</f>
        <v>54</v>
      </c>
      <c r="G652" s="22">
        <f>VLOOKUP(Panel!A652,Datos!$A$2:$F$16,6,TRUE)</f>
        <v>4.5091448918698429E-2</v>
      </c>
      <c r="H652" s="19"/>
      <c r="I652" s="19"/>
      <c r="J652" s="19"/>
      <c r="K652" s="19"/>
      <c r="M652" s="19">
        <v>36443354.460000001</v>
      </c>
      <c r="N652" s="19">
        <v>121224217.64</v>
      </c>
      <c r="O652" s="19">
        <v>170278260.80000001</v>
      </c>
      <c r="P652" s="19">
        <v>194261663.96000001</v>
      </c>
      <c r="Q652" s="19">
        <v>997723832.49000001</v>
      </c>
      <c r="R652" s="19">
        <v>3286547836.7199998</v>
      </c>
      <c r="S652" s="19">
        <v>232115779.44</v>
      </c>
    </row>
    <row r="653" spans="1:19" x14ac:dyDescent="0.2">
      <c r="A653">
        <v>2014</v>
      </c>
      <c r="B653" t="s">
        <v>34</v>
      </c>
      <c r="C653" s="19">
        <f>VLOOKUP(A653,Datos!$A$2:$E$16,2,TRUE)</f>
        <v>27226883.441270299</v>
      </c>
      <c r="D653" s="19">
        <f>VLOOKUP(Panel!A653,Datos!$A$2:$E$16,3,TRUE)</f>
        <v>6.8685622000000002E-2</v>
      </c>
      <c r="E653" s="19">
        <f>VLOOKUP(Panel!A653,Datos!$A$2:$E$16,4,TRUE)</f>
        <v>-1594062.26013554</v>
      </c>
      <c r="F653" s="19">
        <f>VLOOKUP(Panel!A653,Datos!$A$2:$E$16,5,TRUE)</f>
        <v>54</v>
      </c>
      <c r="G653" s="22">
        <f>VLOOKUP(Panel!A653,Datos!$A$2:$F$16,6,TRUE)</f>
        <v>4.5091448918698429E-2</v>
      </c>
      <c r="H653" s="19"/>
      <c r="I653" s="19"/>
      <c r="J653" s="19"/>
      <c r="K653" s="19"/>
      <c r="N653">
        <v>0</v>
      </c>
      <c r="P653" s="19">
        <v>181574800.5</v>
      </c>
      <c r="Q653" s="19">
        <v>258621292.5</v>
      </c>
    </row>
    <row r="654" spans="1:19" x14ac:dyDescent="0.2">
      <c r="A654">
        <v>2014</v>
      </c>
      <c r="B654" t="s">
        <v>35</v>
      </c>
      <c r="C654" s="19">
        <f>VLOOKUP(A654,Datos!$A$2:$E$16,2,TRUE)</f>
        <v>27226883.441270299</v>
      </c>
      <c r="D654" s="19">
        <f>VLOOKUP(Panel!A654,Datos!$A$2:$E$16,3,TRUE)</f>
        <v>6.8685622000000002E-2</v>
      </c>
      <c r="E654" s="19">
        <f>VLOOKUP(Panel!A654,Datos!$A$2:$E$16,4,TRUE)</f>
        <v>-1594062.26013554</v>
      </c>
      <c r="F654" s="19">
        <f>VLOOKUP(Panel!A654,Datos!$A$2:$E$16,5,TRUE)</f>
        <v>54</v>
      </c>
      <c r="G654" s="22">
        <f>VLOOKUP(Panel!A654,Datos!$A$2:$F$16,6,TRUE)</f>
        <v>4.5091448918698429E-2</v>
      </c>
      <c r="H654" s="19"/>
      <c r="I654" s="19"/>
      <c r="J654" s="19"/>
      <c r="M654">
        <v>0</v>
      </c>
      <c r="N654" s="19">
        <v>14166868.550000001</v>
      </c>
      <c r="P654" s="19">
        <v>45479675</v>
      </c>
      <c r="Q654" s="19">
        <v>16400000</v>
      </c>
      <c r="S654" s="19">
        <v>62433558.229999997</v>
      </c>
    </row>
    <row r="655" spans="1:19" x14ac:dyDescent="0.2">
      <c r="A655">
        <v>2014</v>
      </c>
      <c r="B655" t="s">
        <v>36</v>
      </c>
      <c r="C655" s="19">
        <f>VLOOKUP(A655,Datos!$A$2:$E$16,2,TRUE)</f>
        <v>27226883.441270299</v>
      </c>
      <c r="D655" s="19">
        <f>VLOOKUP(Panel!A655,Datos!$A$2:$E$16,3,TRUE)</f>
        <v>6.8685622000000002E-2</v>
      </c>
      <c r="E655" s="19">
        <f>VLOOKUP(Panel!A655,Datos!$A$2:$E$16,4,TRUE)</f>
        <v>-1594062.26013554</v>
      </c>
      <c r="F655" s="19">
        <f>VLOOKUP(Panel!A655,Datos!$A$2:$E$16,5,TRUE)</f>
        <v>54</v>
      </c>
      <c r="G655" s="22">
        <f>VLOOKUP(Panel!A655,Datos!$A$2:$F$16,6,TRUE)</f>
        <v>4.5091448918698429E-2</v>
      </c>
      <c r="H655" s="19"/>
      <c r="I655" s="19"/>
      <c r="J655" s="19"/>
      <c r="K655" s="19"/>
      <c r="M655" s="19">
        <v>420132587</v>
      </c>
      <c r="N655" s="19">
        <v>128400</v>
      </c>
      <c r="O655" s="19">
        <v>9500000</v>
      </c>
      <c r="S655">
        <v>0</v>
      </c>
    </row>
    <row r="656" spans="1:19" x14ac:dyDescent="0.2">
      <c r="A656">
        <v>2014</v>
      </c>
      <c r="B656" t="s">
        <v>37</v>
      </c>
      <c r="C656" s="19">
        <f>VLOOKUP(A656,Datos!$A$2:$E$16,2,TRUE)</f>
        <v>27226883.441270299</v>
      </c>
      <c r="D656" s="19">
        <f>VLOOKUP(Panel!A656,Datos!$A$2:$E$16,3,TRUE)</f>
        <v>6.8685622000000002E-2</v>
      </c>
      <c r="E656" s="19">
        <f>VLOOKUP(Panel!A656,Datos!$A$2:$E$16,4,TRUE)</f>
        <v>-1594062.26013554</v>
      </c>
      <c r="F656" s="19">
        <f>VLOOKUP(Panel!A656,Datos!$A$2:$E$16,5,TRUE)</f>
        <v>54</v>
      </c>
      <c r="G656" s="22">
        <f>VLOOKUP(Panel!A656,Datos!$A$2:$F$16,6,TRUE)</f>
        <v>4.5091448918698429E-2</v>
      </c>
      <c r="H656" s="19"/>
      <c r="I656" s="19"/>
      <c r="J656" s="19"/>
      <c r="K656" s="19"/>
      <c r="N656">
        <v>0</v>
      </c>
      <c r="O656">
        <v>0</v>
      </c>
      <c r="P656">
        <v>0</v>
      </c>
      <c r="Q656">
        <v>0</v>
      </c>
    </row>
    <row r="657" spans="1:20" x14ac:dyDescent="0.2">
      <c r="A657">
        <v>2014</v>
      </c>
      <c r="B657" t="s">
        <v>38</v>
      </c>
      <c r="C657" s="19">
        <f>VLOOKUP(A657,Datos!$A$2:$E$16,2,TRUE)</f>
        <v>27226883.441270299</v>
      </c>
      <c r="D657" s="19">
        <f>VLOOKUP(Panel!A657,Datos!$A$2:$E$16,3,TRUE)</f>
        <v>6.8685622000000002E-2</v>
      </c>
      <c r="E657" s="19">
        <f>VLOOKUP(Panel!A657,Datos!$A$2:$E$16,4,TRUE)</f>
        <v>-1594062.26013554</v>
      </c>
      <c r="F657" s="19">
        <f>VLOOKUP(Panel!A657,Datos!$A$2:$E$16,5,TRUE)</f>
        <v>54</v>
      </c>
      <c r="G657" s="22">
        <f>VLOOKUP(Panel!A657,Datos!$A$2:$F$16,6,TRUE)</f>
        <v>4.5091448918698429E-2</v>
      </c>
      <c r="H657" s="19"/>
      <c r="I657" s="19"/>
      <c r="J657" s="19"/>
      <c r="K657" s="19"/>
      <c r="M657" s="19">
        <v>10000</v>
      </c>
      <c r="N657" s="19">
        <v>25883000</v>
      </c>
      <c r="O657" s="19">
        <v>4034000</v>
      </c>
      <c r="P657" s="19">
        <v>17596610.82</v>
      </c>
      <c r="Q657" s="19">
        <v>136892922.25999999</v>
      </c>
      <c r="S657">
        <v>0</v>
      </c>
    </row>
    <row r="658" spans="1:20" x14ac:dyDescent="0.2">
      <c r="A658">
        <v>2014</v>
      </c>
      <c r="B658" t="s">
        <v>39</v>
      </c>
      <c r="C658" s="19">
        <f>VLOOKUP(A658,Datos!$A$2:$E$16,2,TRUE)</f>
        <v>27226883.441270299</v>
      </c>
      <c r="D658" s="19">
        <f>VLOOKUP(Panel!A658,Datos!$A$2:$E$16,3,TRUE)</f>
        <v>6.8685622000000002E-2</v>
      </c>
      <c r="E658" s="19">
        <f>VLOOKUP(Panel!A658,Datos!$A$2:$E$16,4,TRUE)</f>
        <v>-1594062.26013554</v>
      </c>
      <c r="F658" s="19">
        <f>VLOOKUP(Panel!A658,Datos!$A$2:$E$16,5,TRUE)</f>
        <v>54</v>
      </c>
      <c r="G658" s="22">
        <f>VLOOKUP(Panel!A658,Datos!$A$2:$F$16,6,TRUE)</f>
        <v>4.5091448918698429E-2</v>
      </c>
      <c r="H658" s="19"/>
      <c r="I658" s="19"/>
      <c r="J658" s="19"/>
      <c r="M658">
        <v>0</v>
      </c>
      <c r="N658">
        <v>0</v>
      </c>
      <c r="O658" s="19">
        <v>12000000</v>
      </c>
      <c r="Q658" s="19">
        <v>1751000</v>
      </c>
      <c r="R658" s="19">
        <v>8000000</v>
      </c>
      <c r="S658" s="19">
        <v>10823053</v>
      </c>
    </row>
    <row r="659" spans="1:20" x14ac:dyDescent="0.2">
      <c r="A659">
        <v>2014</v>
      </c>
      <c r="B659" t="s">
        <v>40</v>
      </c>
      <c r="C659" s="19">
        <f>VLOOKUP(A659,Datos!$A$2:$E$16,2,TRUE)</f>
        <v>27226883.441270299</v>
      </c>
      <c r="D659" s="19">
        <f>VLOOKUP(Panel!A659,Datos!$A$2:$E$16,3,TRUE)</f>
        <v>6.8685622000000002E-2</v>
      </c>
      <c r="E659" s="19">
        <f>VLOOKUP(Panel!A659,Datos!$A$2:$E$16,4,TRUE)</f>
        <v>-1594062.26013554</v>
      </c>
      <c r="F659" s="19">
        <f>VLOOKUP(Panel!A659,Datos!$A$2:$E$16,5,TRUE)</f>
        <v>54</v>
      </c>
      <c r="G659" s="22">
        <f>VLOOKUP(Panel!A659,Datos!$A$2:$F$16,6,TRUE)</f>
        <v>4.5091448918698429E-2</v>
      </c>
      <c r="H659" s="19"/>
      <c r="I659" s="19"/>
      <c r="J659" s="19"/>
      <c r="K659" s="19"/>
      <c r="L659" s="19"/>
      <c r="M659" s="19">
        <v>8550000</v>
      </c>
      <c r="N659" s="19">
        <v>17372017.52</v>
      </c>
      <c r="O659" s="19">
        <v>23535159</v>
      </c>
      <c r="P659" s="19">
        <v>55134697.68</v>
      </c>
      <c r="Q659" s="19">
        <v>204745752.15000001</v>
      </c>
      <c r="R659" s="19">
        <v>228562979.44999999</v>
      </c>
      <c r="S659" s="19">
        <v>257765034.30000001</v>
      </c>
    </row>
    <row r="660" spans="1:20" x14ac:dyDescent="0.2">
      <c r="A660">
        <v>2014</v>
      </c>
      <c r="B660" t="s">
        <v>41</v>
      </c>
      <c r="C660" s="19">
        <f>VLOOKUP(A660,Datos!$A$2:$E$16,2,TRUE)</f>
        <v>27226883.441270299</v>
      </c>
      <c r="D660" s="19">
        <f>VLOOKUP(Panel!A660,Datos!$A$2:$E$16,3,TRUE)</f>
        <v>6.8685622000000002E-2</v>
      </c>
      <c r="E660" s="19">
        <f>VLOOKUP(Panel!A660,Datos!$A$2:$E$16,4,TRUE)</f>
        <v>-1594062.26013554</v>
      </c>
      <c r="F660" s="19">
        <f>VLOOKUP(Panel!A660,Datos!$A$2:$E$16,5,TRUE)</f>
        <v>54</v>
      </c>
      <c r="G660" s="22">
        <f>VLOOKUP(Panel!A660,Datos!$A$2:$F$16,6,TRUE)</f>
        <v>4.5091448918698429E-2</v>
      </c>
      <c r="H660" s="19"/>
      <c r="I660" s="19"/>
      <c r="J660" s="19"/>
      <c r="K660" s="19"/>
      <c r="M660" s="19">
        <v>5710000</v>
      </c>
      <c r="N660" s="19">
        <v>1502573.6</v>
      </c>
      <c r="O660" s="19">
        <v>5584224</v>
      </c>
      <c r="P660" s="19">
        <v>115823121.45999999</v>
      </c>
      <c r="Q660" s="19">
        <v>607418278.88</v>
      </c>
      <c r="R660" s="19">
        <v>15772092.84</v>
      </c>
      <c r="S660">
        <v>0</v>
      </c>
    </row>
    <row r="661" spans="1:20" x14ac:dyDescent="0.2">
      <c r="A661">
        <v>2014</v>
      </c>
      <c r="B661" t="s">
        <v>42</v>
      </c>
      <c r="C661" s="19">
        <f>VLOOKUP(A661,Datos!$A$2:$E$16,2,TRUE)</f>
        <v>27226883.441270299</v>
      </c>
      <c r="D661" s="19">
        <f>VLOOKUP(Panel!A661,Datos!$A$2:$E$16,3,TRUE)</f>
        <v>6.8685622000000002E-2</v>
      </c>
      <c r="E661" s="19">
        <f>VLOOKUP(Panel!A661,Datos!$A$2:$E$16,4,TRUE)</f>
        <v>-1594062.26013554</v>
      </c>
      <c r="F661" s="19">
        <f>VLOOKUP(Panel!A661,Datos!$A$2:$E$16,5,TRUE)</f>
        <v>54</v>
      </c>
      <c r="G661" s="22">
        <f>VLOOKUP(Panel!A661,Datos!$A$2:$F$16,6,TRUE)</f>
        <v>4.5091448918698429E-2</v>
      </c>
      <c r="H661" s="19"/>
      <c r="I661" s="19"/>
      <c r="J661" s="19"/>
      <c r="K661" s="19"/>
      <c r="M661" s="19">
        <v>3363000</v>
      </c>
      <c r="N661" s="19">
        <v>64926817.789999999</v>
      </c>
      <c r="O661" s="19">
        <v>78426785</v>
      </c>
      <c r="P661" s="19">
        <v>1455600</v>
      </c>
      <c r="Q661" s="19">
        <v>183192034.34</v>
      </c>
      <c r="R661" s="19">
        <v>106656872.31</v>
      </c>
      <c r="S661">
        <v>0</v>
      </c>
    </row>
    <row r="662" spans="1:20" x14ac:dyDescent="0.2">
      <c r="A662">
        <v>2014</v>
      </c>
      <c r="B662" t="s">
        <v>43</v>
      </c>
      <c r="C662" s="19">
        <f>VLOOKUP(A662,Datos!$A$2:$E$16,2,TRUE)</f>
        <v>27226883.441270299</v>
      </c>
      <c r="D662" s="19">
        <f>VLOOKUP(Panel!A662,Datos!$A$2:$E$16,3,TRUE)</f>
        <v>6.8685622000000002E-2</v>
      </c>
      <c r="E662" s="19">
        <f>VLOOKUP(Panel!A662,Datos!$A$2:$E$16,4,TRUE)</f>
        <v>-1594062.26013554</v>
      </c>
      <c r="F662" s="19">
        <f>VLOOKUP(Panel!A662,Datos!$A$2:$E$16,5,TRUE)</f>
        <v>54</v>
      </c>
      <c r="G662" s="22">
        <f>VLOOKUP(Panel!A662,Datos!$A$2:$F$16,6,TRUE)</f>
        <v>4.5091448918698429E-2</v>
      </c>
      <c r="H662" s="19"/>
      <c r="I662" s="19"/>
      <c r="J662" s="19"/>
      <c r="K662" s="19"/>
      <c r="L662" s="19"/>
      <c r="M662" s="19">
        <v>61112400</v>
      </c>
      <c r="N662" s="19">
        <v>322400816.85000002</v>
      </c>
      <c r="O662" s="19">
        <v>244400569.06</v>
      </c>
      <c r="P662" s="19">
        <v>935992553.38</v>
      </c>
      <c r="Q662" s="19">
        <v>628436523.53999996</v>
      </c>
      <c r="R662" s="19">
        <v>1093187657.1900001</v>
      </c>
      <c r="S662" s="19">
        <v>235409548.00999999</v>
      </c>
    </row>
    <row r="663" spans="1:20" x14ac:dyDescent="0.2">
      <c r="A663">
        <v>2014</v>
      </c>
      <c r="B663" t="s">
        <v>44</v>
      </c>
      <c r="C663" s="19">
        <f>VLOOKUP(A663,Datos!$A$2:$E$16,2,TRUE)</f>
        <v>27226883.441270299</v>
      </c>
      <c r="D663" s="19">
        <f>VLOOKUP(Panel!A663,Datos!$A$2:$E$16,3,TRUE)</f>
        <v>6.8685622000000002E-2</v>
      </c>
      <c r="E663" s="19">
        <f>VLOOKUP(Panel!A663,Datos!$A$2:$E$16,4,TRUE)</f>
        <v>-1594062.26013554</v>
      </c>
      <c r="F663" s="19">
        <f>VLOOKUP(Panel!A663,Datos!$A$2:$E$16,5,TRUE)</f>
        <v>54</v>
      </c>
      <c r="G663" s="22">
        <f>VLOOKUP(Panel!A663,Datos!$A$2:$F$16,6,TRUE)</f>
        <v>4.5091448918698429E-2</v>
      </c>
      <c r="H663" s="19"/>
      <c r="J663" s="19"/>
      <c r="K663" s="19"/>
      <c r="L663" s="19"/>
      <c r="M663">
        <v>0</v>
      </c>
      <c r="N663" s="19">
        <v>1557490</v>
      </c>
      <c r="O663" s="19">
        <v>120847210</v>
      </c>
      <c r="P663" s="19">
        <v>33253696.129999999</v>
      </c>
      <c r="Q663" s="19">
        <v>15552500</v>
      </c>
      <c r="R663" s="19">
        <v>6322790</v>
      </c>
    </row>
    <row r="664" spans="1:20" x14ac:dyDescent="0.2">
      <c r="A664">
        <v>2014</v>
      </c>
      <c r="B664" t="s">
        <v>45</v>
      </c>
      <c r="C664" s="19">
        <f>VLOOKUP(A664,Datos!$A$2:$E$16,2,TRUE)</f>
        <v>27226883.441270299</v>
      </c>
      <c r="D664" s="19">
        <f>VLOOKUP(Panel!A664,Datos!$A$2:$E$16,3,TRUE)</f>
        <v>6.8685622000000002E-2</v>
      </c>
      <c r="E664" s="19">
        <f>VLOOKUP(Panel!A664,Datos!$A$2:$E$16,4,TRUE)</f>
        <v>-1594062.26013554</v>
      </c>
      <c r="F664" s="19">
        <f>VLOOKUP(Panel!A664,Datos!$A$2:$E$16,5,TRUE)</f>
        <v>54</v>
      </c>
      <c r="G664" s="22">
        <f>VLOOKUP(Panel!A664,Datos!$A$2:$F$16,6,TRUE)</f>
        <v>4.5091448918698429E-2</v>
      </c>
      <c r="H664" s="19"/>
      <c r="I664" s="19"/>
      <c r="J664" s="19"/>
      <c r="N664" s="19">
        <v>2111881</v>
      </c>
      <c r="O664" s="19">
        <v>700000</v>
      </c>
      <c r="P664" s="19">
        <v>198872713.94999999</v>
      </c>
      <c r="Q664" s="19">
        <v>18569750</v>
      </c>
      <c r="R664">
        <v>0</v>
      </c>
      <c r="S664">
        <v>0</v>
      </c>
    </row>
    <row r="665" spans="1:20" x14ac:dyDescent="0.2">
      <c r="A665">
        <v>2014</v>
      </c>
      <c r="B665" t="s">
        <v>46</v>
      </c>
      <c r="C665" s="19">
        <f>VLOOKUP(A665,Datos!$A$2:$E$16,2,TRUE)</f>
        <v>27226883.441270299</v>
      </c>
      <c r="D665" s="19">
        <f>VLOOKUP(Panel!A665,Datos!$A$2:$E$16,3,TRUE)</f>
        <v>6.8685622000000002E-2</v>
      </c>
      <c r="E665" s="19">
        <f>VLOOKUP(Panel!A665,Datos!$A$2:$E$16,4,TRUE)</f>
        <v>-1594062.26013554</v>
      </c>
      <c r="F665" s="19">
        <f>VLOOKUP(Panel!A665,Datos!$A$2:$E$16,5,TRUE)</f>
        <v>54</v>
      </c>
      <c r="G665" s="22">
        <f>VLOOKUP(Panel!A665,Datos!$A$2:$F$16,6,TRUE)</f>
        <v>4.5091448918698429E-2</v>
      </c>
      <c r="H665" s="19"/>
      <c r="I665" s="19"/>
      <c r="J665" s="19"/>
      <c r="K665" s="19"/>
      <c r="N665" s="19">
        <v>33475482.920000002</v>
      </c>
      <c r="O665" s="19">
        <v>24339676</v>
      </c>
      <c r="P665">
        <v>0</v>
      </c>
      <c r="Q665" s="19">
        <v>57570111.25</v>
      </c>
      <c r="S665">
        <v>0</v>
      </c>
    </row>
    <row r="666" spans="1:20" x14ac:dyDescent="0.2">
      <c r="A666">
        <v>2014</v>
      </c>
      <c r="B666" t="s">
        <v>47</v>
      </c>
      <c r="C666" s="19">
        <f>VLOOKUP(A666,Datos!$A$2:$E$16,2,TRUE)</f>
        <v>27226883.441270299</v>
      </c>
      <c r="D666" s="19">
        <f>VLOOKUP(Panel!A666,Datos!$A$2:$E$16,3,TRUE)</f>
        <v>6.8685622000000002E-2</v>
      </c>
      <c r="E666" s="19">
        <f>VLOOKUP(Panel!A666,Datos!$A$2:$E$16,4,TRUE)</f>
        <v>-1594062.26013554</v>
      </c>
      <c r="F666" s="19">
        <f>VLOOKUP(Panel!A666,Datos!$A$2:$E$16,5,TRUE)</f>
        <v>54</v>
      </c>
      <c r="G666" s="22">
        <f>VLOOKUP(Panel!A666,Datos!$A$2:$F$16,6,TRUE)</f>
        <v>4.5091448918698429E-2</v>
      </c>
      <c r="H666" s="19"/>
      <c r="I666" s="19"/>
      <c r="J666" s="19"/>
      <c r="K666" s="19"/>
      <c r="M666" s="19">
        <v>506336.79</v>
      </c>
      <c r="N666" s="19">
        <v>82394349.599999994</v>
      </c>
      <c r="O666" s="19">
        <v>6899866.6500000004</v>
      </c>
      <c r="P666" s="19">
        <v>86830565.579999998</v>
      </c>
      <c r="Q666" s="19">
        <v>282308166.36000001</v>
      </c>
    </row>
    <row r="667" spans="1:20" x14ac:dyDescent="0.2">
      <c r="A667">
        <v>2014</v>
      </c>
      <c r="B667" t="s">
        <v>48</v>
      </c>
      <c r="C667" s="19">
        <f>VLOOKUP(A667,Datos!$A$2:$E$16,2,TRUE)</f>
        <v>27226883.441270299</v>
      </c>
      <c r="D667" s="19">
        <f>VLOOKUP(Panel!A667,Datos!$A$2:$E$16,3,TRUE)</f>
        <v>6.8685622000000002E-2</v>
      </c>
      <c r="E667" s="19">
        <f>VLOOKUP(Panel!A667,Datos!$A$2:$E$16,4,TRUE)</f>
        <v>-1594062.26013554</v>
      </c>
      <c r="F667" s="19">
        <f>VLOOKUP(Panel!A667,Datos!$A$2:$E$16,5,TRUE)</f>
        <v>54</v>
      </c>
      <c r="G667" s="22">
        <f>VLOOKUP(Panel!A667,Datos!$A$2:$F$16,6,TRUE)</f>
        <v>4.5091448918698429E-2</v>
      </c>
      <c r="H667" s="19"/>
      <c r="I667" s="19"/>
      <c r="J667" s="19"/>
      <c r="K667" s="19"/>
      <c r="L667" s="19"/>
      <c r="N667" s="19">
        <v>98566863.349999994</v>
      </c>
      <c r="O667" s="19">
        <v>26046720</v>
      </c>
      <c r="P667" s="19">
        <v>85065378.269999996</v>
      </c>
      <c r="Q667" s="19">
        <v>10339448.68</v>
      </c>
      <c r="R667">
        <v>0</v>
      </c>
    </row>
    <row r="668" spans="1:20" x14ac:dyDescent="0.2">
      <c r="A668">
        <v>2014</v>
      </c>
      <c r="B668" t="s">
        <v>49</v>
      </c>
      <c r="C668" s="19">
        <f>VLOOKUP(A668,Datos!$A$2:$E$16,2,TRUE)</f>
        <v>27226883.441270299</v>
      </c>
      <c r="D668" s="19">
        <f>VLOOKUP(Panel!A668,Datos!$A$2:$E$16,3,TRUE)</f>
        <v>6.8685622000000002E-2</v>
      </c>
      <c r="E668" s="19">
        <f>VLOOKUP(Panel!A668,Datos!$A$2:$E$16,4,TRUE)</f>
        <v>-1594062.26013554</v>
      </c>
      <c r="F668" s="19">
        <f>VLOOKUP(Panel!A668,Datos!$A$2:$E$16,5,TRUE)</f>
        <v>54</v>
      </c>
      <c r="G668" s="22">
        <f>VLOOKUP(Panel!A668,Datos!$A$2:$F$16,6,TRUE)</f>
        <v>4.5091448918698429E-2</v>
      </c>
      <c r="H668" s="19"/>
      <c r="I668" s="19"/>
      <c r="J668" s="19"/>
      <c r="K668" s="19"/>
      <c r="M668" s="19">
        <v>10000</v>
      </c>
      <c r="P668" s="19">
        <v>22390228.489999998</v>
      </c>
      <c r="Q668" s="19">
        <v>184104243.72</v>
      </c>
      <c r="R668" s="19">
        <v>37634118.200000003</v>
      </c>
    </row>
    <row r="669" spans="1:20" x14ac:dyDescent="0.2">
      <c r="A669">
        <v>2014</v>
      </c>
      <c r="B669" t="s">
        <v>50</v>
      </c>
      <c r="C669" s="19">
        <f>VLOOKUP(A669,Datos!$A$2:$E$16,2,TRUE)</f>
        <v>27226883.441270299</v>
      </c>
      <c r="D669" s="19">
        <f>VLOOKUP(Panel!A669,Datos!$A$2:$E$16,3,TRUE)</f>
        <v>6.8685622000000002E-2</v>
      </c>
      <c r="E669" s="19">
        <f>VLOOKUP(Panel!A669,Datos!$A$2:$E$16,4,TRUE)</f>
        <v>-1594062.26013554</v>
      </c>
      <c r="F669" s="19">
        <f>VLOOKUP(Panel!A669,Datos!$A$2:$E$16,5,TRUE)</f>
        <v>54</v>
      </c>
      <c r="G669" s="22">
        <f>VLOOKUP(Panel!A669,Datos!$A$2:$F$16,6,TRUE)</f>
        <v>4.5091448918698429E-2</v>
      </c>
      <c r="H669" s="19"/>
      <c r="I669" s="19"/>
      <c r="J669" s="19"/>
      <c r="K669" s="19"/>
      <c r="N669" s="19">
        <v>2016250.4</v>
      </c>
      <c r="O669" s="19">
        <v>244623623.5</v>
      </c>
      <c r="P669" s="19">
        <v>70665594.650000006</v>
      </c>
      <c r="Q669" s="19">
        <v>232903956.94999999</v>
      </c>
      <c r="R669" s="19">
        <v>5125000</v>
      </c>
      <c r="S669">
        <v>0</v>
      </c>
    </row>
    <row r="670" spans="1:20" x14ac:dyDescent="0.2">
      <c r="A670">
        <v>2014</v>
      </c>
      <c r="B670" t="s">
        <v>51</v>
      </c>
      <c r="C670" s="19">
        <f>VLOOKUP(A670,Datos!$A$2:$E$16,2,TRUE)</f>
        <v>27226883.441270299</v>
      </c>
      <c r="D670" s="19">
        <f>VLOOKUP(Panel!A670,Datos!$A$2:$E$16,3,TRUE)</f>
        <v>6.8685622000000002E-2</v>
      </c>
      <c r="E670" s="19">
        <f>VLOOKUP(Panel!A670,Datos!$A$2:$E$16,4,TRUE)</f>
        <v>-1594062.26013554</v>
      </c>
      <c r="F670" s="19">
        <f>VLOOKUP(Panel!A670,Datos!$A$2:$E$16,5,TRUE)</f>
        <v>54</v>
      </c>
      <c r="G670" s="22">
        <f>VLOOKUP(Panel!A670,Datos!$A$2:$F$16,6,TRUE)</f>
        <v>4.5091448918698429E-2</v>
      </c>
      <c r="H670" s="19"/>
      <c r="I670" s="19"/>
      <c r="J670" s="19"/>
      <c r="K670" s="19"/>
      <c r="M670" s="19">
        <v>48311156.659999996</v>
      </c>
      <c r="N670" s="19">
        <v>76538400</v>
      </c>
      <c r="O670" s="19">
        <v>38467493</v>
      </c>
      <c r="P670" s="19">
        <v>288386400.31999999</v>
      </c>
      <c r="Q670" s="19">
        <v>5926384061.5799999</v>
      </c>
      <c r="R670" s="19">
        <v>229395562</v>
      </c>
      <c r="S670" s="19">
        <v>51038000</v>
      </c>
    </row>
    <row r="671" spans="1:20" x14ac:dyDescent="0.2">
      <c r="A671">
        <v>2014</v>
      </c>
      <c r="B671" t="s">
        <v>52</v>
      </c>
      <c r="C671" s="19">
        <f>VLOOKUP(A671,Datos!$A$2:$E$16,2,TRUE)</f>
        <v>27226883.441270299</v>
      </c>
      <c r="D671" s="19">
        <f>VLOOKUP(Panel!A671,Datos!$A$2:$E$16,3,TRUE)</f>
        <v>6.8685622000000002E-2</v>
      </c>
      <c r="E671" s="19">
        <f>VLOOKUP(Panel!A671,Datos!$A$2:$E$16,4,TRUE)</f>
        <v>-1594062.26013554</v>
      </c>
      <c r="F671" s="19">
        <f>VLOOKUP(Panel!A671,Datos!$A$2:$E$16,5,TRUE)</f>
        <v>54</v>
      </c>
      <c r="G671" s="22">
        <f>VLOOKUP(Panel!A671,Datos!$A$2:$F$16,6,TRUE)</f>
        <v>4.5091448918698429E-2</v>
      </c>
      <c r="H671" s="19"/>
      <c r="J671" s="19"/>
      <c r="K671" s="19"/>
      <c r="N671" s="19">
        <v>218866710.93000001</v>
      </c>
      <c r="O671" s="19">
        <v>86319337</v>
      </c>
      <c r="P671" s="19">
        <v>1209556779.51</v>
      </c>
      <c r="Q671" s="19">
        <v>13730000</v>
      </c>
      <c r="R671">
        <v>0</v>
      </c>
      <c r="S671">
        <v>0</v>
      </c>
      <c r="T671">
        <v>0</v>
      </c>
    </row>
    <row r="672" spans="1:20" x14ac:dyDescent="0.2">
      <c r="A672">
        <v>2014</v>
      </c>
      <c r="B672" t="s">
        <v>53</v>
      </c>
      <c r="C672" s="19">
        <f>VLOOKUP(A672,Datos!$A$2:$E$16,2,TRUE)</f>
        <v>27226883.441270299</v>
      </c>
      <c r="D672" s="19">
        <f>VLOOKUP(Panel!A672,Datos!$A$2:$E$16,3,TRUE)</f>
        <v>6.8685622000000002E-2</v>
      </c>
      <c r="E672" s="19">
        <f>VLOOKUP(Panel!A672,Datos!$A$2:$E$16,4,TRUE)</f>
        <v>-1594062.26013554</v>
      </c>
      <c r="F672" s="19">
        <f>VLOOKUP(Panel!A672,Datos!$A$2:$E$16,5,TRUE)</f>
        <v>54</v>
      </c>
      <c r="G672" s="22">
        <f>VLOOKUP(Panel!A672,Datos!$A$2:$F$16,6,TRUE)</f>
        <v>4.5091448918698429E-2</v>
      </c>
      <c r="H672" s="19"/>
      <c r="I672" s="19"/>
      <c r="J672" s="19"/>
      <c r="M672" s="19">
        <v>21196371</v>
      </c>
      <c r="N672">
        <v>0</v>
      </c>
      <c r="O672">
        <v>0</v>
      </c>
      <c r="P672" s="19">
        <v>162479351.28999999</v>
      </c>
      <c r="Q672" s="19">
        <v>202114212.77000001</v>
      </c>
      <c r="R672" s="19">
        <v>91050559</v>
      </c>
    </row>
    <row r="673" spans="1:19" x14ac:dyDescent="0.2">
      <c r="A673">
        <v>2014</v>
      </c>
      <c r="B673" t="s">
        <v>54</v>
      </c>
      <c r="C673" s="19">
        <f>VLOOKUP(A673,Datos!$A$2:$E$16,2,TRUE)</f>
        <v>27226883.441270299</v>
      </c>
      <c r="D673" s="19">
        <f>VLOOKUP(Panel!A673,Datos!$A$2:$E$16,3,TRUE)</f>
        <v>6.8685622000000002E-2</v>
      </c>
      <c r="E673" s="19">
        <f>VLOOKUP(Panel!A673,Datos!$A$2:$E$16,4,TRUE)</f>
        <v>-1594062.26013554</v>
      </c>
      <c r="F673" s="19">
        <f>VLOOKUP(Panel!A673,Datos!$A$2:$E$16,5,TRUE)</f>
        <v>54</v>
      </c>
      <c r="G673" s="22">
        <f>VLOOKUP(Panel!A673,Datos!$A$2:$F$16,6,TRUE)</f>
        <v>4.5091448918698429E-2</v>
      </c>
      <c r="H673" s="19"/>
      <c r="I673" s="19"/>
      <c r="J673" s="19"/>
      <c r="K673" s="19"/>
      <c r="M673">
        <v>0</v>
      </c>
      <c r="N673" s="19">
        <v>134920943.19999999</v>
      </c>
      <c r="O673" s="19">
        <v>11815605</v>
      </c>
      <c r="P673" s="19">
        <v>200260537.63</v>
      </c>
      <c r="Q673" s="19">
        <v>160953400</v>
      </c>
      <c r="S673">
        <v>0</v>
      </c>
    </row>
    <row r="674" spans="1:19" x14ac:dyDescent="0.2">
      <c r="A674">
        <v>2014</v>
      </c>
      <c r="B674" t="s">
        <v>55</v>
      </c>
      <c r="C674" s="19">
        <f>VLOOKUP(A674,Datos!$A$2:$E$16,2,TRUE)</f>
        <v>27226883.441270299</v>
      </c>
      <c r="D674" s="19">
        <f>VLOOKUP(Panel!A674,Datos!$A$2:$E$16,3,TRUE)</f>
        <v>6.8685622000000002E-2</v>
      </c>
      <c r="E674" s="19">
        <f>VLOOKUP(Panel!A674,Datos!$A$2:$E$16,4,TRUE)</f>
        <v>-1594062.26013554</v>
      </c>
      <c r="F674" s="19">
        <f>VLOOKUP(Panel!A674,Datos!$A$2:$E$16,5,TRUE)</f>
        <v>54</v>
      </c>
      <c r="G674" s="22">
        <f>VLOOKUP(Panel!A674,Datos!$A$2:$F$16,6,TRUE)</f>
        <v>4.5091448918698429E-2</v>
      </c>
      <c r="H674" s="19"/>
      <c r="I674" s="19"/>
      <c r="J674" s="19"/>
      <c r="K674" s="19"/>
      <c r="L674" s="19"/>
      <c r="M674" s="19">
        <v>73896902</v>
      </c>
      <c r="N674" s="19">
        <v>60104594.32</v>
      </c>
      <c r="O674" s="19">
        <v>20281978.329999998</v>
      </c>
      <c r="P674" s="19">
        <v>51616432.100000001</v>
      </c>
      <c r="Q674" s="19">
        <v>10700000</v>
      </c>
      <c r="R674" s="19">
        <v>84023835.879999995</v>
      </c>
      <c r="S674">
        <v>0</v>
      </c>
    </row>
    <row r="675" spans="1:19" x14ac:dyDescent="0.2">
      <c r="A675">
        <v>2014</v>
      </c>
      <c r="B675" t="s">
        <v>56</v>
      </c>
      <c r="C675" s="19">
        <f>VLOOKUP(A675,Datos!$A$2:$E$16,2,TRUE)</f>
        <v>27226883.441270299</v>
      </c>
      <c r="D675" s="19">
        <f>VLOOKUP(Panel!A675,Datos!$A$2:$E$16,3,TRUE)</f>
        <v>6.8685622000000002E-2</v>
      </c>
      <c r="E675" s="19">
        <f>VLOOKUP(Panel!A675,Datos!$A$2:$E$16,4,TRUE)</f>
        <v>-1594062.26013554</v>
      </c>
      <c r="F675" s="19">
        <f>VLOOKUP(Panel!A675,Datos!$A$2:$E$16,5,TRUE)</f>
        <v>54</v>
      </c>
      <c r="G675" s="22">
        <f>VLOOKUP(Panel!A675,Datos!$A$2:$F$16,6,TRUE)</f>
        <v>4.5091448918698429E-2</v>
      </c>
      <c r="H675" s="19"/>
      <c r="I675" s="19"/>
      <c r="J675" s="19"/>
      <c r="K675" s="19"/>
      <c r="N675" s="19">
        <v>2438776</v>
      </c>
      <c r="Q675" s="19">
        <v>84753884.489999995</v>
      </c>
    </row>
    <row r="676" spans="1:19" x14ac:dyDescent="0.2">
      <c r="A676">
        <v>2014</v>
      </c>
      <c r="B676" t="s">
        <v>57</v>
      </c>
      <c r="C676" s="19">
        <f>VLOOKUP(A676,Datos!$A$2:$E$16,2,TRUE)</f>
        <v>27226883.441270299</v>
      </c>
      <c r="D676" s="19">
        <f>VLOOKUP(Panel!A676,Datos!$A$2:$E$16,3,TRUE)</f>
        <v>6.8685622000000002E-2</v>
      </c>
      <c r="E676" s="19">
        <f>VLOOKUP(Panel!A676,Datos!$A$2:$E$16,4,TRUE)</f>
        <v>-1594062.26013554</v>
      </c>
      <c r="F676" s="19">
        <f>VLOOKUP(Panel!A676,Datos!$A$2:$E$16,5,TRUE)</f>
        <v>54</v>
      </c>
      <c r="G676" s="22">
        <f>VLOOKUP(Panel!A676,Datos!$A$2:$F$16,6,TRUE)</f>
        <v>4.5091448918698429E-2</v>
      </c>
      <c r="H676" s="19"/>
      <c r="I676" s="19"/>
      <c r="J676" s="19"/>
      <c r="K676" s="19"/>
      <c r="M676" s="19">
        <v>1514287.2</v>
      </c>
      <c r="N676" s="19">
        <v>658580</v>
      </c>
      <c r="O676" s="19">
        <v>14831850</v>
      </c>
      <c r="P676" s="19">
        <v>56421487.119999997</v>
      </c>
      <c r="Q676" s="19">
        <v>98122155.870000005</v>
      </c>
      <c r="R676" s="19">
        <v>704444150.95000005</v>
      </c>
      <c r="S676" s="19">
        <v>115208704</v>
      </c>
    </row>
    <row r="677" spans="1:19" x14ac:dyDescent="0.2">
      <c r="A677">
        <v>2014</v>
      </c>
      <c r="B677" t="s">
        <v>58</v>
      </c>
      <c r="C677" s="19">
        <f>VLOOKUP(A677,Datos!$A$2:$E$16,2,TRUE)</f>
        <v>27226883.441270299</v>
      </c>
      <c r="D677" s="19">
        <f>VLOOKUP(Panel!A677,Datos!$A$2:$E$16,3,TRUE)</f>
        <v>6.8685622000000002E-2</v>
      </c>
      <c r="E677" s="19">
        <f>VLOOKUP(Panel!A677,Datos!$A$2:$E$16,4,TRUE)</f>
        <v>-1594062.26013554</v>
      </c>
      <c r="F677" s="19">
        <f>VLOOKUP(Panel!A677,Datos!$A$2:$E$16,5,TRUE)</f>
        <v>54</v>
      </c>
      <c r="G677" s="22">
        <f>VLOOKUP(Panel!A677,Datos!$A$2:$F$16,6,TRUE)</f>
        <v>4.5091448918698429E-2</v>
      </c>
      <c r="H677" s="19"/>
      <c r="I677" s="19"/>
      <c r="J677" s="19"/>
      <c r="K677" s="19"/>
      <c r="N677">
        <v>0</v>
      </c>
      <c r="O677" s="19">
        <v>134994200</v>
      </c>
      <c r="P677" s="19">
        <v>35524594.549999997</v>
      </c>
      <c r="Q677" s="19">
        <v>290602686</v>
      </c>
      <c r="R677" s="19">
        <v>1240000</v>
      </c>
    </row>
    <row r="678" spans="1:19" x14ac:dyDescent="0.2">
      <c r="A678">
        <v>2014</v>
      </c>
      <c r="B678" t="s">
        <v>59</v>
      </c>
      <c r="C678" s="19">
        <f>VLOOKUP(A678,Datos!$A$2:$E$16,2,TRUE)</f>
        <v>27226883.441270299</v>
      </c>
      <c r="D678" s="19">
        <f>VLOOKUP(Panel!A678,Datos!$A$2:$E$16,3,TRUE)</f>
        <v>6.8685622000000002E-2</v>
      </c>
      <c r="E678" s="19">
        <f>VLOOKUP(Panel!A678,Datos!$A$2:$E$16,4,TRUE)</f>
        <v>-1594062.26013554</v>
      </c>
      <c r="F678" s="19">
        <f>VLOOKUP(Panel!A678,Datos!$A$2:$E$16,5,TRUE)</f>
        <v>54</v>
      </c>
      <c r="G678" s="22">
        <f>VLOOKUP(Panel!A678,Datos!$A$2:$F$16,6,TRUE)</f>
        <v>4.5091448918698429E-2</v>
      </c>
      <c r="H678" s="19"/>
      <c r="N678" s="19">
        <v>273879504.48000002</v>
      </c>
      <c r="O678" s="19">
        <v>271471725</v>
      </c>
      <c r="P678" s="19">
        <v>5840000</v>
      </c>
      <c r="Q678" s="19">
        <v>20260046</v>
      </c>
      <c r="S678" s="19">
        <v>60620843</v>
      </c>
    </row>
    <row r="679" spans="1:19" x14ac:dyDescent="0.2">
      <c r="A679">
        <v>2014</v>
      </c>
      <c r="B679" t="s">
        <v>60</v>
      </c>
      <c r="C679" s="19">
        <f>VLOOKUP(A679,Datos!$A$2:$E$16,2,TRUE)</f>
        <v>27226883.441270299</v>
      </c>
      <c r="D679" s="19">
        <f>VLOOKUP(Panel!A679,Datos!$A$2:$E$16,3,TRUE)</f>
        <v>6.8685622000000002E-2</v>
      </c>
      <c r="E679" s="19">
        <f>VLOOKUP(Panel!A679,Datos!$A$2:$E$16,4,TRUE)</f>
        <v>-1594062.26013554</v>
      </c>
      <c r="F679" s="19">
        <f>VLOOKUP(Panel!A679,Datos!$A$2:$E$16,5,TRUE)</f>
        <v>54</v>
      </c>
      <c r="G679" s="22">
        <f>VLOOKUP(Panel!A679,Datos!$A$2:$F$16,6,TRUE)</f>
        <v>4.5091448918698429E-2</v>
      </c>
      <c r="H679" s="19"/>
      <c r="I679" s="19"/>
      <c r="J679" s="19"/>
      <c r="K679" s="19"/>
      <c r="M679">
        <v>0</v>
      </c>
      <c r="N679" s="19">
        <v>4514950</v>
      </c>
      <c r="O679" s="19">
        <v>184620591</v>
      </c>
      <c r="P679" s="19">
        <v>984404053.17999995</v>
      </c>
      <c r="Q679" s="19">
        <v>1939578415.5999999</v>
      </c>
      <c r="R679" s="19">
        <v>1914650</v>
      </c>
    </row>
    <row r="680" spans="1:19" x14ac:dyDescent="0.2">
      <c r="A680">
        <v>2014</v>
      </c>
      <c r="B680" t="s">
        <v>61</v>
      </c>
      <c r="C680" s="19">
        <f>VLOOKUP(A680,Datos!$A$2:$E$16,2,TRUE)</f>
        <v>27226883.441270299</v>
      </c>
      <c r="D680" s="19">
        <f>VLOOKUP(Panel!A680,Datos!$A$2:$E$16,3,TRUE)</f>
        <v>6.8685622000000002E-2</v>
      </c>
      <c r="E680" s="19">
        <f>VLOOKUP(Panel!A680,Datos!$A$2:$E$16,4,TRUE)</f>
        <v>-1594062.26013554</v>
      </c>
      <c r="F680" s="19">
        <f>VLOOKUP(Panel!A680,Datos!$A$2:$E$16,5,TRUE)</f>
        <v>54</v>
      </c>
      <c r="G680" s="22">
        <f>VLOOKUP(Panel!A680,Datos!$A$2:$F$16,6,TRUE)</f>
        <v>4.5091448918698429E-2</v>
      </c>
      <c r="H680" s="19"/>
      <c r="I680" s="19"/>
      <c r="J680" s="19"/>
      <c r="K680" s="19"/>
      <c r="M680" s="19">
        <v>1551600</v>
      </c>
      <c r="P680" s="19">
        <v>5693500</v>
      </c>
      <c r="Q680" s="19">
        <v>57872480</v>
      </c>
      <c r="S680">
        <v>0</v>
      </c>
    </row>
    <row r="681" spans="1:19" x14ac:dyDescent="0.2">
      <c r="A681">
        <v>2014</v>
      </c>
      <c r="B681" t="s">
        <v>62</v>
      </c>
      <c r="C681" s="19">
        <f>VLOOKUP(A681,Datos!$A$2:$E$16,2,TRUE)</f>
        <v>27226883.441270299</v>
      </c>
      <c r="D681" s="19">
        <f>VLOOKUP(Panel!A681,Datos!$A$2:$E$16,3,TRUE)</f>
        <v>6.8685622000000002E-2</v>
      </c>
      <c r="E681" s="19">
        <f>VLOOKUP(Panel!A681,Datos!$A$2:$E$16,4,TRUE)</f>
        <v>-1594062.26013554</v>
      </c>
      <c r="F681" s="19">
        <f>VLOOKUP(Panel!A681,Datos!$A$2:$E$16,5,TRUE)</f>
        <v>54</v>
      </c>
      <c r="G681" s="22">
        <f>VLOOKUP(Panel!A681,Datos!$A$2:$F$16,6,TRUE)</f>
        <v>4.5091448918698429E-2</v>
      </c>
      <c r="H681" s="19"/>
      <c r="J681" s="19"/>
      <c r="K681" s="19"/>
      <c r="L681" s="19"/>
      <c r="M681" s="19">
        <v>41461705.450000003</v>
      </c>
      <c r="N681" s="19">
        <v>640938.09</v>
      </c>
      <c r="O681" s="19">
        <v>1215400</v>
      </c>
      <c r="P681">
        <v>0</v>
      </c>
      <c r="Q681" s="19">
        <v>45412842</v>
      </c>
      <c r="S681">
        <v>0</v>
      </c>
    </row>
    <row r="682" spans="1:19" x14ac:dyDescent="0.2">
      <c r="A682">
        <v>2014</v>
      </c>
      <c r="B682" t="s">
        <v>63</v>
      </c>
      <c r="C682" s="19">
        <f>VLOOKUP(A682,Datos!$A$2:$E$16,2,TRUE)</f>
        <v>27226883.441270299</v>
      </c>
      <c r="D682" s="19">
        <f>VLOOKUP(Panel!A682,Datos!$A$2:$E$16,3,TRUE)</f>
        <v>6.8685622000000002E-2</v>
      </c>
      <c r="E682" s="19">
        <f>VLOOKUP(Panel!A682,Datos!$A$2:$E$16,4,TRUE)</f>
        <v>-1594062.26013554</v>
      </c>
      <c r="F682" s="19">
        <f>VLOOKUP(Panel!A682,Datos!$A$2:$E$16,5,TRUE)</f>
        <v>54</v>
      </c>
      <c r="G682" s="22">
        <f>VLOOKUP(Panel!A682,Datos!$A$2:$F$16,6,TRUE)</f>
        <v>4.5091448918698429E-2</v>
      </c>
      <c r="H682" s="19"/>
      <c r="I682" s="19"/>
      <c r="J682" s="19"/>
      <c r="K682" s="19"/>
      <c r="N682" s="19">
        <v>189195390</v>
      </c>
      <c r="O682" s="19">
        <v>7200000</v>
      </c>
      <c r="P682" s="19">
        <v>202148000</v>
      </c>
      <c r="Q682" s="19">
        <v>380628682.69999999</v>
      </c>
      <c r="R682">
        <v>0</v>
      </c>
      <c r="S682" s="19">
        <v>103029625</v>
      </c>
    </row>
    <row r="683" spans="1:19" x14ac:dyDescent="0.2">
      <c r="A683">
        <v>2014</v>
      </c>
      <c r="B683" t="s">
        <v>64</v>
      </c>
      <c r="C683" s="19">
        <f>VLOOKUP(A683,Datos!$A$2:$E$16,2,TRUE)</f>
        <v>27226883.441270299</v>
      </c>
      <c r="D683" s="19">
        <f>VLOOKUP(Panel!A683,Datos!$A$2:$E$16,3,TRUE)</f>
        <v>6.8685622000000002E-2</v>
      </c>
      <c r="E683" s="19">
        <f>VLOOKUP(Panel!A683,Datos!$A$2:$E$16,4,TRUE)</f>
        <v>-1594062.26013554</v>
      </c>
      <c r="F683" s="19">
        <f>VLOOKUP(Panel!A683,Datos!$A$2:$E$16,5,TRUE)</f>
        <v>54</v>
      </c>
      <c r="G683" s="22">
        <f>VLOOKUP(Panel!A683,Datos!$A$2:$F$16,6,TRUE)</f>
        <v>4.5091448918698429E-2</v>
      </c>
      <c r="H683" s="19"/>
      <c r="I683" s="19"/>
      <c r="J683" s="19"/>
      <c r="K683" s="19"/>
      <c r="M683" s="19">
        <v>7100000</v>
      </c>
      <c r="N683" s="19">
        <v>61884038.700000003</v>
      </c>
      <c r="O683" s="19">
        <v>29752994</v>
      </c>
      <c r="P683" s="19">
        <v>16254200</v>
      </c>
      <c r="Q683" s="19">
        <v>237935591</v>
      </c>
      <c r="R683">
        <v>0</v>
      </c>
      <c r="S683">
        <v>0</v>
      </c>
    </row>
    <row r="684" spans="1:19" x14ac:dyDescent="0.2">
      <c r="A684">
        <v>2014</v>
      </c>
      <c r="B684" t="s">
        <v>65</v>
      </c>
      <c r="C684" s="19">
        <f>VLOOKUP(A684,Datos!$A$2:$E$16,2,TRUE)</f>
        <v>27226883.441270299</v>
      </c>
      <c r="D684" s="19">
        <f>VLOOKUP(Panel!A684,Datos!$A$2:$E$16,3,TRUE)</f>
        <v>6.8685622000000002E-2</v>
      </c>
      <c r="E684" s="19">
        <f>VLOOKUP(Panel!A684,Datos!$A$2:$E$16,4,TRUE)</f>
        <v>-1594062.26013554</v>
      </c>
      <c r="F684" s="19">
        <f>VLOOKUP(Panel!A684,Datos!$A$2:$E$16,5,TRUE)</f>
        <v>54</v>
      </c>
      <c r="G684" s="22">
        <f>VLOOKUP(Panel!A684,Datos!$A$2:$F$16,6,TRUE)</f>
        <v>4.5091448918698429E-2</v>
      </c>
      <c r="H684" s="19"/>
      <c r="L684" s="19"/>
      <c r="N684" s="19">
        <v>8585192.6300000008</v>
      </c>
      <c r="P684" s="19">
        <v>15730454.640000001</v>
      </c>
      <c r="Q684" s="19">
        <v>200481805.24000001</v>
      </c>
      <c r="R684" s="19">
        <v>66755694.909999996</v>
      </c>
      <c r="S684">
        <v>0</v>
      </c>
    </row>
    <row r="685" spans="1:19" x14ac:dyDescent="0.2">
      <c r="A685">
        <v>2014</v>
      </c>
      <c r="B685" t="s">
        <v>66</v>
      </c>
      <c r="C685" s="19">
        <f>VLOOKUP(A685,Datos!$A$2:$E$16,2,TRUE)</f>
        <v>27226883.441270299</v>
      </c>
      <c r="D685" s="19">
        <f>VLOOKUP(Panel!A685,Datos!$A$2:$E$16,3,TRUE)</f>
        <v>6.8685622000000002E-2</v>
      </c>
      <c r="E685" s="19">
        <f>VLOOKUP(Panel!A685,Datos!$A$2:$E$16,4,TRUE)</f>
        <v>-1594062.26013554</v>
      </c>
      <c r="F685" s="19">
        <f>VLOOKUP(Panel!A685,Datos!$A$2:$E$16,5,TRUE)</f>
        <v>54</v>
      </c>
      <c r="G685" s="22">
        <f>VLOOKUP(Panel!A685,Datos!$A$2:$F$16,6,TRUE)</f>
        <v>4.5091448918698429E-2</v>
      </c>
      <c r="H685" s="19"/>
      <c r="I685" s="19"/>
      <c r="J685" s="19"/>
      <c r="K685" s="19"/>
      <c r="N685" s="19">
        <v>7406113.25</v>
      </c>
      <c r="O685" s="19">
        <v>34012044</v>
      </c>
      <c r="P685" s="19">
        <v>180468184</v>
      </c>
      <c r="Q685" s="19">
        <v>36104864.68</v>
      </c>
      <c r="R685" s="19">
        <v>21423666.809999999</v>
      </c>
    </row>
    <row r="686" spans="1:19" x14ac:dyDescent="0.2">
      <c r="A686">
        <v>2014</v>
      </c>
      <c r="B686" t="s">
        <v>67</v>
      </c>
      <c r="C686" s="19">
        <f>VLOOKUP(A686,Datos!$A$2:$E$16,2,TRUE)</f>
        <v>27226883.441270299</v>
      </c>
      <c r="D686" s="19">
        <f>VLOOKUP(Panel!A686,Datos!$A$2:$E$16,3,TRUE)</f>
        <v>6.8685622000000002E-2</v>
      </c>
      <c r="E686" s="19">
        <f>VLOOKUP(Panel!A686,Datos!$A$2:$E$16,4,TRUE)</f>
        <v>-1594062.26013554</v>
      </c>
      <c r="F686" s="19">
        <f>VLOOKUP(Panel!A686,Datos!$A$2:$E$16,5,TRUE)</f>
        <v>54</v>
      </c>
      <c r="G686" s="22">
        <f>VLOOKUP(Panel!A686,Datos!$A$2:$F$16,6,TRUE)</f>
        <v>4.5091448918698429E-2</v>
      </c>
      <c r="H686" s="19"/>
      <c r="I686" s="19"/>
      <c r="J686" s="19"/>
      <c r="K686" s="19"/>
      <c r="L686" s="19"/>
      <c r="M686" s="19">
        <v>4761221</v>
      </c>
      <c r="N686" s="19">
        <v>183165176</v>
      </c>
      <c r="P686" s="19">
        <v>355285498.39999998</v>
      </c>
      <c r="Q686" s="19">
        <v>334279279.20999998</v>
      </c>
      <c r="R686" s="19">
        <v>19276520</v>
      </c>
      <c r="S686" s="19">
        <v>27000000</v>
      </c>
    </row>
    <row r="687" spans="1:19" x14ac:dyDescent="0.2">
      <c r="A687">
        <v>2014</v>
      </c>
      <c r="B687" t="s">
        <v>68</v>
      </c>
      <c r="C687" s="19">
        <f>VLOOKUP(A687,Datos!$A$2:$E$16,2,TRUE)</f>
        <v>27226883.441270299</v>
      </c>
      <c r="D687" s="19">
        <f>VLOOKUP(Panel!A687,Datos!$A$2:$E$16,3,TRUE)</f>
        <v>6.8685622000000002E-2</v>
      </c>
      <c r="E687" s="19">
        <f>VLOOKUP(Panel!A687,Datos!$A$2:$E$16,4,TRUE)</f>
        <v>-1594062.26013554</v>
      </c>
      <c r="F687" s="19">
        <f>VLOOKUP(Panel!A687,Datos!$A$2:$E$16,5,TRUE)</f>
        <v>54</v>
      </c>
      <c r="G687" s="22">
        <f>VLOOKUP(Panel!A687,Datos!$A$2:$F$16,6,TRUE)</f>
        <v>4.5091448918698429E-2</v>
      </c>
      <c r="H687" s="19"/>
      <c r="I687" s="19"/>
      <c r="J687" s="19"/>
      <c r="K687" s="19"/>
      <c r="O687" s="19">
        <v>85000000</v>
      </c>
      <c r="P687">
        <v>0</v>
      </c>
      <c r="Q687" s="19">
        <v>382767117.44</v>
      </c>
      <c r="S687">
        <v>0</v>
      </c>
    </row>
    <row r="688" spans="1:19" x14ac:dyDescent="0.2">
      <c r="A688">
        <v>2014</v>
      </c>
      <c r="B688" t="s">
        <v>69</v>
      </c>
      <c r="C688" s="19">
        <f>VLOOKUP(A688,Datos!$A$2:$E$16,2,TRUE)</f>
        <v>27226883.441270299</v>
      </c>
      <c r="D688" s="19">
        <f>VLOOKUP(Panel!A688,Datos!$A$2:$E$16,3,TRUE)</f>
        <v>6.8685622000000002E-2</v>
      </c>
      <c r="E688" s="19">
        <f>VLOOKUP(Panel!A688,Datos!$A$2:$E$16,4,TRUE)</f>
        <v>-1594062.26013554</v>
      </c>
      <c r="F688" s="19">
        <f>VLOOKUP(Panel!A688,Datos!$A$2:$E$16,5,TRUE)</f>
        <v>54</v>
      </c>
      <c r="G688" s="22">
        <f>VLOOKUP(Panel!A688,Datos!$A$2:$F$16,6,TRUE)</f>
        <v>4.5091448918698429E-2</v>
      </c>
      <c r="H688" s="19"/>
      <c r="I688" s="19"/>
      <c r="J688" s="19"/>
      <c r="K688" s="19"/>
      <c r="M688">
        <v>0</v>
      </c>
      <c r="N688">
        <v>0</v>
      </c>
      <c r="O688" s="19">
        <v>13932875</v>
      </c>
      <c r="P688" s="19">
        <v>421819816.06</v>
      </c>
      <c r="Q688" s="19">
        <v>177134046.97999999</v>
      </c>
      <c r="R688" s="19">
        <v>17000000</v>
      </c>
      <c r="S688" s="19">
        <v>12150000</v>
      </c>
    </row>
    <row r="689" spans="1:20" x14ac:dyDescent="0.2">
      <c r="A689">
        <v>2014</v>
      </c>
      <c r="B689" t="s">
        <v>70</v>
      </c>
      <c r="C689" s="19">
        <f>VLOOKUP(A689,Datos!$A$2:$E$16,2,TRUE)</f>
        <v>27226883.441270299</v>
      </c>
      <c r="D689" s="19">
        <f>VLOOKUP(Panel!A689,Datos!$A$2:$E$16,3,TRUE)</f>
        <v>6.8685622000000002E-2</v>
      </c>
      <c r="E689" s="19">
        <f>VLOOKUP(Panel!A689,Datos!$A$2:$E$16,4,TRUE)</f>
        <v>-1594062.26013554</v>
      </c>
      <c r="F689" s="19">
        <f>VLOOKUP(Panel!A689,Datos!$A$2:$E$16,5,TRUE)</f>
        <v>54</v>
      </c>
      <c r="G689" s="22">
        <f>VLOOKUP(Panel!A689,Datos!$A$2:$F$16,6,TRUE)</f>
        <v>4.5091448918698429E-2</v>
      </c>
      <c r="H689" s="19"/>
      <c r="I689" s="19"/>
      <c r="J689" s="19"/>
      <c r="K689" s="19"/>
      <c r="N689" s="19">
        <v>1000000</v>
      </c>
      <c r="O689" s="19">
        <v>23640413</v>
      </c>
      <c r="P689" s="19">
        <v>13362476.720000001</v>
      </c>
      <c r="Q689" s="19">
        <v>66945921.490000002</v>
      </c>
      <c r="R689" s="19">
        <v>11876000</v>
      </c>
      <c r="S689" s="19">
        <v>90000000</v>
      </c>
      <c r="T689" s="19">
        <v>37840200</v>
      </c>
    </row>
    <row r="690" spans="1:20" x14ac:dyDescent="0.2">
      <c r="A690">
        <v>2014</v>
      </c>
      <c r="B690" t="s">
        <v>71</v>
      </c>
      <c r="C690" s="19">
        <f>VLOOKUP(A690,Datos!$A$2:$E$16,2,TRUE)</f>
        <v>27226883.441270299</v>
      </c>
      <c r="D690" s="19">
        <f>VLOOKUP(Panel!A690,Datos!$A$2:$E$16,3,TRUE)</f>
        <v>6.8685622000000002E-2</v>
      </c>
      <c r="E690" s="19">
        <f>VLOOKUP(Panel!A690,Datos!$A$2:$E$16,4,TRUE)</f>
        <v>-1594062.26013554</v>
      </c>
      <c r="F690" s="19">
        <f>VLOOKUP(Panel!A690,Datos!$A$2:$E$16,5,TRUE)</f>
        <v>54</v>
      </c>
      <c r="G690" s="22">
        <f>VLOOKUP(Panel!A690,Datos!$A$2:$F$16,6,TRUE)</f>
        <v>4.5091448918698429E-2</v>
      </c>
      <c r="H690" s="19"/>
      <c r="I690" s="19"/>
      <c r="J690" s="19"/>
      <c r="K690" s="19"/>
      <c r="L690" s="19"/>
      <c r="M690" s="19">
        <v>10484789.68</v>
      </c>
      <c r="O690" s="19">
        <v>42000000</v>
      </c>
      <c r="S690" s="19">
        <v>4950000</v>
      </c>
    </row>
    <row r="691" spans="1:20" x14ac:dyDescent="0.2">
      <c r="A691">
        <v>2014</v>
      </c>
      <c r="B691" t="s">
        <v>72</v>
      </c>
      <c r="C691" s="19">
        <f>VLOOKUP(A691,Datos!$A$2:$E$16,2,TRUE)</f>
        <v>27226883.441270299</v>
      </c>
      <c r="D691" s="19">
        <f>VLOOKUP(Panel!A691,Datos!$A$2:$E$16,3,TRUE)</f>
        <v>6.8685622000000002E-2</v>
      </c>
      <c r="E691" s="19">
        <f>VLOOKUP(Panel!A691,Datos!$A$2:$E$16,4,TRUE)</f>
        <v>-1594062.26013554</v>
      </c>
      <c r="F691" s="19">
        <f>VLOOKUP(Panel!A691,Datos!$A$2:$E$16,5,TRUE)</f>
        <v>54</v>
      </c>
      <c r="G691" s="22">
        <f>VLOOKUP(Panel!A691,Datos!$A$2:$F$16,6,TRUE)</f>
        <v>4.5091448918698429E-2</v>
      </c>
      <c r="H691" s="19"/>
      <c r="I691" s="19"/>
      <c r="J691" s="19"/>
      <c r="K691" s="19"/>
      <c r="M691" s="19">
        <v>479500</v>
      </c>
      <c r="N691" s="19">
        <v>2028495.6</v>
      </c>
      <c r="O691" s="19">
        <v>21874347</v>
      </c>
      <c r="P691" s="19">
        <v>12756894.32</v>
      </c>
      <c r="Q691" s="19">
        <v>72167900</v>
      </c>
      <c r="R691" s="19">
        <v>1590000</v>
      </c>
      <c r="S691">
        <v>0</v>
      </c>
    </row>
    <row r="692" spans="1:20" x14ac:dyDescent="0.2">
      <c r="A692">
        <v>2014</v>
      </c>
      <c r="B692" t="s">
        <v>73</v>
      </c>
      <c r="C692" s="19">
        <f>VLOOKUP(A692,Datos!$A$2:$E$16,2,TRUE)</f>
        <v>27226883.441270299</v>
      </c>
      <c r="D692" s="19">
        <f>VLOOKUP(Panel!A692,Datos!$A$2:$E$16,3,TRUE)</f>
        <v>6.8685622000000002E-2</v>
      </c>
      <c r="E692" s="19">
        <f>VLOOKUP(Panel!A692,Datos!$A$2:$E$16,4,TRUE)</f>
        <v>-1594062.26013554</v>
      </c>
      <c r="F692" s="19">
        <f>VLOOKUP(Panel!A692,Datos!$A$2:$E$16,5,TRUE)</f>
        <v>54</v>
      </c>
      <c r="G692" s="22">
        <f>VLOOKUP(Panel!A692,Datos!$A$2:$F$16,6,TRUE)</f>
        <v>4.5091448918698429E-2</v>
      </c>
      <c r="H692" s="19"/>
      <c r="I692" s="19"/>
      <c r="J692" s="19"/>
      <c r="K692" s="19"/>
      <c r="N692" s="19">
        <v>4146255</v>
      </c>
      <c r="O692" s="19">
        <v>15466100.08</v>
      </c>
      <c r="P692" s="19">
        <v>940699480.91999996</v>
      </c>
      <c r="Q692" s="19">
        <v>198585048.40000001</v>
      </c>
      <c r="R692" s="19">
        <v>16208231.939999999</v>
      </c>
    </row>
    <row r="693" spans="1:20" x14ac:dyDescent="0.2">
      <c r="A693">
        <v>2014</v>
      </c>
      <c r="B693" t="s">
        <v>74</v>
      </c>
      <c r="C693" s="19">
        <f>VLOOKUP(A693,Datos!$A$2:$E$16,2,TRUE)</f>
        <v>27226883.441270299</v>
      </c>
      <c r="D693" s="19">
        <f>VLOOKUP(Panel!A693,Datos!$A$2:$E$16,3,TRUE)</f>
        <v>6.8685622000000002E-2</v>
      </c>
      <c r="E693" s="19">
        <f>VLOOKUP(Panel!A693,Datos!$A$2:$E$16,4,TRUE)</f>
        <v>-1594062.26013554</v>
      </c>
      <c r="F693" s="19">
        <f>VLOOKUP(Panel!A693,Datos!$A$2:$E$16,5,TRUE)</f>
        <v>54</v>
      </c>
      <c r="G693" s="22">
        <f>VLOOKUP(Panel!A693,Datos!$A$2:$F$16,6,TRUE)</f>
        <v>4.5091448918698429E-2</v>
      </c>
      <c r="H693" s="19"/>
      <c r="I693" s="19"/>
      <c r="J693" s="19"/>
      <c r="N693" s="19">
        <v>2407429</v>
      </c>
      <c r="P693" s="19">
        <v>31118878.420000002</v>
      </c>
      <c r="Q693" s="19">
        <v>8000000</v>
      </c>
      <c r="R693">
        <v>0</v>
      </c>
    </row>
    <row r="694" spans="1:20" x14ac:dyDescent="0.2">
      <c r="A694">
        <v>2014</v>
      </c>
      <c r="B694" t="s">
        <v>75</v>
      </c>
      <c r="C694" s="19">
        <f>VLOOKUP(A694,Datos!$A$2:$E$16,2,TRUE)</f>
        <v>27226883.441270299</v>
      </c>
      <c r="D694" s="19">
        <f>VLOOKUP(Panel!A694,Datos!$A$2:$E$16,3,TRUE)</f>
        <v>6.8685622000000002E-2</v>
      </c>
      <c r="E694" s="19">
        <f>VLOOKUP(Panel!A694,Datos!$A$2:$E$16,4,TRUE)</f>
        <v>-1594062.26013554</v>
      </c>
      <c r="F694" s="19">
        <f>VLOOKUP(Panel!A694,Datos!$A$2:$E$16,5,TRUE)</f>
        <v>54</v>
      </c>
      <c r="G694" s="22">
        <f>VLOOKUP(Panel!A694,Datos!$A$2:$F$16,6,TRUE)</f>
        <v>4.5091448918698429E-2</v>
      </c>
      <c r="H694" s="19"/>
      <c r="I694" s="19"/>
      <c r="J694" s="19"/>
      <c r="M694" s="19">
        <v>116305</v>
      </c>
      <c r="N694" s="19">
        <v>2680548.0299999998</v>
      </c>
      <c r="S694">
        <v>0</v>
      </c>
    </row>
    <row r="695" spans="1:20" x14ac:dyDescent="0.2">
      <c r="A695">
        <v>2014</v>
      </c>
      <c r="B695" t="s">
        <v>76</v>
      </c>
      <c r="C695" s="19">
        <f>VLOOKUP(A695,Datos!$A$2:$E$16,2,TRUE)</f>
        <v>27226883.441270299</v>
      </c>
      <c r="D695" s="19">
        <f>VLOOKUP(Panel!A695,Datos!$A$2:$E$16,3,TRUE)</f>
        <v>6.8685622000000002E-2</v>
      </c>
      <c r="E695" s="19">
        <f>VLOOKUP(Panel!A695,Datos!$A$2:$E$16,4,TRUE)</f>
        <v>-1594062.26013554</v>
      </c>
      <c r="F695" s="19">
        <f>VLOOKUP(Panel!A695,Datos!$A$2:$E$16,5,TRUE)</f>
        <v>54</v>
      </c>
      <c r="G695" s="22">
        <f>VLOOKUP(Panel!A695,Datos!$A$2:$F$16,6,TRUE)</f>
        <v>4.5091448918698429E-2</v>
      </c>
      <c r="H695" s="19"/>
      <c r="I695" s="19"/>
      <c r="J695" s="19"/>
      <c r="K695" s="19"/>
      <c r="M695" s="19">
        <v>95000</v>
      </c>
      <c r="N695" s="19">
        <v>13317079.300000001</v>
      </c>
      <c r="O695" s="19">
        <v>16835187</v>
      </c>
      <c r="P695" s="19">
        <v>69332178.909999996</v>
      </c>
      <c r="Q695" s="19">
        <v>442747883.06999999</v>
      </c>
      <c r="R695" s="19">
        <v>304103799.99000001</v>
      </c>
      <c r="S695">
        <v>0</v>
      </c>
    </row>
    <row r="696" spans="1:20" x14ac:dyDescent="0.2">
      <c r="A696">
        <v>2014</v>
      </c>
      <c r="B696" t="s">
        <v>77</v>
      </c>
      <c r="C696" s="19">
        <f>VLOOKUP(A696,Datos!$A$2:$E$16,2,TRUE)</f>
        <v>27226883.441270299</v>
      </c>
      <c r="D696" s="19">
        <f>VLOOKUP(Panel!A696,Datos!$A$2:$E$16,3,TRUE)</f>
        <v>6.8685622000000002E-2</v>
      </c>
      <c r="E696" s="19">
        <f>VLOOKUP(Panel!A696,Datos!$A$2:$E$16,4,TRUE)</f>
        <v>-1594062.26013554</v>
      </c>
      <c r="F696" s="19">
        <f>VLOOKUP(Panel!A696,Datos!$A$2:$E$16,5,TRUE)</f>
        <v>54</v>
      </c>
      <c r="G696" s="22">
        <f>VLOOKUP(Panel!A696,Datos!$A$2:$F$16,6,TRUE)</f>
        <v>4.5091448918698429E-2</v>
      </c>
      <c r="H696" s="19"/>
      <c r="I696" s="19"/>
      <c r="J696" s="19"/>
      <c r="N696" s="19">
        <v>1403789.7</v>
      </c>
      <c r="O696" s="19">
        <v>38921900.939999998</v>
      </c>
      <c r="P696" s="19">
        <v>11968121.92</v>
      </c>
      <c r="Q696" s="19">
        <v>225494064.99000001</v>
      </c>
      <c r="R696">
        <v>0</v>
      </c>
    </row>
    <row r="697" spans="1:20" x14ac:dyDescent="0.2">
      <c r="A697">
        <v>2014</v>
      </c>
      <c r="B697" t="s">
        <v>78</v>
      </c>
      <c r="C697" s="19">
        <f>VLOOKUP(A697,Datos!$A$2:$E$16,2,TRUE)</f>
        <v>27226883.441270299</v>
      </c>
      <c r="D697" s="19">
        <f>VLOOKUP(Panel!A697,Datos!$A$2:$E$16,3,TRUE)</f>
        <v>6.8685622000000002E-2</v>
      </c>
      <c r="E697" s="19">
        <f>VLOOKUP(Panel!A697,Datos!$A$2:$E$16,4,TRUE)</f>
        <v>-1594062.26013554</v>
      </c>
      <c r="F697" s="19">
        <f>VLOOKUP(Panel!A697,Datos!$A$2:$E$16,5,TRUE)</f>
        <v>54</v>
      </c>
      <c r="G697" s="22">
        <f>VLOOKUP(Panel!A697,Datos!$A$2:$F$16,6,TRUE)</f>
        <v>4.5091448918698429E-2</v>
      </c>
      <c r="H697" s="19"/>
      <c r="I697" s="19"/>
      <c r="J697" s="19"/>
      <c r="K697" s="19"/>
      <c r="M697">
        <v>0</v>
      </c>
      <c r="N697" s="19">
        <v>1689815</v>
      </c>
      <c r="O697" s="19">
        <v>4639995.47</v>
      </c>
      <c r="P697" s="19">
        <v>46764000</v>
      </c>
      <c r="Q697" s="19">
        <v>259833205.83000001</v>
      </c>
      <c r="R697" s="19">
        <v>105712215.22</v>
      </c>
      <c r="S697" s="19">
        <v>3000000</v>
      </c>
    </row>
    <row r="698" spans="1:20" x14ac:dyDescent="0.2">
      <c r="A698">
        <v>2014</v>
      </c>
      <c r="B698" t="s">
        <v>79</v>
      </c>
      <c r="C698" s="19">
        <f>VLOOKUP(A698,Datos!$A$2:$E$16,2,TRUE)</f>
        <v>27226883.441270299</v>
      </c>
      <c r="D698" s="19">
        <f>VLOOKUP(Panel!A698,Datos!$A$2:$E$16,3,TRUE)</f>
        <v>6.8685622000000002E-2</v>
      </c>
      <c r="E698" s="19">
        <f>VLOOKUP(Panel!A698,Datos!$A$2:$E$16,4,TRUE)</f>
        <v>-1594062.26013554</v>
      </c>
      <c r="F698" s="19">
        <f>VLOOKUP(Panel!A698,Datos!$A$2:$E$16,5,TRUE)</f>
        <v>54</v>
      </c>
      <c r="G698" s="22">
        <f>VLOOKUP(Panel!A698,Datos!$A$2:$F$16,6,TRUE)</f>
        <v>4.5091448918698429E-2</v>
      </c>
      <c r="H698" s="19"/>
      <c r="J698" s="19"/>
      <c r="K698" s="19"/>
      <c r="L698" s="19"/>
      <c r="M698" s="19">
        <v>150000</v>
      </c>
      <c r="N698" s="19">
        <v>6162575</v>
      </c>
      <c r="O698" s="19">
        <v>27346181</v>
      </c>
      <c r="P698" s="19">
        <v>44442156.759999998</v>
      </c>
      <c r="Q698" s="19">
        <v>15454736.41</v>
      </c>
      <c r="R698">
        <v>0</v>
      </c>
    </row>
    <row r="699" spans="1:20" x14ac:dyDescent="0.2">
      <c r="A699">
        <v>2014</v>
      </c>
      <c r="B699" t="s">
        <v>80</v>
      </c>
      <c r="C699" s="19">
        <f>VLOOKUP(A699,Datos!$A$2:$E$16,2,TRUE)</f>
        <v>27226883.441270299</v>
      </c>
      <c r="D699" s="19">
        <f>VLOOKUP(Panel!A699,Datos!$A$2:$E$16,3,TRUE)</f>
        <v>6.8685622000000002E-2</v>
      </c>
      <c r="E699" s="19">
        <f>VLOOKUP(Panel!A699,Datos!$A$2:$E$16,4,TRUE)</f>
        <v>-1594062.26013554</v>
      </c>
      <c r="F699" s="19">
        <f>VLOOKUP(Panel!A699,Datos!$A$2:$E$16,5,TRUE)</f>
        <v>54</v>
      </c>
      <c r="G699" s="22">
        <f>VLOOKUP(Panel!A699,Datos!$A$2:$F$16,6,TRUE)</f>
        <v>4.5091448918698429E-2</v>
      </c>
      <c r="H699" s="19"/>
      <c r="I699" s="19"/>
      <c r="J699" s="19"/>
      <c r="K699" s="19"/>
      <c r="M699">
        <v>0</v>
      </c>
      <c r="N699" s="19">
        <v>662262.41</v>
      </c>
      <c r="P699" s="19">
        <v>76410966.030000001</v>
      </c>
    </row>
    <row r="700" spans="1:20" x14ac:dyDescent="0.2">
      <c r="A700">
        <v>2014</v>
      </c>
      <c r="B700" t="s">
        <v>81</v>
      </c>
      <c r="C700" s="19">
        <f>VLOOKUP(A700,Datos!$A$2:$E$16,2,TRUE)</f>
        <v>27226883.441270299</v>
      </c>
      <c r="D700" s="19">
        <f>VLOOKUP(Panel!A700,Datos!$A$2:$E$16,3,TRUE)</f>
        <v>6.8685622000000002E-2</v>
      </c>
      <c r="E700" s="19">
        <f>VLOOKUP(Panel!A700,Datos!$A$2:$E$16,4,TRUE)</f>
        <v>-1594062.26013554</v>
      </c>
      <c r="F700" s="19">
        <f>VLOOKUP(Panel!A700,Datos!$A$2:$E$16,5,TRUE)</f>
        <v>54</v>
      </c>
      <c r="G700" s="22">
        <f>VLOOKUP(Panel!A700,Datos!$A$2:$F$16,6,TRUE)</f>
        <v>4.5091448918698429E-2</v>
      </c>
      <c r="H700" s="19"/>
      <c r="I700" s="19"/>
      <c r="J700" s="19"/>
      <c r="K700" s="19"/>
      <c r="M700" s="19">
        <v>9607820.1199999992</v>
      </c>
      <c r="N700" s="19">
        <v>4897500</v>
      </c>
      <c r="O700" s="19">
        <v>323254476.04000002</v>
      </c>
      <c r="P700" s="19">
        <v>323518877</v>
      </c>
      <c r="Q700" s="19">
        <v>164094773.81999999</v>
      </c>
      <c r="R700" s="19">
        <v>4100000</v>
      </c>
    </row>
    <row r="701" spans="1:20" x14ac:dyDescent="0.2">
      <c r="A701">
        <v>2014</v>
      </c>
      <c r="B701" t="s">
        <v>82</v>
      </c>
      <c r="C701" s="19">
        <f>VLOOKUP(A701,Datos!$A$2:$E$16,2,TRUE)</f>
        <v>27226883.441270299</v>
      </c>
      <c r="D701" s="19">
        <f>VLOOKUP(Panel!A701,Datos!$A$2:$E$16,3,TRUE)</f>
        <v>6.8685622000000002E-2</v>
      </c>
      <c r="E701" s="19">
        <f>VLOOKUP(Panel!A701,Datos!$A$2:$E$16,4,TRUE)</f>
        <v>-1594062.26013554</v>
      </c>
      <c r="F701" s="19">
        <f>VLOOKUP(Panel!A701,Datos!$A$2:$E$16,5,TRUE)</f>
        <v>54</v>
      </c>
      <c r="G701" s="22">
        <f>VLOOKUP(Panel!A701,Datos!$A$2:$F$16,6,TRUE)</f>
        <v>4.5091448918698429E-2</v>
      </c>
      <c r="H701" s="19"/>
      <c r="I701" s="19"/>
      <c r="J701" s="19"/>
      <c r="K701" s="19"/>
      <c r="L701" s="19"/>
      <c r="M701" s="19">
        <v>10834000</v>
      </c>
      <c r="N701" s="19">
        <v>5417887.3600000003</v>
      </c>
      <c r="O701" s="19">
        <v>13362547</v>
      </c>
      <c r="P701" s="19">
        <v>161634223.72999999</v>
      </c>
      <c r="Q701">
        <v>0</v>
      </c>
      <c r="S701" s="19">
        <v>59400000</v>
      </c>
    </row>
    <row r="702" spans="1:20" x14ac:dyDescent="0.2">
      <c r="A702">
        <v>2014</v>
      </c>
      <c r="B702" t="s">
        <v>83</v>
      </c>
      <c r="C702" s="19">
        <f>VLOOKUP(A702,Datos!$A$2:$E$16,2,TRUE)</f>
        <v>27226883.441270299</v>
      </c>
      <c r="D702" s="19">
        <f>VLOOKUP(Panel!A702,Datos!$A$2:$E$16,3,TRUE)</f>
        <v>6.8685622000000002E-2</v>
      </c>
      <c r="E702" s="19">
        <f>VLOOKUP(Panel!A702,Datos!$A$2:$E$16,4,TRUE)</f>
        <v>-1594062.26013554</v>
      </c>
      <c r="F702" s="19">
        <f>VLOOKUP(Panel!A702,Datos!$A$2:$E$16,5,TRUE)</f>
        <v>54</v>
      </c>
      <c r="G702" s="22">
        <f>VLOOKUP(Panel!A702,Datos!$A$2:$F$16,6,TRUE)</f>
        <v>4.5091448918698429E-2</v>
      </c>
      <c r="H702" s="19"/>
      <c r="I702" s="19"/>
      <c r="J702" s="19"/>
      <c r="K702" s="19"/>
      <c r="N702" s="19">
        <v>35769212</v>
      </c>
      <c r="O702" s="19">
        <v>29988886.5</v>
      </c>
      <c r="P702">
        <v>0</v>
      </c>
      <c r="Q702" s="19">
        <v>129802640.02</v>
      </c>
      <c r="R702" s="19">
        <v>16827901.530000001</v>
      </c>
    </row>
    <row r="703" spans="1:20" x14ac:dyDescent="0.2">
      <c r="A703">
        <v>2014</v>
      </c>
      <c r="B703" t="s">
        <v>84</v>
      </c>
      <c r="C703" s="19">
        <f>VLOOKUP(A703,Datos!$A$2:$E$16,2,TRUE)</f>
        <v>27226883.441270299</v>
      </c>
      <c r="D703" s="19">
        <f>VLOOKUP(Panel!A703,Datos!$A$2:$E$16,3,TRUE)</f>
        <v>6.8685622000000002E-2</v>
      </c>
      <c r="E703" s="19">
        <f>VLOOKUP(Panel!A703,Datos!$A$2:$E$16,4,TRUE)</f>
        <v>-1594062.26013554</v>
      </c>
      <c r="F703" s="19">
        <f>VLOOKUP(Panel!A703,Datos!$A$2:$E$16,5,TRUE)</f>
        <v>54</v>
      </c>
      <c r="G703" s="22">
        <f>VLOOKUP(Panel!A703,Datos!$A$2:$F$16,6,TRUE)</f>
        <v>4.5091448918698429E-2</v>
      </c>
      <c r="H703" s="19"/>
      <c r="I703" s="19"/>
      <c r="J703" s="19"/>
      <c r="K703" s="19"/>
      <c r="N703" s="19">
        <v>5050000</v>
      </c>
      <c r="O703" s="19">
        <v>10911800</v>
      </c>
      <c r="P703" s="19">
        <v>18617861.710000001</v>
      </c>
      <c r="Q703" s="19">
        <v>4450000</v>
      </c>
      <c r="R703">
        <v>0</v>
      </c>
      <c r="S703" s="19">
        <v>20060000</v>
      </c>
    </row>
    <row r="704" spans="1:20" x14ac:dyDescent="0.2">
      <c r="A704">
        <v>2014</v>
      </c>
      <c r="B704" t="s">
        <v>85</v>
      </c>
      <c r="C704" s="19">
        <f>VLOOKUP(A704,Datos!$A$2:$E$16,2,TRUE)</f>
        <v>27226883.441270299</v>
      </c>
      <c r="D704" s="19">
        <f>VLOOKUP(Panel!A704,Datos!$A$2:$E$16,3,TRUE)</f>
        <v>6.8685622000000002E-2</v>
      </c>
      <c r="E704" s="19">
        <f>VLOOKUP(Panel!A704,Datos!$A$2:$E$16,4,TRUE)</f>
        <v>-1594062.26013554</v>
      </c>
      <c r="F704" s="19">
        <f>VLOOKUP(Panel!A704,Datos!$A$2:$E$16,5,TRUE)</f>
        <v>54</v>
      </c>
      <c r="G704" s="22">
        <f>VLOOKUP(Panel!A704,Datos!$A$2:$F$16,6,TRUE)</f>
        <v>4.5091448918698429E-2</v>
      </c>
      <c r="H704" s="19"/>
      <c r="I704" s="19"/>
      <c r="J704" s="19"/>
      <c r="K704" s="19"/>
      <c r="N704" s="19">
        <v>584204981.10000002</v>
      </c>
      <c r="O704">
        <v>0</v>
      </c>
      <c r="P704" s="19">
        <v>160000000</v>
      </c>
      <c r="Q704" s="19">
        <v>659399746.61000001</v>
      </c>
      <c r="R704" s="19">
        <v>11860000</v>
      </c>
      <c r="S704" s="19">
        <v>60000000</v>
      </c>
    </row>
    <row r="705" spans="1:20" x14ac:dyDescent="0.2">
      <c r="A705">
        <v>2014</v>
      </c>
      <c r="B705" t="s">
        <v>86</v>
      </c>
      <c r="C705" s="19">
        <f>VLOOKUP(A705,Datos!$A$2:$E$16,2,TRUE)</f>
        <v>27226883.441270299</v>
      </c>
      <c r="D705" s="19">
        <f>VLOOKUP(Panel!A705,Datos!$A$2:$E$16,3,TRUE)</f>
        <v>6.8685622000000002E-2</v>
      </c>
      <c r="E705" s="19">
        <f>VLOOKUP(Panel!A705,Datos!$A$2:$E$16,4,TRUE)</f>
        <v>-1594062.26013554</v>
      </c>
      <c r="F705" s="19">
        <f>VLOOKUP(Panel!A705,Datos!$A$2:$E$16,5,TRUE)</f>
        <v>54</v>
      </c>
      <c r="G705" s="22">
        <f>VLOOKUP(Panel!A705,Datos!$A$2:$F$16,6,TRUE)</f>
        <v>4.5091448918698429E-2</v>
      </c>
      <c r="H705" s="19"/>
      <c r="I705" s="19"/>
      <c r="J705" s="19"/>
      <c r="N705" s="19">
        <v>53830989.780000001</v>
      </c>
      <c r="O705">
        <v>0</v>
      </c>
      <c r="P705" s="19">
        <v>15461993.18</v>
      </c>
      <c r="Q705" s="19">
        <v>64960160</v>
      </c>
    </row>
    <row r="706" spans="1:20" x14ac:dyDescent="0.2">
      <c r="A706">
        <v>2014</v>
      </c>
      <c r="B706" t="s">
        <v>87</v>
      </c>
      <c r="C706" s="19">
        <f>VLOOKUP(A706,Datos!$A$2:$E$16,2,TRUE)</f>
        <v>27226883.441270299</v>
      </c>
      <c r="D706" s="19">
        <f>VLOOKUP(Panel!A706,Datos!$A$2:$E$16,3,TRUE)</f>
        <v>6.8685622000000002E-2</v>
      </c>
      <c r="E706" s="19">
        <f>VLOOKUP(Panel!A706,Datos!$A$2:$E$16,4,TRUE)</f>
        <v>-1594062.26013554</v>
      </c>
      <c r="F706" s="19">
        <f>VLOOKUP(Panel!A706,Datos!$A$2:$E$16,5,TRUE)</f>
        <v>54</v>
      </c>
      <c r="G706" s="22">
        <f>VLOOKUP(Panel!A706,Datos!$A$2:$F$16,6,TRUE)</f>
        <v>4.5091448918698429E-2</v>
      </c>
      <c r="H706" s="19"/>
      <c r="I706" s="19"/>
      <c r="J706" s="19"/>
      <c r="N706" s="19">
        <v>1409351.19</v>
      </c>
      <c r="P706" s="19">
        <v>37386796</v>
      </c>
      <c r="Q706" s="19">
        <v>49391511</v>
      </c>
    </row>
    <row r="707" spans="1:20" x14ac:dyDescent="0.2">
      <c r="A707">
        <v>2014</v>
      </c>
      <c r="B707" t="s">
        <v>88</v>
      </c>
      <c r="C707" s="19">
        <f>VLOOKUP(A707,Datos!$A$2:$E$16,2,TRUE)</f>
        <v>27226883.441270299</v>
      </c>
      <c r="D707" s="19">
        <f>VLOOKUP(Panel!A707,Datos!$A$2:$E$16,3,TRUE)</f>
        <v>6.8685622000000002E-2</v>
      </c>
      <c r="E707" s="19">
        <f>VLOOKUP(Panel!A707,Datos!$A$2:$E$16,4,TRUE)</f>
        <v>-1594062.26013554</v>
      </c>
      <c r="F707" s="19">
        <f>VLOOKUP(Panel!A707,Datos!$A$2:$E$16,5,TRUE)</f>
        <v>54</v>
      </c>
      <c r="G707" s="22">
        <f>VLOOKUP(Panel!A707,Datos!$A$2:$F$16,6,TRUE)</f>
        <v>4.5091448918698429E-2</v>
      </c>
      <c r="H707" s="19"/>
      <c r="I707" s="19"/>
      <c r="J707" s="19"/>
      <c r="K707" s="19"/>
      <c r="O707" s="19">
        <v>34679172</v>
      </c>
      <c r="P707" s="19">
        <v>454987.24</v>
      </c>
      <c r="Q707" s="19">
        <v>377515975.50999999</v>
      </c>
      <c r="R707">
        <v>0</v>
      </c>
    </row>
    <row r="708" spans="1:20" x14ac:dyDescent="0.2">
      <c r="A708">
        <v>2014</v>
      </c>
      <c r="B708" t="s">
        <v>89</v>
      </c>
      <c r="C708" s="19">
        <f>VLOOKUP(A708,Datos!$A$2:$E$16,2,TRUE)</f>
        <v>27226883.441270299</v>
      </c>
      <c r="D708" s="19">
        <f>VLOOKUP(Panel!A708,Datos!$A$2:$E$16,3,TRUE)</f>
        <v>6.8685622000000002E-2</v>
      </c>
      <c r="E708" s="19">
        <f>VLOOKUP(Panel!A708,Datos!$A$2:$E$16,4,TRUE)</f>
        <v>-1594062.26013554</v>
      </c>
      <c r="F708" s="19">
        <f>VLOOKUP(Panel!A708,Datos!$A$2:$E$16,5,TRUE)</f>
        <v>54</v>
      </c>
      <c r="G708" s="22">
        <f>VLOOKUP(Panel!A708,Datos!$A$2:$F$16,6,TRUE)</f>
        <v>4.5091448918698429E-2</v>
      </c>
      <c r="H708" s="19"/>
      <c r="I708" s="19"/>
      <c r="J708" s="19"/>
      <c r="K708" s="19"/>
      <c r="L708" s="19"/>
      <c r="M708" s="19">
        <v>14060265.039999999</v>
      </c>
      <c r="N708" s="19">
        <v>190730164.91999999</v>
      </c>
      <c r="O708" s="19">
        <v>117439719.59999999</v>
      </c>
      <c r="P708" s="19">
        <v>80544815.900000006</v>
      </c>
      <c r="Q708" s="19">
        <v>923850827.28999996</v>
      </c>
      <c r="R708" s="19">
        <v>430726755.36000001</v>
      </c>
      <c r="S708" s="19">
        <v>616000</v>
      </c>
    </row>
    <row r="709" spans="1:20" x14ac:dyDescent="0.2">
      <c r="A709">
        <v>2014</v>
      </c>
      <c r="B709" t="s">
        <v>90</v>
      </c>
      <c r="C709" s="19">
        <f>VLOOKUP(A709,Datos!$A$2:$E$16,2,TRUE)</f>
        <v>27226883.441270299</v>
      </c>
      <c r="D709" s="19">
        <f>VLOOKUP(Panel!A709,Datos!$A$2:$E$16,3,TRUE)</f>
        <v>6.8685622000000002E-2</v>
      </c>
      <c r="E709" s="19">
        <f>VLOOKUP(Panel!A709,Datos!$A$2:$E$16,4,TRUE)</f>
        <v>-1594062.26013554</v>
      </c>
      <c r="F709" s="19">
        <f>VLOOKUP(Panel!A709,Datos!$A$2:$E$16,5,TRUE)</f>
        <v>54</v>
      </c>
      <c r="G709" s="22">
        <f>VLOOKUP(Panel!A709,Datos!$A$2:$F$16,6,TRUE)</f>
        <v>4.5091448918698429E-2</v>
      </c>
      <c r="H709" s="19"/>
      <c r="J709" s="19"/>
      <c r="K709" s="19"/>
      <c r="L709" s="19"/>
      <c r="N709" s="19">
        <v>374969.88</v>
      </c>
      <c r="O709" s="19">
        <v>12747025.699999999</v>
      </c>
      <c r="P709" s="19">
        <v>130493097.75</v>
      </c>
      <c r="Q709" s="19">
        <v>192957841.97</v>
      </c>
      <c r="R709" s="19">
        <v>29383925.25</v>
      </c>
      <c r="S709">
        <v>0</v>
      </c>
    </row>
    <row r="710" spans="1:20" x14ac:dyDescent="0.2">
      <c r="A710">
        <v>2014</v>
      </c>
      <c r="B710" t="s">
        <v>91</v>
      </c>
      <c r="C710" s="19">
        <f>VLOOKUP(A710,Datos!$A$2:$E$16,2,TRUE)</f>
        <v>27226883.441270299</v>
      </c>
      <c r="D710" s="19">
        <f>VLOOKUP(Panel!A710,Datos!$A$2:$E$16,3,TRUE)</f>
        <v>6.8685622000000002E-2</v>
      </c>
      <c r="E710" s="19">
        <f>VLOOKUP(Panel!A710,Datos!$A$2:$E$16,4,TRUE)</f>
        <v>-1594062.26013554</v>
      </c>
      <c r="F710" s="19">
        <f>VLOOKUP(Panel!A710,Datos!$A$2:$E$16,5,TRUE)</f>
        <v>54</v>
      </c>
      <c r="G710" s="22">
        <f>VLOOKUP(Panel!A710,Datos!$A$2:$F$16,6,TRUE)</f>
        <v>4.5091448918698429E-2</v>
      </c>
      <c r="H710" s="19"/>
      <c r="I710" s="19"/>
      <c r="J710" s="19"/>
      <c r="K710" s="19"/>
      <c r="L710" s="19"/>
      <c r="M710">
        <v>0</v>
      </c>
      <c r="N710" s="19">
        <v>32330757.920000002</v>
      </c>
      <c r="O710" s="19">
        <v>118586678.45</v>
      </c>
      <c r="P710" s="19">
        <v>523397187.25999999</v>
      </c>
      <c r="Q710" s="19">
        <v>337112311.63</v>
      </c>
      <c r="R710">
        <v>0</v>
      </c>
      <c r="T710">
        <v>0</v>
      </c>
    </row>
    <row r="711" spans="1:20" x14ac:dyDescent="0.2">
      <c r="A711">
        <v>2014</v>
      </c>
      <c r="B711" t="s">
        <v>92</v>
      </c>
      <c r="C711" s="19">
        <f>VLOOKUP(A711,Datos!$A$2:$E$16,2,TRUE)</f>
        <v>27226883.441270299</v>
      </c>
      <c r="D711" s="19">
        <f>VLOOKUP(Panel!A711,Datos!$A$2:$E$16,3,TRUE)</f>
        <v>6.8685622000000002E-2</v>
      </c>
      <c r="E711" s="19">
        <f>VLOOKUP(Panel!A711,Datos!$A$2:$E$16,4,TRUE)</f>
        <v>-1594062.26013554</v>
      </c>
      <c r="F711" s="19">
        <f>VLOOKUP(Panel!A711,Datos!$A$2:$E$16,5,TRUE)</f>
        <v>54</v>
      </c>
      <c r="G711" s="22">
        <f>VLOOKUP(Panel!A711,Datos!$A$2:$F$16,6,TRUE)</f>
        <v>4.5091448918698429E-2</v>
      </c>
      <c r="H711" s="19"/>
      <c r="I711" s="19"/>
      <c r="J711" s="19"/>
      <c r="O711" s="19">
        <v>14469750</v>
      </c>
      <c r="Q711">
        <v>0</v>
      </c>
    </row>
    <row r="712" spans="1:20" x14ac:dyDescent="0.2">
      <c r="A712">
        <v>2014</v>
      </c>
      <c r="B712" t="s">
        <v>93</v>
      </c>
      <c r="C712" s="19">
        <f>VLOOKUP(A712,Datos!$A$2:$E$16,2,TRUE)</f>
        <v>27226883.441270299</v>
      </c>
      <c r="D712" s="19">
        <f>VLOOKUP(Panel!A712,Datos!$A$2:$E$16,3,TRUE)</f>
        <v>6.8685622000000002E-2</v>
      </c>
      <c r="E712" s="19">
        <f>VLOOKUP(Panel!A712,Datos!$A$2:$E$16,4,TRUE)</f>
        <v>-1594062.26013554</v>
      </c>
      <c r="F712" s="19">
        <f>VLOOKUP(Panel!A712,Datos!$A$2:$E$16,5,TRUE)</f>
        <v>54</v>
      </c>
      <c r="G712" s="22">
        <f>VLOOKUP(Panel!A712,Datos!$A$2:$F$16,6,TRUE)</f>
        <v>4.5091448918698429E-2</v>
      </c>
      <c r="H712" s="19"/>
      <c r="I712" s="19"/>
      <c r="J712" s="19"/>
      <c r="K712" s="19"/>
      <c r="L712" s="19"/>
      <c r="M712" s="19">
        <v>30845781.690000001</v>
      </c>
      <c r="O712">
        <v>0</v>
      </c>
      <c r="P712" s="19">
        <v>1226000</v>
      </c>
      <c r="Q712">
        <v>0</v>
      </c>
      <c r="S712">
        <v>0</v>
      </c>
    </row>
    <row r="713" spans="1:20" x14ac:dyDescent="0.2">
      <c r="A713">
        <v>2014</v>
      </c>
      <c r="B713" t="s">
        <v>94</v>
      </c>
      <c r="C713" s="19">
        <f>VLOOKUP(A713,Datos!$A$2:$E$16,2,TRUE)</f>
        <v>27226883.441270299</v>
      </c>
      <c r="D713" s="19">
        <f>VLOOKUP(Panel!A713,Datos!$A$2:$E$16,3,TRUE)</f>
        <v>6.8685622000000002E-2</v>
      </c>
      <c r="E713" s="19">
        <f>VLOOKUP(Panel!A713,Datos!$A$2:$E$16,4,TRUE)</f>
        <v>-1594062.26013554</v>
      </c>
      <c r="F713" s="19">
        <f>VLOOKUP(Panel!A713,Datos!$A$2:$E$16,5,TRUE)</f>
        <v>54</v>
      </c>
      <c r="G713" s="22">
        <f>VLOOKUP(Panel!A713,Datos!$A$2:$F$16,6,TRUE)</f>
        <v>4.5091448918698429E-2</v>
      </c>
      <c r="H713" s="19"/>
      <c r="I713" s="19"/>
      <c r="J713" s="19"/>
      <c r="K713" s="19"/>
      <c r="L713" s="19"/>
      <c r="M713" s="19">
        <v>11242880</v>
      </c>
      <c r="O713" s="19">
        <v>6875000</v>
      </c>
      <c r="P713" s="19">
        <v>9855000</v>
      </c>
      <c r="Q713" s="19">
        <v>233235646.16999999</v>
      </c>
      <c r="S713">
        <v>0</v>
      </c>
    </row>
    <row r="714" spans="1:20" x14ac:dyDescent="0.2">
      <c r="A714">
        <v>2014</v>
      </c>
      <c r="B714" t="s">
        <v>95</v>
      </c>
      <c r="C714" s="19">
        <f>VLOOKUP(A714,Datos!$A$2:$E$16,2,TRUE)</f>
        <v>27226883.441270299</v>
      </c>
      <c r="D714" s="19">
        <f>VLOOKUP(Panel!A714,Datos!$A$2:$E$16,3,TRUE)</f>
        <v>6.8685622000000002E-2</v>
      </c>
      <c r="E714" s="19">
        <f>VLOOKUP(Panel!A714,Datos!$A$2:$E$16,4,TRUE)</f>
        <v>-1594062.26013554</v>
      </c>
      <c r="F714" s="19">
        <f>VLOOKUP(Panel!A714,Datos!$A$2:$E$16,5,TRUE)</f>
        <v>54</v>
      </c>
      <c r="G714" s="22">
        <f>VLOOKUP(Panel!A714,Datos!$A$2:$F$16,6,TRUE)</f>
        <v>4.5091448918698429E-2</v>
      </c>
      <c r="H714" s="19"/>
      <c r="I714" s="19"/>
      <c r="J714" s="19"/>
      <c r="K714" s="19"/>
      <c r="N714" s="19">
        <v>11440339.390000001</v>
      </c>
      <c r="O714">
        <v>0</v>
      </c>
      <c r="P714" s="19">
        <v>33399327.289999999</v>
      </c>
      <c r="Q714">
        <v>0</v>
      </c>
      <c r="R714" s="19">
        <v>96174212.760000005</v>
      </c>
      <c r="S714">
        <v>0</v>
      </c>
    </row>
    <row r="715" spans="1:20" x14ac:dyDescent="0.2">
      <c r="A715">
        <v>2014</v>
      </c>
      <c r="B715" t="s">
        <v>96</v>
      </c>
      <c r="C715" s="19">
        <f>VLOOKUP(A715,Datos!$A$2:$E$16,2,TRUE)</f>
        <v>27226883.441270299</v>
      </c>
      <c r="D715" s="19">
        <f>VLOOKUP(Panel!A715,Datos!$A$2:$E$16,3,TRUE)</f>
        <v>6.8685622000000002E-2</v>
      </c>
      <c r="E715" s="19">
        <f>VLOOKUP(Panel!A715,Datos!$A$2:$E$16,4,TRUE)</f>
        <v>-1594062.26013554</v>
      </c>
      <c r="F715" s="19">
        <f>VLOOKUP(Panel!A715,Datos!$A$2:$E$16,5,TRUE)</f>
        <v>54</v>
      </c>
      <c r="G715" s="22">
        <f>VLOOKUP(Panel!A715,Datos!$A$2:$F$16,6,TRUE)</f>
        <v>4.5091448918698429E-2</v>
      </c>
      <c r="H715" s="19"/>
      <c r="I715" s="19"/>
      <c r="J715" s="19"/>
      <c r="K715" s="19"/>
      <c r="N715" s="19">
        <v>855412.26</v>
      </c>
      <c r="O715" s="19">
        <v>165958864.62</v>
      </c>
      <c r="P715" s="19">
        <v>36091735</v>
      </c>
      <c r="Q715" s="19">
        <v>883044263.36000001</v>
      </c>
      <c r="S715">
        <v>0</v>
      </c>
    </row>
    <row r="716" spans="1:20" x14ac:dyDescent="0.2">
      <c r="A716">
        <v>2014</v>
      </c>
      <c r="B716" t="s">
        <v>97</v>
      </c>
      <c r="C716" s="19">
        <f>VLOOKUP(A716,Datos!$A$2:$E$16,2,TRUE)</f>
        <v>27226883.441270299</v>
      </c>
      <c r="D716" s="19">
        <f>VLOOKUP(Panel!A716,Datos!$A$2:$E$16,3,TRUE)</f>
        <v>6.8685622000000002E-2</v>
      </c>
      <c r="E716" s="19">
        <f>VLOOKUP(Panel!A716,Datos!$A$2:$E$16,4,TRUE)</f>
        <v>-1594062.26013554</v>
      </c>
      <c r="F716" s="19">
        <f>VLOOKUP(Panel!A716,Datos!$A$2:$E$16,5,TRUE)</f>
        <v>54</v>
      </c>
      <c r="G716" s="22">
        <f>VLOOKUP(Panel!A716,Datos!$A$2:$F$16,6,TRUE)</f>
        <v>4.5091448918698429E-2</v>
      </c>
      <c r="H716" s="19"/>
      <c r="I716" s="19"/>
      <c r="J716" s="19"/>
      <c r="O716" s="19">
        <v>1342500</v>
      </c>
      <c r="P716">
        <v>0</v>
      </c>
      <c r="Q716">
        <v>0</v>
      </c>
      <c r="R716">
        <v>0</v>
      </c>
      <c r="S716">
        <v>0</v>
      </c>
    </row>
    <row r="717" spans="1:20" x14ac:dyDescent="0.2">
      <c r="A717">
        <v>2014</v>
      </c>
      <c r="B717" t="s">
        <v>98</v>
      </c>
      <c r="C717" s="19">
        <f>VLOOKUP(A717,Datos!$A$2:$E$16,2,TRUE)</f>
        <v>27226883.441270299</v>
      </c>
      <c r="D717" s="19">
        <f>VLOOKUP(Panel!A717,Datos!$A$2:$E$16,3,TRUE)</f>
        <v>6.8685622000000002E-2</v>
      </c>
      <c r="E717" s="19">
        <f>VLOOKUP(Panel!A717,Datos!$A$2:$E$16,4,TRUE)</f>
        <v>-1594062.26013554</v>
      </c>
      <c r="F717" s="19">
        <f>VLOOKUP(Panel!A717,Datos!$A$2:$E$16,5,TRUE)</f>
        <v>54</v>
      </c>
      <c r="G717" s="22">
        <f>VLOOKUP(Panel!A717,Datos!$A$2:$F$16,6,TRUE)</f>
        <v>4.5091448918698429E-2</v>
      </c>
      <c r="H717" s="19"/>
      <c r="I717" s="19"/>
      <c r="J717" s="19"/>
      <c r="K717" s="19"/>
      <c r="L717" s="19"/>
      <c r="M717" s="19">
        <v>587796</v>
      </c>
      <c r="N717" s="19">
        <v>4815070.9000000004</v>
      </c>
      <c r="O717">
        <v>0</v>
      </c>
      <c r="P717" s="19">
        <v>100587381.67</v>
      </c>
      <c r="Q717" s="19">
        <v>265103983.09999999</v>
      </c>
      <c r="R717" s="19">
        <v>48137800.359999999</v>
      </c>
      <c r="S717" s="19">
        <v>6000000</v>
      </c>
    </row>
    <row r="718" spans="1:20" x14ac:dyDescent="0.2">
      <c r="A718">
        <v>2014</v>
      </c>
      <c r="B718" t="s">
        <v>99</v>
      </c>
      <c r="C718" s="19">
        <f>VLOOKUP(A718,Datos!$A$2:$E$16,2,TRUE)</f>
        <v>27226883.441270299</v>
      </c>
      <c r="D718" s="19">
        <f>VLOOKUP(Panel!A718,Datos!$A$2:$E$16,3,TRUE)</f>
        <v>6.8685622000000002E-2</v>
      </c>
      <c r="E718" s="19">
        <f>VLOOKUP(Panel!A718,Datos!$A$2:$E$16,4,TRUE)</f>
        <v>-1594062.26013554</v>
      </c>
      <c r="F718" s="19">
        <f>VLOOKUP(Panel!A718,Datos!$A$2:$E$16,5,TRUE)</f>
        <v>54</v>
      </c>
      <c r="G718" s="22">
        <f>VLOOKUP(Panel!A718,Datos!$A$2:$F$16,6,TRUE)</f>
        <v>4.5091448918698429E-2</v>
      </c>
      <c r="H718" s="19"/>
      <c r="J718" s="19"/>
      <c r="K718" s="19"/>
      <c r="L718" s="19"/>
      <c r="M718">
        <v>0</v>
      </c>
      <c r="N718" s="19">
        <v>48466381.649999999</v>
      </c>
      <c r="O718" s="19">
        <v>28434832</v>
      </c>
      <c r="P718" s="19">
        <v>236712930.69999999</v>
      </c>
      <c r="Q718" s="19">
        <v>27614188.199999999</v>
      </c>
      <c r="R718" s="19">
        <v>944520503.34000003</v>
      </c>
      <c r="S718" s="19">
        <v>30072000</v>
      </c>
    </row>
    <row r="719" spans="1:20" x14ac:dyDescent="0.2">
      <c r="A719">
        <v>2014</v>
      </c>
      <c r="B719" t="s">
        <v>100</v>
      </c>
      <c r="C719" s="19">
        <f>VLOOKUP(A719,Datos!$A$2:$E$16,2,TRUE)</f>
        <v>27226883.441270299</v>
      </c>
      <c r="D719" s="19">
        <f>VLOOKUP(Panel!A719,Datos!$A$2:$E$16,3,TRUE)</f>
        <v>6.8685622000000002E-2</v>
      </c>
      <c r="E719" s="19">
        <f>VLOOKUP(Panel!A719,Datos!$A$2:$E$16,4,TRUE)</f>
        <v>-1594062.26013554</v>
      </c>
      <c r="F719" s="19">
        <f>VLOOKUP(Panel!A719,Datos!$A$2:$E$16,5,TRUE)</f>
        <v>54</v>
      </c>
      <c r="G719" s="22">
        <f>VLOOKUP(Panel!A719,Datos!$A$2:$F$16,6,TRUE)</f>
        <v>4.5091448918698429E-2</v>
      </c>
      <c r="H719" s="19"/>
      <c r="I719" s="19"/>
      <c r="J719" s="19"/>
      <c r="K719" s="19"/>
      <c r="L719" s="19"/>
      <c r="M719">
        <v>0</v>
      </c>
      <c r="N719" s="19">
        <v>64900000</v>
      </c>
      <c r="O719" s="19">
        <v>22479440</v>
      </c>
      <c r="P719" s="19">
        <v>154849922.94</v>
      </c>
      <c r="Q719" s="19">
        <v>299049034.13</v>
      </c>
      <c r="R719" s="19">
        <v>16252159</v>
      </c>
    </row>
    <row r="720" spans="1:20" x14ac:dyDescent="0.2">
      <c r="A720">
        <v>2014</v>
      </c>
      <c r="B720" t="s">
        <v>101</v>
      </c>
      <c r="C720" s="19">
        <f>VLOOKUP(A720,Datos!$A$2:$E$16,2,TRUE)</f>
        <v>27226883.441270299</v>
      </c>
      <c r="D720" s="19">
        <f>VLOOKUP(Panel!A720,Datos!$A$2:$E$16,3,TRUE)</f>
        <v>6.8685622000000002E-2</v>
      </c>
      <c r="E720" s="19">
        <f>VLOOKUP(Panel!A720,Datos!$A$2:$E$16,4,TRUE)</f>
        <v>-1594062.26013554</v>
      </c>
      <c r="F720" s="19">
        <f>VLOOKUP(Panel!A720,Datos!$A$2:$E$16,5,TRUE)</f>
        <v>54</v>
      </c>
      <c r="G720" s="22">
        <f>VLOOKUP(Panel!A720,Datos!$A$2:$F$16,6,TRUE)</f>
        <v>4.5091448918698429E-2</v>
      </c>
      <c r="H720" s="19"/>
      <c r="I720" s="19"/>
      <c r="J720" s="19"/>
      <c r="L720" s="19"/>
      <c r="N720" s="19">
        <v>1544353.6</v>
      </c>
      <c r="O720" s="19">
        <v>31462360</v>
      </c>
      <c r="P720">
        <v>0</v>
      </c>
      <c r="S720" s="19">
        <v>145000000</v>
      </c>
    </row>
    <row r="721" spans="1:19" x14ac:dyDescent="0.2">
      <c r="A721">
        <v>2014</v>
      </c>
      <c r="B721" t="s">
        <v>102</v>
      </c>
      <c r="C721" s="19">
        <f>VLOOKUP(A721,Datos!$A$2:$E$16,2,TRUE)</f>
        <v>27226883.441270299</v>
      </c>
      <c r="D721" s="19">
        <f>VLOOKUP(Panel!A721,Datos!$A$2:$E$16,3,TRUE)</f>
        <v>6.8685622000000002E-2</v>
      </c>
      <c r="E721" s="19">
        <f>VLOOKUP(Panel!A721,Datos!$A$2:$E$16,4,TRUE)</f>
        <v>-1594062.26013554</v>
      </c>
      <c r="F721" s="19">
        <f>VLOOKUP(Panel!A721,Datos!$A$2:$E$16,5,TRUE)</f>
        <v>54</v>
      </c>
      <c r="G721" s="22">
        <f>VLOOKUP(Panel!A721,Datos!$A$2:$F$16,6,TRUE)</f>
        <v>4.5091448918698429E-2</v>
      </c>
      <c r="H721" s="19"/>
      <c r="I721" s="19"/>
      <c r="J721" s="19"/>
      <c r="K721" s="19"/>
      <c r="L721" s="19"/>
      <c r="N721" s="19">
        <v>1739570</v>
      </c>
      <c r="O721">
        <v>0</v>
      </c>
      <c r="P721" s="19">
        <v>119118095.51000001</v>
      </c>
      <c r="Q721" s="19">
        <v>115008924.47</v>
      </c>
      <c r="R721">
        <v>0</v>
      </c>
      <c r="S721">
        <v>0</v>
      </c>
    </row>
    <row r="722" spans="1:19" x14ac:dyDescent="0.2">
      <c r="A722">
        <v>2014</v>
      </c>
      <c r="B722" t="s">
        <v>103</v>
      </c>
      <c r="C722" s="19">
        <f>VLOOKUP(A722,Datos!$A$2:$E$16,2,TRUE)</f>
        <v>27226883.441270299</v>
      </c>
      <c r="D722" s="19">
        <f>VLOOKUP(Panel!A722,Datos!$A$2:$E$16,3,TRUE)</f>
        <v>6.8685622000000002E-2</v>
      </c>
      <c r="E722" s="19">
        <f>VLOOKUP(Panel!A722,Datos!$A$2:$E$16,4,TRUE)</f>
        <v>-1594062.26013554</v>
      </c>
      <c r="F722" s="19">
        <f>VLOOKUP(Panel!A722,Datos!$A$2:$E$16,5,TRUE)</f>
        <v>54</v>
      </c>
      <c r="G722" s="22">
        <f>VLOOKUP(Panel!A722,Datos!$A$2:$F$16,6,TRUE)</f>
        <v>4.5091448918698429E-2</v>
      </c>
      <c r="I722" s="19"/>
      <c r="J722" s="19"/>
      <c r="K722" s="19"/>
      <c r="N722" s="19">
        <v>149272.47</v>
      </c>
      <c r="O722" s="19">
        <v>18823235</v>
      </c>
      <c r="P722" s="19">
        <v>185459192.31999999</v>
      </c>
      <c r="Q722" s="19">
        <v>73675822.680000007</v>
      </c>
      <c r="R722" s="19">
        <v>26650018.399999999</v>
      </c>
      <c r="S722">
        <v>0</v>
      </c>
    </row>
    <row r="723" spans="1:19" x14ac:dyDescent="0.2">
      <c r="A723">
        <v>2014</v>
      </c>
      <c r="B723" t="s">
        <v>104</v>
      </c>
      <c r="C723" s="19">
        <f>VLOOKUP(A723,Datos!$A$2:$E$16,2,TRUE)</f>
        <v>27226883.441270299</v>
      </c>
      <c r="D723" s="19">
        <f>VLOOKUP(Panel!A723,Datos!$A$2:$E$16,3,TRUE)</f>
        <v>6.8685622000000002E-2</v>
      </c>
      <c r="E723" s="19">
        <f>VLOOKUP(Panel!A723,Datos!$A$2:$E$16,4,TRUE)</f>
        <v>-1594062.26013554</v>
      </c>
      <c r="F723" s="19">
        <f>VLOOKUP(Panel!A723,Datos!$A$2:$E$16,5,TRUE)</f>
        <v>54</v>
      </c>
      <c r="G723" s="22">
        <f>VLOOKUP(Panel!A723,Datos!$A$2:$F$16,6,TRUE)</f>
        <v>4.5091448918698429E-2</v>
      </c>
      <c r="H723" s="19"/>
      <c r="I723" s="19"/>
      <c r="J723" s="19"/>
      <c r="K723" s="19"/>
      <c r="M723">
        <v>0</v>
      </c>
      <c r="N723" s="19">
        <v>2298560</v>
      </c>
      <c r="P723" s="19">
        <v>149818125.68000001</v>
      </c>
      <c r="Q723" s="19">
        <v>364302748.02999997</v>
      </c>
      <c r="R723">
        <v>0</v>
      </c>
      <c r="S723">
        <v>0</v>
      </c>
    </row>
    <row r="724" spans="1:19" x14ac:dyDescent="0.2">
      <c r="A724">
        <v>2014</v>
      </c>
      <c r="B724" t="s">
        <v>105</v>
      </c>
      <c r="C724" s="19">
        <f>VLOOKUP(A724,Datos!$A$2:$E$16,2,TRUE)</f>
        <v>27226883.441270299</v>
      </c>
      <c r="D724" s="19">
        <f>VLOOKUP(Panel!A724,Datos!$A$2:$E$16,3,TRUE)</f>
        <v>6.8685622000000002E-2</v>
      </c>
      <c r="E724" s="19">
        <f>VLOOKUP(Panel!A724,Datos!$A$2:$E$16,4,TRUE)</f>
        <v>-1594062.26013554</v>
      </c>
      <c r="F724" s="19">
        <f>VLOOKUP(Panel!A724,Datos!$A$2:$E$16,5,TRUE)</f>
        <v>54</v>
      </c>
      <c r="G724" s="22">
        <f>VLOOKUP(Panel!A724,Datos!$A$2:$F$16,6,TRUE)</f>
        <v>4.5091448918698429E-2</v>
      </c>
      <c r="H724" s="19"/>
      <c r="I724" s="19"/>
      <c r="J724" s="19"/>
      <c r="K724" s="19"/>
      <c r="N724" s="19">
        <v>6350867.7999999998</v>
      </c>
      <c r="O724" s="19">
        <v>63648657</v>
      </c>
      <c r="Q724">
        <v>0</v>
      </c>
      <c r="R724">
        <v>0</v>
      </c>
    </row>
    <row r="725" spans="1:19" x14ac:dyDescent="0.2">
      <c r="A725">
        <v>2014</v>
      </c>
      <c r="B725" t="s">
        <v>106</v>
      </c>
      <c r="C725" s="19">
        <f>VLOOKUP(A725,Datos!$A$2:$E$16,2,TRUE)</f>
        <v>27226883.441270299</v>
      </c>
      <c r="D725" s="19">
        <f>VLOOKUP(Panel!A725,Datos!$A$2:$E$16,3,TRUE)</f>
        <v>6.8685622000000002E-2</v>
      </c>
      <c r="E725" s="19">
        <f>VLOOKUP(Panel!A725,Datos!$A$2:$E$16,4,TRUE)</f>
        <v>-1594062.26013554</v>
      </c>
      <c r="F725" s="19">
        <f>VLOOKUP(Panel!A725,Datos!$A$2:$E$16,5,TRUE)</f>
        <v>54</v>
      </c>
      <c r="G725" s="22">
        <f>VLOOKUP(Panel!A725,Datos!$A$2:$F$16,6,TRUE)</f>
        <v>4.5091448918698429E-2</v>
      </c>
      <c r="H725" s="19"/>
      <c r="I725" s="19"/>
      <c r="J725" s="19"/>
      <c r="K725" s="19"/>
      <c r="M725" s="19">
        <v>1880000</v>
      </c>
      <c r="N725" s="19">
        <v>6168731.3399999999</v>
      </c>
      <c r="O725" s="19">
        <v>13710829</v>
      </c>
      <c r="P725" s="19">
        <v>6583000</v>
      </c>
      <c r="Q725" s="19">
        <v>15272200</v>
      </c>
      <c r="R725">
        <v>0</v>
      </c>
    </row>
    <row r="726" spans="1:19" x14ac:dyDescent="0.2">
      <c r="A726">
        <v>2014</v>
      </c>
      <c r="B726" t="s">
        <v>107</v>
      </c>
      <c r="C726" s="19">
        <f>VLOOKUP(A726,Datos!$A$2:$E$16,2,TRUE)</f>
        <v>27226883.441270299</v>
      </c>
      <c r="D726" s="19">
        <f>VLOOKUP(Panel!A726,Datos!$A$2:$E$16,3,TRUE)</f>
        <v>6.8685622000000002E-2</v>
      </c>
      <c r="E726" s="19">
        <f>VLOOKUP(Panel!A726,Datos!$A$2:$E$16,4,TRUE)</f>
        <v>-1594062.26013554</v>
      </c>
      <c r="F726" s="19">
        <f>VLOOKUP(Panel!A726,Datos!$A$2:$E$16,5,TRUE)</f>
        <v>54</v>
      </c>
      <c r="G726" s="22">
        <f>VLOOKUP(Panel!A726,Datos!$A$2:$F$16,6,TRUE)</f>
        <v>4.5091448918698429E-2</v>
      </c>
      <c r="H726" s="19"/>
      <c r="I726" s="19"/>
      <c r="J726" s="19"/>
      <c r="K726" s="19"/>
      <c r="M726" s="19">
        <v>670000</v>
      </c>
      <c r="N726" s="19">
        <v>2460211.85</v>
      </c>
      <c r="O726" s="19">
        <v>28609250</v>
      </c>
      <c r="P726" s="19">
        <v>163880500.31</v>
      </c>
      <c r="Q726" s="19">
        <v>51526257.759999998</v>
      </c>
      <c r="S726">
        <v>0</v>
      </c>
    </row>
    <row r="727" spans="1:19" x14ac:dyDescent="0.2">
      <c r="A727">
        <v>2014</v>
      </c>
      <c r="B727" t="s">
        <v>108</v>
      </c>
      <c r="C727" s="19">
        <f>VLOOKUP(A727,Datos!$A$2:$E$16,2,TRUE)</f>
        <v>27226883.441270299</v>
      </c>
      <c r="D727" s="19">
        <f>VLOOKUP(Panel!A727,Datos!$A$2:$E$16,3,TRUE)</f>
        <v>6.8685622000000002E-2</v>
      </c>
      <c r="E727" s="19">
        <f>VLOOKUP(Panel!A727,Datos!$A$2:$E$16,4,TRUE)</f>
        <v>-1594062.26013554</v>
      </c>
      <c r="F727" s="19">
        <f>VLOOKUP(Panel!A727,Datos!$A$2:$E$16,5,TRUE)</f>
        <v>54</v>
      </c>
      <c r="G727" s="22">
        <f>VLOOKUP(Panel!A727,Datos!$A$2:$F$16,6,TRUE)</f>
        <v>4.5091448918698429E-2</v>
      </c>
      <c r="K727" s="19"/>
      <c r="N727" s="19">
        <v>1900000</v>
      </c>
      <c r="O727" s="19">
        <v>13857156</v>
      </c>
      <c r="P727">
        <v>0</v>
      </c>
      <c r="Q727" s="19">
        <v>2000000</v>
      </c>
      <c r="R727">
        <v>0</v>
      </c>
      <c r="S727">
        <v>0</v>
      </c>
    </row>
    <row r="728" spans="1:19" x14ac:dyDescent="0.2">
      <c r="A728">
        <v>2014</v>
      </c>
      <c r="B728" t="s">
        <v>109</v>
      </c>
      <c r="C728" s="19">
        <f>VLOOKUP(A728,Datos!$A$2:$E$16,2,TRUE)</f>
        <v>27226883.441270299</v>
      </c>
      <c r="D728" s="19">
        <f>VLOOKUP(Panel!A728,Datos!$A$2:$E$16,3,TRUE)</f>
        <v>6.8685622000000002E-2</v>
      </c>
      <c r="E728" s="19">
        <f>VLOOKUP(Panel!A728,Datos!$A$2:$E$16,4,TRUE)</f>
        <v>-1594062.26013554</v>
      </c>
      <c r="F728" s="19">
        <f>VLOOKUP(Panel!A728,Datos!$A$2:$E$16,5,TRUE)</f>
        <v>54</v>
      </c>
      <c r="G728" s="22">
        <f>VLOOKUP(Panel!A728,Datos!$A$2:$F$16,6,TRUE)</f>
        <v>4.5091448918698429E-2</v>
      </c>
      <c r="H728" s="19"/>
      <c r="I728" s="19"/>
      <c r="J728" s="19"/>
      <c r="K728" s="19"/>
      <c r="M728" s="19">
        <v>11440000</v>
      </c>
      <c r="N728" s="19">
        <v>536008011.56</v>
      </c>
      <c r="O728" s="19">
        <v>3975000</v>
      </c>
      <c r="P728" s="19">
        <v>24945000</v>
      </c>
      <c r="Q728" s="19">
        <v>82649687</v>
      </c>
      <c r="R728">
        <v>0</v>
      </c>
      <c r="S728">
        <v>0</v>
      </c>
    </row>
    <row r="729" spans="1:19" x14ac:dyDescent="0.2">
      <c r="A729">
        <v>2014</v>
      </c>
      <c r="B729" t="s">
        <v>110</v>
      </c>
      <c r="C729" s="19">
        <f>VLOOKUP(A729,Datos!$A$2:$E$16,2,TRUE)</f>
        <v>27226883.441270299</v>
      </c>
      <c r="D729" s="19">
        <f>VLOOKUP(Panel!A729,Datos!$A$2:$E$16,3,TRUE)</f>
        <v>6.8685622000000002E-2</v>
      </c>
      <c r="E729" s="19">
        <f>VLOOKUP(Panel!A729,Datos!$A$2:$E$16,4,TRUE)</f>
        <v>-1594062.26013554</v>
      </c>
      <c r="F729" s="19">
        <f>VLOOKUP(Panel!A729,Datos!$A$2:$E$16,5,TRUE)</f>
        <v>54</v>
      </c>
      <c r="G729" s="22">
        <f>VLOOKUP(Panel!A729,Datos!$A$2:$F$16,6,TRUE)</f>
        <v>4.5091448918698429E-2</v>
      </c>
      <c r="H729" s="19"/>
      <c r="I729" s="19"/>
      <c r="J729" s="19"/>
      <c r="K729" s="19"/>
      <c r="M729" s="19">
        <v>8371750</v>
      </c>
      <c r="N729" s="19">
        <v>3250238.5</v>
      </c>
      <c r="O729" s="19">
        <v>11456760</v>
      </c>
      <c r="P729">
        <v>0</v>
      </c>
      <c r="Q729" s="19">
        <v>38054500</v>
      </c>
      <c r="R729" s="19">
        <v>6772300</v>
      </c>
      <c r="S729">
        <v>0</v>
      </c>
    </row>
    <row r="730" spans="1:19" x14ac:dyDescent="0.2">
      <c r="A730">
        <v>2014</v>
      </c>
      <c r="B730" t="s">
        <v>111</v>
      </c>
      <c r="C730" s="19">
        <f>VLOOKUP(A730,Datos!$A$2:$E$16,2,TRUE)</f>
        <v>27226883.441270299</v>
      </c>
      <c r="D730" s="19">
        <f>VLOOKUP(Panel!A730,Datos!$A$2:$E$16,3,TRUE)</f>
        <v>6.8685622000000002E-2</v>
      </c>
      <c r="E730" s="19">
        <f>VLOOKUP(Panel!A730,Datos!$A$2:$E$16,4,TRUE)</f>
        <v>-1594062.26013554</v>
      </c>
      <c r="F730" s="19">
        <f>VLOOKUP(Panel!A730,Datos!$A$2:$E$16,5,TRUE)</f>
        <v>54</v>
      </c>
      <c r="G730" s="22">
        <f>VLOOKUP(Panel!A730,Datos!$A$2:$F$16,6,TRUE)</f>
        <v>4.5091448918698429E-2</v>
      </c>
      <c r="H730" s="19"/>
      <c r="I730" s="19"/>
      <c r="J730" s="19"/>
      <c r="K730" s="19"/>
      <c r="N730" s="19">
        <v>7088420</v>
      </c>
      <c r="O730" s="19">
        <v>12091095</v>
      </c>
      <c r="P730" s="19">
        <v>4992775</v>
      </c>
      <c r="Q730" s="19">
        <v>20191026</v>
      </c>
      <c r="S730" s="19">
        <v>2072700</v>
      </c>
    </row>
    <row r="731" spans="1:19" x14ac:dyDescent="0.2">
      <c r="A731">
        <v>2015</v>
      </c>
      <c r="B731" t="s">
        <v>31</v>
      </c>
      <c r="C731" s="19">
        <f>VLOOKUP(A731,Datos!$A$2:$E$16,2,TRUE)</f>
        <v>29281373.309193902</v>
      </c>
      <c r="D731" s="19">
        <f>VLOOKUP(Panel!A731,Datos!$A$2:$E$16,3,TRUE)</f>
        <v>6.7145943E-2</v>
      </c>
      <c r="E731" s="19">
        <f>VLOOKUP(Panel!A731,Datos!$A$2:$E$16,4,TRUE)</f>
        <v>-1234331.10788195</v>
      </c>
      <c r="F731" s="19">
        <f>VLOOKUP(Panel!A731,Datos!$A$2:$E$16,5,TRUE)</f>
        <v>56.2</v>
      </c>
      <c r="G731" s="22">
        <f>VLOOKUP(Panel!A731,Datos!$A$2:$F$16,6,TRUE)</f>
        <v>8.1315952336493691E-3</v>
      </c>
      <c r="H731" s="19"/>
      <c r="I731" s="19"/>
      <c r="J731" s="19"/>
      <c r="K731" s="19"/>
      <c r="N731" s="19">
        <v>621570.69999999995</v>
      </c>
      <c r="O731" s="19">
        <v>70020000</v>
      </c>
      <c r="P731" s="19">
        <v>49728769</v>
      </c>
      <c r="Q731">
        <v>0</v>
      </c>
      <c r="R731" s="19">
        <v>17050000</v>
      </c>
      <c r="S731" s="19">
        <v>4510159</v>
      </c>
    </row>
    <row r="732" spans="1:19" x14ac:dyDescent="0.2">
      <c r="A732">
        <v>2015</v>
      </c>
      <c r="B732" t="s">
        <v>32</v>
      </c>
      <c r="C732" s="19">
        <f>VLOOKUP(A732,Datos!$A$2:$E$16,2,TRUE)</f>
        <v>29281373.309193902</v>
      </c>
      <c r="D732" s="19">
        <f>VLOOKUP(Panel!A732,Datos!$A$2:$E$16,3,TRUE)</f>
        <v>6.7145943E-2</v>
      </c>
      <c r="E732" s="19">
        <f>VLOOKUP(Panel!A732,Datos!$A$2:$E$16,4,TRUE)</f>
        <v>-1234331.10788195</v>
      </c>
      <c r="F732" s="19">
        <f>VLOOKUP(Panel!A732,Datos!$A$2:$E$16,5,TRUE)</f>
        <v>56.2</v>
      </c>
      <c r="G732" s="22">
        <f>VLOOKUP(Panel!A732,Datos!$A$2:$F$16,6,TRUE)</f>
        <v>8.1315952336493691E-3</v>
      </c>
      <c r="I732" s="19"/>
      <c r="J732" s="19"/>
      <c r="K732" s="19"/>
      <c r="N732" s="19">
        <v>1577837.9</v>
      </c>
      <c r="O732">
        <v>0</v>
      </c>
      <c r="P732" s="19">
        <v>23261034</v>
      </c>
      <c r="Q732" s="19">
        <v>3696000</v>
      </c>
      <c r="R732" s="19">
        <v>4968088</v>
      </c>
      <c r="S732">
        <v>0</v>
      </c>
    </row>
    <row r="733" spans="1:19" x14ac:dyDescent="0.2">
      <c r="A733">
        <v>2015</v>
      </c>
      <c r="B733" t="s">
        <v>33</v>
      </c>
      <c r="C733" s="19">
        <f>VLOOKUP(A733,Datos!$A$2:$E$16,2,TRUE)</f>
        <v>29281373.309193902</v>
      </c>
      <c r="D733" s="19">
        <f>VLOOKUP(Panel!A733,Datos!$A$2:$E$16,3,TRUE)</f>
        <v>6.7145943E-2</v>
      </c>
      <c r="E733" s="19">
        <f>VLOOKUP(Panel!A733,Datos!$A$2:$E$16,4,TRUE)</f>
        <v>-1234331.10788195</v>
      </c>
      <c r="F733" s="19">
        <f>VLOOKUP(Panel!A733,Datos!$A$2:$E$16,5,TRUE)</f>
        <v>56.2</v>
      </c>
      <c r="G733" s="22">
        <f>VLOOKUP(Panel!A733,Datos!$A$2:$F$16,6,TRUE)</f>
        <v>8.1315952336493691E-3</v>
      </c>
      <c r="H733" s="19"/>
      <c r="I733" s="19"/>
      <c r="J733" s="19"/>
      <c r="K733" s="19"/>
      <c r="M733" s="19">
        <v>72249657.349999994</v>
      </c>
      <c r="N733" s="19">
        <v>113690290.48</v>
      </c>
      <c r="O733" s="19">
        <v>148726713.65000001</v>
      </c>
      <c r="P733" s="19">
        <v>397404183.47000003</v>
      </c>
      <c r="Q733" s="19">
        <v>1047967977.61</v>
      </c>
      <c r="R733" s="19">
        <v>2323405987.6799998</v>
      </c>
      <c r="S733" s="19">
        <v>11925115.9</v>
      </c>
    </row>
    <row r="734" spans="1:19" x14ac:dyDescent="0.2">
      <c r="A734">
        <v>2015</v>
      </c>
      <c r="B734" t="s">
        <v>34</v>
      </c>
      <c r="C734" s="19">
        <f>VLOOKUP(A734,Datos!$A$2:$E$16,2,TRUE)</f>
        <v>29281373.309193902</v>
      </c>
      <c r="D734" s="19">
        <f>VLOOKUP(Panel!A734,Datos!$A$2:$E$16,3,TRUE)</f>
        <v>6.7145943E-2</v>
      </c>
      <c r="E734" s="19">
        <f>VLOOKUP(Panel!A734,Datos!$A$2:$E$16,4,TRUE)</f>
        <v>-1234331.10788195</v>
      </c>
      <c r="F734" s="19">
        <f>VLOOKUP(Panel!A734,Datos!$A$2:$E$16,5,TRUE)</f>
        <v>56.2</v>
      </c>
      <c r="G734" s="22">
        <f>VLOOKUP(Panel!A734,Datos!$A$2:$F$16,6,TRUE)</f>
        <v>8.1315952336493691E-3</v>
      </c>
      <c r="H734" s="19"/>
      <c r="I734" s="19"/>
      <c r="J734" s="19"/>
      <c r="K734" s="19"/>
      <c r="O734">
        <v>0</v>
      </c>
      <c r="P734" s="19">
        <v>4143700</v>
      </c>
      <c r="Q734" s="19">
        <v>135575122.41999999</v>
      </c>
    </row>
    <row r="735" spans="1:19" x14ac:dyDescent="0.2">
      <c r="A735">
        <v>2015</v>
      </c>
      <c r="B735" t="s">
        <v>35</v>
      </c>
      <c r="C735" s="19">
        <f>VLOOKUP(A735,Datos!$A$2:$E$16,2,TRUE)</f>
        <v>29281373.309193902</v>
      </c>
      <c r="D735" s="19">
        <f>VLOOKUP(Panel!A735,Datos!$A$2:$E$16,3,TRUE)</f>
        <v>6.7145943E-2</v>
      </c>
      <c r="E735" s="19">
        <f>VLOOKUP(Panel!A735,Datos!$A$2:$E$16,4,TRUE)</f>
        <v>-1234331.10788195</v>
      </c>
      <c r="F735" s="19">
        <f>VLOOKUP(Panel!A735,Datos!$A$2:$E$16,5,TRUE)</f>
        <v>56.2</v>
      </c>
      <c r="G735" s="22">
        <f>VLOOKUP(Panel!A735,Datos!$A$2:$F$16,6,TRUE)</f>
        <v>8.1315952336493691E-3</v>
      </c>
      <c r="H735" s="19"/>
      <c r="I735" s="19"/>
      <c r="J735" s="19"/>
      <c r="N735" s="19">
        <v>1388283.4</v>
      </c>
      <c r="O735" s="19">
        <v>34588860</v>
      </c>
      <c r="P735" s="19">
        <v>3900000</v>
      </c>
      <c r="Q735" s="19">
        <v>13745964.640000001</v>
      </c>
    </row>
    <row r="736" spans="1:19" x14ac:dyDescent="0.2">
      <c r="A736">
        <v>2015</v>
      </c>
      <c r="B736" t="s">
        <v>36</v>
      </c>
      <c r="C736" s="19">
        <f>VLOOKUP(A736,Datos!$A$2:$E$16,2,TRUE)</f>
        <v>29281373.309193902</v>
      </c>
      <c r="D736" s="19">
        <f>VLOOKUP(Panel!A736,Datos!$A$2:$E$16,3,TRUE)</f>
        <v>6.7145943E-2</v>
      </c>
      <c r="E736" s="19">
        <f>VLOOKUP(Panel!A736,Datos!$A$2:$E$16,4,TRUE)</f>
        <v>-1234331.10788195</v>
      </c>
      <c r="F736" s="19">
        <f>VLOOKUP(Panel!A736,Datos!$A$2:$E$16,5,TRUE)</f>
        <v>56.2</v>
      </c>
      <c r="G736" s="22">
        <f>VLOOKUP(Panel!A736,Datos!$A$2:$F$16,6,TRUE)</f>
        <v>8.1315952336493691E-3</v>
      </c>
      <c r="H736" s="19"/>
      <c r="I736" s="19"/>
      <c r="J736" s="19"/>
      <c r="K736" s="19"/>
      <c r="M736" s="19">
        <v>112886127.19</v>
      </c>
      <c r="N736" s="19">
        <v>85528095.299999997</v>
      </c>
      <c r="O736" s="19">
        <v>23890858.5</v>
      </c>
      <c r="S736" s="19">
        <v>58443679.700000003</v>
      </c>
    </row>
    <row r="737" spans="1:20" x14ac:dyDescent="0.2">
      <c r="A737">
        <v>2015</v>
      </c>
      <c r="B737" t="s">
        <v>37</v>
      </c>
      <c r="C737" s="19">
        <f>VLOOKUP(A737,Datos!$A$2:$E$16,2,TRUE)</f>
        <v>29281373.309193902</v>
      </c>
      <c r="D737" s="19">
        <f>VLOOKUP(Panel!A737,Datos!$A$2:$E$16,3,TRUE)</f>
        <v>6.7145943E-2</v>
      </c>
      <c r="E737" s="19">
        <f>VLOOKUP(Panel!A737,Datos!$A$2:$E$16,4,TRUE)</f>
        <v>-1234331.10788195</v>
      </c>
      <c r="F737" s="19">
        <f>VLOOKUP(Panel!A737,Datos!$A$2:$E$16,5,TRUE)</f>
        <v>56.2</v>
      </c>
      <c r="G737" s="22">
        <f>VLOOKUP(Panel!A737,Datos!$A$2:$F$16,6,TRUE)</f>
        <v>8.1315952336493691E-3</v>
      </c>
      <c r="H737" s="19"/>
      <c r="I737" s="19"/>
      <c r="J737" s="19"/>
      <c r="K737" s="19"/>
      <c r="N737">
        <v>0</v>
      </c>
      <c r="P737">
        <v>0</v>
      </c>
      <c r="Q737">
        <v>0</v>
      </c>
    </row>
    <row r="738" spans="1:20" x14ac:dyDescent="0.2">
      <c r="A738">
        <v>2015</v>
      </c>
      <c r="B738" t="s">
        <v>38</v>
      </c>
      <c r="C738" s="19">
        <f>VLOOKUP(A738,Datos!$A$2:$E$16,2,TRUE)</f>
        <v>29281373.309193902</v>
      </c>
      <c r="D738" s="19">
        <f>VLOOKUP(Panel!A738,Datos!$A$2:$E$16,3,TRUE)</f>
        <v>6.7145943E-2</v>
      </c>
      <c r="E738" s="19">
        <f>VLOOKUP(Panel!A738,Datos!$A$2:$E$16,4,TRUE)</f>
        <v>-1234331.10788195</v>
      </c>
      <c r="F738" s="19">
        <f>VLOOKUP(Panel!A738,Datos!$A$2:$E$16,5,TRUE)</f>
        <v>56.2</v>
      </c>
      <c r="G738" s="22">
        <f>VLOOKUP(Panel!A738,Datos!$A$2:$F$16,6,TRUE)</f>
        <v>8.1315952336493691E-3</v>
      </c>
      <c r="H738" s="19"/>
      <c r="J738" s="19"/>
      <c r="K738" s="19"/>
      <c r="M738" s="19">
        <v>254000</v>
      </c>
      <c r="N738">
        <v>0</v>
      </c>
      <c r="O738" s="19">
        <v>12248423.4</v>
      </c>
      <c r="P738" s="19">
        <v>38691300.549999997</v>
      </c>
      <c r="Q738" s="19">
        <v>269737777.81</v>
      </c>
      <c r="S738">
        <v>0</v>
      </c>
    </row>
    <row r="739" spans="1:20" x14ac:dyDescent="0.2">
      <c r="A739">
        <v>2015</v>
      </c>
      <c r="B739" t="s">
        <v>39</v>
      </c>
      <c r="C739" s="19">
        <f>VLOOKUP(A739,Datos!$A$2:$E$16,2,TRUE)</f>
        <v>29281373.309193902</v>
      </c>
      <c r="D739" s="19">
        <f>VLOOKUP(Panel!A739,Datos!$A$2:$E$16,3,TRUE)</f>
        <v>6.7145943E-2</v>
      </c>
      <c r="E739" s="19">
        <f>VLOOKUP(Panel!A739,Datos!$A$2:$E$16,4,TRUE)</f>
        <v>-1234331.10788195</v>
      </c>
      <c r="F739" s="19">
        <f>VLOOKUP(Panel!A739,Datos!$A$2:$E$16,5,TRUE)</f>
        <v>56.2</v>
      </c>
      <c r="G739" s="22">
        <f>VLOOKUP(Panel!A739,Datos!$A$2:$F$16,6,TRUE)</f>
        <v>8.1315952336493691E-3</v>
      </c>
      <c r="H739" s="19"/>
      <c r="J739" s="19"/>
      <c r="M739" s="19">
        <v>1576700</v>
      </c>
      <c r="N739" s="19">
        <v>17588430</v>
      </c>
      <c r="O739" s="19">
        <v>23250000</v>
      </c>
      <c r="P739" s="19">
        <v>13000000</v>
      </c>
      <c r="Q739">
        <v>0</v>
      </c>
      <c r="R739" s="19">
        <v>128994638.40000001</v>
      </c>
    </row>
    <row r="740" spans="1:20" x14ac:dyDescent="0.2">
      <c r="A740">
        <v>2015</v>
      </c>
      <c r="B740" t="s">
        <v>40</v>
      </c>
      <c r="C740" s="19">
        <f>VLOOKUP(A740,Datos!$A$2:$E$16,2,TRUE)</f>
        <v>29281373.309193902</v>
      </c>
      <c r="D740" s="19">
        <f>VLOOKUP(Panel!A740,Datos!$A$2:$E$16,3,TRUE)</f>
        <v>6.7145943E-2</v>
      </c>
      <c r="E740" s="19">
        <f>VLOOKUP(Panel!A740,Datos!$A$2:$E$16,4,TRUE)</f>
        <v>-1234331.10788195</v>
      </c>
      <c r="F740" s="19">
        <f>VLOOKUP(Panel!A740,Datos!$A$2:$E$16,5,TRUE)</f>
        <v>56.2</v>
      </c>
      <c r="G740" s="22">
        <f>VLOOKUP(Panel!A740,Datos!$A$2:$F$16,6,TRUE)</f>
        <v>8.1315952336493691E-3</v>
      </c>
      <c r="H740" s="19"/>
      <c r="I740" s="19"/>
      <c r="J740" s="19"/>
      <c r="K740" s="19"/>
      <c r="L740" s="19"/>
      <c r="M740" s="19">
        <v>1779200</v>
      </c>
      <c r="N740" s="19">
        <v>10844144.93</v>
      </c>
      <c r="O740" s="19">
        <v>69693055</v>
      </c>
      <c r="P740">
        <v>0</v>
      </c>
      <c r="Q740" s="19">
        <v>130520057.64</v>
      </c>
      <c r="R740" s="19">
        <v>229001205.65000001</v>
      </c>
      <c r="S740" s="19">
        <v>295504448.38999999</v>
      </c>
    </row>
    <row r="741" spans="1:20" x14ac:dyDescent="0.2">
      <c r="A741">
        <v>2015</v>
      </c>
      <c r="B741" t="s">
        <v>41</v>
      </c>
      <c r="C741" s="19">
        <f>VLOOKUP(A741,Datos!$A$2:$E$16,2,TRUE)</f>
        <v>29281373.309193902</v>
      </c>
      <c r="D741" s="19">
        <f>VLOOKUP(Panel!A741,Datos!$A$2:$E$16,3,TRUE)</f>
        <v>6.7145943E-2</v>
      </c>
      <c r="E741" s="19">
        <f>VLOOKUP(Panel!A741,Datos!$A$2:$E$16,4,TRUE)</f>
        <v>-1234331.10788195</v>
      </c>
      <c r="F741" s="19">
        <f>VLOOKUP(Panel!A741,Datos!$A$2:$E$16,5,TRUE)</f>
        <v>56.2</v>
      </c>
      <c r="G741" s="22">
        <f>VLOOKUP(Panel!A741,Datos!$A$2:$F$16,6,TRUE)</f>
        <v>8.1315952336493691E-3</v>
      </c>
      <c r="H741" s="19"/>
      <c r="I741" s="19"/>
      <c r="J741" s="19"/>
      <c r="K741" s="19"/>
      <c r="M741" s="19">
        <v>1480000</v>
      </c>
      <c r="N741" s="19">
        <v>1107399.5</v>
      </c>
      <c r="O741" s="19">
        <v>136410148</v>
      </c>
      <c r="P741" s="19">
        <v>253457031.08000001</v>
      </c>
      <c r="Q741" s="19">
        <v>560395676.50999999</v>
      </c>
      <c r="R741">
        <v>0</v>
      </c>
      <c r="S741">
        <v>0</v>
      </c>
    </row>
    <row r="742" spans="1:20" x14ac:dyDescent="0.2">
      <c r="A742">
        <v>2015</v>
      </c>
      <c r="B742" t="s">
        <v>42</v>
      </c>
      <c r="C742" s="19">
        <f>VLOOKUP(A742,Datos!$A$2:$E$16,2,TRUE)</f>
        <v>29281373.309193902</v>
      </c>
      <c r="D742" s="19">
        <f>VLOOKUP(Panel!A742,Datos!$A$2:$E$16,3,TRUE)</f>
        <v>6.7145943E-2</v>
      </c>
      <c r="E742" s="19">
        <f>VLOOKUP(Panel!A742,Datos!$A$2:$E$16,4,TRUE)</f>
        <v>-1234331.10788195</v>
      </c>
      <c r="F742" s="19">
        <f>VLOOKUP(Panel!A742,Datos!$A$2:$E$16,5,TRUE)</f>
        <v>56.2</v>
      </c>
      <c r="G742" s="22">
        <f>VLOOKUP(Panel!A742,Datos!$A$2:$F$16,6,TRUE)</f>
        <v>8.1315952336493691E-3</v>
      </c>
      <c r="H742" s="19"/>
      <c r="I742" s="19"/>
      <c r="J742" s="19"/>
      <c r="K742" s="19"/>
      <c r="M742" s="19">
        <v>6760000</v>
      </c>
      <c r="N742" s="19">
        <v>6791903.4900000002</v>
      </c>
      <c r="O742" s="19">
        <v>11581100</v>
      </c>
      <c r="P742" s="19">
        <v>36322202</v>
      </c>
      <c r="Q742" s="19">
        <v>257269499.33000001</v>
      </c>
      <c r="R742" s="19">
        <v>487256266.69999999</v>
      </c>
    </row>
    <row r="743" spans="1:20" x14ac:dyDescent="0.2">
      <c r="A743">
        <v>2015</v>
      </c>
      <c r="B743" t="s">
        <v>43</v>
      </c>
      <c r="C743" s="19">
        <f>VLOOKUP(A743,Datos!$A$2:$E$16,2,TRUE)</f>
        <v>29281373.309193902</v>
      </c>
      <c r="D743" s="19">
        <f>VLOOKUP(Panel!A743,Datos!$A$2:$E$16,3,TRUE)</f>
        <v>6.7145943E-2</v>
      </c>
      <c r="E743" s="19">
        <f>VLOOKUP(Panel!A743,Datos!$A$2:$E$16,4,TRUE)</f>
        <v>-1234331.10788195</v>
      </c>
      <c r="F743" s="19">
        <f>VLOOKUP(Panel!A743,Datos!$A$2:$E$16,5,TRUE)</f>
        <v>56.2</v>
      </c>
      <c r="G743" s="22">
        <f>VLOOKUP(Panel!A743,Datos!$A$2:$F$16,6,TRUE)</f>
        <v>8.1315952336493691E-3</v>
      </c>
      <c r="H743" s="19"/>
      <c r="I743" s="19"/>
      <c r="J743" s="19"/>
      <c r="K743" s="19"/>
      <c r="M743" s="19">
        <v>106988932.42</v>
      </c>
      <c r="N743" s="19">
        <v>86381348.450000003</v>
      </c>
      <c r="O743" s="19">
        <v>99849669.129999995</v>
      </c>
      <c r="P743" s="19">
        <v>1083528543.3399999</v>
      </c>
      <c r="Q743" s="19">
        <v>756670771.97000003</v>
      </c>
      <c r="R743" s="19">
        <v>144032374.94999999</v>
      </c>
      <c r="S743">
        <v>0</v>
      </c>
    </row>
    <row r="744" spans="1:20" x14ac:dyDescent="0.2">
      <c r="A744">
        <v>2015</v>
      </c>
      <c r="B744" t="s">
        <v>44</v>
      </c>
      <c r="C744" s="19">
        <f>VLOOKUP(A744,Datos!$A$2:$E$16,2,TRUE)</f>
        <v>29281373.309193902</v>
      </c>
      <c r="D744" s="19">
        <f>VLOOKUP(Panel!A744,Datos!$A$2:$E$16,3,TRUE)</f>
        <v>6.7145943E-2</v>
      </c>
      <c r="E744" s="19">
        <f>VLOOKUP(Panel!A744,Datos!$A$2:$E$16,4,TRUE)</f>
        <v>-1234331.10788195</v>
      </c>
      <c r="F744" s="19">
        <f>VLOOKUP(Panel!A744,Datos!$A$2:$E$16,5,TRUE)</f>
        <v>56.2</v>
      </c>
      <c r="G744" s="22">
        <f>VLOOKUP(Panel!A744,Datos!$A$2:$F$16,6,TRUE)</f>
        <v>8.1315952336493691E-3</v>
      </c>
      <c r="H744" s="19"/>
      <c r="J744" s="19"/>
      <c r="K744" s="19"/>
      <c r="L744" s="19"/>
      <c r="M744" s="19">
        <v>1120500</v>
      </c>
      <c r="N744" s="19">
        <v>26945000</v>
      </c>
      <c r="O744" s="19">
        <v>2300000</v>
      </c>
      <c r="P744" s="19">
        <v>85063728.799999997</v>
      </c>
      <c r="Q744" s="19">
        <v>13240960</v>
      </c>
      <c r="R744">
        <v>0</v>
      </c>
    </row>
    <row r="745" spans="1:20" x14ac:dyDescent="0.2">
      <c r="A745">
        <v>2015</v>
      </c>
      <c r="B745" t="s">
        <v>45</v>
      </c>
      <c r="C745" s="19">
        <f>VLOOKUP(A745,Datos!$A$2:$E$16,2,TRUE)</f>
        <v>29281373.309193902</v>
      </c>
      <c r="D745" s="19">
        <f>VLOOKUP(Panel!A745,Datos!$A$2:$E$16,3,TRUE)</f>
        <v>6.7145943E-2</v>
      </c>
      <c r="E745" s="19">
        <f>VLOOKUP(Panel!A745,Datos!$A$2:$E$16,4,TRUE)</f>
        <v>-1234331.10788195</v>
      </c>
      <c r="F745" s="19">
        <f>VLOOKUP(Panel!A745,Datos!$A$2:$E$16,5,TRUE)</f>
        <v>56.2</v>
      </c>
      <c r="G745" s="22">
        <f>VLOOKUP(Panel!A745,Datos!$A$2:$F$16,6,TRUE)</f>
        <v>8.1315952336493691E-3</v>
      </c>
      <c r="H745" s="19"/>
      <c r="I745" s="19"/>
      <c r="J745" s="19"/>
      <c r="K745" s="19"/>
      <c r="N745" s="19">
        <v>165381480</v>
      </c>
      <c r="O745" s="19">
        <v>25322564.969999999</v>
      </c>
      <c r="P745" s="19">
        <v>9309581.1099999994</v>
      </c>
      <c r="Q745" s="19">
        <v>36907250</v>
      </c>
      <c r="R745">
        <v>0</v>
      </c>
    </row>
    <row r="746" spans="1:20" x14ac:dyDescent="0.2">
      <c r="A746">
        <v>2015</v>
      </c>
      <c r="B746" t="s">
        <v>46</v>
      </c>
      <c r="C746" s="19">
        <f>VLOOKUP(A746,Datos!$A$2:$E$16,2,TRUE)</f>
        <v>29281373.309193902</v>
      </c>
      <c r="D746" s="19">
        <f>VLOOKUP(Panel!A746,Datos!$A$2:$E$16,3,TRUE)</f>
        <v>6.7145943E-2</v>
      </c>
      <c r="E746" s="19">
        <f>VLOOKUP(Panel!A746,Datos!$A$2:$E$16,4,TRUE)</f>
        <v>-1234331.10788195</v>
      </c>
      <c r="F746" s="19">
        <f>VLOOKUP(Panel!A746,Datos!$A$2:$E$16,5,TRUE)</f>
        <v>56.2</v>
      </c>
      <c r="G746" s="22">
        <f>VLOOKUP(Panel!A746,Datos!$A$2:$F$16,6,TRUE)</f>
        <v>8.1315952336493691E-3</v>
      </c>
      <c r="H746" s="19"/>
      <c r="I746" s="19"/>
      <c r="J746" s="19"/>
      <c r="K746" s="19"/>
      <c r="N746" s="19">
        <v>10653895.6</v>
      </c>
      <c r="O746" s="19">
        <v>13356040</v>
      </c>
      <c r="P746" s="19">
        <v>656000</v>
      </c>
      <c r="Q746">
        <v>0</v>
      </c>
      <c r="R746">
        <v>0</v>
      </c>
      <c r="S746">
        <v>0</v>
      </c>
      <c r="T746">
        <v>0</v>
      </c>
    </row>
    <row r="747" spans="1:20" x14ac:dyDescent="0.2">
      <c r="A747">
        <v>2015</v>
      </c>
      <c r="B747" t="s">
        <v>47</v>
      </c>
      <c r="C747" s="19">
        <f>VLOOKUP(A747,Datos!$A$2:$E$16,2,TRUE)</f>
        <v>29281373.309193902</v>
      </c>
      <c r="D747" s="19">
        <f>VLOOKUP(Panel!A747,Datos!$A$2:$E$16,3,TRUE)</f>
        <v>6.7145943E-2</v>
      </c>
      <c r="E747" s="19">
        <f>VLOOKUP(Panel!A747,Datos!$A$2:$E$16,4,TRUE)</f>
        <v>-1234331.10788195</v>
      </c>
      <c r="F747" s="19">
        <f>VLOOKUP(Panel!A747,Datos!$A$2:$E$16,5,TRUE)</f>
        <v>56.2</v>
      </c>
      <c r="G747" s="22">
        <f>VLOOKUP(Panel!A747,Datos!$A$2:$F$16,6,TRUE)</f>
        <v>8.1315952336493691E-3</v>
      </c>
      <c r="H747" s="19"/>
      <c r="J747" s="19"/>
      <c r="K747" s="19"/>
      <c r="L747" s="19"/>
      <c r="N747" s="19">
        <v>1697748.24</v>
      </c>
      <c r="O747" s="19">
        <v>732524775.88999999</v>
      </c>
      <c r="P747" s="19">
        <v>434277273.81999999</v>
      </c>
      <c r="Q747" s="19">
        <v>1084190501.3299999</v>
      </c>
      <c r="R747">
        <v>0</v>
      </c>
    </row>
    <row r="748" spans="1:20" x14ac:dyDescent="0.2">
      <c r="A748">
        <v>2015</v>
      </c>
      <c r="B748" t="s">
        <v>48</v>
      </c>
      <c r="C748" s="19">
        <f>VLOOKUP(A748,Datos!$A$2:$E$16,2,TRUE)</f>
        <v>29281373.309193902</v>
      </c>
      <c r="D748" s="19">
        <f>VLOOKUP(Panel!A748,Datos!$A$2:$E$16,3,TRUE)</f>
        <v>6.7145943E-2</v>
      </c>
      <c r="E748" s="19">
        <f>VLOOKUP(Panel!A748,Datos!$A$2:$E$16,4,TRUE)</f>
        <v>-1234331.10788195</v>
      </c>
      <c r="F748" s="19">
        <f>VLOOKUP(Panel!A748,Datos!$A$2:$E$16,5,TRUE)</f>
        <v>56.2</v>
      </c>
      <c r="G748" s="22">
        <f>VLOOKUP(Panel!A748,Datos!$A$2:$F$16,6,TRUE)</f>
        <v>8.1315952336493691E-3</v>
      </c>
      <c r="H748" s="19"/>
      <c r="I748" s="19"/>
      <c r="J748" s="19"/>
      <c r="K748" s="19"/>
      <c r="L748" s="19"/>
      <c r="N748" s="19">
        <v>551777880</v>
      </c>
      <c r="O748" s="19">
        <v>21706003</v>
      </c>
      <c r="P748" s="19">
        <v>58024343.700000003</v>
      </c>
      <c r="Q748" s="19">
        <v>225477143.30000001</v>
      </c>
    </row>
    <row r="749" spans="1:20" x14ac:dyDescent="0.2">
      <c r="A749">
        <v>2015</v>
      </c>
      <c r="B749" t="s">
        <v>49</v>
      </c>
      <c r="C749" s="19">
        <f>VLOOKUP(A749,Datos!$A$2:$E$16,2,TRUE)</f>
        <v>29281373.309193902</v>
      </c>
      <c r="D749" s="19">
        <f>VLOOKUP(Panel!A749,Datos!$A$2:$E$16,3,TRUE)</f>
        <v>6.7145943E-2</v>
      </c>
      <c r="E749" s="19">
        <f>VLOOKUP(Panel!A749,Datos!$A$2:$E$16,4,TRUE)</f>
        <v>-1234331.10788195</v>
      </c>
      <c r="F749" s="19">
        <f>VLOOKUP(Panel!A749,Datos!$A$2:$E$16,5,TRUE)</f>
        <v>56.2</v>
      </c>
      <c r="G749" s="22">
        <f>VLOOKUP(Panel!A749,Datos!$A$2:$F$16,6,TRUE)</f>
        <v>8.1315952336493691E-3</v>
      </c>
      <c r="H749" s="19"/>
      <c r="I749" s="19"/>
      <c r="J749" s="19"/>
      <c r="K749" s="19"/>
      <c r="L749" s="19"/>
      <c r="M749">
        <v>0</v>
      </c>
      <c r="N749">
        <v>0</v>
      </c>
      <c r="P749" s="19">
        <v>7398486.3499999996</v>
      </c>
      <c r="Q749" s="19">
        <v>276304404.16000003</v>
      </c>
      <c r="R749" s="19">
        <v>36370215.200000003</v>
      </c>
    </row>
    <row r="750" spans="1:20" x14ac:dyDescent="0.2">
      <c r="A750">
        <v>2015</v>
      </c>
      <c r="B750" t="s">
        <v>50</v>
      </c>
      <c r="C750" s="19">
        <f>VLOOKUP(A750,Datos!$A$2:$E$16,2,TRUE)</f>
        <v>29281373.309193902</v>
      </c>
      <c r="D750" s="19">
        <f>VLOOKUP(Panel!A750,Datos!$A$2:$E$16,3,TRUE)</f>
        <v>6.7145943E-2</v>
      </c>
      <c r="E750" s="19">
        <f>VLOOKUP(Panel!A750,Datos!$A$2:$E$16,4,TRUE)</f>
        <v>-1234331.10788195</v>
      </c>
      <c r="F750" s="19">
        <f>VLOOKUP(Panel!A750,Datos!$A$2:$E$16,5,TRUE)</f>
        <v>56.2</v>
      </c>
      <c r="G750" s="22">
        <f>VLOOKUP(Panel!A750,Datos!$A$2:$F$16,6,TRUE)</f>
        <v>8.1315952336493691E-3</v>
      </c>
      <c r="H750" s="19"/>
      <c r="I750" s="19"/>
      <c r="J750" s="19"/>
      <c r="K750" s="19"/>
      <c r="N750" s="19">
        <v>5245374.75</v>
      </c>
      <c r="O750" s="19">
        <v>26012961</v>
      </c>
      <c r="P750" s="19">
        <v>189546252.19</v>
      </c>
      <c r="Q750" s="19">
        <v>276851171.99000001</v>
      </c>
      <c r="R750" s="19">
        <v>8232200</v>
      </c>
      <c r="S750">
        <v>0</v>
      </c>
    </row>
    <row r="751" spans="1:20" x14ac:dyDescent="0.2">
      <c r="A751">
        <v>2015</v>
      </c>
      <c r="B751" t="s">
        <v>51</v>
      </c>
      <c r="C751" s="19">
        <f>VLOOKUP(A751,Datos!$A$2:$E$16,2,TRUE)</f>
        <v>29281373.309193902</v>
      </c>
      <c r="D751" s="19">
        <f>VLOOKUP(Panel!A751,Datos!$A$2:$E$16,3,TRUE)</f>
        <v>6.7145943E-2</v>
      </c>
      <c r="E751" s="19">
        <f>VLOOKUP(Panel!A751,Datos!$A$2:$E$16,4,TRUE)</f>
        <v>-1234331.10788195</v>
      </c>
      <c r="F751" s="19">
        <f>VLOOKUP(Panel!A751,Datos!$A$2:$E$16,5,TRUE)</f>
        <v>56.2</v>
      </c>
      <c r="G751" s="22">
        <f>VLOOKUP(Panel!A751,Datos!$A$2:$F$16,6,TRUE)</f>
        <v>8.1315952336493691E-3</v>
      </c>
      <c r="H751" s="19"/>
      <c r="I751" s="19"/>
      <c r="J751" s="19"/>
      <c r="K751" s="19"/>
      <c r="L751" s="19"/>
      <c r="M751" s="19">
        <v>52855093.560000002</v>
      </c>
      <c r="N751" s="19">
        <v>55639604.119999997</v>
      </c>
      <c r="O751" s="19">
        <v>180005199.44</v>
      </c>
      <c r="P751" s="19">
        <v>14076790.92</v>
      </c>
      <c r="Q751" s="19">
        <v>4854737610.3999996</v>
      </c>
      <c r="R751" s="19">
        <v>63822020</v>
      </c>
      <c r="S751" s="19">
        <v>317361362.56999999</v>
      </c>
      <c r="T751">
        <v>0</v>
      </c>
    </row>
    <row r="752" spans="1:20" x14ac:dyDescent="0.2">
      <c r="A752">
        <v>2015</v>
      </c>
      <c r="B752" t="s">
        <v>52</v>
      </c>
      <c r="C752" s="19">
        <f>VLOOKUP(A752,Datos!$A$2:$E$16,2,TRUE)</f>
        <v>29281373.309193902</v>
      </c>
      <c r="D752" s="19">
        <f>VLOOKUP(Panel!A752,Datos!$A$2:$E$16,3,TRUE)</f>
        <v>6.7145943E-2</v>
      </c>
      <c r="E752" s="19">
        <f>VLOOKUP(Panel!A752,Datos!$A$2:$E$16,4,TRUE)</f>
        <v>-1234331.10788195</v>
      </c>
      <c r="F752" s="19">
        <f>VLOOKUP(Panel!A752,Datos!$A$2:$E$16,5,TRUE)</f>
        <v>56.2</v>
      </c>
      <c r="G752" s="22">
        <f>VLOOKUP(Panel!A752,Datos!$A$2:$F$16,6,TRUE)</f>
        <v>8.1315952336493691E-3</v>
      </c>
      <c r="H752" s="19"/>
      <c r="I752" s="19"/>
      <c r="J752" s="19"/>
      <c r="K752" s="19"/>
      <c r="N752" s="19">
        <v>71315291.400000006</v>
      </c>
      <c r="O752" s="19">
        <v>1406080</v>
      </c>
      <c r="P752" s="19">
        <v>49791994.729999997</v>
      </c>
      <c r="Q752" s="19">
        <v>132217200</v>
      </c>
      <c r="R752">
        <v>0</v>
      </c>
      <c r="S752" s="19">
        <v>214000000</v>
      </c>
    </row>
    <row r="753" spans="1:19" x14ac:dyDescent="0.2">
      <c r="A753">
        <v>2015</v>
      </c>
      <c r="B753" t="s">
        <v>53</v>
      </c>
      <c r="C753" s="19">
        <f>VLOOKUP(A753,Datos!$A$2:$E$16,2,TRUE)</f>
        <v>29281373.309193902</v>
      </c>
      <c r="D753" s="19">
        <f>VLOOKUP(Panel!A753,Datos!$A$2:$E$16,3,TRUE)</f>
        <v>6.7145943E-2</v>
      </c>
      <c r="E753" s="19">
        <f>VLOOKUP(Panel!A753,Datos!$A$2:$E$16,4,TRUE)</f>
        <v>-1234331.10788195</v>
      </c>
      <c r="F753" s="19">
        <f>VLOOKUP(Panel!A753,Datos!$A$2:$E$16,5,TRUE)</f>
        <v>56.2</v>
      </c>
      <c r="G753" s="22">
        <f>VLOOKUP(Panel!A753,Datos!$A$2:$F$16,6,TRUE)</f>
        <v>8.1315952336493691E-3</v>
      </c>
      <c r="H753" s="19"/>
      <c r="I753" s="19"/>
      <c r="J753" s="19"/>
      <c r="K753" s="19"/>
      <c r="M753" s="19">
        <v>16599406.279999999</v>
      </c>
      <c r="N753" s="19">
        <v>255891.6</v>
      </c>
      <c r="O753">
        <v>0</v>
      </c>
      <c r="P753" s="19">
        <v>62238957.119999997</v>
      </c>
      <c r="Q753" s="19">
        <v>97932481.079999998</v>
      </c>
      <c r="R753" s="19">
        <v>34041541.960000001</v>
      </c>
    </row>
    <row r="754" spans="1:19" x14ac:dyDescent="0.2">
      <c r="A754">
        <v>2015</v>
      </c>
      <c r="B754" t="s">
        <v>54</v>
      </c>
      <c r="C754" s="19">
        <f>VLOOKUP(A754,Datos!$A$2:$E$16,2,TRUE)</f>
        <v>29281373.309193902</v>
      </c>
      <c r="D754" s="19">
        <f>VLOOKUP(Panel!A754,Datos!$A$2:$E$16,3,TRUE)</f>
        <v>6.7145943E-2</v>
      </c>
      <c r="E754" s="19">
        <f>VLOOKUP(Panel!A754,Datos!$A$2:$E$16,4,TRUE)</f>
        <v>-1234331.10788195</v>
      </c>
      <c r="F754" s="19">
        <f>VLOOKUP(Panel!A754,Datos!$A$2:$E$16,5,TRUE)</f>
        <v>56.2</v>
      </c>
      <c r="G754" s="22">
        <f>VLOOKUP(Panel!A754,Datos!$A$2:$F$16,6,TRUE)</f>
        <v>8.1315952336493691E-3</v>
      </c>
      <c r="H754" s="19"/>
      <c r="I754" s="19"/>
      <c r="J754" s="19"/>
      <c r="M754">
        <v>0</v>
      </c>
      <c r="N754" s="19">
        <v>2585389</v>
      </c>
      <c r="O754" s="19">
        <v>138015628</v>
      </c>
      <c r="P754" s="19">
        <v>109897575.39</v>
      </c>
      <c r="Q754" s="19">
        <v>80828236.599999994</v>
      </c>
      <c r="S754" s="19">
        <v>20160000</v>
      </c>
    </row>
    <row r="755" spans="1:19" x14ac:dyDescent="0.2">
      <c r="A755">
        <v>2015</v>
      </c>
      <c r="B755" t="s">
        <v>55</v>
      </c>
      <c r="C755" s="19">
        <f>VLOOKUP(A755,Datos!$A$2:$E$16,2,TRUE)</f>
        <v>29281373.309193902</v>
      </c>
      <c r="D755" s="19">
        <f>VLOOKUP(Panel!A755,Datos!$A$2:$E$16,3,TRUE)</f>
        <v>6.7145943E-2</v>
      </c>
      <c r="E755" s="19">
        <f>VLOOKUP(Panel!A755,Datos!$A$2:$E$16,4,TRUE)</f>
        <v>-1234331.10788195</v>
      </c>
      <c r="F755" s="19">
        <f>VLOOKUP(Panel!A755,Datos!$A$2:$E$16,5,TRUE)</f>
        <v>56.2</v>
      </c>
      <c r="G755" s="22">
        <f>VLOOKUP(Panel!A755,Datos!$A$2:$F$16,6,TRUE)</f>
        <v>8.1315952336493691E-3</v>
      </c>
      <c r="H755" s="19"/>
      <c r="I755" s="19"/>
      <c r="J755" s="19"/>
      <c r="K755" s="19"/>
      <c r="L755" s="19"/>
      <c r="M755" s="19">
        <v>116659351.84999999</v>
      </c>
      <c r="N755" s="19">
        <v>123223100</v>
      </c>
      <c r="O755">
        <v>0</v>
      </c>
      <c r="P755" s="19">
        <v>71419475</v>
      </c>
      <c r="Q755" s="19">
        <v>4999999.34</v>
      </c>
      <c r="R755" s="19">
        <v>54805999.399999999</v>
      </c>
      <c r="S755">
        <v>0</v>
      </c>
    </row>
    <row r="756" spans="1:19" x14ac:dyDescent="0.2">
      <c r="A756">
        <v>2015</v>
      </c>
      <c r="B756" t="s">
        <v>56</v>
      </c>
      <c r="C756" s="19">
        <f>VLOOKUP(A756,Datos!$A$2:$E$16,2,TRUE)</f>
        <v>29281373.309193902</v>
      </c>
      <c r="D756" s="19">
        <f>VLOOKUP(Panel!A756,Datos!$A$2:$E$16,3,TRUE)</f>
        <v>6.7145943E-2</v>
      </c>
      <c r="E756" s="19">
        <f>VLOOKUP(Panel!A756,Datos!$A$2:$E$16,4,TRUE)</f>
        <v>-1234331.10788195</v>
      </c>
      <c r="F756" s="19">
        <f>VLOOKUP(Panel!A756,Datos!$A$2:$E$16,5,TRUE)</f>
        <v>56.2</v>
      </c>
      <c r="G756" s="22">
        <f>VLOOKUP(Panel!A756,Datos!$A$2:$F$16,6,TRUE)</f>
        <v>8.1315952336493691E-3</v>
      </c>
      <c r="H756" s="19"/>
      <c r="I756" s="19"/>
      <c r="J756" s="19"/>
      <c r="K756" s="19"/>
      <c r="N756" s="19">
        <v>137710139.5</v>
      </c>
      <c r="O756">
        <v>0</v>
      </c>
      <c r="P756" s="19">
        <v>13344348.699999999</v>
      </c>
      <c r="Q756" s="19">
        <v>211328342.63999999</v>
      </c>
      <c r="R756" s="19">
        <v>3200000</v>
      </c>
      <c r="S756">
        <v>0</v>
      </c>
    </row>
    <row r="757" spans="1:19" x14ac:dyDescent="0.2">
      <c r="A757">
        <v>2015</v>
      </c>
      <c r="B757" t="s">
        <v>57</v>
      </c>
      <c r="C757" s="19">
        <f>VLOOKUP(A757,Datos!$A$2:$E$16,2,TRUE)</f>
        <v>29281373.309193902</v>
      </c>
      <c r="D757" s="19">
        <f>VLOOKUP(Panel!A757,Datos!$A$2:$E$16,3,TRUE)</f>
        <v>6.7145943E-2</v>
      </c>
      <c r="E757" s="19">
        <f>VLOOKUP(Panel!A757,Datos!$A$2:$E$16,4,TRUE)</f>
        <v>-1234331.10788195</v>
      </c>
      <c r="F757" s="19">
        <f>VLOOKUP(Panel!A757,Datos!$A$2:$E$16,5,TRUE)</f>
        <v>56.2</v>
      </c>
      <c r="G757" s="22">
        <f>VLOOKUP(Panel!A757,Datos!$A$2:$F$16,6,TRUE)</f>
        <v>8.1315952336493691E-3</v>
      </c>
      <c r="H757" s="19"/>
      <c r="I757" s="19"/>
      <c r="J757" s="19"/>
      <c r="K757" s="19"/>
      <c r="M757" s="19">
        <v>818935</v>
      </c>
      <c r="N757" s="19">
        <v>3374058</v>
      </c>
      <c r="O757" s="19">
        <v>14905362.289999999</v>
      </c>
      <c r="P757" s="19">
        <v>9711500</v>
      </c>
      <c r="Q757" s="19">
        <v>11424543.91</v>
      </c>
      <c r="R757" s="19">
        <v>286310251.5</v>
      </c>
      <c r="S757" s="19">
        <v>73500000</v>
      </c>
    </row>
    <row r="758" spans="1:19" x14ac:dyDescent="0.2">
      <c r="A758">
        <v>2015</v>
      </c>
      <c r="B758" t="s">
        <v>58</v>
      </c>
      <c r="C758" s="19">
        <f>VLOOKUP(A758,Datos!$A$2:$E$16,2,TRUE)</f>
        <v>29281373.309193902</v>
      </c>
      <c r="D758" s="19">
        <f>VLOOKUP(Panel!A758,Datos!$A$2:$E$16,3,TRUE)</f>
        <v>6.7145943E-2</v>
      </c>
      <c r="E758" s="19">
        <f>VLOOKUP(Panel!A758,Datos!$A$2:$E$16,4,TRUE)</f>
        <v>-1234331.10788195</v>
      </c>
      <c r="F758" s="19">
        <f>VLOOKUP(Panel!A758,Datos!$A$2:$E$16,5,TRUE)</f>
        <v>56.2</v>
      </c>
      <c r="G758" s="22">
        <f>VLOOKUP(Panel!A758,Datos!$A$2:$F$16,6,TRUE)</f>
        <v>8.1315952336493691E-3</v>
      </c>
      <c r="H758" s="19"/>
      <c r="I758" s="19"/>
      <c r="J758" s="19"/>
      <c r="K758" s="19"/>
      <c r="N758" s="19">
        <v>47529278.439999998</v>
      </c>
      <c r="O758" s="19">
        <v>136408899.05000001</v>
      </c>
      <c r="P758" s="19">
        <v>213188950.83000001</v>
      </c>
      <c r="Q758" s="19">
        <v>5951000</v>
      </c>
      <c r="R758" s="19">
        <v>750000</v>
      </c>
    </row>
    <row r="759" spans="1:19" x14ac:dyDescent="0.2">
      <c r="A759">
        <v>2015</v>
      </c>
      <c r="B759" t="s">
        <v>59</v>
      </c>
      <c r="C759" s="19">
        <f>VLOOKUP(A759,Datos!$A$2:$E$16,2,TRUE)</f>
        <v>29281373.309193902</v>
      </c>
      <c r="D759" s="19">
        <f>VLOOKUP(Panel!A759,Datos!$A$2:$E$16,3,TRUE)</f>
        <v>6.7145943E-2</v>
      </c>
      <c r="E759" s="19">
        <f>VLOOKUP(Panel!A759,Datos!$A$2:$E$16,4,TRUE)</f>
        <v>-1234331.10788195</v>
      </c>
      <c r="F759" s="19">
        <f>VLOOKUP(Panel!A759,Datos!$A$2:$E$16,5,TRUE)</f>
        <v>56.2</v>
      </c>
      <c r="G759" s="22">
        <f>VLOOKUP(Panel!A759,Datos!$A$2:$F$16,6,TRUE)</f>
        <v>8.1315952336493691E-3</v>
      </c>
      <c r="H759" s="19"/>
      <c r="I759" s="19"/>
      <c r="N759" s="19">
        <v>3950121</v>
      </c>
      <c r="O759">
        <v>0</v>
      </c>
      <c r="P759">
        <v>0</v>
      </c>
      <c r="Q759" s="19">
        <v>78471622</v>
      </c>
      <c r="S759">
        <v>0</v>
      </c>
    </row>
    <row r="760" spans="1:19" x14ac:dyDescent="0.2">
      <c r="A760">
        <v>2015</v>
      </c>
      <c r="B760" t="s">
        <v>60</v>
      </c>
      <c r="C760" s="19">
        <f>VLOOKUP(A760,Datos!$A$2:$E$16,2,TRUE)</f>
        <v>29281373.309193902</v>
      </c>
      <c r="D760" s="19">
        <f>VLOOKUP(Panel!A760,Datos!$A$2:$E$16,3,TRUE)</f>
        <v>6.7145943E-2</v>
      </c>
      <c r="E760" s="19">
        <f>VLOOKUP(Panel!A760,Datos!$A$2:$E$16,4,TRUE)</f>
        <v>-1234331.10788195</v>
      </c>
      <c r="F760" s="19">
        <f>VLOOKUP(Panel!A760,Datos!$A$2:$E$16,5,TRUE)</f>
        <v>56.2</v>
      </c>
      <c r="G760" s="22">
        <f>VLOOKUP(Panel!A760,Datos!$A$2:$F$16,6,TRUE)</f>
        <v>8.1315952336493691E-3</v>
      </c>
      <c r="H760" s="19"/>
      <c r="I760" s="19"/>
      <c r="J760" s="19"/>
      <c r="K760" s="19"/>
      <c r="M760">
        <v>0</v>
      </c>
      <c r="N760" s="19">
        <v>2118839</v>
      </c>
      <c r="O760" s="19">
        <v>35432102</v>
      </c>
      <c r="P760" s="19">
        <v>630153127</v>
      </c>
      <c r="Q760" s="19">
        <v>2307452572.4000001</v>
      </c>
      <c r="R760" s="19">
        <v>540698416.52999997</v>
      </c>
      <c r="S760" s="19">
        <v>400000000</v>
      </c>
    </row>
    <row r="761" spans="1:19" x14ac:dyDescent="0.2">
      <c r="A761">
        <v>2015</v>
      </c>
      <c r="B761" t="s">
        <v>61</v>
      </c>
      <c r="C761" s="19">
        <f>VLOOKUP(A761,Datos!$A$2:$E$16,2,TRUE)</f>
        <v>29281373.309193902</v>
      </c>
      <c r="D761" s="19">
        <f>VLOOKUP(Panel!A761,Datos!$A$2:$E$16,3,TRUE)</f>
        <v>6.7145943E-2</v>
      </c>
      <c r="E761" s="19">
        <f>VLOOKUP(Panel!A761,Datos!$A$2:$E$16,4,TRUE)</f>
        <v>-1234331.10788195</v>
      </c>
      <c r="F761" s="19">
        <f>VLOOKUP(Panel!A761,Datos!$A$2:$E$16,5,TRUE)</f>
        <v>56.2</v>
      </c>
      <c r="G761" s="22">
        <f>VLOOKUP(Panel!A761,Datos!$A$2:$F$16,6,TRUE)</f>
        <v>8.1315952336493691E-3</v>
      </c>
      <c r="H761" s="19"/>
      <c r="I761" s="19"/>
      <c r="J761" s="19"/>
      <c r="K761" s="19"/>
      <c r="M761" s="19">
        <v>1105000</v>
      </c>
      <c r="N761" s="19">
        <v>1402800</v>
      </c>
      <c r="O761" s="19">
        <v>19962900</v>
      </c>
      <c r="P761" s="19">
        <v>5236237</v>
      </c>
      <c r="Q761" s="19">
        <v>892000</v>
      </c>
      <c r="R761">
        <v>0</v>
      </c>
    </row>
    <row r="762" spans="1:19" x14ac:dyDescent="0.2">
      <c r="A762">
        <v>2015</v>
      </c>
      <c r="B762" t="s">
        <v>62</v>
      </c>
      <c r="C762" s="19">
        <f>VLOOKUP(A762,Datos!$A$2:$E$16,2,TRUE)</f>
        <v>29281373.309193902</v>
      </c>
      <c r="D762" s="19">
        <f>VLOOKUP(Panel!A762,Datos!$A$2:$E$16,3,TRUE)</f>
        <v>6.7145943E-2</v>
      </c>
      <c r="E762" s="19">
        <f>VLOOKUP(Panel!A762,Datos!$A$2:$E$16,4,TRUE)</f>
        <v>-1234331.10788195</v>
      </c>
      <c r="F762" s="19">
        <f>VLOOKUP(Panel!A762,Datos!$A$2:$E$16,5,TRUE)</f>
        <v>56.2</v>
      </c>
      <c r="G762" s="22">
        <f>VLOOKUP(Panel!A762,Datos!$A$2:$F$16,6,TRUE)</f>
        <v>8.1315952336493691E-3</v>
      </c>
      <c r="H762" s="19"/>
      <c r="J762" s="19"/>
      <c r="K762" s="19"/>
      <c r="L762" s="19"/>
      <c r="M762" s="19">
        <v>26309269</v>
      </c>
      <c r="N762" s="19">
        <v>60791961</v>
      </c>
      <c r="O762" s="19">
        <v>173248000</v>
      </c>
      <c r="P762" s="19">
        <v>113299714</v>
      </c>
      <c r="Q762" s="19">
        <v>24521723.43</v>
      </c>
    </row>
    <row r="763" spans="1:19" x14ac:dyDescent="0.2">
      <c r="A763">
        <v>2015</v>
      </c>
      <c r="B763" t="s">
        <v>63</v>
      </c>
      <c r="C763" s="19">
        <f>VLOOKUP(A763,Datos!$A$2:$E$16,2,TRUE)</f>
        <v>29281373.309193902</v>
      </c>
      <c r="D763" s="19">
        <f>VLOOKUP(Panel!A763,Datos!$A$2:$E$16,3,TRUE)</f>
        <v>6.7145943E-2</v>
      </c>
      <c r="E763" s="19">
        <f>VLOOKUP(Panel!A763,Datos!$A$2:$E$16,4,TRUE)</f>
        <v>-1234331.10788195</v>
      </c>
      <c r="F763" s="19">
        <f>VLOOKUP(Panel!A763,Datos!$A$2:$E$16,5,TRUE)</f>
        <v>56.2</v>
      </c>
      <c r="G763" s="22">
        <f>VLOOKUP(Panel!A763,Datos!$A$2:$F$16,6,TRUE)</f>
        <v>8.1315952336493691E-3</v>
      </c>
      <c r="H763" s="19"/>
      <c r="I763" s="19"/>
      <c r="J763" s="19"/>
      <c r="K763" s="19"/>
      <c r="M763">
        <v>0</v>
      </c>
      <c r="N763" s="19">
        <v>31340400</v>
      </c>
      <c r="O763" s="19">
        <v>20608584.859999999</v>
      </c>
      <c r="P763" s="19">
        <v>93162629</v>
      </c>
      <c r="Q763" s="19">
        <v>282523181.85000002</v>
      </c>
      <c r="R763">
        <v>0</v>
      </c>
      <c r="S763" s="19">
        <v>48212771.149999999</v>
      </c>
    </row>
    <row r="764" spans="1:19" x14ac:dyDescent="0.2">
      <c r="A764">
        <v>2015</v>
      </c>
      <c r="B764" t="s">
        <v>64</v>
      </c>
      <c r="C764" s="19">
        <f>VLOOKUP(A764,Datos!$A$2:$E$16,2,TRUE)</f>
        <v>29281373.309193902</v>
      </c>
      <c r="D764" s="19">
        <f>VLOOKUP(Panel!A764,Datos!$A$2:$E$16,3,TRUE)</f>
        <v>6.7145943E-2</v>
      </c>
      <c r="E764" s="19">
        <f>VLOOKUP(Panel!A764,Datos!$A$2:$E$16,4,TRUE)</f>
        <v>-1234331.10788195</v>
      </c>
      <c r="F764" s="19">
        <f>VLOOKUP(Panel!A764,Datos!$A$2:$E$16,5,TRUE)</f>
        <v>56.2</v>
      </c>
      <c r="G764" s="22">
        <f>VLOOKUP(Panel!A764,Datos!$A$2:$F$16,6,TRUE)</f>
        <v>8.1315952336493691E-3</v>
      </c>
      <c r="H764" s="19"/>
      <c r="I764" s="19"/>
      <c r="J764" s="19"/>
      <c r="K764" s="19"/>
      <c r="M764" s="19">
        <v>10200000</v>
      </c>
      <c r="N764" s="19">
        <v>43306767.600000001</v>
      </c>
      <c r="O764" s="19">
        <v>102012340.5</v>
      </c>
      <c r="P764" s="19">
        <v>67471233.200000003</v>
      </c>
      <c r="Q764" s="19">
        <v>333409435.81999999</v>
      </c>
      <c r="R764">
        <v>0</v>
      </c>
      <c r="S764">
        <v>0</v>
      </c>
    </row>
    <row r="765" spans="1:19" x14ac:dyDescent="0.2">
      <c r="A765">
        <v>2015</v>
      </c>
      <c r="B765" t="s">
        <v>65</v>
      </c>
      <c r="C765" s="19">
        <f>VLOOKUP(A765,Datos!$A$2:$E$16,2,TRUE)</f>
        <v>29281373.309193902</v>
      </c>
      <c r="D765" s="19">
        <f>VLOOKUP(Panel!A765,Datos!$A$2:$E$16,3,TRUE)</f>
        <v>6.7145943E-2</v>
      </c>
      <c r="E765" s="19">
        <f>VLOOKUP(Panel!A765,Datos!$A$2:$E$16,4,TRUE)</f>
        <v>-1234331.10788195</v>
      </c>
      <c r="F765" s="19">
        <f>VLOOKUP(Panel!A765,Datos!$A$2:$E$16,5,TRUE)</f>
        <v>56.2</v>
      </c>
      <c r="G765" s="22">
        <f>VLOOKUP(Panel!A765,Datos!$A$2:$F$16,6,TRUE)</f>
        <v>8.1315952336493691E-3</v>
      </c>
      <c r="H765" s="19"/>
      <c r="K765" s="19"/>
      <c r="N765">
        <v>0</v>
      </c>
      <c r="P765" s="19">
        <v>24297862.440000001</v>
      </c>
      <c r="Q765" s="19">
        <v>243267869.84</v>
      </c>
      <c r="R765" s="19">
        <v>76350972.609999999</v>
      </c>
      <c r="S765">
        <v>0</v>
      </c>
    </row>
    <row r="766" spans="1:19" x14ac:dyDescent="0.2">
      <c r="A766">
        <v>2015</v>
      </c>
      <c r="B766" t="s">
        <v>66</v>
      </c>
      <c r="C766" s="19">
        <f>VLOOKUP(A766,Datos!$A$2:$E$16,2,TRUE)</f>
        <v>29281373.309193902</v>
      </c>
      <c r="D766" s="19">
        <f>VLOOKUP(Panel!A766,Datos!$A$2:$E$16,3,TRUE)</f>
        <v>6.7145943E-2</v>
      </c>
      <c r="E766" s="19">
        <f>VLOOKUP(Panel!A766,Datos!$A$2:$E$16,4,TRUE)</f>
        <v>-1234331.10788195</v>
      </c>
      <c r="F766" s="19">
        <f>VLOOKUP(Panel!A766,Datos!$A$2:$E$16,5,TRUE)</f>
        <v>56.2</v>
      </c>
      <c r="G766" s="22">
        <f>VLOOKUP(Panel!A766,Datos!$A$2:$F$16,6,TRUE)</f>
        <v>8.1315952336493691E-3</v>
      </c>
      <c r="H766" s="19"/>
      <c r="I766" s="19"/>
      <c r="J766" s="19"/>
      <c r="K766" s="19"/>
      <c r="N766" s="19">
        <v>178868326.19999999</v>
      </c>
      <c r="O766" s="19">
        <v>28942514</v>
      </c>
      <c r="P766" s="19">
        <v>124540306.51000001</v>
      </c>
      <c r="Q766" s="19">
        <v>339814880.88</v>
      </c>
      <c r="R766" s="19">
        <v>108957670</v>
      </c>
    </row>
    <row r="767" spans="1:19" x14ac:dyDescent="0.2">
      <c r="A767">
        <v>2015</v>
      </c>
      <c r="B767" t="s">
        <v>67</v>
      </c>
      <c r="C767" s="19">
        <f>VLOOKUP(A767,Datos!$A$2:$E$16,2,TRUE)</f>
        <v>29281373.309193902</v>
      </c>
      <c r="D767" s="19">
        <f>VLOOKUP(Panel!A767,Datos!$A$2:$E$16,3,TRUE)</f>
        <v>6.7145943E-2</v>
      </c>
      <c r="E767" s="19">
        <f>VLOOKUP(Panel!A767,Datos!$A$2:$E$16,4,TRUE)</f>
        <v>-1234331.10788195</v>
      </c>
      <c r="F767" s="19">
        <f>VLOOKUP(Panel!A767,Datos!$A$2:$E$16,5,TRUE)</f>
        <v>56.2</v>
      </c>
      <c r="G767" s="22">
        <f>VLOOKUP(Panel!A767,Datos!$A$2:$F$16,6,TRUE)</f>
        <v>8.1315952336493691E-3</v>
      </c>
      <c r="H767" s="19"/>
      <c r="I767" s="19"/>
      <c r="J767" s="19"/>
      <c r="K767" s="19"/>
      <c r="L767" s="19"/>
      <c r="M767" s="19">
        <v>81357541.540000007</v>
      </c>
      <c r="N767" s="19">
        <v>642336677.75</v>
      </c>
      <c r="P767" s="19">
        <v>1902271205.72</v>
      </c>
      <c r="Q767" s="19">
        <v>668363837.23000002</v>
      </c>
      <c r="R767" s="19">
        <v>67102154.350000001</v>
      </c>
      <c r="S767">
        <v>0</v>
      </c>
    </row>
    <row r="768" spans="1:19" x14ac:dyDescent="0.2">
      <c r="A768">
        <v>2015</v>
      </c>
      <c r="B768" t="s">
        <v>68</v>
      </c>
      <c r="C768" s="19">
        <f>VLOOKUP(A768,Datos!$A$2:$E$16,2,TRUE)</f>
        <v>29281373.309193902</v>
      </c>
      <c r="D768" s="19">
        <f>VLOOKUP(Panel!A768,Datos!$A$2:$E$16,3,TRUE)</f>
        <v>6.7145943E-2</v>
      </c>
      <c r="E768" s="19">
        <f>VLOOKUP(Panel!A768,Datos!$A$2:$E$16,4,TRUE)</f>
        <v>-1234331.10788195</v>
      </c>
      <c r="F768" s="19">
        <f>VLOOKUP(Panel!A768,Datos!$A$2:$E$16,5,TRUE)</f>
        <v>56.2</v>
      </c>
      <c r="G768" s="22">
        <f>VLOOKUP(Panel!A768,Datos!$A$2:$F$16,6,TRUE)</f>
        <v>8.1315952336493691E-3</v>
      </c>
      <c r="H768" s="19"/>
      <c r="I768" s="19"/>
      <c r="K768" s="19"/>
      <c r="O768" s="19">
        <v>5835368.71</v>
      </c>
      <c r="P768">
        <v>0</v>
      </c>
      <c r="Q768" s="19">
        <v>370003466.25999999</v>
      </c>
      <c r="S768">
        <v>0</v>
      </c>
    </row>
    <row r="769" spans="1:20" x14ac:dyDescent="0.2">
      <c r="A769">
        <v>2015</v>
      </c>
      <c r="B769" t="s">
        <v>69</v>
      </c>
      <c r="C769" s="19">
        <f>VLOOKUP(A769,Datos!$A$2:$E$16,2,TRUE)</f>
        <v>29281373.309193902</v>
      </c>
      <c r="D769" s="19">
        <f>VLOOKUP(Panel!A769,Datos!$A$2:$E$16,3,TRUE)</f>
        <v>6.7145943E-2</v>
      </c>
      <c r="E769" s="19">
        <f>VLOOKUP(Panel!A769,Datos!$A$2:$E$16,4,TRUE)</f>
        <v>-1234331.10788195</v>
      </c>
      <c r="F769" s="19">
        <f>VLOOKUP(Panel!A769,Datos!$A$2:$E$16,5,TRUE)</f>
        <v>56.2</v>
      </c>
      <c r="G769" s="22">
        <f>VLOOKUP(Panel!A769,Datos!$A$2:$F$16,6,TRUE)</f>
        <v>8.1315952336493691E-3</v>
      </c>
      <c r="H769" s="19"/>
      <c r="I769" s="19"/>
      <c r="J769" s="19"/>
      <c r="K769" s="19"/>
      <c r="M769" s="19">
        <v>180000</v>
      </c>
      <c r="N769" s="19">
        <v>2412840</v>
      </c>
      <c r="O769" s="19">
        <v>197722216</v>
      </c>
      <c r="P769" s="19">
        <v>278042837.56999999</v>
      </c>
      <c r="Q769" s="19">
        <v>202218511.69</v>
      </c>
      <c r="R769" s="19">
        <v>62819795</v>
      </c>
      <c r="S769">
        <v>0</v>
      </c>
    </row>
    <row r="770" spans="1:20" x14ac:dyDescent="0.2">
      <c r="A770">
        <v>2015</v>
      </c>
      <c r="B770" t="s">
        <v>70</v>
      </c>
      <c r="C770" s="19">
        <f>VLOOKUP(A770,Datos!$A$2:$E$16,2,TRUE)</f>
        <v>29281373.309193902</v>
      </c>
      <c r="D770" s="19">
        <f>VLOOKUP(Panel!A770,Datos!$A$2:$E$16,3,TRUE)</f>
        <v>6.7145943E-2</v>
      </c>
      <c r="E770" s="19">
        <f>VLOOKUP(Panel!A770,Datos!$A$2:$E$16,4,TRUE)</f>
        <v>-1234331.10788195</v>
      </c>
      <c r="F770" s="19">
        <f>VLOOKUP(Panel!A770,Datos!$A$2:$E$16,5,TRUE)</f>
        <v>56.2</v>
      </c>
      <c r="G770" s="22">
        <f>VLOOKUP(Panel!A770,Datos!$A$2:$F$16,6,TRUE)</f>
        <v>8.1315952336493691E-3</v>
      </c>
      <c r="H770" s="19"/>
      <c r="I770" s="19"/>
      <c r="J770" s="19"/>
      <c r="K770" s="19"/>
      <c r="L770" s="19"/>
      <c r="N770" s="19">
        <v>2893693</v>
      </c>
      <c r="O770" s="19">
        <v>2465000</v>
      </c>
      <c r="P770" s="19">
        <v>30562743.98</v>
      </c>
      <c r="Q770" s="19">
        <v>301912272.54000002</v>
      </c>
      <c r="R770" s="19">
        <v>398691376.48000002</v>
      </c>
      <c r="T770">
        <v>0</v>
      </c>
    </row>
    <row r="771" spans="1:20" x14ac:dyDescent="0.2">
      <c r="A771">
        <v>2015</v>
      </c>
      <c r="B771" t="s">
        <v>71</v>
      </c>
      <c r="C771" s="19">
        <f>VLOOKUP(A771,Datos!$A$2:$E$16,2,TRUE)</f>
        <v>29281373.309193902</v>
      </c>
      <c r="D771" s="19">
        <f>VLOOKUP(Panel!A771,Datos!$A$2:$E$16,3,TRUE)</f>
        <v>6.7145943E-2</v>
      </c>
      <c r="E771" s="19">
        <f>VLOOKUP(Panel!A771,Datos!$A$2:$E$16,4,TRUE)</f>
        <v>-1234331.10788195</v>
      </c>
      <c r="F771" s="19">
        <f>VLOOKUP(Panel!A771,Datos!$A$2:$E$16,5,TRUE)</f>
        <v>56.2</v>
      </c>
      <c r="G771" s="22">
        <f>VLOOKUP(Panel!A771,Datos!$A$2:$F$16,6,TRUE)</f>
        <v>8.1315952336493691E-3</v>
      </c>
      <c r="H771" s="19"/>
      <c r="I771" s="19"/>
      <c r="J771" s="19"/>
      <c r="K771" s="19"/>
      <c r="L771" s="19"/>
      <c r="M771" s="19">
        <v>21091999.960000001</v>
      </c>
      <c r="N771" s="19">
        <v>57098976</v>
      </c>
      <c r="O771" s="19">
        <v>13300000</v>
      </c>
      <c r="Q771" s="19">
        <v>4175750</v>
      </c>
      <c r="R771">
        <v>0</v>
      </c>
      <c r="S771">
        <v>0</v>
      </c>
    </row>
    <row r="772" spans="1:20" x14ac:dyDescent="0.2">
      <c r="A772">
        <v>2015</v>
      </c>
      <c r="B772" t="s">
        <v>72</v>
      </c>
      <c r="C772" s="19">
        <f>VLOOKUP(A772,Datos!$A$2:$E$16,2,TRUE)</f>
        <v>29281373.309193902</v>
      </c>
      <c r="D772" s="19">
        <f>VLOOKUP(Panel!A772,Datos!$A$2:$E$16,3,TRUE)</f>
        <v>6.7145943E-2</v>
      </c>
      <c r="E772" s="19">
        <f>VLOOKUP(Panel!A772,Datos!$A$2:$E$16,4,TRUE)</f>
        <v>-1234331.10788195</v>
      </c>
      <c r="F772" s="19">
        <f>VLOOKUP(Panel!A772,Datos!$A$2:$E$16,5,TRUE)</f>
        <v>56.2</v>
      </c>
      <c r="G772" s="22">
        <f>VLOOKUP(Panel!A772,Datos!$A$2:$F$16,6,TRUE)</f>
        <v>8.1315952336493691E-3</v>
      </c>
      <c r="H772" s="19"/>
      <c r="I772" s="19"/>
      <c r="J772" s="19"/>
      <c r="K772" s="19"/>
      <c r="M772" s="19">
        <v>393000</v>
      </c>
      <c r="N772" s="19">
        <v>130730486.40000001</v>
      </c>
      <c r="O772" s="19">
        <v>1435612.74</v>
      </c>
      <c r="P772" s="19">
        <v>4955300</v>
      </c>
      <c r="Q772" s="19">
        <v>39933869.82</v>
      </c>
      <c r="R772" s="19">
        <v>1000000</v>
      </c>
      <c r="S772">
        <v>0</v>
      </c>
    </row>
    <row r="773" spans="1:20" x14ac:dyDescent="0.2">
      <c r="A773">
        <v>2015</v>
      </c>
      <c r="B773" t="s">
        <v>73</v>
      </c>
      <c r="C773" s="19">
        <f>VLOOKUP(A773,Datos!$A$2:$E$16,2,TRUE)</f>
        <v>29281373.309193902</v>
      </c>
      <c r="D773" s="19">
        <f>VLOOKUP(Panel!A773,Datos!$A$2:$E$16,3,TRUE)</f>
        <v>6.7145943E-2</v>
      </c>
      <c r="E773" s="19">
        <f>VLOOKUP(Panel!A773,Datos!$A$2:$E$16,4,TRUE)</f>
        <v>-1234331.10788195</v>
      </c>
      <c r="F773" s="19">
        <f>VLOOKUP(Panel!A773,Datos!$A$2:$E$16,5,TRUE)</f>
        <v>56.2</v>
      </c>
      <c r="G773" s="22">
        <f>VLOOKUP(Panel!A773,Datos!$A$2:$F$16,6,TRUE)</f>
        <v>8.1315952336493691E-3</v>
      </c>
      <c r="H773" s="19"/>
      <c r="J773" s="19"/>
      <c r="N773" s="19">
        <v>2304966.88</v>
      </c>
      <c r="O773" s="19">
        <v>6180815</v>
      </c>
      <c r="P773" s="19">
        <v>33147300.699999999</v>
      </c>
      <c r="Q773" s="19">
        <v>719666614.08000004</v>
      </c>
      <c r="R773" s="19">
        <v>20987189.510000002</v>
      </c>
    </row>
    <row r="774" spans="1:20" x14ac:dyDescent="0.2">
      <c r="A774">
        <v>2015</v>
      </c>
      <c r="B774" t="s">
        <v>74</v>
      </c>
      <c r="C774" s="19">
        <f>VLOOKUP(A774,Datos!$A$2:$E$16,2,TRUE)</f>
        <v>29281373.309193902</v>
      </c>
      <c r="D774" s="19">
        <f>VLOOKUP(Panel!A774,Datos!$A$2:$E$16,3,TRUE)</f>
        <v>6.7145943E-2</v>
      </c>
      <c r="E774" s="19">
        <f>VLOOKUP(Panel!A774,Datos!$A$2:$E$16,4,TRUE)</f>
        <v>-1234331.10788195</v>
      </c>
      <c r="F774" s="19">
        <f>VLOOKUP(Panel!A774,Datos!$A$2:$E$16,5,TRUE)</f>
        <v>56.2</v>
      </c>
      <c r="G774" s="22">
        <f>VLOOKUP(Panel!A774,Datos!$A$2:$F$16,6,TRUE)</f>
        <v>8.1315952336493691E-3</v>
      </c>
      <c r="H774" s="19"/>
      <c r="I774" s="19"/>
      <c r="J774" s="19"/>
      <c r="N774" s="19">
        <v>3215635</v>
      </c>
      <c r="O774" s="19">
        <v>11096650</v>
      </c>
      <c r="P774" s="19">
        <v>10308191.869999999</v>
      </c>
      <c r="Q774" s="19">
        <v>61052500</v>
      </c>
      <c r="S774">
        <v>0</v>
      </c>
    </row>
    <row r="775" spans="1:20" x14ac:dyDescent="0.2">
      <c r="A775">
        <v>2015</v>
      </c>
      <c r="B775" t="s">
        <v>75</v>
      </c>
      <c r="C775" s="19">
        <f>VLOOKUP(A775,Datos!$A$2:$E$16,2,TRUE)</f>
        <v>29281373.309193902</v>
      </c>
      <c r="D775" s="19">
        <f>VLOOKUP(Panel!A775,Datos!$A$2:$E$16,3,TRUE)</f>
        <v>6.7145943E-2</v>
      </c>
      <c r="E775" s="19">
        <f>VLOOKUP(Panel!A775,Datos!$A$2:$E$16,4,TRUE)</f>
        <v>-1234331.10788195</v>
      </c>
      <c r="F775" s="19">
        <f>VLOOKUP(Panel!A775,Datos!$A$2:$E$16,5,TRUE)</f>
        <v>56.2</v>
      </c>
      <c r="G775" s="22">
        <f>VLOOKUP(Panel!A775,Datos!$A$2:$F$16,6,TRUE)</f>
        <v>8.1315952336493691E-3</v>
      </c>
      <c r="H775" s="19"/>
      <c r="I775" s="19"/>
      <c r="J775" s="19"/>
      <c r="K775" s="19"/>
      <c r="M775" s="19">
        <v>2365500</v>
      </c>
      <c r="N775" s="19">
        <v>2831978.65</v>
      </c>
      <c r="O775">
        <v>0</v>
      </c>
      <c r="S775">
        <v>0</v>
      </c>
    </row>
    <row r="776" spans="1:20" x14ac:dyDescent="0.2">
      <c r="A776">
        <v>2015</v>
      </c>
      <c r="B776" t="s">
        <v>76</v>
      </c>
      <c r="C776" s="19">
        <f>VLOOKUP(A776,Datos!$A$2:$E$16,2,TRUE)</f>
        <v>29281373.309193902</v>
      </c>
      <c r="D776" s="19">
        <f>VLOOKUP(Panel!A776,Datos!$A$2:$E$16,3,TRUE)</f>
        <v>6.7145943E-2</v>
      </c>
      <c r="E776" s="19">
        <f>VLOOKUP(Panel!A776,Datos!$A$2:$E$16,4,TRUE)</f>
        <v>-1234331.10788195</v>
      </c>
      <c r="F776" s="19">
        <f>VLOOKUP(Panel!A776,Datos!$A$2:$E$16,5,TRUE)</f>
        <v>56.2</v>
      </c>
      <c r="G776" s="22">
        <f>VLOOKUP(Panel!A776,Datos!$A$2:$F$16,6,TRUE)</f>
        <v>8.1315952336493691E-3</v>
      </c>
      <c r="H776" s="19"/>
      <c r="I776" s="19"/>
      <c r="J776" s="19"/>
      <c r="K776" s="19"/>
      <c r="M776" s="19">
        <v>1460000</v>
      </c>
      <c r="N776" s="19">
        <v>41885559.399999999</v>
      </c>
      <c r="O776" s="19">
        <v>200000</v>
      </c>
      <c r="P776" s="19">
        <v>46247042</v>
      </c>
      <c r="Q776" s="19">
        <v>747505066.02999997</v>
      </c>
      <c r="R776" s="19">
        <v>384987199.43000001</v>
      </c>
    </row>
    <row r="777" spans="1:20" x14ac:dyDescent="0.2">
      <c r="A777">
        <v>2015</v>
      </c>
      <c r="B777" t="s">
        <v>77</v>
      </c>
      <c r="C777" s="19">
        <f>VLOOKUP(A777,Datos!$A$2:$E$16,2,TRUE)</f>
        <v>29281373.309193902</v>
      </c>
      <c r="D777" s="19">
        <f>VLOOKUP(Panel!A777,Datos!$A$2:$E$16,3,TRUE)</f>
        <v>6.7145943E-2</v>
      </c>
      <c r="E777" s="19">
        <f>VLOOKUP(Panel!A777,Datos!$A$2:$E$16,4,TRUE)</f>
        <v>-1234331.10788195</v>
      </c>
      <c r="F777" s="19">
        <f>VLOOKUP(Panel!A777,Datos!$A$2:$E$16,5,TRUE)</f>
        <v>56.2</v>
      </c>
      <c r="G777" s="22">
        <f>VLOOKUP(Panel!A777,Datos!$A$2:$F$16,6,TRUE)</f>
        <v>8.1315952336493691E-3</v>
      </c>
      <c r="H777" s="19"/>
      <c r="I777" s="19"/>
      <c r="J777" s="19"/>
      <c r="N777" s="19">
        <v>272627785.25</v>
      </c>
      <c r="O777" s="19">
        <v>11585606.949999999</v>
      </c>
      <c r="P777" s="19">
        <v>28715124</v>
      </c>
      <c r="Q777" s="19">
        <v>179707823.56</v>
      </c>
      <c r="R777" s="19">
        <v>100000000</v>
      </c>
    </row>
    <row r="778" spans="1:20" x14ac:dyDescent="0.2">
      <c r="A778">
        <v>2015</v>
      </c>
      <c r="B778" t="s">
        <v>78</v>
      </c>
      <c r="C778" s="19">
        <f>VLOOKUP(A778,Datos!$A$2:$E$16,2,TRUE)</f>
        <v>29281373.309193902</v>
      </c>
      <c r="D778" s="19">
        <f>VLOOKUP(Panel!A778,Datos!$A$2:$E$16,3,TRUE)</f>
        <v>6.7145943E-2</v>
      </c>
      <c r="E778" s="19">
        <f>VLOOKUP(Panel!A778,Datos!$A$2:$E$16,4,TRUE)</f>
        <v>-1234331.10788195</v>
      </c>
      <c r="F778" s="19">
        <f>VLOOKUP(Panel!A778,Datos!$A$2:$E$16,5,TRUE)</f>
        <v>56.2</v>
      </c>
      <c r="G778" s="22">
        <f>VLOOKUP(Panel!A778,Datos!$A$2:$F$16,6,TRUE)</f>
        <v>8.1315952336493691E-3</v>
      </c>
      <c r="H778" s="19"/>
      <c r="I778" s="19"/>
      <c r="J778" s="19"/>
      <c r="K778" s="19"/>
      <c r="N778" s="19">
        <v>59514194.719999999</v>
      </c>
      <c r="O778" s="19">
        <v>22000000</v>
      </c>
      <c r="P778" s="19">
        <v>170124533.16999999</v>
      </c>
      <c r="Q778" s="19">
        <v>198864135</v>
      </c>
      <c r="R778" s="19">
        <v>21418603.199999999</v>
      </c>
      <c r="S778">
        <v>0</v>
      </c>
    </row>
    <row r="779" spans="1:20" x14ac:dyDescent="0.2">
      <c r="A779">
        <v>2015</v>
      </c>
      <c r="B779" t="s">
        <v>79</v>
      </c>
      <c r="C779" s="19">
        <f>VLOOKUP(A779,Datos!$A$2:$E$16,2,TRUE)</f>
        <v>29281373.309193902</v>
      </c>
      <c r="D779" s="19">
        <f>VLOOKUP(Panel!A779,Datos!$A$2:$E$16,3,TRUE)</f>
        <v>6.7145943E-2</v>
      </c>
      <c r="E779" s="19">
        <f>VLOOKUP(Panel!A779,Datos!$A$2:$E$16,4,TRUE)</f>
        <v>-1234331.10788195</v>
      </c>
      <c r="F779" s="19">
        <f>VLOOKUP(Panel!A779,Datos!$A$2:$E$16,5,TRUE)</f>
        <v>56.2</v>
      </c>
      <c r="G779" s="22">
        <f>VLOOKUP(Panel!A779,Datos!$A$2:$F$16,6,TRUE)</f>
        <v>8.1315952336493691E-3</v>
      </c>
      <c r="H779" s="19"/>
      <c r="J779" s="19"/>
      <c r="K779" s="19"/>
      <c r="L779" s="19"/>
      <c r="M779">
        <v>0</v>
      </c>
      <c r="N779" s="19">
        <v>13001968.17</v>
      </c>
      <c r="O779" s="19">
        <v>19465035.100000001</v>
      </c>
      <c r="P779" s="19">
        <v>132192551.95</v>
      </c>
      <c r="Q779" s="19">
        <v>237613690.75</v>
      </c>
      <c r="R779">
        <v>0</v>
      </c>
      <c r="S779">
        <v>0</v>
      </c>
    </row>
    <row r="780" spans="1:20" x14ac:dyDescent="0.2">
      <c r="A780">
        <v>2015</v>
      </c>
      <c r="B780" t="s">
        <v>80</v>
      </c>
      <c r="C780" s="19">
        <f>VLOOKUP(A780,Datos!$A$2:$E$16,2,TRUE)</f>
        <v>29281373.309193902</v>
      </c>
      <c r="D780" s="19">
        <f>VLOOKUP(Panel!A780,Datos!$A$2:$E$16,3,TRUE)</f>
        <v>6.7145943E-2</v>
      </c>
      <c r="E780" s="19">
        <f>VLOOKUP(Panel!A780,Datos!$A$2:$E$16,4,TRUE)</f>
        <v>-1234331.10788195</v>
      </c>
      <c r="F780" s="19">
        <f>VLOOKUP(Panel!A780,Datos!$A$2:$E$16,5,TRUE)</f>
        <v>56.2</v>
      </c>
      <c r="G780" s="22">
        <f>VLOOKUP(Panel!A780,Datos!$A$2:$F$16,6,TRUE)</f>
        <v>8.1315952336493691E-3</v>
      </c>
      <c r="H780" s="19"/>
      <c r="I780" s="19"/>
      <c r="J780" s="19"/>
      <c r="K780" s="19"/>
      <c r="L780" s="19"/>
      <c r="M780" s="19">
        <v>574219.02</v>
      </c>
      <c r="N780" s="19">
        <v>102573270</v>
      </c>
      <c r="O780" s="19">
        <v>15000000</v>
      </c>
      <c r="P780" s="19">
        <v>228771919.87</v>
      </c>
      <c r="R780" s="19">
        <v>7169718.9000000004</v>
      </c>
    </row>
    <row r="781" spans="1:20" x14ac:dyDescent="0.2">
      <c r="A781">
        <v>2015</v>
      </c>
      <c r="B781" t="s">
        <v>81</v>
      </c>
      <c r="C781" s="19">
        <f>VLOOKUP(A781,Datos!$A$2:$E$16,2,TRUE)</f>
        <v>29281373.309193902</v>
      </c>
      <c r="D781" s="19">
        <f>VLOOKUP(Panel!A781,Datos!$A$2:$E$16,3,TRUE)</f>
        <v>6.7145943E-2</v>
      </c>
      <c r="E781" s="19">
        <f>VLOOKUP(Panel!A781,Datos!$A$2:$E$16,4,TRUE)</f>
        <v>-1234331.10788195</v>
      </c>
      <c r="F781" s="19">
        <f>VLOOKUP(Panel!A781,Datos!$A$2:$E$16,5,TRUE)</f>
        <v>56.2</v>
      </c>
      <c r="G781" s="22">
        <f>VLOOKUP(Panel!A781,Datos!$A$2:$F$16,6,TRUE)</f>
        <v>8.1315952336493691E-3</v>
      </c>
      <c r="H781" s="19"/>
      <c r="I781" s="19"/>
      <c r="J781" s="19"/>
      <c r="K781" s="19"/>
      <c r="L781" s="19"/>
      <c r="M781" s="19">
        <v>8345821.9199999999</v>
      </c>
      <c r="N781" s="19">
        <v>7576000.4100000001</v>
      </c>
      <c r="O781" s="19">
        <v>31072812</v>
      </c>
      <c r="P781" s="19">
        <v>123489077.28</v>
      </c>
      <c r="Q781" s="19">
        <v>206995806.44</v>
      </c>
    </row>
    <row r="782" spans="1:20" x14ac:dyDescent="0.2">
      <c r="A782">
        <v>2015</v>
      </c>
      <c r="B782" t="s">
        <v>82</v>
      </c>
      <c r="C782" s="19">
        <f>VLOOKUP(A782,Datos!$A$2:$E$16,2,TRUE)</f>
        <v>29281373.309193902</v>
      </c>
      <c r="D782" s="19">
        <f>VLOOKUP(Panel!A782,Datos!$A$2:$E$16,3,TRUE)</f>
        <v>6.7145943E-2</v>
      </c>
      <c r="E782" s="19">
        <f>VLOOKUP(Panel!A782,Datos!$A$2:$E$16,4,TRUE)</f>
        <v>-1234331.10788195</v>
      </c>
      <c r="F782" s="19">
        <f>VLOOKUP(Panel!A782,Datos!$A$2:$E$16,5,TRUE)</f>
        <v>56.2</v>
      </c>
      <c r="G782" s="22">
        <f>VLOOKUP(Panel!A782,Datos!$A$2:$F$16,6,TRUE)</f>
        <v>8.1315952336493691E-3</v>
      </c>
      <c r="H782" s="19"/>
      <c r="I782" s="19"/>
      <c r="J782" s="19"/>
      <c r="K782" s="19"/>
      <c r="M782" s="19">
        <v>3791000</v>
      </c>
      <c r="N782" s="19">
        <v>8982414.8399999999</v>
      </c>
      <c r="O782" s="19">
        <v>25911020</v>
      </c>
      <c r="P782" s="19">
        <v>24101626.800000001</v>
      </c>
      <c r="Q782" s="19">
        <v>14457032.609999999</v>
      </c>
    </row>
    <row r="783" spans="1:20" x14ac:dyDescent="0.2">
      <c r="A783">
        <v>2015</v>
      </c>
      <c r="B783" t="s">
        <v>83</v>
      </c>
      <c r="C783" s="19">
        <f>VLOOKUP(A783,Datos!$A$2:$E$16,2,TRUE)</f>
        <v>29281373.309193902</v>
      </c>
      <c r="D783" s="19">
        <f>VLOOKUP(Panel!A783,Datos!$A$2:$E$16,3,TRUE)</f>
        <v>6.7145943E-2</v>
      </c>
      <c r="E783" s="19">
        <f>VLOOKUP(Panel!A783,Datos!$A$2:$E$16,4,TRUE)</f>
        <v>-1234331.10788195</v>
      </c>
      <c r="F783" s="19">
        <f>VLOOKUP(Panel!A783,Datos!$A$2:$E$16,5,TRUE)</f>
        <v>56.2</v>
      </c>
      <c r="G783" s="22">
        <f>VLOOKUP(Panel!A783,Datos!$A$2:$F$16,6,TRUE)</f>
        <v>8.1315952336493691E-3</v>
      </c>
      <c r="H783" s="19"/>
      <c r="I783" s="19"/>
      <c r="J783" s="19"/>
      <c r="K783" s="19"/>
      <c r="N783" s="19">
        <v>593951244.84000003</v>
      </c>
      <c r="O783" s="19">
        <v>496270160</v>
      </c>
      <c r="P783" s="19">
        <v>237046257</v>
      </c>
      <c r="Q783" s="19">
        <v>124512235.03</v>
      </c>
      <c r="S783">
        <v>0</v>
      </c>
    </row>
    <row r="784" spans="1:20" x14ac:dyDescent="0.2">
      <c r="A784">
        <v>2015</v>
      </c>
      <c r="B784" t="s">
        <v>84</v>
      </c>
      <c r="C784" s="19">
        <f>VLOOKUP(A784,Datos!$A$2:$E$16,2,TRUE)</f>
        <v>29281373.309193902</v>
      </c>
      <c r="D784" s="19">
        <f>VLOOKUP(Panel!A784,Datos!$A$2:$E$16,3,TRUE)</f>
        <v>6.7145943E-2</v>
      </c>
      <c r="E784" s="19">
        <f>VLOOKUP(Panel!A784,Datos!$A$2:$E$16,4,TRUE)</f>
        <v>-1234331.10788195</v>
      </c>
      <c r="F784" s="19">
        <f>VLOOKUP(Panel!A784,Datos!$A$2:$E$16,5,TRUE)</f>
        <v>56.2</v>
      </c>
      <c r="G784" s="22">
        <f>VLOOKUP(Panel!A784,Datos!$A$2:$F$16,6,TRUE)</f>
        <v>8.1315952336493691E-3</v>
      </c>
      <c r="H784" s="19"/>
      <c r="I784" s="19"/>
      <c r="J784" s="19"/>
      <c r="K784" s="19"/>
      <c r="M784">
        <v>0</v>
      </c>
      <c r="N784">
        <v>0</v>
      </c>
      <c r="O784" s="19">
        <v>23284500</v>
      </c>
      <c r="P784">
        <v>0</v>
      </c>
      <c r="Q784" s="19">
        <v>30000000</v>
      </c>
      <c r="R784">
        <v>0</v>
      </c>
      <c r="S784" s="19">
        <v>38983200</v>
      </c>
    </row>
    <row r="785" spans="1:20" x14ac:dyDescent="0.2">
      <c r="A785">
        <v>2015</v>
      </c>
      <c r="B785" t="s">
        <v>85</v>
      </c>
      <c r="C785" s="19">
        <f>VLOOKUP(A785,Datos!$A$2:$E$16,2,TRUE)</f>
        <v>29281373.309193902</v>
      </c>
      <c r="D785" s="19">
        <f>VLOOKUP(Panel!A785,Datos!$A$2:$E$16,3,TRUE)</f>
        <v>6.7145943E-2</v>
      </c>
      <c r="E785" s="19">
        <f>VLOOKUP(Panel!A785,Datos!$A$2:$E$16,4,TRUE)</f>
        <v>-1234331.10788195</v>
      </c>
      <c r="F785" s="19">
        <f>VLOOKUP(Panel!A785,Datos!$A$2:$E$16,5,TRUE)</f>
        <v>56.2</v>
      </c>
      <c r="G785" s="22">
        <f>VLOOKUP(Panel!A785,Datos!$A$2:$F$16,6,TRUE)</f>
        <v>8.1315952336493691E-3</v>
      </c>
      <c r="H785" s="19"/>
      <c r="I785" s="19"/>
      <c r="J785" s="19"/>
      <c r="N785" s="19">
        <v>8709681.3900000006</v>
      </c>
      <c r="O785" s="19">
        <v>53756379.729999997</v>
      </c>
      <c r="P785" s="19">
        <v>4625932</v>
      </c>
      <c r="Q785" s="19">
        <v>352281893.57999998</v>
      </c>
      <c r="R785" s="19">
        <v>2000000</v>
      </c>
      <c r="S785" s="19">
        <v>50000000</v>
      </c>
    </row>
    <row r="786" spans="1:20" x14ac:dyDescent="0.2">
      <c r="A786">
        <v>2015</v>
      </c>
      <c r="B786" t="s">
        <v>86</v>
      </c>
      <c r="C786" s="19">
        <f>VLOOKUP(A786,Datos!$A$2:$E$16,2,TRUE)</f>
        <v>29281373.309193902</v>
      </c>
      <c r="D786" s="19">
        <f>VLOOKUP(Panel!A786,Datos!$A$2:$E$16,3,TRUE)</f>
        <v>6.7145943E-2</v>
      </c>
      <c r="E786" s="19">
        <f>VLOOKUP(Panel!A786,Datos!$A$2:$E$16,4,TRUE)</f>
        <v>-1234331.10788195</v>
      </c>
      <c r="F786" s="19">
        <f>VLOOKUP(Panel!A786,Datos!$A$2:$E$16,5,TRUE)</f>
        <v>56.2</v>
      </c>
      <c r="G786" s="22">
        <f>VLOOKUP(Panel!A786,Datos!$A$2:$F$16,6,TRUE)</f>
        <v>8.1315952336493691E-3</v>
      </c>
      <c r="H786" s="19"/>
      <c r="I786" s="19"/>
      <c r="J786" s="19"/>
      <c r="K786" s="19"/>
      <c r="L786" s="19"/>
      <c r="M786" s="19">
        <v>3780000</v>
      </c>
      <c r="N786" s="19">
        <v>4602500.5999999996</v>
      </c>
      <c r="O786" s="19">
        <v>19846557</v>
      </c>
      <c r="P786">
        <v>0</v>
      </c>
      <c r="Q786" s="19">
        <v>4972022.75</v>
      </c>
      <c r="R786">
        <v>0</v>
      </c>
    </row>
    <row r="787" spans="1:20" x14ac:dyDescent="0.2">
      <c r="A787">
        <v>2015</v>
      </c>
      <c r="B787" t="s">
        <v>87</v>
      </c>
      <c r="C787" s="19">
        <f>VLOOKUP(A787,Datos!$A$2:$E$16,2,TRUE)</f>
        <v>29281373.309193902</v>
      </c>
      <c r="D787" s="19">
        <f>VLOOKUP(Panel!A787,Datos!$A$2:$E$16,3,TRUE)</f>
        <v>6.7145943E-2</v>
      </c>
      <c r="E787" s="19">
        <f>VLOOKUP(Panel!A787,Datos!$A$2:$E$16,4,TRUE)</f>
        <v>-1234331.10788195</v>
      </c>
      <c r="F787" s="19">
        <f>VLOOKUP(Panel!A787,Datos!$A$2:$E$16,5,TRUE)</f>
        <v>56.2</v>
      </c>
      <c r="G787" s="22">
        <f>VLOOKUP(Panel!A787,Datos!$A$2:$F$16,6,TRUE)</f>
        <v>8.1315952336493691E-3</v>
      </c>
      <c r="H787" s="19"/>
      <c r="I787" s="19"/>
      <c r="J787" s="19"/>
      <c r="M787">
        <v>0</v>
      </c>
      <c r="N787" s="19">
        <v>11380000</v>
      </c>
      <c r="P787" s="19">
        <v>52457787</v>
      </c>
      <c r="Q787" s="19">
        <v>143907350</v>
      </c>
      <c r="R787" s="19">
        <v>8310000</v>
      </c>
    </row>
    <row r="788" spans="1:20" x14ac:dyDescent="0.2">
      <c r="A788">
        <v>2015</v>
      </c>
      <c r="B788" t="s">
        <v>88</v>
      </c>
      <c r="C788" s="19">
        <f>VLOOKUP(A788,Datos!$A$2:$E$16,2,TRUE)</f>
        <v>29281373.309193902</v>
      </c>
      <c r="D788" s="19">
        <f>VLOOKUP(Panel!A788,Datos!$A$2:$E$16,3,TRUE)</f>
        <v>6.7145943E-2</v>
      </c>
      <c r="E788" s="19">
        <f>VLOOKUP(Panel!A788,Datos!$A$2:$E$16,4,TRUE)</f>
        <v>-1234331.10788195</v>
      </c>
      <c r="F788" s="19">
        <f>VLOOKUP(Panel!A788,Datos!$A$2:$E$16,5,TRUE)</f>
        <v>56.2</v>
      </c>
      <c r="G788" s="22">
        <f>VLOOKUP(Panel!A788,Datos!$A$2:$F$16,6,TRUE)</f>
        <v>8.1315952336493691E-3</v>
      </c>
      <c r="H788" s="19"/>
      <c r="I788" s="19"/>
      <c r="J788" s="19"/>
      <c r="K788" s="19"/>
      <c r="M788">
        <v>0</v>
      </c>
      <c r="N788" s="19">
        <v>263485.65000000002</v>
      </c>
      <c r="P788">
        <v>0</v>
      </c>
      <c r="Q788" s="19">
        <v>45729704.329999998</v>
      </c>
      <c r="R788" s="19">
        <v>41507857.850000001</v>
      </c>
      <c r="S788">
        <v>0</v>
      </c>
    </row>
    <row r="789" spans="1:20" x14ac:dyDescent="0.2">
      <c r="A789">
        <v>2015</v>
      </c>
      <c r="B789" t="s">
        <v>89</v>
      </c>
      <c r="C789" s="19">
        <f>VLOOKUP(A789,Datos!$A$2:$E$16,2,TRUE)</f>
        <v>29281373.309193902</v>
      </c>
      <c r="D789" s="19">
        <f>VLOOKUP(Panel!A789,Datos!$A$2:$E$16,3,TRUE)</f>
        <v>6.7145943E-2</v>
      </c>
      <c r="E789" s="19">
        <f>VLOOKUP(Panel!A789,Datos!$A$2:$E$16,4,TRUE)</f>
        <v>-1234331.10788195</v>
      </c>
      <c r="F789" s="19">
        <f>VLOOKUP(Panel!A789,Datos!$A$2:$E$16,5,TRUE)</f>
        <v>56.2</v>
      </c>
      <c r="G789" s="22">
        <f>VLOOKUP(Panel!A789,Datos!$A$2:$F$16,6,TRUE)</f>
        <v>8.1315952336493691E-3</v>
      </c>
      <c r="H789" s="19"/>
      <c r="I789" s="19"/>
      <c r="J789" s="19"/>
      <c r="K789" s="19"/>
      <c r="M789" s="19">
        <v>14999000</v>
      </c>
      <c r="N789" s="19">
        <v>522290.6</v>
      </c>
      <c r="O789" s="19">
        <v>69498000</v>
      </c>
      <c r="P789" s="19">
        <v>26566791.609999999</v>
      </c>
      <c r="Q789" s="19">
        <v>2289507159.3200002</v>
      </c>
      <c r="R789" s="19">
        <v>851224523.00999999</v>
      </c>
      <c r="S789">
        <v>0</v>
      </c>
    </row>
    <row r="790" spans="1:20" x14ac:dyDescent="0.2">
      <c r="A790">
        <v>2015</v>
      </c>
      <c r="B790" t="s">
        <v>90</v>
      </c>
      <c r="C790" s="19">
        <f>VLOOKUP(A790,Datos!$A$2:$E$16,2,TRUE)</f>
        <v>29281373.309193902</v>
      </c>
      <c r="D790" s="19">
        <f>VLOOKUP(Panel!A790,Datos!$A$2:$E$16,3,TRUE)</f>
        <v>6.7145943E-2</v>
      </c>
      <c r="E790" s="19">
        <f>VLOOKUP(Panel!A790,Datos!$A$2:$E$16,4,TRUE)</f>
        <v>-1234331.10788195</v>
      </c>
      <c r="F790" s="19">
        <f>VLOOKUP(Panel!A790,Datos!$A$2:$E$16,5,TRUE)</f>
        <v>56.2</v>
      </c>
      <c r="G790" s="22">
        <f>VLOOKUP(Panel!A790,Datos!$A$2:$F$16,6,TRUE)</f>
        <v>8.1315952336493691E-3</v>
      </c>
      <c r="H790" s="19"/>
      <c r="J790" s="19"/>
      <c r="K790" s="19"/>
      <c r="L790" s="19"/>
      <c r="N790">
        <v>0</v>
      </c>
      <c r="O790" s="19">
        <v>5070130</v>
      </c>
      <c r="P790" s="19">
        <v>74774838.469999999</v>
      </c>
      <c r="Q790" s="19">
        <v>105760897.44</v>
      </c>
      <c r="R790" s="19">
        <v>16610250</v>
      </c>
      <c r="S790">
        <v>0</v>
      </c>
    </row>
    <row r="791" spans="1:20" x14ac:dyDescent="0.2">
      <c r="A791">
        <v>2015</v>
      </c>
      <c r="B791" t="s">
        <v>91</v>
      </c>
      <c r="C791" s="19">
        <f>VLOOKUP(A791,Datos!$A$2:$E$16,2,TRUE)</f>
        <v>29281373.309193902</v>
      </c>
      <c r="D791" s="19">
        <f>VLOOKUP(Panel!A791,Datos!$A$2:$E$16,3,TRUE)</f>
        <v>6.7145943E-2</v>
      </c>
      <c r="E791" s="19">
        <f>VLOOKUP(Panel!A791,Datos!$A$2:$E$16,4,TRUE)</f>
        <v>-1234331.10788195</v>
      </c>
      <c r="F791" s="19">
        <f>VLOOKUP(Panel!A791,Datos!$A$2:$E$16,5,TRUE)</f>
        <v>56.2</v>
      </c>
      <c r="G791" s="22">
        <f>VLOOKUP(Panel!A791,Datos!$A$2:$F$16,6,TRUE)</f>
        <v>8.1315952336493691E-3</v>
      </c>
      <c r="H791" s="19"/>
      <c r="I791" s="19"/>
      <c r="J791" s="19"/>
      <c r="K791" s="19"/>
      <c r="L791" s="19"/>
      <c r="M791">
        <v>0</v>
      </c>
      <c r="N791" s="19">
        <v>295476653.82999998</v>
      </c>
      <c r="O791" s="19">
        <v>805800377.5</v>
      </c>
      <c r="P791" s="19">
        <v>573293186.64999998</v>
      </c>
      <c r="Q791" s="19">
        <v>472997860.25999999</v>
      </c>
      <c r="R791" s="19">
        <v>14822905.42</v>
      </c>
      <c r="S791">
        <v>0</v>
      </c>
      <c r="T791">
        <v>0</v>
      </c>
    </row>
    <row r="792" spans="1:20" x14ac:dyDescent="0.2">
      <c r="A792">
        <v>2015</v>
      </c>
      <c r="B792" t="s">
        <v>92</v>
      </c>
      <c r="C792" s="19">
        <f>VLOOKUP(A792,Datos!$A$2:$E$16,2,TRUE)</f>
        <v>29281373.309193902</v>
      </c>
      <c r="D792" s="19">
        <f>VLOOKUP(Panel!A792,Datos!$A$2:$E$16,3,TRUE)</f>
        <v>6.7145943E-2</v>
      </c>
      <c r="E792" s="19">
        <f>VLOOKUP(Panel!A792,Datos!$A$2:$E$16,4,TRUE)</f>
        <v>-1234331.10788195</v>
      </c>
      <c r="F792" s="19">
        <f>VLOOKUP(Panel!A792,Datos!$A$2:$E$16,5,TRUE)</f>
        <v>56.2</v>
      </c>
      <c r="G792" s="22">
        <f>VLOOKUP(Panel!A792,Datos!$A$2:$F$16,6,TRUE)</f>
        <v>8.1315952336493691E-3</v>
      </c>
      <c r="H792" s="19"/>
      <c r="I792" s="19"/>
      <c r="J792" s="19"/>
      <c r="N792">
        <v>0</v>
      </c>
      <c r="Q792" s="19">
        <v>471442.38</v>
      </c>
    </row>
    <row r="793" spans="1:20" x14ac:dyDescent="0.2">
      <c r="A793">
        <v>2015</v>
      </c>
      <c r="B793" t="s">
        <v>93</v>
      </c>
      <c r="C793" s="19">
        <f>VLOOKUP(A793,Datos!$A$2:$E$16,2,TRUE)</f>
        <v>29281373.309193902</v>
      </c>
      <c r="D793" s="19">
        <f>VLOOKUP(Panel!A793,Datos!$A$2:$E$16,3,TRUE)</f>
        <v>6.7145943E-2</v>
      </c>
      <c r="E793" s="19">
        <f>VLOOKUP(Panel!A793,Datos!$A$2:$E$16,4,TRUE)</f>
        <v>-1234331.10788195</v>
      </c>
      <c r="F793" s="19">
        <f>VLOOKUP(Panel!A793,Datos!$A$2:$E$16,5,TRUE)</f>
        <v>56.2</v>
      </c>
      <c r="G793" s="22">
        <f>VLOOKUP(Panel!A793,Datos!$A$2:$F$16,6,TRUE)</f>
        <v>8.1315952336493691E-3</v>
      </c>
      <c r="H793" s="19"/>
      <c r="I793" s="19"/>
      <c r="J793" s="19"/>
      <c r="K793" s="19"/>
      <c r="L793" s="19"/>
      <c r="M793" s="19">
        <v>17450109.399999999</v>
      </c>
      <c r="O793" s="19">
        <v>19093319.600000001</v>
      </c>
      <c r="P793" s="19">
        <v>2070000</v>
      </c>
      <c r="Q793">
        <v>0</v>
      </c>
    </row>
    <row r="794" spans="1:20" x14ac:dyDescent="0.2">
      <c r="A794">
        <v>2015</v>
      </c>
      <c r="B794" t="s">
        <v>94</v>
      </c>
      <c r="C794" s="19">
        <f>VLOOKUP(A794,Datos!$A$2:$E$16,2,TRUE)</f>
        <v>29281373.309193902</v>
      </c>
      <c r="D794" s="19">
        <f>VLOOKUP(Panel!A794,Datos!$A$2:$E$16,3,TRUE)</f>
        <v>6.7145943E-2</v>
      </c>
      <c r="E794" s="19">
        <f>VLOOKUP(Panel!A794,Datos!$A$2:$E$16,4,TRUE)</f>
        <v>-1234331.10788195</v>
      </c>
      <c r="F794" s="19">
        <f>VLOOKUP(Panel!A794,Datos!$A$2:$E$16,5,TRUE)</f>
        <v>56.2</v>
      </c>
      <c r="G794" s="22">
        <f>VLOOKUP(Panel!A794,Datos!$A$2:$F$16,6,TRUE)</f>
        <v>8.1315952336493691E-3</v>
      </c>
      <c r="H794" s="19"/>
      <c r="I794" s="19"/>
      <c r="J794" s="19"/>
      <c r="K794" s="19"/>
      <c r="L794" s="19"/>
      <c r="M794" s="19">
        <v>13560914</v>
      </c>
      <c r="O794" s="19">
        <v>20789300</v>
      </c>
      <c r="P794" s="19">
        <v>59005842</v>
      </c>
      <c r="Q794" s="19">
        <v>129424529.90000001</v>
      </c>
      <c r="S794" s="19">
        <v>98193550</v>
      </c>
    </row>
    <row r="795" spans="1:20" x14ac:dyDescent="0.2">
      <c r="A795">
        <v>2015</v>
      </c>
      <c r="B795" t="s">
        <v>95</v>
      </c>
      <c r="C795" s="19">
        <f>VLOOKUP(A795,Datos!$A$2:$E$16,2,TRUE)</f>
        <v>29281373.309193902</v>
      </c>
      <c r="D795" s="19">
        <f>VLOOKUP(Panel!A795,Datos!$A$2:$E$16,3,TRUE)</f>
        <v>6.7145943E-2</v>
      </c>
      <c r="E795" s="19">
        <f>VLOOKUP(Panel!A795,Datos!$A$2:$E$16,4,TRUE)</f>
        <v>-1234331.10788195</v>
      </c>
      <c r="F795" s="19">
        <f>VLOOKUP(Panel!A795,Datos!$A$2:$E$16,5,TRUE)</f>
        <v>56.2</v>
      </c>
      <c r="G795" s="22">
        <f>VLOOKUP(Panel!A795,Datos!$A$2:$F$16,6,TRUE)</f>
        <v>8.1315952336493691E-3</v>
      </c>
      <c r="H795" s="19"/>
      <c r="I795" s="19"/>
      <c r="J795" s="19"/>
      <c r="K795" s="19"/>
      <c r="N795" s="19">
        <v>59264603.469999999</v>
      </c>
      <c r="O795" s="19">
        <v>844644.3</v>
      </c>
      <c r="P795" s="19">
        <v>38766553.210000001</v>
      </c>
      <c r="Q795" s="19">
        <v>110685000</v>
      </c>
      <c r="R795" s="19">
        <v>49459</v>
      </c>
      <c r="S795">
        <v>0</v>
      </c>
    </row>
    <row r="796" spans="1:20" x14ac:dyDescent="0.2">
      <c r="A796">
        <v>2015</v>
      </c>
      <c r="B796" t="s">
        <v>96</v>
      </c>
      <c r="C796" s="19">
        <f>VLOOKUP(A796,Datos!$A$2:$E$16,2,TRUE)</f>
        <v>29281373.309193902</v>
      </c>
      <c r="D796" s="19">
        <f>VLOOKUP(Panel!A796,Datos!$A$2:$E$16,3,TRUE)</f>
        <v>6.7145943E-2</v>
      </c>
      <c r="E796" s="19">
        <f>VLOOKUP(Panel!A796,Datos!$A$2:$E$16,4,TRUE)</f>
        <v>-1234331.10788195</v>
      </c>
      <c r="F796" s="19">
        <f>VLOOKUP(Panel!A796,Datos!$A$2:$E$16,5,TRUE)</f>
        <v>56.2</v>
      </c>
      <c r="G796" s="22">
        <f>VLOOKUP(Panel!A796,Datos!$A$2:$F$16,6,TRUE)</f>
        <v>8.1315952336493691E-3</v>
      </c>
      <c r="H796" s="19"/>
      <c r="I796" s="19"/>
      <c r="J796" s="19"/>
      <c r="K796" s="19"/>
      <c r="N796" s="19">
        <v>5367505</v>
      </c>
      <c r="O796" s="19">
        <v>29696800</v>
      </c>
      <c r="P796" s="19">
        <v>219386828.77000001</v>
      </c>
      <c r="Q796" s="19">
        <v>755563596.83000004</v>
      </c>
      <c r="S796" s="19">
        <v>108851740</v>
      </c>
    </row>
    <row r="797" spans="1:20" x14ac:dyDescent="0.2">
      <c r="A797">
        <v>2015</v>
      </c>
      <c r="B797" t="s">
        <v>97</v>
      </c>
      <c r="C797" s="19">
        <f>VLOOKUP(A797,Datos!$A$2:$E$16,2,TRUE)</f>
        <v>29281373.309193902</v>
      </c>
      <c r="D797" s="19">
        <f>VLOOKUP(Panel!A797,Datos!$A$2:$E$16,3,TRUE)</f>
        <v>6.7145943E-2</v>
      </c>
      <c r="E797" s="19">
        <f>VLOOKUP(Panel!A797,Datos!$A$2:$E$16,4,TRUE)</f>
        <v>-1234331.10788195</v>
      </c>
      <c r="F797" s="19">
        <f>VLOOKUP(Panel!A797,Datos!$A$2:$E$16,5,TRUE)</f>
        <v>56.2</v>
      </c>
      <c r="G797" s="22">
        <f>VLOOKUP(Panel!A797,Datos!$A$2:$F$16,6,TRUE)</f>
        <v>8.1315952336493691E-3</v>
      </c>
      <c r="N797">
        <v>0</v>
      </c>
      <c r="O797">
        <v>0</v>
      </c>
      <c r="P797" s="19">
        <v>19964000</v>
      </c>
      <c r="Q797" s="19">
        <v>143069588.34999999</v>
      </c>
      <c r="R797" s="19">
        <v>72985000</v>
      </c>
      <c r="S797">
        <v>0</v>
      </c>
    </row>
    <row r="798" spans="1:20" x14ac:dyDescent="0.2">
      <c r="A798">
        <v>2015</v>
      </c>
      <c r="B798" t="s">
        <v>98</v>
      </c>
      <c r="C798" s="19">
        <f>VLOOKUP(A798,Datos!$A$2:$E$16,2,TRUE)</f>
        <v>29281373.309193902</v>
      </c>
      <c r="D798" s="19">
        <f>VLOOKUP(Panel!A798,Datos!$A$2:$E$16,3,TRUE)</f>
        <v>6.7145943E-2</v>
      </c>
      <c r="E798" s="19">
        <f>VLOOKUP(Panel!A798,Datos!$A$2:$E$16,4,TRUE)</f>
        <v>-1234331.10788195</v>
      </c>
      <c r="F798" s="19">
        <f>VLOOKUP(Panel!A798,Datos!$A$2:$E$16,5,TRUE)</f>
        <v>56.2</v>
      </c>
      <c r="G798" s="22">
        <f>VLOOKUP(Panel!A798,Datos!$A$2:$F$16,6,TRUE)</f>
        <v>8.1315952336493691E-3</v>
      </c>
      <c r="H798" s="19"/>
      <c r="I798" s="19"/>
      <c r="J798" s="19"/>
      <c r="K798" s="19"/>
      <c r="L798" s="19"/>
      <c r="N798" s="19">
        <v>226321200</v>
      </c>
      <c r="O798">
        <v>0</v>
      </c>
      <c r="P798" s="19">
        <v>25095000</v>
      </c>
      <c r="Q798" s="19">
        <v>381525434.56999999</v>
      </c>
      <c r="R798" s="19">
        <v>249240968.58000001</v>
      </c>
      <c r="S798">
        <v>0</v>
      </c>
    </row>
    <row r="799" spans="1:20" x14ac:dyDescent="0.2">
      <c r="A799">
        <v>2015</v>
      </c>
      <c r="B799" t="s">
        <v>99</v>
      </c>
      <c r="C799" s="19">
        <f>VLOOKUP(A799,Datos!$A$2:$E$16,2,TRUE)</f>
        <v>29281373.309193902</v>
      </c>
      <c r="D799" s="19">
        <f>VLOOKUP(Panel!A799,Datos!$A$2:$E$16,3,TRUE)</f>
        <v>6.7145943E-2</v>
      </c>
      <c r="E799" s="19">
        <f>VLOOKUP(Panel!A799,Datos!$A$2:$E$16,4,TRUE)</f>
        <v>-1234331.10788195</v>
      </c>
      <c r="F799" s="19">
        <f>VLOOKUP(Panel!A799,Datos!$A$2:$E$16,5,TRUE)</f>
        <v>56.2</v>
      </c>
      <c r="G799" s="22">
        <f>VLOOKUP(Panel!A799,Datos!$A$2:$F$16,6,TRUE)</f>
        <v>8.1315952336493691E-3</v>
      </c>
      <c r="H799" s="19"/>
      <c r="J799" s="19"/>
      <c r="K799" s="19"/>
      <c r="L799" s="19"/>
      <c r="N799" s="19">
        <v>8728394.4000000004</v>
      </c>
      <c r="O799" s="19">
        <v>978450</v>
      </c>
      <c r="P799" s="19">
        <v>19063239</v>
      </c>
      <c r="Q799" s="19">
        <v>36206818.75</v>
      </c>
      <c r="R799" s="19">
        <v>61906395.340000004</v>
      </c>
      <c r="S799">
        <v>0</v>
      </c>
    </row>
    <row r="800" spans="1:20" x14ac:dyDescent="0.2">
      <c r="A800">
        <v>2015</v>
      </c>
      <c r="B800" t="s">
        <v>100</v>
      </c>
      <c r="C800" s="19">
        <f>VLOOKUP(A800,Datos!$A$2:$E$16,2,TRUE)</f>
        <v>29281373.309193902</v>
      </c>
      <c r="D800" s="19">
        <f>VLOOKUP(Panel!A800,Datos!$A$2:$E$16,3,TRUE)</f>
        <v>6.7145943E-2</v>
      </c>
      <c r="E800" s="19">
        <f>VLOOKUP(Panel!A800,Datos!$A$2:$E$16,4,TRUE)</f>
        <v>-1234331.10788195</v>
      </c>
      <c r="F800" s="19">
        <f>VLOOKUP(Panel!A800,Datos!$A$2:$E$16,5,TRUE)</f>
        <v>56.2</v>
      </c>
      <c r="G800" s="22">
        <f>VLOOKUP(Panel!A800,Datos!$A$2:$F$16,6,TRUE)</f>
        <v>8.1315952336493691E-3</v>
      </c>
      <c r="H800" s="19"/>
      <c r="I800" s="19"/>
      <c r="J800" s="19"/>
      <c r="K800" s="19"/>
      <c r="L800" s="19"/>
      <c r="O800" s="19">
        <v>60485000</v>
      </c>
      <c r="P800" s="19">
        <v>48736427.780000001</v>
      </c>
      <c r="Q800" s="19">
        <v>236215326.08000001</v>
      </c>
      <c r="R800" s="19">
        <v>5659262.9800000004</v>
      </c>
    </row>
    <row r="801" spans="1:20" x14ac:dyDescent="0.2">
      <c r="A801">
        <v>2015</v>
      </c>
      <c r="B801" t="s">
        <v>101</v>
      </c>
      <c r="C801" s="19">
        <f>VLOOKUP(A801,Datos!$A$2:$E$16,2,TRUE)</f>
        <v>29281373.309193902</v>
      </c>
      <c r="D801" s="19">
        <f>VLOOKUP(Panel!A801,Datos!$A$2:$E$16,3,TRUE)</f>
        <v>6.7145943E-2</v>
      </c>
      <c r="E801" s="19">
        <f>VLOOKUP(Panel!A801,Datos!$A$2:$E$16,4,TRUE)</f>
        <v>-1234331.10788195</v>
      </c>
      <c r="F801" s="19">
        <f>VLOOKUP(Panel!A801,Datos!$A$2:$E$16,5,TRUE)</f>
        <v>56.2</v>
      </c>
      <c r="G801" s="22">
        <f>VLOOKUP(Panel!A801,Datos!$A$2:$F$16,6,TRUE)</f>
        <v>8.1315952336493691E-3</v>
      </c>
      <c r="H801" s="19"/>
      <c r="I801" s="19"/>
      <c r="J801" s="19"/>
      <c r="K801" s="19"/>
      <c r="N801" s="19">
        <v>8741431</v>
      </c>
      <c r="O801" s="19">
        <v>11314000</v>
      </c>
      <c r="P801">
        <v>0</v>
      </c>
      <c r="S801">
        <v>0</v>
      </c>
    </row>
    <row r="802" spans="1:20" x14ac:dyDescent="0.2">
      <c r="A802">
        <v>2015</v>
      </c>
      <c r="B802" t="s">
        <v>102</v>
      </c>
      <c r="C802" s="19">
        <f>VLOOKUP(A802,Datos!$A$2:$E$16,2,TRUE)</f>
        <v>29281373.309193902</v>
      </c>
      <c r="D802" s="19">
        <f>VLOOKUP(Panel!A802,Datos!$A$2:$E$16,3,TRUE)</f>
        <v>6.7145943E-2</v>
      </c>
      <c r="E802" s="19">
        <f>VLOOKUP(Panel!A802,Datos!$A$2:$E$16,4,TRUE)</f>
        <v>-1234331.10788195</v>
      </c>
      <c r="F802" s="19">
        <f>VLOOKUP(Panel!A802,Datos!$A$2:$E$16,5,TRUE)</f>
        <v>56.2</v>
      </c>
      <c r="G802" s="22">
        <f>VLOOKUP(Panel!A802,Datos!$A$2:$F$16,6,TRUE)</f>
        <v>8.1315952336493691E-3</v>
      </c>
      <c r="H802" s="19"/>
      <c r="I802" s="19"/>
      <c r="J802" s="19"/>
      <c r="K802" s="19"/>
      <c r="N802" s="19">
        <v>822000</v>
      </c>
      <c r="P802" s="19">
        <v>47304484.649999999</v>
      </c>
      <c r="Q802" s="19">
        <v>70728289.040000007</v>
      </c>
      <c r="R802">
        <v>0</v>
      </c>
      <c r="S802">
        <v>0</v>
      </c>
    </row>
    <row r="803" spans="1:20" x14ac:dyDescent="0.2">
      <c r="A803">
        <v>2015</v>
      </c>
      <c r="B803" t="s">
        <v>103</v>
      </c>
      <c r="C803" s="19">
        <f>VLOOKUP(A803,Datos!$A$2:$E$16,2,TRUE)</f>
        <v>29281373.309193902</v>
      </c>
      <c r="D803" s="19">
        <f>VLOOKUP(Panel!A803,Datos!$A$2:$E$16,3,TRUE)</f>
        <v>6.7145943E-2</v>
      </c>
      <c r="E803" s="19">
        <f>VLOOKUP(Panel!A803,Datos!$A$2:$E$16,4,TRUE)</f>
        <v>-1234331.10788195</v>
      </c>
      <c r="F803" s="19">
        <f>VLOOKUP(Panel!A803,Datos!$A$2:$E$16,5,TRUE)</f>
        <v>56.2</v>
      </c>
      <c r="G803" s="22">
        <f>VLOOKUP(Panel!A803,Datos!$A$2:$F$16,6,TRUE)</f>
        <v>8.1315952336493691E-3</v>
      </c>
      <c r="H803" s="19"/>
      <c r="I803" s="19"/>
      <c r="J803" s="19"/>
      <c r="K803" s="19"/>
      <c r="N803">
        <v>0</v>
      </c>
      <c r="O803" s="19">
        <v>175109040</v>
      </c>
      <c r="P803" s="19">
        <v>18478698.68</v>
      </c>
      <c r="Q803" s="19">
        <v>66423861.119999997</v>
      </c>
      <c r="R803" s="19">
        <v>4390312.6500000004</v>
      </c>
      <c r="S803">
        <v>0</v>
      </c>
    </row>
    <row r="804" spans="1:20" x14ac:dyDescent="0.2">
      <c r="A804">
        <v>2015</v>
      </c>
      <c r="B804" t="s">
        <v>104</v>
      </c>
      <c r="C804" s="19">
        <f>VLOOKUP(A804,Datos!$A$2:$E$16,2,TRUE)</f>
        <v>29281373.309193902</v>
      </c>
      <c r="D804" s="19">
        <f>VLOOKUP(Panel!A804,Datos!$A$2:$E$16,3,TRUE)</f>
        <v>6.7145943E-2</v>
      </c>
      <c r="E804" s="19">
        <f>VLOOKUP(Panel!A804,Datos!$A$2:$E$16,4,TRUE)</f>
        <v>-1234331.10788195</v>
      </c>
      <c r="F804" s="19">
        <f>VLOOKUP(Panel!A804,Datos!$A$2:$E$16,5,TRUE)</f>
        <v>56.2</v>
      </c>
      <c r="G804" s="22">
        <f>VLOOKUP(Panel!A804,Datos!$A$2:$F$16,6,TRUE)</f>
        <v>8.1315952336493691E-3</v>
      </c>
      <c r="H804" s="19"/>
      <c r="I804" s="19"/>
      <c r="J804" s="19"/>
      <c r="K804" s="19"/>
      <c r="M804">
        <v>0</v>
      </c>
      <c r="N804" s="19">
        <v>75425715</v>
      </c>
      <c r="P804" s="19">
        <v>151618125.91999999</v>
      </c>
      <c r="Q804" s="19">
        <v>367430056.49000001</v>
      </c>
      <c r="R804" s="19">
        <v>7000000</v>
      </c>
      <c r="S804" s="19">
        <v>42634554.310000002</v>
      </c>
    </row>
    <row r="805" spans="1:20" x14ac:dyDescent="0.2">
      <c r="A805">
        <v>2015</v>
      </c>
      <c r="B805" t="s">
        <v>105</v>
      </c>
      <c r="C805" s="19">
        <f>VLOOKUP(A805,Datos!$A$2:$E$16,2,TRUE)</f>
        <v>29281373.309193902</v>
      </c>
      <c r="D805" s="19">
        <f>VLOOKUP(Panel!A805,Datos!$A$2:$E$16,3,TRUE)</f>
        <v>6.7145943E-2</v>
      </c>
      <c r="E805" s="19">
        <f>VLOOKUP(Panel!A805,Datos!$A$2:$E$16,4,TRUE)</f>
        <v>-1234331.10788195</v>
      </c>
      <c r="F805" s="19">
        <f>VLOOKUP(Panel!A805,Datos!$A$2:$E$16,5,TRUE)</f>
        <v>56.2</v>
      </c>
      <c r="G805" s="22">
        <f>VLOOKUP(Panel!A805,Datos!$A$2:$F$16,6,TRUE)</f>
        <v>8.1315952336493691E-3</v>
      </c>
      <c r="H805" s="19"/>
      <c r="I805" s="19"/>
      <c r="J805" s="19"/>
      <c r="K805" s="19"/>
      <c r="N805" s="19">
        <v>5037720</v>
      </c>
      <c r="O805">
        <v>0</v>
      </c>
      <c r="Q805" s="19">
        <v>242090500.5</v>
      </c>
      <c r="R805">
        <v>0</v>
      </c>
      <c r="T805">
        <v>0</v>
      </c>
    </row>
    <row r="806" spans="1:20" x14ac:dyDescent="0.2">
      <c r="A806">
        <v>2015</v>
      </c>
      <c r="B806" t="s">
        <v>106</v>
      </c>
      <c r="C806" s="19">
        <f>VLOOKUP(A806,Datos!$A$2:$E$16,2,TRUE)</f>
        <v>29281373.309193902</v>
      </c>
      <c r="D806" s="19">
        <f>VLOOKUP(Panel!A806,Datos!$A$2:$E$16,3,TRUE)</f>
        <v>6.7145943E-2</v>
      </c>
      <c r="E806" s="19">
        <f>VLOOKUP(Panel!A806,Datos!$A$2:$E$16,4,TRUE)</f>
        <v>-1234331.10788195</v>
      </c>
      <c r="F806" s="19">
        <f>VLOOKUP(Panel!A806,Datos!$A$2:$E$16,5,TRUE)</f>
        <v>56.2</v>
      </c>
      <c r="G806" s="22">
        <f>VLOOKUP(Panel!A806,Datos!$A$2:$F$16,6,TRUE)</f>
        <v>8.1315952336493691E-3</v>
      </c>
      <c r="H806" s="19"/>
      <c r="I806" s="19"/>
      <c r="J806" s="19"/>
      <c r="K806" s="19"/>
      <c r="M806" s="19">
        <v>1389963</v>
      </c>
      <c r="N806" s="19">
        <v>4680980</v>
      </c>
      <c r="O806">
        <v>0</v>
      </c>
      <c r="P806" s="19">
        <v>53821641.539999999</v>
      </c>
      <c r="Q806" s="19">
        <v>94235770</v>
      </c>
      <c r="R806">
        <v>0</v>
      </c>
    </row>
    <row r="807" spans="1:20" x14ac:dyDescent="0.2">
      <c r="A807">
        <v>2015</v>
      </c>
      <c r="B807" t="s">
        <v>107</v>
      </c>
      <c r="C807" s="19">
        <f>VLOOKUP(A807,Datos!$A$2:$E$16,2,TRUE)</f>
        <v>29281373.309193902</v>
      </c>
      <c r="D807" s="19">
        <f>VLOOKUP(Panel!A807,Datos!$A$2:$E$16,3,TRUE)</f>
        <v>6.7145943E-2</v>
      </c>
      <c r="E807" s="19">
        <f>VLOOKUP(Panel!A807,Datos!$A$2:$E$16,4,TRUE)</f>
        <v>-1234331.10788195</v>
      </c>
      <c r="F807" s="19">
        <f>VLOOKUP(Panel!A807,Datos!$A$2:$E$16,5,TRUE)</f>
        <v>56.2</v>
      </c>
      <c r="G807" s="22">
        <f>VLOOKUP(Panel!A807,Datos!$A$2:$F$16,6,TRUE)</f>
        <v>8.1315952336493691E-3</v>
      </c>
      <c r="H807" s="19"/>
      <c r="I807" s="19"/>
      <c r="J807" s="19"/>
      <c r="K807" s="19"/>
      <c r="N807" s="19">
        <v>752007.6</v>
      </c>
      <c r="O807" s="19">
        <v>20160000</v>
      </c>
      <c r="P807" s="19">
        <v>90677332.840000004</v>
      </c>
      <c r="Q807" s="19">
        <v>365963334.69999999</v>
      </c>
      <c r="S807">
        <v>0</v>
      </c>
    </row>
    <row r="808" spans="1:20" x14ac:dyDescent="0.2">
      <c r="A808">
        <v>2015</v>
      </c>
      <c r="B808" t="s">
        <v>108</v>
      </c>
      <c r="C808" s="19">
        <f>VLOOKUP(A808,Datos!$A$2:$E$16,2,TRUE)</f>
        <v>29281373.309193902</v>
      </c>
      <c r="D808" s="19">
        <f>VLOOKUP(Panel!A808,Datos!$A$2:$E$16,3,TRUE)</f>
        <v>6.7145943E-2</v>
      </c>
      <c r="E808" s="19">
        <f>VLOOKUP(Panel!A808,Datos!$A$2:$E$16,4,TRUE)</f>
        <v>-1234331.10788195</v>
      </c>
      <c r="F808" s="19">
        <f>VLOOKUP(Panel!A808,Datos!$A$2:$E$16,5,TRUE)</f>
        <v>56.2</v>
      </c>
      <c r="G808" s="22">
        <f>VLOOKUP(Panel!A808,Datos!$A$2:$F$16,6,TRUE)</f>
        <v>8.1315952336493691E-3</v>
      </c>
      <c r="H808" s="19"/>
      <c r="J808" s="19"/>
      <c r="N808">
        <v>0</v>
      </c>
      <c r="P808">
        <v>0</v>
      </c>
      <c r="Q808" s="19">
        <v>36003817.539999999</v>
      </c>
      <c r="R808">
        <v>0</v>
      </c>
      <c r="S808">
        <v>0</v>
      </c>
    </row>
    <row r="809" spans="1:20" x14ac:dyDescent="0.2">
      <c r="A809">
        <v>2015</v>
      </c>
      <c r="B809" t="s">
        <v>109</v>
      </c>
      <c r="C809" s="19">
        <f>VLOOKUP(A809,Datos!$A$2:$E$16,2,TRUE)</f>
        <v>29281373.309193902</v>
      </c>
      <c r="D809" s="19">
        <f>VLOOKUP(Panel!A809,Datos!$A$2:$E$16,3,TRUE)</f>
        <v>6.7145943E-2</v>
      </c>
      <c r="E809" s="19">
        <f>VLOOKUP(Panel!A809,Datos!$A$2:$E$16,4,TRUE)</f>
        <v>-1234331.10788195</v>
      </c>
      <c r="F809" s="19">
        <f>VLOOKUP(Panel!A809,Datos!$A$2:$E$16,5,TRUE)</f>
        <v>56.2</v>
      </c>
      <c r="G809" s="22">
        <f>VLOOKUP(Panel!A809,Datos!$A$2:$F$16,6,TRUE)</f>
        <v>8.1315952336493691E-3</v>
      </c>
      <c r="H809" s="19"/>
      <c r="I809" s="19"/>
      <c r="K809" s="19"/>
      <c r="M809" s="19">
        <v>90000</v>
      </c>
      <c r="N809" s="19">
        <v>275077237</v>
      </c>
      <c r="O809">
        <v>0</v>
      </c>
      <c r="Q809">
        <v>0</v>
      </c>
      <c r="R809">
        <v>0</v>
      </c>
      <c r="S809">
        <v>0</v>
      </c>
    </row>
    <row r="810" spans="1:20" x14ac:dyDescent="0.2">
      <c r="A810">
        <v>2015</v>
      </c>
      <c r="B810" t="s">
        <v>110</v>
      </c>
      <c r="C810" s="19">
        <f>VLOOKUP(A810,Datos!$A$2:$E$16,2,TRUE)</f>
        <v>29281373.309193902</v>
      </c>
      <c r="D810" s="19">
        <f>VLOOKUP(Panel!A810,Datos!$A$2:$E$16,3,TRUE)</f>
        <v>6.7145943E-2</v>
      </c>
      <c r="E810" s="19">
        <f>VLOOKUP(Panel!A810,Datos!$A$2:$E$16,4,TRUE)</f>
        <v>-1234331.10788195</v>
      </c>
      <c r="F810" s="19">
        <f>VLOOKUP(Panel!A810,Datos!$A$2:$E$16,5,TRUE)</f>
        <v>56.2</v>
      </c>
      <c r="G810" s="22">
        <f>VLOOKUP(Panel!A810,Datos!$A$2:$F$16,6,TRUE)</f>
        <v>8.1315952336493691E-3</v>
      </c>
      <c r="H810" s="19"/>
      <c r="I810" s="19"/>
      <c r="J810" s="19"/>
      <c r="L810" s="19"/>
      <c r="M810" s="19">
        <v>48250</v>
      </c>
      <c r="N810" s="19">
        <v>1882546.2</v>
      </c>
      <c r="O810" s="19">
        <v>140689560</v>
      </c>
      <c r="P810">
        <v>0</v>
      </c>
      <c r="Q810" s="19">
        <v>41645715</v>
      </c>
      <c r="R810">
        <v>0</v>
      </c>
      <c r="S810">
        <v>0</v>
      </c>
    </row>
    <row r="811" spans="1:20" x14ac:dyDescent="0.2">
      <c r="A811">
        <v>2015</v>
      </c>
      <c r="B811" t="s">
        <v>111</v>
      </c>
      <c r="C811" s="19">
        <f>VLOOKUP(A811,Datos!$A$2:$E$16,2,TRUE)</f>
        <v>29281373.309193902</v>
      </c>
      <c r="D811" s="19">
        <f>VLOOKUP(Panel!A811,Datos!$A$2:$E$16,3,TRUE)</f>
        <v>6.7145943E-2</v>
      </c>
      <c r="E811" s="19">
        <f>VLOOKUP(Panel!A811,Datos!$A$2:$E$16,4,TRUE)</f>
        <v>-1234331.10788195</v>
      </c>
      <c r="F811" s="19">
        <f>VLOOKUP(Panel!A811,Datos!$A$2:$E$16,5,TRUE)</f>
        <v>56.2</v>
      </c>
      <c r="G811" s="22">
        <f>VLOOKUP(Panel!A811,Datos!$A$2:$F$16,6,TRUE)</f>
        <v>8.1315952336493691E-3</v>
      </c>
      <c r="H811" s="19"/>
      <c r="I811" s="19"/>
      <c r="J811" s="19"/>
      <c r="K811" s="19"/>
      <c r="N811" s="19">
        <v>426000</v>
      </c>
      <c r="O811" s="19">
        <v>43387300</v>
      </c>
      <c r="P811">
        <v>0</v>
      </c>
      <c r="Q811" s="19">
        <v>18133412.460000001</v>
      </c>
      <c r="S811">
        <v>0</v>
      </c>
    </row>
    <row r="812" spans="1:20" x14ac:dyDescent="0.2">
      <c r="A812">
        <v>2016</v>
      </c>
      <c r="B812" t="s">
        <v>31</v>
      </c>
      <c r="C812" s="19">
        <f>VLOOKUP(A812,Datos!$A$2:$E$16,2,TRUE)</f>
        <v>31136210.503821</v>
      </c>
      <c r="D812" s="19">
        <f>VLOOKUP(Panel!A812,Datos!$A$2:$E$16,3,TRUE)</f>
        <v>5.1820518000000003E-2</v>
      </c>
      <c r="E812" s="19">
        <f>VLOOKUP(Panel!A812,Datos!$A$2:$E$16,4,TRUE)</f>
        <v>-884767.49138248002</v>
      </c>
      <c r="F812" s="19">
        <f>VLOOKUP(Panel!A812,Datos!$A$2:$E$16,5,TRUE)</f>
        <v>61.1</v>
      </c>
      <c r="G812" s="22">
        <f>VLOOKUP(Panel!A812,Datos!$A$2:$F$16,6,TRUE)</f>
        <v>-1.7546606202956117E-4</v>
      </c>
      <c r="H812" s="19"/>
      <c r="I812" s="19"/>
      <c r="J812" s="19"/>
      <c r="K812" s="19"/>
      <c r="N812" s="19">
        <v>8651398.5999999996</v>
      </c>
      <c r="O812" s="19">
        <v>4610595</v>
      </c>
      <c r="P812" s="19">
        <v>63177240</v>
      </c>
      <c r="Q812" s="19">
        <v>451930320</v>
      </c>
      <c r="R812" s="19">
        <v>24226370</v>
      </c>
      <c r="S812">
        <v>0</v>
      </c>
    </row>
    <row r="813" spans="1:20" x14ac:dyDescent="0.2">
      <c r="A813">
        <v>2016</v>
      </c>
      <c r="B813" t="s">
        <v>32</v>
      </c>
      <c r="C813" s="19">
        <f>VLOOKUP(A813,Datos!$A$2:$E$16,2,TRUE)</f>
        <v>31136210.503821</v>
      </c>
      <c r="D813" s="19">
        <f>VLOOKUP(Panel!A813,Datos!$A$2:$E$16,3,TRUE)</f>
        <v>5.1820518000000003E-2</v>
      </c>
      <c r="E813" s="19">
        <f>VLOOKUP(Panel!A813,Datos!$A$2:$E$16,4,TRUE)</f>
        <v>-884767.49138248002</v>
      </c>
      <c r="F813" s="19">
        <f>VLOOKUP(Panel!A813,Datos!$A$2:$E$16,5,TRUE)</f>
        <v>61.1</v>
      </c>
      <c r="G813" s="22">
        <f>VLOOKUP(Panel!A813,Datos!$A$2:$F$16,6,TRUE)</f>
        <v>-1.7546606202956117E-4</v>
      </c>
      <c r="J813" s="19"/>
      <c r="N813" s="19">
        <v>135000000</v>
      </c>
      <c r="O813" s="19">
        <v>36750</v>
      </c>
      <c r="P813" s="19">
        <v>23687392.399999999</v>
      </c>
      <c r="Q813" s="19">
        <v>88757248.819999993</v>
      </c>
      <c r="R813" s="19">
        <v>8593550</v>
      </c>
      <c r="S813">
        <v>0</v>
      </c>
    </row>
    <row r="814" spans="1:20" x14ac:dyDescent="0.2">
      <c r="A814">
        <v>2016</v>
      </c>
      <c r="B814" t="s">
        <v>33</v>
      </c>
      <c r="C814" s="19">
        <f>VLOOKUP(A814,Datos!$A$2:$E$16,2,TRUE)</f>
        <v>31136210.503821</v>
      </c>
      <c r="D814" s="19">
        <f>VLOOKUP(Panel!A814,Datos!$A$2:$E$16,3,TRUE)</f>
        <v>5.1820518000000003E-2</v>
      </c>
      <c r="E814" s="19">
        <f>VLOOKUP(Panel!A814,Datos!$A$2:$E$16,4,TRUE)</f>
        <v>-884767.49138248002</v>
      </c>
      <c r="F814" s="19">
        <f>VLOOKUP(Panel!A814,Datos!$A$2:$E$16,5,TRUE)</f>
        <v>61.1</v>
      </c>
      <c r="G814" s="22">
        <f>VLOOKUP(Panel!A814,Datos!$A$2:$F$16,6,TRUE)</f>
        <v>-1.7546606202956117E-4</v>
      </c>
      <c r="H814" s="19"/>
      <c r="I814" s="19"/>
      <c r="J814" s="19"/>
      <c r="K814" s="19"/>
      <c r="M814" s="19">
        <v>95582000</v>
      </c>
      <c r="N814" s="19">
        <v>254736856.90000001</v>
      </c>
      <c r="O814" s="19">
        <v>223652968.90000001</v>
      </c>
      <c r="P814" s="19">
        <v>345662395.88999999</v>
      </c>
      <c r="Q814" s="19">
        <v>1686020349.0999999</v>
      </c>
      <c r="R814" s="19">
        <v>2846074734.9499998</v>
      </c>
      <c r="S814" s="19">
        <v>129387880</v>
      </c>
    </row>
    <row r="815" spans="1:20" x14ac:dyDescent="0.2">
      <c r="A815">
        <v>2016</v>
      </c>
      <c r="B815" t="s">
        <v>34</v>
      </c>
      <c r="C815" s="19">
        <f>VLOOKUP(A815,Datos!$A$2:$E$16,2,TRUE)</f>
        <v>31136210.503821</v>
      </c>
      <c r="D815" s="19">
        <f>VLOOKUP(Panel!A815,Datos!$A$2:$E$16,3,TRUE)</f>
        <v>5.1820518000000003E-2</v>
      </c>
      <c r="E815" s="19">
        <f>VLOOKUP(Panel!A815,Datos!$A$2:$E$16,4,TRUE)</f>
        <v>-884767.49138248002</v>
      </c>
      <c r="F815" s="19">
        <f>VLOOKUP(Panel!A815,Datos!$A$2:$E$16,5,TRUE)</f>
        <v>61.1</v>
      </c>
      <c r="G815" s="22">
        <f>VLOOKUP(Panel!A815,Datos!$A$2:$F$16,6,TRUE)</f>
        <v>-1.7546606202956117E-4</v>
      </c>
      <c r="H815" s="19"/>
      <c r="I815" s="19"/>
      <c r="J815" s="19"/>
      <c r="K815" s="19"/>
      <c r="O815" s="19">
        <v>235537000</v>
      </c>
      <c r="P815" s="19">
        <v>176991779.90000001</v>
      </c>
      <c r="Q815" s="19">
        <v>194828050</v>
      </c>
    </row>
    <row r="816" spans="1:20" x14ac:dyDescent="0.2">
      <c r="A816">
        <v>2016</v>
      </c>
      <c r="B816" t="s">
        <v>35</v>
      </c>
      <c r="C816" s="19">
        <f>VLOOKUP(A816,Datos!$A$2:$E$16,2,TRUE)</f>
        <v>31136210.503821</v>
      </c>
      <c r="D816" s="19">
        <f>VLOOKUP(Panel!A816,Datos!$A$2:$E$16,3,TRUE)</f>
        <v>5.1820518000000003E-2</v>
      </c>
      <c r="E816" s="19">
        <f>VLOOKUP(Panel!A816,Datos!$A$2:$E$16,4,TRUE)</f>
        <v>-884767.49138248002</v>
      </c>
      <c r="F816" s="19">
        <f>VLOOKUP(Panel!A816,Datos!$A$2:$E$16,5,TRUE)</f>
        <v>61.1</v>
      </c>
      <c r="G816" s="22">
        <f>VLOOKUP(Panel!A816,Datos!$A$2:$F$16,6,TRUE)</f>
        <v>-1.7546606202956117E-4</v>
      </c>
      <c r="H816" s="19"/>
      <c r="I816" s="19"/>
      <c r="J816" s="19"/>
      <c r="L816" s="19"/>
      <c r="M816" s="19">
        <v>526000</v>
      </c>
      <c r="N816" s="19">
        <v>3760560.8</v>
      </c>
      <c r="P816" s="19">
        <v>164500000</v>
      </c>
      <c r="Q816" s="19">
        <v>45922343.799999997</v>
      </c>
      <c r="R816" s="19">
        <v>9145150</v>
      </c>
    </row>
    <row r="817" spans="1:20" x14ac:dyDescent="0.2">
      <c r="A817">
        <v>2016</v>
      </c>
      <c r="B817" t="s">
        <v>36</v>
      </c>
      <c r="C817" s="19">
        <f>VLOOKUP(A817,Datos!$A$2:$E$16,2,TRUE)</f>
        <v>31136210.503821</v>
      </c>
      <c r="D817" s="19">
        <f>VLOOKUP(Panel!A817,Datos!$A$2:$E$16,3,TRUE)</f>
        <v>5.1820518000000003E-2</v>
      </c>
      <c r="E817" s="19">
        <f>VLOOKUP(Panel!A817,Datos!$A$2:$E$16,4,TRUE)</f>
        <v>-884767.49138248002</v>
      </c>
      <c r="F817" s="19">
        <f>VLOOKUP(Panel!A817,Datos!$A$2:$E$16,5,TRUE)</f>
        <v>61.1</v>
      </c>
      <c r="G817" s="22">
        <f>VLOOKUP(Panel!A817,Datos!$A$2:$F$16,6,TRUE)</f>
        <v>-1.7546606202956117E-4</v>
      </c>
      <c r="H817" s="19"/>
      <c r="I817" s="19"/>
      <c r="J817" s="19"/>
      <c r="K817" s="19"/>
      <c r="M817" s="19">
        <v>31925986.170000002</v>
      </c>
      <c r="N817" s="19">
        <v>7623156.4500000002</v>
      </c>
      <c r="O817" s="19">
        <v>26348420</v>
      </c>
      <c r="P817">
        <v>0</v>
      </c>
      <c r="S817" s="19">
        <v>75161261.769999996</v>
      </c>
    </row>
    <row r="818" spans="1:20" x14ac:dyDescent="0.2">
      <c r="A818">
        <v>2016</v>
      </c>
      <c r="B818" t="s">
        <v>37</v>
      </c>
      <c r="C818" s="19">
        <f>VLOOKUP(A818,Datos!$A$2:$E$16,2,TRUE)</f>
        <v>31136210.503821</v>
      </c>
      <c r="D818" s="19">
        <f>VLOOKUP(Panel!A818,Datos!$A$2:$E$16,3,TRUE)</f>
        <v>5.1820518000000003E-2</v>
      </c>
      <c r="E818" s="19">
        <f>VLOOKUP(Panel!A818,Datos!$A$2:$E$16,4,TRUE)</f>
        <v>-884767.49138248002</v>
      </c>
      <c r="F818" s="19">
        <f>VLOOKUP(Panel!A818,Datos!$A$2:$E$16,5,TRUE)</f>
        <v>61.1</v>
      </c>
      <c r="G818" s="22">
        <f>VLOOKUP(Panel!A818,Datos!$A$2:$F$16,6,TRUE)</f>
        <v>-1.7546606202956117E-4</v>
      </c>
      <c r="H818" s="19"/>
      <c r="I818" s="19"/>
      <c r="J818" s="19"/>
      <c r="K818" s="19"/>
      <c r="M818">
        <v>0</v>
      </c>
      <c r="N818">
        <v>0</v>
      </c>
      <c r="O818" s="19">
        <v>497000</v>
      </c>
      <c r="P818" s="19">
        <v>27620646.27</v>
      </c>
      <c r="Q818" s="19">
        <v>9398000</v>
      </c>
    </row>
    <row r="819" spans="1:20" x14ac:dyDescent="0.2">
      <c r="A819">
        <v>2016</v>
      </c>
      <c r="B819" t="s">
        <v>38</v>
      </c>
      <c r="C819" s="19">
        <f>VLOOKUP(A819,Datos!$A$2:$E$16,2,TRUE)</f>
        <v>31136210.503821</v>
      </c>
      <c r="D819" s="19">
        <f>VLOOKUP(Panel!A819,Datos!$A$2:$E$16,3,TRUE)</f>
        <v>5.1820518000000003E-2</v>
      </c>
      <c r="E819" s="19">
        <f>VLOOKUP(Panel!A819,Datos!$A$2:$E$16,4,TRUE)</f>
        <v>-884767.49138248002</v>
      </c>
      <c r="F819" s="19">
        <f>VLOOKUP(Panel!A819,Datos!$A$2:$E$16,5,TRUE)</f>
        <v>61.1</v>
      </c>
      <c r="G819" s="22">
        <f>VLOOKUP(Panel!A819,Datos!$A$2:$F$16,6,TRUE)</f>
        <v>-1.7546606202956117E-4</v>
      </c>
      <c r="H819" s="19"/>
      <c r="J819" s="19"/>
      <c r="K819" s="19"/>
      <c r="M819">
        <v>0</v>
      </c>
      <c r="N819" s="19">
        <v>2487926</v>
      </c>
      <c r="O819">
        <v>0</v>
      </c>
      <c r="P819" s="19">
        <v>12672061.109999999</v>
      </c>
      <c r="Q819" s="19">
        <v>178204603.16</v>
      </c>
    </row>
    <row r="820" spans="1:20" x14ac:dyDescent="0.2">
      <c r="A820">
        <v>2016</v>
      </c>
      <c r="B820" t="s">
        <v>39</v>
      </c>
      <c r="C820" s="19">
        <f>VLOOKUP(A820,Datos!$A$2:$E$16,2,TRUE)</f>
        <v>31136210.503821</v>
      </c>
      <c r="D820" s="19">
        <f>VLOOKUP(Panel!A820,Datos!$A$2:$E$16,3,TRUE)</f>
        <v>5.1820518000000003E-2</v>
      </c>
      <c r="E820" s="19">
        <f>VLOOKUP(Panel!A820,Datos!$A$2:$E$16,4,TRUE)</f>
        <v>-884767.49138248002</v>
      </c>
      <c r="F820" s="19">
        <f>VLOOKUP(Panel!A820,Datos!$A$2:$E$16,5,TRUE)</f>
        <v>61.1</v>
      </c>
      <c r="G820" s="22">
        <f>VLOOKUP(Panel!A820,Datos!$A$2:$F$16,6,TRUE)</f>
        <v>-1.7546606202956117E-4</v>
      </c>
      <c r="H820" s="19"/>
      <c r="I820" s="19"/>
      <c r="J820" s="19"/>
      <c r="K820" s="19"/>
      <c r="M820" s="19">
        <v>1986902.66</v>
      </c>
      <c r="N820" s="19">
        <v>994500</v>
      </c>
      <c r="O820" s="19">
        <v>30334816</v>
      </c>
      <c r="Q820" s="19">
        <v>77123354.420000002</v>
      </c>
      <c r="R820" s="19">
        <v>9976697.1999999993</v>
      </c>
    </row>
    <row r="821" spans="1:20" x14ac:dyDescent="0.2">
      <c r="A821">
        <v>2016</v>
      </c>
      <c r="B821" t="s">
        <v>40</v>
      </c>
      <c r="C821" s="19">
        <f>VLOOKUP(A821,Datos!$A$2:$E$16,2,TRUE)</f>
        <v>31136210.503821</v>
      </c>
      <c r="D821" s="19">
        <f>VLOOKUP(Panel!A821,Datos!$A$2:$E$16,3,TRUE)</f>
        <v>5.1820518000000003E-2</v>
      </c>
      <c r="E821" s="19">
        <f>VLOOKUP(Panel!A821,Datos!$A$2:$E$16,4,TRUE)</f>
        <v>-884767.49138248002</v>
      </c>
      <c r="F821" s="19">
        <f>VLOOKUP(Panel!A821,Datos!$A$2:$E$16,5,TRUE)</f>
        <v>61.1</v>
      </c>
      <c r="G821" s="22">
        <f>VLOOKUP(Panel!A821,Datos!$A$2:$F$16,6,TRUE)</f>
        <v>-1.7546606202956117E-4</v>
      </c>
      <c r="H821" s="19"/>
      <c r="I821" s="19"/>
      <c r="J821" s="19"/>
      <c r="K821" s="19"/>
      <c r="L821" s="19"/>
      <c r="M821" s="19">
        <v>1178000</v>
      </c>
      <c r="N821" s="19">
        <v>36959859.799999997</v>
      </c>
      <c r="O821" s="19">
        <v>18859380</v>
      </c>
      <c r="P821" s="19">
        <v>5854570</v>
      </c>
      <c r="Q821" s="19">
        <v>85999835.069999993</v>
      </c>
      <c r="R821" s="19">
        <v>354289008.24000001</v>
      </c>
      <c r="S821" s="19">
        <v>116975000</v>
      </c>
    </row>
    <row r="822" spans="1:20" x14ac:dyDescent="0.2">
      <c r="A822">
        <v>2016</v>
      </c>
      <c r="B822" t="s">
        <v>41</v>
      </c>
      <c r="C822" s="19">
        <f>VLOOKUP(A822,Datos!$A$2:$E$16,2,TRUE)</f>
        <v>31136210.503821</v>
      </c>
      <c r="D822" s="19">
        <f>VLOOKUP(Panel!A822,Datos!$A$2:$E$16,3,TRUE)</f>
        <v>5.1820518000000003E-2</v>
      </c>
      <c r="E822" s="19">
        <f>VLOOKUP(Panel!A822,Datos!$A$2:$E$16,4,TRUE)</f>
        <v>-884767.49138248002</v>
      </c>
      <c r="F822" s="19">
        <f>VLOOKUP(Panel!A822,Datos!$A$2:$E$16,5,TRUE)</f>
        <v>61.1</v>
      </c>
      <c r="G822" s="22">
        <f>VLOOKUP(Panel!A822,Datos!$A$2:$F$16,6,TRUE)</f>
        <v>-1.7546606202956117E-4</v>
      </c>
      <c r="H822" s="19"/>
      <c r="I822" s="19"/>
      <c r="J822" s="19"/>
      <c r="K822" s="19"/>
      <c r="M822" s="19">
        <v>10180000</v>
      </c>
      <c r="N822" s="19">
        <v>167685.54999999999</v>
      </c>
      <c r="O822" s="19">
        <v>72342900</v>
      </c>
      <c r="P822" s="19">
        <v>97848630.400000006</v>
      </c>
      <c r="Q822" s="19">
        <v>903751186.13999999</v>
      </c>
      <c r="R822">
        <v>0</v>
      </c>
      <c r="S822" s="19">
        <v>5650000</v>
      </c>
    </row>
    <row r="823" spans="1:20" x14ac:dyDescent="0.2">
      <c r="A823">
        <v>2016</v>
      </c>
      <c r="B823" t="s">
        <v>42</v>
      </c>
      <c r="C823" s="19">
        <f>VLOOKUP(A823,Datos!$A$2:$E$16,2,TRUE)</f>
        <v>31136210.503821</v>
      </c>
      <c r="D823" s="19">
        <f>VLOOKUP(Panel!A823,Datos!$A$2:$E$16,3,TRUE)</f>
        <v>5.1820518000000003E-2</v>
      </c>
      <c r="E823" s="19">
        <f>VLOOKUP(Panel!A823,Datos!$A$2:$E$16,4,TRUE)</f>
        <v>-884767.49138248002</v>
      </c>
      <c r="F823" s="19">
        <f>VLOOKUP(Panel!A823,Datos!$A$2:$E$16,5,TRUE)</f>
        <v>61.1</v>
      </c>
      <c r="G823" s="22">
        <f>VLOOKUP(Panel!A823,Datos!$A$2:$F$16,6,TRUE)</f>
        <v>-1.7546606202956117E-4</v>
      </c>
      <c r="H823" s="19"/>
      <c r="I823" s="19"/>
      <c r="J823" s="19"/>
      <c r="K823" s="19"/>
      <c r="M823" s="19">
        <v>8405000</v>
      </c>
      <c r="N823" s="19">
        <v>3537805.2</v>
      </c>
      <c r="O823" s="19">
        <v>21653965.300000001</v>
      </c>
      <c r="P823" s="19">
        <v>56145822.380000003</v>
      </c>
      <c r="Q823" s="19">
        <v>373783477</v>
      </c>
      <c r="R823" s="19">
        <v>201120269.47</v>
      </c>
    </row>
    <row r="824" spans="1:20" x14ac:dyDescent="0.2">
      <c r="A824">
        <v>2016</v>
      </c>
      <c r="B824" t="s">
        <v>43</v>
      </c>
      <c r="C824" s="19">
        <f>VLOOKUP(A824,Datos!$A$2:$E$16,2,TRUE)</f>
        <v>31136210.503821</v>
      </c>
      <c r="D824" s="19">
        <f>VLOOKUP(Panel!A824,Datos!$A$2:$E$16,3,TRUE)</f>
        <v>5.1820518000000003E-2</v>
      </c>
      <c r="E824" s="19">
        <f>VLOOKUP(Panel!A824,Datos!$A$2:$E$16,4,TRUE)</f>
        <v>-884767.49138248002</v>
      </c>
      <c r="F824" s="19">
        <f>VLOOKUP(Panel!A824,Datos!$A$2:$E$16,5,TRUE)</f>
        <v>61.1</v>
      </c>
      <c r="G824" s="22">
        <f>VLOOKUP(Panel!A824,Datos!$A$2:$F$16,6,TRUE)</f>
        <v>-1.7546606202956117E-4</v>
      </c>
      <c r="H824" s="19"/>
      <c r="I824" s="19"/>
      <c r="J824" s="19"/>
      <c r="K824" s="19"/>
      <c r="M824" s="19">
        <v>174729748.94</v>
      </c>
      <c r="N824" s="19">
        <v>190995024.38</v>
      </c>
      <c r="O824" s="19">
        <v>122094280</v>
      </c>
      <c r="P824" s="19">
        <v>1461558512.6900001</v>
      </c>
      <c r="Q824" s="19">
        <v>741753059.54999995</v>
      </c>
      <c r="R824" s="19">
        <v>2981425223.1399999</v>
      </c>
      <c r="S824">
        <v>0</v>
      </c>
    </row>
    <row r="825" spans="1:20" x14ac:dyDescent="0.2">
      <c r="A825">
        <v>2016</v>
      </c>
      <c r="B825" t="s">
        <v>44</v>
      </c>
      <c r="C825" s="19">
        <f>VLOOKUP(A825,Datos!$A$2:$E$16,2,TRUE)</f>
        <v>31136210.503821</v>
      </c>
      <c r="D825" s="19">
        <f>VLOOKUP(Panel!A825,Datos!$A$2:$E$16,3,TRUE)</f>
        <v>5.1820518000000003E-2</v>
      </c>
      <c r="E825" s="19">
        <f>VLOOKUP(Panel!A825,Datos!$A$2:$E$16,4,TRUE)</f>
        <v>-884767.49138248002</v>
      </c>
      <c r="F825" s="19">
        <f>VLOOKUP(Panel!A825,Datos!$A$2:$E$16,5,TRUE)</f>
        <v>61.1</v>
      </c>
      <c r="G825" s="22">
        <f>VLOOKUP(Panel!A825,Datos!$A$2:$F$16,6,TRUE)</f>
        <v>-1.7546606202956117E-4</v>
      </c>
      <c r="H825" s="19"/>
      <c r="J825" s="19"/>
      <c r="K825" s="19"/>
      <c r="L825" s="19"/>
      <c r="M825" s="19">
        <v>1737100</v>
      </c>
      <c r="N825" s="19">
        <v>815400</v>
      </c>
      <c r="O825">
        <v>0</v>
      </c>
      <c r="P825" s="19">
        <v>23882500</v>
      </c>
      <c r="Q825" s="19">
        <v>35394973</v>
      </c>
      <c r="S825">
        <v>0</v>
      </c>
    </row>
    <row r="826" spans="1:20" x14ac:dyDescent="0.2">
      <c r="A826">
        <v>2016</v>
      </c>
      <c r="B826" t="s">
        <v>45</v>
      </c>
      <c r="C826" s="19">
        <f>VLOOKUP(A826,Datos!$A$2:$E$16,2,TRUE)</f>
        <v>31136210.503821</v>
      </c>
      <c r="D826" s="19">
        <f>VLOOKUP(Panel!A826,Datos!$A$2:$E$16,3,TRUE)</f>
        <v>5.1820518000000003E-2</v>
      </c>
      <c r="E826" s="19">
        <f>VLOOKUP(Panel!A826,Datos!$A$2:$E$16,4,TRUE)</f>
        <v>-884767.49138248002</v>
      </c>
      <c r="F826" s="19">
        <f>VLOOKUP(Panel!A826,Datos!$A$2:$E$16,5,TRUE)</f>
        <v>61.1</v>
      </c>
      <c r="G826" s="22">
        <f>VLOOKUP(Panel!A826,Datos!$A$2:$F$16,6,TRUE)</f>
        <v>-1.7546606202956117E-4</v>
      </c>
      <c r="H826" s="19"/>
      <c r="I826" s="19"/>
      <c r="J826" s="19"/>
      <c r="K826" s="19"/>
      <c r="N826" s="19">
        <v>675543.84</v>
      </c>
      <c r="O826" s="19">
        <v>31200000</v>
      </c>
      <c r="P826" s="19">
        <v>970000</v>
      </c>
      <c r="Q826" s="19">
        <v>294451653.04000002</v>
      </c>
      <c r="R826" s="19">
        <v>1650000</v>
      </c>
      <c r="S826" s="19">
        <v>75000000</v>
      </c>
    </row>
    <row r="827" spans="1:20" x14ac:dyDescent="0.2">
      <c r="A827">
        <v>2016</v>
      </c>
      <c r="B827" t="s">
        <v>46</v>
      </c>
      <c r="C827" s="19">
        <f>VLOOKUP(A827,Datos!$A$2:$E$16,2,TRUE)</f>
        <v>31136210.503821</v>
      </c>
      <c r="D827" s="19">
        <f>VLOOKUP(Panel!A827,Datos!$A$2:$E$16,3,TRUE)</f>
        <v>5.1820518000000003E-2</v>
      </c>
      <c r="E827" s="19">
        <f>VLOOKUP(Panel!A827,Datos!$A$2:$E$16,4,TRUE)</f>
        <v>-884767.49138248002</v>
      </c>
      <c r="F827" s="19">
        <f>VLOOKUP(Panel!A827,Datos!$A$2:$E$16,5,TRUE)</f>
        <v>61.1</v>
      </c>
      <c r="G827" s="22">
        <f>VLOOKUP(Panel!A827,Datos!$A$2:$F$16,6,TRUE)</f>
        <v>-1.7546606202956117E-4</v>
      </c>
      <c r="H827" s="19"/>
      <c r="I827" s="19"/>
      <c r="J827" s="19"/>
      <c r="K827" s="19"/>
      <c r="N827" s="19">
        <v>265000</v>
      </c>
      <c r="P827">
        <v>0</v>
      </c>
      <c r="Q827" s="19">
        <v>188712011.41</v>
      </c>
      <c r="R827">
        <v>0</v>
      </c>
      <c r="S827" s="19">
        <v>78658000</v>
      </c>
      <c r="T827" s="19">
        <v>60277210.100000001</v>
      </c>
    </row>
    <row r="828" spans="1:20" x14ac:dyDescent="0.2">
      <c r="A828">
        <v>2016</v>
      </c>
      <c r="B828" t="s">
        <v>47</v>
      </c>
      <c r="C828" s="19">
        <f>VLOOKUP(A828,Datos!$A$2:$E$16,2,TRUE)</f>
        <v>31136210.503821</v>
      </c>
      <c r="D828" s="19">
        <f>VLOOKUP(Panel!A828,Datos!$A$2:$E$16,3,TRUE)</f>
        <v>5.1820518000000003E-2</v>
      </c>
      <c r="E828" s="19">
        <f>VLOOKUP(Panel!A828,Datos!$A$2:$E$16,4,TRUE)</f>
        <v>-884767.49138248002</v>
      </c>
      <c r="F828" s="19">
        <f>VLOOKUP(Panel!A828,Datos!$A$2:$E$16,5,TRUE)</f>
        <v>61.1</v>
      </c>
      <c r="G828" s="22">
        <f>VLOOKUP(Panel!A828,Datos!$A$2:$F$16,6,TRUE)</f>
        <v>-1.7546606202956117E-4</v>
      </c>
      <c r="H828" s="19"/>
      <c r="J828" s="19"/>
      <c r="K828" s="19"/>
      <c r="N828" s="19">
        <v>26738258.460000001</v>
      </c>
      <c r="O828" s="19">
        <v>645966238.74000001</v>
      </c>
      <c r="P828" s="19">
        <v>743783149.83000004</v>
      </c>
      <c r="Q828" s="19">
        <v>903012370.46000004</v>
      </c>
      <c r="R828" s="19">
        <v>10000000</v>
      </c>
      <c r="S828">
        <v>0</v>
      </c>
    </row>
    <row r="829" spans="1:20" x14ac:dyDescent="0.2">
      <c r="A829">
        <v>2016</v>
      </c>
      <c r="B829" t="s">
        <v>48</v>
      </c>
      <c r="C829" s="19">
        <f>VLOOKUP(A829,Datos!$A$2:$E$16,2,TRUE)</f>
        <v>31136210.503821</v>
      </c>
      <c r="D829" s="19">
        <f>VLOOKUP(Panel!A829,Datos!$A$2:$E$16,3,TRUE)</f>
        <v>5.1820518000000003E-2</v>
      </c>
      <c r="E829" s="19">
        <f>VLOOKUP(Panel!A829,Datos!$A$2:$E$16,4,TRUE)</f>
        <v>-884767.49138248002</v>
      </c>
      <c r="F829" s="19">
        <f>VLOOKUP(Panel!A829,Datos!$A$2:$E$16,5,TRUE)</f>
        <v>61.1</v>
      </c>
      <c r="G829" s="22">
        <f>VLOOKUP(Panel!A829,Datos!$A$2:$F$16,6,TRUE)</f>
        <v>-1.7546606202956117E-4</v>
      </c>
      <c r="H829" s="19"/>
      <c r="I829" s="19"/>
      <c r="J829" s="19"/>
      <c r="K829" s="19"/>
      <c r="L829" s="19"/>
      <c r="M829" s="19">
        <v>517716</v>
      </c>
      <c r="N829" s="19">
        <v>425786837.20999998</v>
      </c>
      <c r="O829" s="19">
        <v>131016780</v>
      </c>
      <c r="P829" s="19">
        <v>849763578.89999998</v>
      </c>
      <c r="Q829" s="19">
        <v>250933858.00999999</v>
      </c>
    </row>
    <row r="830" spans="1:20" x14ac:dyDescent="0.2">
      <c r="A830">
        <v>2016</v>
      </c>
      <c r="B830" t="s">
        <v>49</v>
      </c>
      <c r="C830" s="19">
        <f>VLOOKUP(A830,Datos!$A$2:$E$16,2,TRUE)</f>
        <v>31136210.503821</v>
      </c>
      <c r="D830" s="19">
        <f>VLOOKUP(Panel!A830,Datos!$A$2:$E$16,3,TRUE)</f>
        <v>5.1820518000000003E-2</v>
      </c>
      <c r="E830" s="19">
        <f>VLOOKUP(Panel!A830,Datos!$A$2:$E$16,4,TRUE)</f>
        <v>-884767.49138248002</v>
      </c>
      <c r="F830" s="19">
        <f>VLOOKUP(Panel!A830,Datos!$A$2:$E$16,5,TRUE)</f>
        <v>61.1</v>
      </c>
      <c r="G830" s="22">
        <f>VLOOKUP(Panel!A830,Datos!$A$2:$F$16,6,TRUE)</f>
        <v>-1.7546606202956117E-4</v>
      </c>
      <c r="H830" s="19"/>
      <c r="I830" s="19"/>
      <c r="J830" s="19"/>
      <c r="K830" s="19"/>
      <c r="L830" s="19"/>
      <c r="P830" s="19">
        <v>3958461.41</v>
      </c>
      <c r="Q830" s="19">
        <v>423074552.99000001</v>
      </c>
      <c r="R830" s="19">
        <v>3666646</v>
      </c>
    </row>
    <row r="831" spans="1:20" x14ac:dyDescent="0.2">
      <c r="A831">
        <v>2016</v>
      </c>
      <c r="B831" t="s">
        <v>50</v>
      </c>
      <c r="C831" s="19">
        <f>VLOOKUP(A831,Datos!$A$2:$E$16,2,TRUE)</f>
        <v>31136210.503821</v>
      </c>
      <c r="D831" s="19">
        <f>VLOOKUP(Panel!A831,Datos!$A$2:$E$16,3,TRUE)</f>
        <v>5.1820518000000003E-2</v>
      </c>
      <c r="E831" s="19">
        <f>VLOOKUP(Panel!A831,Datos!$A$2:$E$16,4,TRUE)</f>
        <v>-884767.49138248002</v>
      </c>
      <c r="F831" s="19">
        <f>VLOOKUP(Panel!A831,Datos!$A$2:$E$16,5,TRUE)</f>
        <v>61.1</v>
      </c>
      <c r="G831" s="22">
        <f>VLOOKUP(Panel!A831,Datos!$A$2:$F$16,6,TRUE)</f>
        <v>-1.7546606202956117E-4</v>
      </c>
      <c r="H831" s="19"/>
      <c r="I831" s="19"/>
      <c r="J831" s="19"/>
      <c r="K831" s="19"/>
      <c r="N831" s="19">
        <v>1760144.46</v>
      </c>
      <c r="P831" s="19">
        <v>9881600</v>
      </c>
      <c r="Q831" s="19">
        <v>253361855.59</v>
      </c>
      <c r="R831" s="19">
        <v>14289726.199999999</v>
      </c>
      <c r="S831" s="19">
        <v>127274552</v>
      </c>
    </row>
    <row r="832" spans="1:20" x14ac:dyDescent="0.2">
      <c r="A832">
        <v>2016</v>
      </c>
      <c r="B832" t="s">
        <v>51</v>
      </c>
      <c r="C832" s="19">
        <f>VLOOKUP(A832,Datos!$A$2:$E$16,2,TRUE)</f>
        <v>31136210.503821</v>
      </c>
      <c r="D832" s="19">
        <f>VLOOKUP(Panel!A832,Datos!$A$2:$E$16,3,TRUE)</f>
        <v>5.1820518000000003E-2</v>
      </c>
      <c r="E832" s="19">
        <f>VLOOKUP(Panel!A832,Datos!$A$2:$E$16,4,TRUE)</f>
        <v>-884767.49138248002</v>
      </c>
      <c r="F832" s="19">
        <f>VLOOKUP(Panel!A832,Datos!$A$2:$E$16,5,TRUE)</f>
        <v>61.1</v>
      </c>
      <c r="G832" s="22">
        <f>VLOOKUP(Panel!A832,Datos!$A$2:$F$16,6,TRUE)</f>
        <v>-1.7546606202956117E-4</v>
      </c>
      <c r="H832" s="19"/>
      <c r="I832" s="19"/>
      <c r="J832" s="19"/>
      <c r="K832" s="19"/>
      <c r="M832" s="19">
        <v>13731476.66</v>
      </c>
      <c r="N832" s="19">
        <v>48930951.590000004</v>
      </c>
      <c r="O832" s="19">
        <v>360254680.94999999</v>
      </c>
      <c r="P832" s="19">
        <v>31078752</v>
      </c>
      <c r="Q832" s="19">
        <v>3130196180.0799999</v>
      </c>
      <c r="R832" s="19">
        <v>127601077.86</v>
      </c>
      <c r="S832" s="19">
        <v>111309200</v>
      </c>
    </row>
    <row r="833" spans="1:19" x14ac:dyDescent="0.2">
      <c r="A833">
        <v>2016</v>
      </c>
      <c r="B833" t="s">
        <v>52</v>
      </c>
      <c r="C833" s="19">
        <f>VLOOKUP(A833,Datos!$A$2:$E$16,2,TRUE)</f>
        <v>31136210.503821</v>
      </c>
      <c r="D833" s="19">
        <f>VLOOKUP(Panel!A833,Datos!$A$2:$E$16,3,TRUE)</f>
        <v>5.1820518000000003E-2</v>
      </c>
      <c r="E833" s="19">
        <f>VLOOKUP(Panel!A833,Datos!$A$2:$E$16,4,TRUE)</f>
        <v>-884767.49138248002</v>
      </c>
      <c r="F833" s="19">
        <f>VLOOKUP(Panel!A833,Datos!$A$2:$E$16,5,TRUE)</f>
        <v>61.1</v>
      </c>
      <c r="G833" s="22">
        <f>VLOOKUP(Panel!A833,Datos!$A$2:$F$16,6,TRUE)</f>
        <v>-1.7546606202956117E-4</v>
      </c>
      <c r="H833" s="19"/>
      <c r="J833" s="19"/>
      <c r="K833" s="19"/>
      <c r="N833" s="19">
        <v>25994976.059999999</v>
      </c>
      <c r="O833" s="19">
        <v>1320000</v>
      </c>
      <c r="P833" s="19">
        <v>137345068.83000001</v>
      </c>
      <c r="Q833" s="19">
        <v>356279706.18000001</v>
      </c>
      <c r="R833">
        <v>0</v>
      </c>
      <c r="S833">
        <v>0</v>
      </c>
    </row>
    <row r="834" spans="1:19" x14ac:dyDescent="0.2">
      <c r="A834">
        <v>2016</v>
      </c>
      <c r="B834" t="s">
        <v>53</v>
      </c>
      <c r="C834" s="19">
        <f>VLOOKUP(A834,Datos!$A$2:$E$16,2,TRUE)</f>
        <v>31136210.503821</v>
      </c>
      <c r="D834" s="19">
        <f>VLOOKUP(Panel!A834,Datos!$A$2:$E$16,3,TRUE)</f>
        <v>5.1820518000000003E-2</v>
      </c>
      <c r="E834" s="19">
        <f>VLOOKUP(Panel!A834,Datos!$A$2:$E$16,4,TRUE)</f>
        <v>-884767.49138248002</v>
      </c>
      <c r="F834" s="19">
        <f>VLOOKUP(Panel!A834,Datos!$A$2:$E$16,5,TRUE)</f>
        <v>61.1</v>
      </c>
      <c r="G834" s="22">
        <f>VLOOKUP(Panel!A834,Datos!$A$2:$F$16,6,TRUE)</f>
        <v>-1.7546606202956117E-4</v>
      </c>
      <c r="H834" s="19"/>
      <c r="I834" s="19"/>
      <c r="J834" s="19"/>
      <c r="K834" s="19"/>
      <c r="M834" s="19">
        <v>37767225</v>
      </c>
      <c r="N834" s="19">
        <v>3722000</v>
      </c>
      <c r="P834" s="19">
        <v>169514214</v>
      </c>
      <c r="Q834" s="19">
        <v>386174315.49000001</v>
      </c>
      <c r="R834" s="19">
        <v>36052641.130000003</v>
      </c>
    </row>
    <row r="835" spans="1:19" x14ac:dyDescent="0.2">
      <c r="A835">
        <v>2016</v>
      </c>
      <c r="B835" t="s">
        <v>54</v>
      </c>
      <c r="C835" s="19">
        <f>VLOOKUP(A835,Datos!$A$2:$E$16,2,TRUE)</f>
        <v>31136210.503821</v>
      </c>
      <c r="D835" s="19">
        <f>VLOOKUP(Panel!A835,Datos!$A$2:$E$16,3,TRUE)</f>
        <v>5.1820518000000003E-2</v>
      </c>
      <c r="E835" s="19">
        <f>VLOOKUP(Panel!A835,Datos!$A$2:$E$16,4,TRUE)</f>
        <v>-884767.49138248002</v>
      </c>
      <c r="F835" s="19">
        <f>VLOOKUP(Panel!A835,Datos!$A$2:$E$16,5,TRUE)</f>
        <v>61.1</v>
      </c>
      <c r="G835" s="22">
        <f>VLOOKUP(Panel!A835,Datos!$A$2:$F$16,6,TRUE)</f>
        <v>-1.7546606202956117E-4</v>
      </c>
      <c r="H835" s="19"/>
      <c r="I835" s="19"/>
      <c r="J835" s="19"/>
      <c r="K835" s="19"/>
      <c r="N835" s="19">
        <v>109014974</v>
      </c>
      <c r="O835" s="19">
        <v>227596804</v>
      </c>
      <c r="P835" s="19">
        <v>11580000</v>
      </c>
      <c r="Q835">
        <v>0</v>
      </c>
      <c r="R835" s="19">
        <v>2590000</v>
      </c>
      <c r="S835">
        <v>0</v>
      </c>
    </row>
    <row r="836" spans="1:19" x14ac:dyDescent="0.2">
      <c r="A836">
        <v>2016</v>
      </c>
      <c r="B836" t="s">
        <v>55</v>
      </c>
      <c r="C836" s="19">
        <f>VLOOKUP(A836,Datos!$A$2:$E$16,2,TRUE)</f>
        <v>31136210.503821</v>
      </c>
      <c r="D836" s="19">
        <f>VLOOKUP(Panel!A836,Datos!$A$2:$E$16,3,TRUE)</f>
        <v>5.1820518000000003E-2</v>
      </c>
      <c r="E836" s="19">
        <f>VLOOKUP(Panel!A836,Datos!$A$2:$E$16,4,TRUE)</f>
        <v>-884767.49138248002</v>
      </c>
      <c r="F836" s="19">
        <f>VLOOKUP(Panel!A836,Datos!$A$2:$E$16,5,TRUE)</f>
        <v>61.1</v>
      </c>
      <c r="G836" s="22">
        <f>VLOOKUP(Panel!A836,Datos!$A$2:$F$16,6,TRUE)</f>
        <v>-1.7546606202956117E-4</v>
      </c>
      <c r="H836" s="19"/>
      <c r="I836" s="19"/>
      <c r="J836" s="19"/>
      <c r="K836" s="19"/>
      <c r="L836" s="19"/>
      <c r="M836" s="19">
        <v>255669417.34999999</v>
      </c>
      <c r="N836" s="19">
        <v>116551955</v>
      </c>
      <c r="O836">
        <v>0</v>
      </c>
      <c r="P836" s="19">
        <v>237578647.58000001</v>
      </c>
      <c r="Q836" s="19">
        <v>14053094</v>
      </c>
      <c r="R836" s="19">
        <v>148190916.97</v>
      </c>
      <c r="S836">
        <v>0</v>
      </c>
    </row>
    <row r="837" spans="1:19" x14ac:dyDescent="0.2">
      <c r="A837">
        <v>2016</v>
      </c>
      <c r="B837" t="s">
        <v>56</v>
      </c>
      <c r="C837" s="19">
        <f>VLOOKUP(A837,Datos!$A$2:$E$16,2,TRUE)</f>
        <v>31136210.503821</v>
      </c>
      <c r="D837" s="19">
        <f>VLOOKUP(Panel!A837,Datos!$A$2:$E$16,3,TRUE)</f>
        <v>5.1820518000000003E-2</v>
      </c>
      <c r="E837" s="19">
        <f>VLOOKUP(Panel!A837,Datos!$A$2:$E$16,4,TRUE)</f>
        <v>-884767.49138248002</v>
      </c>
      <c r="F837" s="19">
        <f>VLOOKUP(Panel!A837,Datos!$A$2:$E$16,5,TRUE)</f>
        <v>61.1</v>
      </c>
      <c r="G837" s="22">
        <f>VLOOKUP(Panel!A837,Datos!$A$2:$F$16,6,TRUE)</f>
        <v>-1.7546606202956117E-4</v>
      </c>
      <c r="H837" s="19"/>
      <c r="I837" s="19"/>
      <c r="J837" s="19"/>
      <c r="K837" s="19"/>
      <c r="N837">
        <v>0</v>
      </c>
      <c r="O837">
        <v>0</v>
      </c>
      <c r="P837">
        <v>0</v>
      </c>
      <c r="Q837" s="19">
        <v>81488295</v>
      </c>
    </row>
    <row r="838" spans="1:19" x14ac:dyDescent="0.2">
      <c r="A838">
        <v>2016</v>
      </c>
      <c r="B838" t="s">
        <v>57</v>
      </c>
      <c r="C838" s="19">
        <f>VLOOKUP(A838,Datos!$A$2:$E$16,2,TRUE)</f>
        <v>31136210.503821</v>
      </c>
      <c r="D838" s="19">
        <f>VLOOKUP(Panel!A838,Datos!$A$2:$E$16,3,TRUE)</f>
        <v>5.1820518000000003E-2</v>
      </c>
      <c r="E838" s="19">
        <f>VLOOKUP(Panel!A838,Datos!$A$2:$E$16,4,TRUE)</f>
        <v>-884767.49138248002</v>
      </c>
      <c r="F838" s="19">
        <f>VLOOKUP(Panel!A838,Datos!$A$2:$E$16,5,TRUE)</f>
        <v>61.1</v>
      </c>
      <c r="G838" s="22">
        <f>VLOOKUP(Panel!A838,Datos!$A$2:$F$16,6,TRUE)</f>
        <v>-1.7546606202956117E-4</v>
      </c>
      <c r="H838" s="19"/>
      <c r="I838" s="19"/>
      <c r="J838" s="19"/>
      <c r="K838" s="19"/>
      <c r="M838" s="19">
        <v>1263000</v>
      </c>
      <c r="N838" s="19">
        <v>160000</v>
      </c>
      <c r="O838">
        <v>0</v>
      </c>
      <c r="P838" s="19">
        <v>41394651.950000003</v>
      </c>
      <c r="Q838" s="19">
        <v>9522200</v>
      </c>
      <c r="R838" s="19">
        <v>230885855.28999999</v>
      </c>
      <c r="S838">
        <v>0</v>
      </c>
    </row>
    <row r="839" spans="1:19" x14ac:dyDescent="0.2">
      <c r="A839">
        <v>2016</v>
      </c>
      <c r="B839" t="s">
        <v>58</v>
      </c>
      <c r="C839" s="19">
        <f>VLOOKUP(A839,Datos!$A$2:$E$16,2,TRUE)</f>
        <v>31136210.503821</v>
      </c>
      <c r="D839" s="19">
        <f>VLOOKUP(Panel!A839,Datos!$A$2:$E$16,3,TRUE)</f>
        <v>5.1820518000000003E-2</v>
      </c>
      <c r="E839" s="19">
        <f>VLOOKUP(Panel!A839,Datos!$A$2:$E$16,4,TRUE)</f>
        <v>-884767.49138248002</v>
      </c>
      <c r="F839" s="19">
        <f>VLOOKUP(Panel!A839,Datos!$A$2:$E$16,5,TRUE)</f>
        <v>61.1</v>
      </c>
      <c r="G839" s="22">
        <f>VLOOKUP(Panel!A839,Datos!$A$2:$F$16,6,TRUE)</f>
        <v>-1.7546606202956117E-4</v>
      </c>
      <c r="H839" s="19"/>
      <c r="J839" s="19"/>
      <c r="N839" s="19">
        <v>52752911.030000001</v>
      </c>
      <c r="O839" s="19">
        <v>77256684.510000005</v>
      </c>
      <c r="P839" s="19">
        <v>225012291.25999999</v>
      </c>
      <c r="Q839" s="19">
        <v>109572217.06</v>
      </c>
      <c r="S839" s="19">
        <v>16000000</v>
      </c>
    </row>
    <row r="840" spans="1:19" x14ac:dyDescent="0.2">
      <c r="A840">
        <v>2016</v>
      </c>
      <c r="B840" t="s">
        <v>59</v>
      </c>
      <c r="C840" s="19">
        <f>VLOOKUP(A840,Datos!$A$2:$E$16,2,TRUE)</f>
        <v>31136210.503821</v>
      </c>
      <c r="D840" s="19">
        <f>VLOOKUP(Panel!A840,Datos!$A$2:$E$16,3,TRUE)</f>
        <v>5.1820518000000003E-2</v>
      </c>
      <c r="E840" s="19">
        <f>VLOOKUP(Panel!A840,Datos!$A$2:$E$16,4,TRUE)</f>
        <v>-884767.49138248002</v>
      </c>
      <c r="F840" s="19">
        <f>VLOOKUP(Panel!A840,Datos!$A$2:$E$16,5,TRUE)</f>
        <v>61.1</v>
      </c>
      <c r="G840" s="22">
        <f>VLOOKUP(Panel!A840,Datos!$A$2:$F$16,6,TRUE)</f>
        <v>-1.7546606202956117E-4</v>
      </c>
      <c r="H840" s="19"/>
      <c r="I840" s="19"/>
      <c r="K840" s="19"/>
      <c r="N840" s="19">
        <v>279443</v>
      </c>
      <c r="O840" s="19">
        <v>40395600</v>
      </c>
      <c r="P840" s="19">
        <v>36281488.259999998</v>
      </c>
      <c r="Q840" s="19">
        <v>150150355</v>
      </c>
      <c r="R840">
        <v>0</v>
      </c>
      <c r="S840">
        <v>0</v>
      </c>
    </row>
    <row r="841" spans="1:19" x14ac:dyDescent="0.2">
      <c r="A841">
        <v>2016</v>
      </c>
      <c r="B841" t="s">
        <v>60</v>
      </c>
      <c r="C841" s="19">
        <f>VLOOKUP(A841,Datos!$A$2:$E$16,2,TRUE)</f>
        <v>31136210.503821</v>
      </c>
      <c r="D841" s="19">
        <f>VLOOKUP(Panel!A841,Datos!$A$2:$E$16,3,TRUE)</f>
        <v>5.1820518000000003E-2</v>
      </c>
      <c r="E841" s="19">
        <f>VLOOKUP(Panel!A841,Datos!$A$2:$E$16,4,TRUE)</f>
        <v>-884767.49138248002</v>
      </c>
      <c r="F841" s="19">
        <f>VLOOKUP(Panel!A841,Datos!$A$2:$E$16,5,TRUE)</f>
        <v>61.1</v>
      </c>
      <c r="G841" s="22">
        <f>VLOOKUP(Panel!A841,Datos!$A$2:$F$16,6,TRUE)</f>
        <v>-1.7546606202956117E-4</v>
      </c>
      <c r="H841" s="19"/>
      <c r="I841" s="19"/>
      <c r="J841" s="19"/>
      <c r="K841" s="19"/>
      <c r="M841" s="19">
        <v>47754000</v>
      </c>
      <c r="N841" s="19">
        <v>34385260.060000002</v>
      </c>
      <c r="O841" s="19">
        <v>47965805</v>
      </c>
      <c r="P841" s="19">
        <v>574379942.03999996</v>
      </c>
      <c r="Q841" s="19">
        <v>2419062303.79</v>
      </c>
      <c r="R841" s="19">
        <v>687673990.75</v>
      </c>
      <c r="S841">
        <v>0</v>
      </c>
    </row>
    <row r="842" spans="1:19" x14ac:dyDescent="0.2">
      <c r="A842">
        <v>2016</v>
      </c>
      <c r="B842" t="s">
        <v>61</v>
      </c>
      <c r="C842" s="19">
        <f>VLOOKUP(A842,Datos!$A$2:$E$16,2,TRUE)</f>
        <v>31136210.503821</v>
      </c>
      <c r="D842" s="19">
        <f>VLOOKUP(Panel!A842,Datos!$A$2:$E$16,3,TRUE)</f>
        <v>5.1820518000000003E-2</v>
      </c>
      <c r="E842" s="19">
        <f>VLOOKUP(Panel!A842,Datos!$A$2:$E$16,4,TRUE)</f>
        <v>-884767.49138248002</v>
      </c>
      <c r="F842" s="19">
        <f>VLOOKUP(Panel!A842,Datos!$A$2:$E$16,5,TRUE)</f>
        <v>61.1</v>
      </c>
      <c r="G842" s="22">
        <f>VLOOKUP(Panel!A842,Datos!$A$2:$F$16,6,TRUE)</f>
        <v>-1.7546606202956117E-4</v>
      </c>
      <c r="H842" s="19"/>
      <c r="I842" s="19"/>
      <c r="J842" s="19"/>
      <c r="K842" s="19"/>
      <c r="M842" s="19">
        <v>751000</v>
      </c>
      <c r="P842" s="19">
        <v>3490000</v>
      </c>
      <c r="Q842" s="19">
        <v>235098102</v>
      </c>
      <c r="R842" s="19">
        <v>43000000</v>
      </c>
    </row>
    <row r="843" spans="1:19" x14ac:dyDescent="0.2">
      <c r="A843">
        <v>2016</v>
      </c>
      <c r="B843" t="s">
        <v>62</v>
      </c>
      <c r="C843" s="19">
        <f>VLOOKUP(A843,Datos!$A$2:$E$16,2,TRUE)</f>
        <v>31136210.503821</v>
      </c>
      <c r="D843" s="19">
        <f>VLOOKUP(Panel!A843,Datos!$A$2:$E$16,3,TRUE)</f>
        <v>5.1820518000000003E-2</v>
      </c>
      <c r="E843" s="19">
        <f>VLOOKUP(Panel!A843,Datos!$A$2:$E$16,4,TRUE)</f>
        <v>-884767.49138248002</v>
      </c>
      <c r="F843" s="19">
        <f>VLOOKUP(Panel!A843,Datos!$A$2:$E$16,5,TRUE)</f>
        <v>61.1</v>
      </c>
      <c r="G843" s="22">
        <f>VLOOKUP(Panel!A843,Datos!$A$2:$F$16,6,TRUE)</f>
        <v>-1.7546606202956117E-4</v>
      </c>
      <c r="H843" s="19"/>
      <c r="J843" s="19"/>
      <c r="K843" s="19"/>
      <c r="L843" s="19"/>
      <c r="M843" s="19">
        <v>11130100</v>
      </c>
      <c r="N843" s="19">
        <v>385385</v>
      </c>
      <c r="O843">
        <v>0</v>
      </c>
      <c r="P843" s="19">
        <v>14098273</v>
      </c>
      <c r="Q843" s="19">
        <v>264472860.05000001</v>
      </c>
      <c r="R843" s="19">
        <v>5774278</v>
      </c>
    </row>
    <row r="844" spans="1:19" x14ac:dyDescent="0.2">
      <c r="A844">
        <v>2016</v>
      </c>
      <c r="B844" t="s">
        <v>63</v>
      </c>
      <c r="C844" s="19">
        <f>VLOOKUP(A844,Datos!$A$2:$E$16,2,TRUE)</f>
        <v>31136210.503821</v>
      </c>
      <c r="D844" s="19">
        <f>VLOOKUP(Panel!A844,Datos!$A$2:$E$16,3,TRUE)</f>
        <v>5.1820518000000003E-2</v>
      </c>
      <c r="E844" s="19">
        <f>VLOOKUP(Panel!A844,Datos!$A$2:$E$16,4,TRUE)</f>
        <v>-884767.49138248002</v>
      </c>
      <c r="F844" s="19">
        <f>VLOOKUP(Panel!A844,Datos!$A$2:$E$16,5,TRUE)</f>
        <v>61.1</v>
      </c>
      <c r="G844" s="22">
        <f>VLOOKUP(Panel!A844,Datos!$A$2:$F$16,6,TRUE)</f>
        <v>-1.7546606202956117E-4</v>
      </c>
      <c r="H844" s="19"/>
      <c r="I844" s="19"/>
      <c r="J844" s="19"/>
      <c r="K844" s="19"/>
      <c r="M844">
        <v>0</v>
      </c>
      <c r="N844" s="19">
        <v>160096419.91999999</v>
      </c>
      <c r="O844" s="19">
        <v>20503689.600000001</v>
      </c>
      <c r="P844" s="19">
        <v>177728404.61000001</v>
      </c>
      <c r="Q844" s="19">
        <v>484916048.19</v>
      </c>
      <c r="R844" s="19">
        <v>6900000</v>
      </c>
      <c r="S844" s="19">
        <v>28949479.41</v>
      </c>
    </row>
    <row r="845" spans="1:19" x14ac:dyDescent="0.2">
      <c r="A845">
        <v>2016</v>
      </c>
      <c r="B845" t="s">
        <v>64</v>
      </c>
      <c r="C845" s="19">
        <f>VLOOKUP(A845,Datos!$A$2:$E$16,2,TRUE)</f>
        <v>31136210.503821</v>
      </c>
      <c r="D845" s="19">
        <f>VLOOKUP(Panel!A845,Datos!$A$2:$E$16,3,TRUE)</f>
        <v>5.1820518000000003E-2</v>
      </c>
      <c r="E845" s="19">
        <f>VLOOKUP(Panel!A845,Datos!$A$2:$E$16,4,TRUE)</f>
        <v>-884767.49138248002</v>
      </c>
      <c r="F845" s="19">
        <f>VLOOKUP(Panel!A845,Datos!$A$2:$E$16,5,TRUE)</f>
        <v>61.1</v>
      </c>
      <c r="G845" s="22">
        <f>VLOOKUP(Panel!A845,Datos!$A$2:$F$16,6,TRUE)</f>
        <v>-1.7546606202956117E-4</v>
      </c>
      <c r="H845" s="19"/>
      <c r="I845" s="19"/>
      <c r="J845" s="19"/>
      <c r="K845" s="19"/>
      <c r="M845" s="19">
        <v>18712099.399999999</v>
      </c>
      <c r="N845" s="19">
        <v>83763321</v>
      </c>
      <c r="O845" s="19">
        <v>87338262.5</v>
      </c>
      <c r="P845" s="19">
        <v>11861732.960000001</v>
      </c>
      <c r="Q845" s="19">
        <v>233030586.75</v>
      </c>
      <c r="R845">
        <v>0</v>
      </c>
      <c r="S845">
        <v>0</v>
      </c>
    </row>
    <row r="846" spans="1:19" x14ac:dyDescent="0.2">
      <c r="A846">
        <v>2016</v>
      </c>
      <c r="B846" t="s">
        <v>65</v>
      </c>
      <c r="C846" s="19">
        <f>VLOOKUP(A846,Datos!$A$2:$E$16,2,TRUE)</f>
        <v>31136210.503821</v>
      </c>
      <c r="D846" s="19">
        <f>VLOOKUP(Panel!A846,Datos!$A$2:$E$16,3,TRUE)</f>
        <v>5.1820518000000003E-2</v>
      </c>
      <c r="E846" s="19">
        <f>VLOOKUP(Panel!A846,Datos!$A$2:$E$16,4,TRUE)</f>
        <v>-884767.49138248002</v>
      </c>
      <c r="F846" s="19">
        <f>VLOOKUP(Panel!A846,Datos!$A$2:$E$16,5,TRUE)</f>
        <v>61.1</v>
      </c>
      <c r="G846" s="22">
        <f>VLOOKUP(Panel!A846,Datos!$A$2:$F$16,6,TRUE)</f>
        <v>-1.7546606202956117E-4</v>
      </c>
      <c r="H846" s="19"/>
      <c r="K846" s="19"/>
      <c r="N846" s="19">
        <v>754000000</v>
      </c>
      <c r="P846" s="19">
        <v>19643577.719999999</v>
      </c>
      <c r="Q846" s="19">
        <v>189890471.5</v>
      </c>
      <c r="R846" s="19">
        <v>8620197.2400000002</v>
      </c>
      <c r="S846" s="19">
        <v>8768457.0700000003</v>
      </c>
    </row>
    <row r="847" spans="1:19" x14ac:dyDescent="0.2">
      <c r="A847">
        <v>2016</v>
      </c>
      <c r="B847" t="s">
        <v>66</v>
      </c>
      <c r="C847" s="19">
        <f>VLOOKUP(A847,Datos!$A$2:$E$16,2,TRUE)</f>
        <v>31136210.503821</v>
      </c>
      <c r="D847" s="19">
        <f>VLOOKUP(Panel!A847,Datos!$A$2:$E$16,3,TRUE)</f>
        <v>5.1820518000000003E-2</v>
      </c>
      <c r="E847" s="19">
        <f>VLOOKUP(Panel!A847,Datos!$A$2:$E$16,4,TRUE)</f>
        <v>-884767.49138248002</v>
      </c>
      <c r="F847" s="19">
        <f>VLOOKUP(Panel!A847,Datos!$A$2:$E$16,5,TRUE)</f>
        <v>61.1</v>
      </c>
      <c r="G847" s="22">
        <f>VLOOKUP(Panel!A847,Datos!$A$2:$F$16,6,TRUE)</f>
        <v>-1.7546606202956117E-4</v>
      </c>
      <c r="H847" s="19"/>
      <c r="I847" s="19"/>
      <c r="J847" s="19"/>
      <c r="N847" s="19">
        <v>205280395.69999999</v>
      </c>
      <c r="O847" s="19">
        <v>15981478.199999999</v>
      </c>
      <c r="P847" s="19">
        <v>116241027.97</v>
      </c>
      <c r="Q847" s="19">
        <v>428949179.64999998</v>
      </c>
      <c r="R847" s="19">
        <v>30978054.030000001</v>
      </c>
    </row>
    <row r="848" spans="1:19" x14ac:dyDescent="0.2">
      <c r="A848">
        <v>2016</v>
      </c>
      <c r="B848" t="s">
        <v>67</v>
      </c>
      <c r="C848" s="19">
        <f>VLOOKUP(A848,Datos!$A$2:$E$16,2,TRUE)</f>
        <v>31136210.503821</v>
      </c>
      <c r="D848" s="19">
        <f>VLOOKUP(Panel!A848,Datos!$A$2:$E$16,3,TRUE)</f>
        <v>5.1820518000000003E-2</v>
      </c>
      <c r="E848" s="19">
        <f>VLOOKUP(Panel!A848,Datos!$A$2:$E$16,4,TRUE)</f>
        <v>-884767.49138248002</v>
      </c>
      <c r="F848" s="19">
        <f>VLOOKUP(Panel!A848,Datos!$A$2:$E$16,5,TRUE)</f>
        <v>61.1</v>
      </c>
      <c r="G848" s="22">
        <f>VLOOKUP(Panel!A848,Datos!$A$2:$F$16,6,TRUE)</f>
        <v>-1.7546606202956117E-4</v>
      </c>
      <c r="H848" s="19"/>
      <c r="I848" s="19"/>
      <c r="J848" s="19"/>
      <c r="K848" s="19"/>
      <c r="M848" s="19">
        <v>4498701</v>
      </c>
      <c r="N848">
        <v>0</v>
      </c>
      <c r="P848" s="19">
        <v>2037157520.04</v>
      </c>
      <c r="Q848" s="19">
        <v>517800352.05000001</v>
      </c>
      <c r="R848" s="19">
        <v>211657813.12</v>
      </c>
      <c r="S848" s="19">
        <v>70000000</v>
      </c>
    </row>
    <row r="849" spans="1:20" x14ac:dyDescent="0.2">
      <c r="A849">
        <v>2016</v>
      </c>
      <c r="B849" t="s">
        <v>68</v>
      </c>
      <c r="C849" s="19">
        <f>VLOOKUP(A849,Datos!$A$2:$E$16,2,TRUE)</f>
        <v>31136210.503821</v>
      </c>
      <c r="D849" s="19">
        <f>VLOOKUP(Panel!A849,Datos!$A$2:$E$16,3,TRUE)</f>
        <v>5.1820518000000003E-2</v>
      </c>
      <c r="E849" s="19">
        <f>VLOOKUP(Panel!A849,Datos!$A$2:$E$16,4,TRUE)</f>
        <v>-884767.49138248002</v>
      </c>
      <c r="F849" s="19">
        <f>VLOOKUP(Panel!A849,Datos!$A$2:$E$16,5,TRUE)</f>
        <v>61.1</v>
      </c>
      <c r="G849" s="22">
        <f>VLOOKUP(Panel!A849,Datos!$A$2:$F$16,6,TRUE)</f>
        <v>-1.7546606202956117E-4</v>
      </c>
      <c r="H849" s="19"/>
      <c r="I849" s="19"/>
      <c r="K849" s="19"/>
      <c r="O849" s="19">
        <v>134696492</v>
      </c>
      <c r="P849" s="19">
        <v>29009470.43</v>
      </c>
      <c r="Q849" s="19">
        <v>607907758.21000004</v>
      </c>
      <c r="R849" s="19">
        <v>5500000</v>
      </c>
      <c r="S849" s="19">
        <v>23403219</v>
      </c>
    </row>
    <row r="850" spans="1:20" x14ac:dyDescent="0.2">
      <c r="A850">
        <v>2016</v>
      </c>
      <c r="B850" t="s">
        <v>69</v>
      </c>
      <c r="C850" s="19">
        <f>VLOOKUP(A850,Datos!$A$2:$E$16,2,TRUE)</f>
        <v>31136210.503821</v>
      </c>
      <c r="D850" s="19">
        <f>VLOOKUP(Panel!A850,Datos!$A$2:$E$16,3,TRUE)</f>
        <v>5.1820518000000003E-2</v>
      </c>
      <c r="E850" s="19">
        <f>VLOOKUP(Panel!A850,Datos!$A$2:$E$16,4,TRUE)</f>
        <v>-884767.49138248002</v>
      </c>
      <c r="F850" s="19">
        <f>VLOOKUP(Panel!A850,Datos!$A$2:$E$16,5,TRUE)</f>
        <v>61.1</v>
      </c>
      <c r="G850" s="22">
        <f>VLOOKUP(Panel!A850,Datos!$A$2:$F$16,6,TRUE)</f>
        <v>-1.7546606202956117E-4</v>
      </c>
      <c r="H850" s="19"/>
      <c r="I850" s="19"/>
      <c r="J850" s="19"/>
      <c r="K850" s="19"/>
      <c r="M850">
        <v>0</v>
      </c>
      <c r="N850" s="19">
        <v>2180371</v>
      </c>
      <c r="O850" s="19">
        <v>16007040</v>
      </c>
      <c r="P850" s="19">
        <v>270019000</v>
      </c>
      <c r="Q850" s="19">
        <v>626275099.08000004</v>
      </c>
      <c r="R850" s="19">
        <v>29965000</v>
      </c>
      <c r="S850" s="19">
        <v>5446960</v>
      </c>
    </row>
    <row r="851" spans="1:20" x14ac:dyDescent="0.2">
      <c r="A851">
        <v>2016</v>
      </c>
      <c r="B851" t="s">
        <v>70</v>
      </c>
      <c r="C851" s="19">
        <f>VLOOKUP(A851,Datos!$A$2:$E$16,2,TRUE)</f>
        <v>31136210.503821</v>
      </c>
      <c r="D851" s="19">
        <f>VLOOKUP(Panel!A851,Datos!$A$2:$E$16,3,TRUE)</f>
        <v>5.1820518000000003E-2</v>
      </c>
      <c r="E851" s="19">
        <f>VLOOKUP(Panel!A851,Datos!$A$2:$E$16,4,TRUE)</f>
        <v>-884767.49138248002</v>
      </c>
      <c r="F851" s="19">
        <f>VLOOKUP(Panel!A851,Datos!$A$2:$E$16,5,TRUE)</f>
        <v>61.1</v>
      </c>
      <c r="G851" s="22">
        <f>VLOOKUP(Panel!A851,Datos!$A$2:$F$16,6,TRUE)</f>
        <v>-1.7546606202956117E-4</v>
      </c>
      <c r="H851" s="19"/>
      <c r="J851" s="19"/>
      <c r="K851" s="19"/>
      <c r="N851">
        <v>0</v>
      </c>
      <c r="O851" s="19">
        <v>1084480</v>
      </c>
      <c r="P851">
        <v>0</v>
      </c>
      <c r="Q851" s="19">
        <v>68511374.700000003</v>
      </c>
      <c r="R851">
        <v>0</v>
      </c>
      <c r="T851" s="19">
        <v>295000000</v>
      </c>
    </row>
    <row r="852" spans="1:20" x14ac:dyDescent="0.2">
      <c r="A852">
        <v>2016</v>
      </c>
      <c r="B852" t="s">
        <v>71</v>
      </c>
      <c r="C852" s="19">
        <f>VLOOKUP(A852,Datos!$A$2:$E$16,2,TRUE)</f>
        <v>31136210.503821</v>
      </c>
      <c r="D852" s="19">
        <f>VLOOKUP(Panel!A852,Datos!$A$2:$E$16,3,TRUE)</f>
        <v>5.1820518000000003E-2</v>
      </c>
      <c r="E852" s="19">
        <f>VLOOKUP(Panel!A852,Datos!$A$2:$E$16,4,TRUE)</f>
        <v>-884767.49138248002</v>
      </c>
      <c r="F852" s="19">
        <f>VLOOKUP(Panel!A852,Datos!$A$2:$E$16,5,TRUE)</f>
        <v>61.1</v>
      </c>
      <c r="G852" s="22">
        <f>VLOOKUP(Panel!A852,Datos!$A$2:$F$16,6,TRUE)</f>
        <v>-1.7546606202956117E-4</v>
      </c>
      <c r="H852" s="19"/>
      <c r="I852" s="19"/>
      <c r="J852" s="19"/>
      <c r="K852" s="19"/>
      <c r="L852" s="19"/>
      <c r="M852" s="19">
        <v>21892802.5</v>
      </c>
      <c r="N852" s="19">
        <v>7042167.2800000003</v>
      </c>
      <c r="O852" s="19">
        <v>67416000</v>
      </c>
      <c r="Q852" s="19">
        <v>48219000</v>
      </c>
      <c r="R852">
        <v>0</v>
      </c>
    </row>
    <row r="853" spans="1:20" x14ac:dyDescent="0.2">
      <c r="A853">
        <v>2016</v>
      </c>
      <c r="B853" t="s">
        <v>72</v>
      </c>
      <c r="C853" s="19">
        <f>VLOOKUP(A853,Datos!$A$2:$E$16,2,TRUE)</f>
        <v>31136210.503821</v>
      </c>
      <c r="D853" s="19">
        <f>VLOOKUP(Panel!A853,Datos!$A$2:$E$16,3,TRUE)</f>
        <v>5.1820518000000003E-2</v>
      </c>
      <c r="E853" s="19">
        <f>VLOOKUP(Panel!A853,Datos!$A$2:$E$16,4,TRUE)</f>
        <v>-884767.49138248002</v>
      </c>
      <c r="F853" s="19">
        <f>VLOOKUP(Panel!A853,Datos!$A$2:$E$16,5,TRUE)</f>
        <v>61.1</v>
      </c>
      <c r="G853" s="22">
        <f>VLOOKUP(Panel!A853,Datos!$A$2:$F$16,6,TRUE)</f>
        <v>-1.7546606202956117E-4</v>
      </c>
      <c r="H853" s="19"/>
      <c r="I853" s="19"/>
      <c r="J853" s="19"/>
      <c r="K853" s="19"/>
      <c r="M853" s="19">
        <v>160000</v>
      </c>
      <c r="N853" s="19">
        <v>19259597.5</v>
      </c>
      <c r="P853" s="19">
        <v>33987500</v>
      </c>
      <c r="Q853" s="19">
        <v>10817100</v>
      </c>
      <c r="R853" s="19">
        <v>1500000</v>
      </c>
      <c r="S853" s="19">
        <v>50000000</v>
      </c>
    </row>
    <row r="854" spans="1:20" x14ac:dyDescent="0.2">
      <c r="A854">
        <v>2016</v>
      </c>
      <c r="B854" t="s">
        <v>73</v>
      </c>
      <c r="C854" s="19">
        <f>VLOOKUP(A854,Datos!$A$2:$E$16,2,TRUE)</f>
        <v>31136210.503821</v>
      </c>
      <c r="D854" s="19">
        <f>VLOOKUP(Panel!A854,Datos!$A$2:$E$16,3,TRUE)</f>
        <v>5.1820518000000003E-2</v>
      </c>
      <c r="E854" s="19">
        <f>VLOOKUP(Panel!A854,Datos!$A$2:$E$16,4,TRUE)</f>
        <v>-884767.49138248002</v>
      </c>
      <c r="F854" s="19">
        <f>VLOOKUP(Panel!A854,Datos!$A$2:$E$16,5,TRUE)</f>
        <v>61.1</v>
      </c>
      <c r="G854" s="22">
        <f>VLOOKUP(Panel!A854,Datos!$A$2:$F$16,6,TRUE)</f>
        <v>-1.7546606202956117E-4</v>
      </c>
      <c r="H854" s="19"/>
      <c r="J854" s="19"/>
      <c r="N854" s="19">
        <v>3977606.14</v>
      </c>
      <c r="O854" s="19">
        <v>12600000</v>
      </c>
      <c r="P854" s="19">
        <v>20030069.190000001</v>
      </c>
      <c r="Q854" s="19">
        <v>83316793.400000006</v>
      </c>
      <c r="R854">
        <v>0</v>
      </c>
      <c r="T854" s="19">
        <v>552330000</v>
      </c>
    </row>
    <row r="855" spans="1:20" x14ac:dyDescent="0.2">
      <c r="A855">
        <v>2016</v>
      </c>
      <c r="B855" t="s">
        <v>74</v>
      </c>
      <c r="C855" s="19">
        <f>VLOOKUP(A855,Datos!$A$2:$E$16,2,TRUE)</f>
        <v>31136210.503821</v>
      </c>
      <c r="D855" s="19">
        <f>VLOOKUP(Panel!A855,Datos!$A$2:$E$16,3,TRUE)</f>
        <v>5.1820518000000003E-2</v>
      </c>
      <c r="E855" s="19">
        <f>VLOOKUP(Panel!A855,Datos!$A$2:$E$16,4,TRUE)</f>
        <v>-884767.49138248002</v>
      </c>
      <c r="F855" s="19">
        <f>VLOOKUP(Panel!A855,Datos!$A$2:$E$16,5,TRUE)</f>
        <v>61.1</v>
      </c>
      <c r="G855" s="22">
        <f>VLOOKUP(Panel!A855,Datos!$A$2:$F$16,6,TRUE)</f>
        <v>-1.7546606202956117E-4</v>
      </c>
      <c r="H855" s="19"/>
      <c r="I855" s="19"/>
      <c r="J855" s="19"/>
      <c r="K855" s="19"/>
      <c r="N855" s="19">
        <v>5670000</v>
      </c>
      <c r="O855">
        <v>0</v>
      </c>
      <c r="P855" s="19">
        <v>28665074.829999998</v>
      </c>
      <c r="Q855" s="19">
        <v>238467790</v>
      </c>
      <c r="S855">
        <v>0</v>
      </c>
    </row>
    <row r="856" spans="1:20" x14ac:dyDescent="0.2">
      <c r="A856">
        <v>2016</v>
      </c>
      <c r="B856" t="s">
        <v>75</v>
      </c>
      <c r="C856" s="19">
        <f>VLOOKUP(A856,Datos!$A$2:$E$16,2,TRUE)</f>
        <v>31136210.503821</v>
      </c>
      <c r="D856" s="19">
        <f>VLOOKUP(Panel!A856,Datos!$A$2:$E$16,3,TRUE)</f>
        <v>5.1820518000000003E-2</v>
      </c>
      <c r="E856" s="19">
        <f>VLOOKUP(Panel!A856,Datos!$A$2:$E$16,4,TRUE)</f>
        <v>-884767.49138248002</v>
      </c>
      <c r="F856" s="19">
        <f>VLOOKUP(Panel!A856,Datos!$A$2:$E$16,5,TRUE)</f>
        <v>61.1</v>
      </c>
      <c r="G856" s="22">
        <f>VLOOKUP(Panel!A856,Datos!$A$2:$F$16,6,TRUE)</f>
        <v>-1.7546606202956117E-4</v>
      </c>
      <c r="H856" s="19"/>
      <c r="I856" s="19"/>
      <c r="J856" s="19"/>
      <c r="N856" s="19">
        <v>7466307.75</v>
      </c>
      <c r="O856" s="19">
        <v>62771263.299999997</v>
      </c>
      <c r="Q856" s="19">
        <v>55970000</v>
      </c>
      <c r="S856">
        <v>0</v>
      </c>
    </row>
    <row r="857" spans="1:20" x14ac:dyDescent="0.2">
      <c r="A857">
        <v>2016</v>
      </c>
      <c r="B857" t="s">
        <v>76</v>
      </c>
      <c r="C857" s="19">
        <f>VLOOKUP(A857,Datos!$A$2:$E$16,2,TRUE)</f>
        <v>31136210.503821</v>
      </c>
      <c r="D857" s="19">
        <f>VLOOKUP(Panel!A857,Datos!$A$2:$E$16,3,TRUE)</f>
        <v>5.1820518000000003E-2</v>
      </c>
      <c r="E857" s="19">
        <f>VLOOKUP(Panel!A857,Datos!$A$2:$E$16,4,TRUE)</f>
        <v>-884767.49138248002</v>
      </c>
      <c r="F857" s="19">
        <f>VLOOKUP(Panel!A857,Datos!$A$2:$E$16,5,TRUE)</f>
        <v>61.1</v>
      </c>
      <c r="G857" s="22">
        <f>VLOOKUP(Panel!A857,Datos!$A$2:$F$16,6,TRUE)</f>
        <v>-1.7546606202956117E-4</v>
      </c>
      <c r="H857" s="19"/>
      <c r="I857" s="19"/>
      <c r="J857" s="19"/>
      <c r="K857" s="19"/>
      <c r="N857" s="19">
        <v>8971926.25</v>
      </c>
      <c r="O857" s="19">
        <v>246784.6</v>
      </c>
      <c r="P857" s="19">
        <v>13478000</v>
      </c>
      <c r="Q857" s="19">
        <v>657939654.39999998</v>
      </c>
      <c r="R857" s="19">
        <v>6045715</v>
      </c>
    </row>
    <row r="858" spans="1:20" x14ac:dyDescent="0.2">
      <c r="A858">
        <v>2016</v>
      </c>
      <c r="B858" t="s">
        <v>77</v>
      </c>
      <c r="C858" s="19">
        <f>VLOOKUP(A858,Datos!$A$2:$E$16,2,TRUE)</f>
        <v>31136210.503821</v>
      </c>
      <c r="D858" s="19">
        <f>VLOOKUP(Panel!A858,Datos!$A$2:$E$16,3,TRUE)</f>
        <v>5.1820518000000003E-2</v>
      </c>
      <c r="E858" s="19">
        <f>VLOOKUP(Panel!A858,Datos!$A$2:$E$16,4,TRUE)</f>
        <v>-884767.49138248002</v>
      </c>
      <c r="F858" s="19">
        <f>VLOOKUP(Panel!A858,Datos!$A$2:$E$16,5,TRUE)</f>
        <v>61.1</v>
      </c>
      <c r="G858" s="22">
        <f>VLOOKUP(Panel!A858,Datos!$A$2:$F$16,6,TRUE)</f>
        <v>-1.7546606202956117E-4</v>
      </c>
      <c r="H858" s="19"/>
      <c r="J858" s="19"/>
      <c r="N858" s="19">
        <v>6953385.6500000004</v>
      </c>
      <c r="O858" s="19">
        <v>2034132.5</v>
      </c>
      <c r="P858" s="19">
        <v>99124900.140000001</v>
      </c>
      <c r="Q858" s="19">
        <v>184457393.53</v>
      </c>
      <c r="R858" s="19">
        <v>93885000</v>
      </c>
    </row>
    <row r="859" spans="1:20" x14ac:dyDescent="0.2">
      <c r="A859">
        <v>2016</v>
      </c>
      <c r="B859" t="s">
        <v>78</v>
      </c>
      <c r="C859" s="19">
        <f>VLOOKUP(A859,Datos!$A$2:$E$16,2,TRUE)</f>
        <v>31136210.503821</v>
      </c>
      <c r="D859" s="19">
        <f>VLOOKUP(Panel!A859,Datos!$A$2:$E$16,3,TRUE)</f>
        <v>5.1820518000000003E-2</v>
      </c>
      <c r="E859" s="19">
        <f>VLOOKUP(Panel!A859,Datos!$A$2:$E$16,4,TRUE)</f>
        <v>-884767.49138248002</v>
      </c>
      <c r="F859" s="19">
        <f>VLOOKUP(Panel!A859,Datos!$A$2:$E$16,5,TRUE)</f>
        <v>61.1</v>
      </c>
      <c r="G859" s="22">
        <f>VLOOKUP(Panel!A859,Datos!$A$2:$F$16,6,TRUE)</f>
        <v>-1.7546606202956117E-4</v>
      </c>
      <c r="H859" s="19"/>
      <c r="I859" s="19"/>
      <c r="J859" s="19"/>
      <c r="K859" s="19"/>
      <c r="N859" s="19">
        <v>4915540.62</v>
      </c>
      <c r="O859" s="19">
        <v>24878000</v>
      </c>
      <c r="P859" s="19">
        <v>108728696.04000001</v>
      </c>
      <c r="Q859" s="19">
        <v>431700876.25999999</v>
      </c>
      <c r="R859" s="19">
        <v>50745879</v>
      </c>
      <c r="S859" s="19">
        <v>50000000</v>
      </c>
    </row>
    <row r="860" spans="1:20" x14ac:dyDescent="0.2">
      <c r="A860">
        <v>2016</v>
      </c>
      <c r="B860" t="s">
        <v>79</v>
      </c>
      <c r="C860" s="19">
        <f>VLOOKUP(A860,Datos!$A$2:$E$16,2,TRUE)</f>
        <v>31136210.503821</v>
      </c>
      <c r="D860" s="19">
        <f>VLOOKUP(Panel!A860,Datos!$A$2:$E$16,3,TRUE)</f>
        <v>5.1820518000000003E-2</v>
      </c>
      <c r="E860" s="19">
        <f>VLOOKUP(Panel!A860,Datos!$A$2:$E$16,4,TRUE)</f>
        <v>-884767.49138248002</v>
      </c>
      <c r="F860" s="19">
        <f>VLOOKUP(Panel!A860,Datos!$A$2:$E$16,5,TRUE)</f>
        <v>61.1</v>
      </c>
      <c r="G860" s="22">
        <f>VLOOKUP(Panel!A860,Datos!$A$2:$F$16,6,TRUE)</f>
        <v>-1.7546606202956117E-4</v>
      </c>
      <c r="H860" s="19"/>
      <c r="J860" s="19"/>
      <c r="M860">
        <v>0</v>
      </c>
      <c r="N860" s="19">
        <v>315993683.66000003</v>
      </c>
      <c r="O860" s="19">
        <v>16354741</v>
      </c>
      <c r="P860" s="19">
        <v>23953338.5</v>
      </c>
      <c r="Q860" s="19">
        <v>423075270.76999998</v>
      </c>
      <c r="R860" s="19">
        <v>73564540.280000001</v>
      </c>
      <c r="S860">
        <v>0</v>
      </c>
    </row>
    <row r="861" spans="1:20" x14ac:dyDescent="0.2">
      <c r="A861">
        <v>2016</v>
      </c>
      <c r="B861" t="s">
        <v>80</v>
      </c>
      <c r="C861" s="19">
        <f>VLOOKUP(A861,Datos!$A$2:$E$16,2,TRUE)</f>
        <v>31136210.503821</v>
      </c>
      <c r="D861" s="19">
        <f>VLOOKUP(Panel!A861,Datos!$A$2:$E$16,3,TRUE)</f>
        <v>5.1820518000000003E-2</v>
      </c>
      <c r="E861" s="19">
        <f>VLOOKUP(Panel!A861,Datos!$A$2:$E$16,4,TRUE)</f>
        <v>-884767.49138248002</v>
      </c>
      <c r="F861" s="19">
        <f>VLOOKUP(Panel!A861,Datos!$A$2:$E$16,5,TRUE)</f>
        <v>61.1</v>
      </c>
      <c r="G861" s="22">
        <f>VLOOKUP(Panel!A861,Datos!$A$2:$F$16,6,TRUE)</f>
        <v>-1.7546606202956117E-4</v>
      </c>
      <c r="H861" s="19"/>
      <c r="I861" s="19"/>
      <c r="J861" s="19"/>
      <c r="K861" s="19"/>
      <c r="M861" s="19">
        <v>2064372.3</v>
      </c>
      <c r="N861" s="19">
        <v>15590665.6</v>
      </c>
      <c r="O861" s="19">
        <v>12952695</v>
      </c>
      <c r="P861" s="19">
        <v>66532843.840000004</v>
      </c>
      <c r="Q861" s="19">
        <v>1200000</v>
      </c>
      <c r="S861">
        <v>0</v>
      </c>
    </row>
    <row r="862" spans="1:20" x14ac:dyDescent="0.2">
      <c r="A862">
        <v>2016</v>
      </c>
      <c r="B862" t="s">
        <v>81</v>
      </c>
      <c r="C862" s="19">
        <f>VLOOKUP(A862,Datos!$A$2:$E$16,2,TRUE)</f>
        <v>31136210.503821</v>
      </c>
      <c r="D862" s="19">
        <f>VLOOKUP(Panel!A862,Datos!$A$2:$E$16,3,TRUE)</f>
        <v>5.1820518000000003E-2</v>
      </c>
      <c r="E862" s="19">
        <f>VLOOKUP(Panel!A862,Datos!$A$2:$E$16,4,TRUE)</f>
        <v>-884767.49138248002</v>
      </c>
      <c r="F862" s="19">
        <f>VLOOKUP(Panel!A862,Datos!$A$2:$E$16,5,TRUE)</f>
        <v>61.1</v>
      </c>
      <c r="G862" s="22">
        <f>VLOOKUP(Panel!A862,Datos!$A$2:$F$16,6,TRUE)</f>
        <v>-1.7546606202956117E-4</v>
      </c>
      <c r="H862" s="19"/>
      <c r="I862" s="19"/>
      <c r="J862" s="19"/>
      <c r="K862" s="19"/>
      <c r="M862" s="19">
        <v>46320000</v>
      </c>
      <c r="N862" s="19">
        <v>73543588.480000004</v>
      </c>
      <c r="P862" s="19">
        <v>125628900.11</v>
      </c>
      <c r="Q862" s="19">
        <v>280487667.18000001</v>
      </c>
      <c r="R862" s="19">
        <v>32550000</v>
      </c>
    </row>
    <row r="863" spans="1:20" x14ac:dyDescent="0.2">
      <c r="A863">
        <v>2016</v>
      </c>
      <c r="B863" t="s">
        <v>82</v>
      </c>
      <c r="C863" s="19">
        <f>VLOOKUP(A863,Datos!$A$2:$E$16,2,TRUE)</f>
        <v>31136210.503821</v>
      </c>
      <c r="D863" s="19">
        <f>VLOOKUP(Panel!A863,Datos!$A$2:$E$16,3,TRUE)</f>
        <v>5.1820518000000003E-2</v>
      </c>
      <c r="E863" s="19">
        <f>VLOOKUP(Panel!A863,Datos!$A$2:$E$16,4,TRUE)</f>
        <v>-884767.49138248002</v>
      </c>
      <c r="F863" s="19">
        <f>VLOOKUP(Panel!A863,Datos!$A$2:$E$16,5,TRUE)</f>
        <v>61.1</v>
      </c>
      <c r="G863" s="22">
        <f>VLOOKUP(Panel!A863,Datos!$A$2:$F$16,6,TRUE)</f>
        <v>-1.7546606202956117E-4</v>
      </c>
      <c r="H863" s="19"/>
      <c r="I863" s="19"/>
      <c r="J863" s="19"/>
      <c r="K863" s="19"/>
      <c r="N863" s="19">
        <v>6591829.75</v>
      </c>
      <c r="O863" s="19">
        <v>1509947.81</v>
      </c>
      <c r="P863" s="19">
        <v>53287151.219999999</v>
      </c>
      <c r="S863">
        <v>0</v>
      </c>
    </row>
    <row r="864" spans="1:20" x14ac:dyDescent="0.2">
      <c r="A864">
        <v>2016</v>
      </c>
      <c r="B864" t="s">
        <v>83</v>
      </c>
      <c r="C864" s="19">
        <f>VLOOKUP(A864,Datos!$A$2:$E$16,2,TRUE)</f>
        <v>31136210.503821</v>
      </c>
      <c r="D864" s="19">
        <f>VLOOKUP(Panel!A864,Datos!$A$2:$E$16,3,TRUE)</f>
        <v>5.1820518000000003E-2</v>
      </c>
      <c r="E864" s="19">
        <f>VLOOKUP(Panel!A864,Datos!$A$2:$E$16,4,TRUE)</f>
        <v>-884767.49138248002</v>
      </c>
      <c r="F864" s="19">
        <f>VLOOKUP(Panel!A864,Datos!$A$2:$E$16,5,TRUE)</f>
        <v>61.1</v>
      </c>
      <c r="G864" s="22">
        <f>VLOOKUP(Panel!A864,Datos!$A$2:$F$16,6,TRUE)</f>
        <v>-1.7546606202956117E-4</v>
      </c>
      <c r="H864" s="19"/>
      <c r="I864" s="19"/>
      <c r="J864" s="19"/>
      <c r="K864" s="19"/>
      <c r="N864" s="19">
        <v>98750</v>
      </c>
      <c r="O864" s="19">
        <v>65143133.939999998</v>
      </c>
      <c r="P864" s="19">
        <v>153725851.53</v>
      </c>
      <c r="Q864" s="19">
        <v>513486263.06</v>
      </c>
    </row>
    <row r="865" spans="1:20" x14ac:dyDescent="0.2">
      <c r="A865">
        <v>2016</v>
      </c>
      <c r="B865" t="s">
        <v>84</v>
      </c>
      <c r="C865" s="19">
        <f>VLOOKUP(A865,Datos!$A$2:$E$16,2,TRUE)</f>
        <v>31136210.503821</v>
      </c>
      <c r="D865" s="19">
        <f>VLOOKUP(Panel!A865,Datos!$A$2:$E$16,3,TRUE)</f>
        <v>5.1820518000000003E-2</v>
      </c>
      <c r="E865" s="19">
        <f>VLOOKUP(Panel!A865,Datos!$A$2:$E$16,4,TRUE)</f>
        <v>-884767.49138248002</v>
      </c>
      <c r="F865" s="19">
        <f>VLOOKUP(Panel!A865,Datos!$A$2:$E$16,5,TRUE)</f>
        <v>61.1</v>
      </c>
      <c r="G865" s="22">
        <f>VLOOKUP(Panel!A865,Datos!$A$2:$F$16,6,TRUE)</f>
        <v>-1.7546606202956117E-4</v>
      </c>
      <c r="H865" s="19"/>
      <c r="I865" s="19"/>
      <c r="J865" s="19"/>
      <c r="K865" s="19"/>
      <c r="M865" s="19">
        <v>2424345</v>
      </c>
      <c r="N865" s="19">
        <v>42528507</v>
      </c>
      <c r="O865" s="19">
        <v>27799532</v>
      </c>
      <c r="P865" s="19">
        <v>109859812</v>
      </c>
      <c r="Q865" s="19">
        <v>410032334.60000002</v>
      </c>
      <c r="R865" s="19">
        <v>152218457</v>
      </c>
      <c r="S865" s="19">
        <v>5265000</v>
      </c>
    </row>
    <row r="866" spans="1:20" x14ac:dyDescent="0.2">
      <c r="A866">
        <v>2016</v>
      </c>
      <c r="B866" t="s">
        <v>85</v>
      </c>
      <c r="C866" s="19">
        <f>VLOOKUP(A866,Datos!$A$2:$E$16,2,TRUE)</f>
        <v>31136210.503821</v>
      </c>
      <c r="D866" s="19">
        <f>VLOOKUP(Panel!A866,Datos!$A$2:$E$16,3,TRUE)</f>
        <v>5.1820518000000003E-2</v>
      </c>
      <c r="E866" s="19">
        <f>VLOOKUP(Panel!A866,Datos!$A$2:$E$16,4,TRUE)</f>
        <v>-884767.49138248002</v>
      </c>
      <c r="F866" s="19">
        <f>VLOOKUP(Panel!A866,Datos!$A$2:$E$16,5,TRUE)</f>
        <v>61.1</v>
      </c>
      <c r="G866" s="22">
        <f>VLOOKUP(Panel!A866,Datos!$A$2:$F$16,6,TRUE)</f>
        <v>-1.7546606202956117E-4</v>
      </c>
      <c r="H866" s="19"/>
      <c r="I866" s="19"/>
      <c r="J866" s="19"/>
      <c r="N866" s="19">
        <v>417144427.44</v>
      </c>
      <c r="O866" s="19">
        <v>105118786.17</v>
      </c>
      <c r="P866" s="19">
        <v>170210090.75</v>
      </c>
      <c r="Q866" s="19">
        <v>241688787.25999999</v>
      </c>
      <c r="R866">
        <v>0</v>
      </c>
      <c r="S866" s="19">
        <v>113284144</v>
      </c>
    </row>
    <row r="867" spans="1:20" x14ac:dyDescent="0.2">
      <c r="A867">
        <v>2016</v>
      </c>
      <c r="B867" t="s">
        <v>86</v>
      </c>
      <c r="C867" s="19">
        <f>VLOOKUP(A867,Datos!$A$2:$E$16,2,TRUE)</f>
        <v>31136210.503821</v>
      </c>
      <c r="D867" s="19">
        <f>VLOOKUP(Panel!A867,Datos!$A$2:$E$16,3,TRUE)</f>
        <v>5.1820518000000003E-2</v>
      </c>
      <c r="E867" s="19">
        <f>VLOOKUP(Panel!A867,Datos!$A$2:$E$16,4,TRUE)</f>
        <v>-884767.49138248002</v>
      </c>
      <c r="F867" s="19">
        <f>VLOOKUP(Panel!A867,Datos!$A$2:$E$16,5,TRUE)</f>
        <v>61.1</v>
      </c>
      <c r="G867" s="22">
        <f>VLOOKUP(Panel!A867,Datos!$A$2:$F$16,6,TRUE)</f>
        <v>-1.7546606202956117E-4</v>
      </c>
      <c r="H867" s="19"/>
      <c r="I867" s="19"/>
      <c r="J867" s="19"/>
      <c r="K867" s="19"/>
      <c r="L867" s="19"/>
      <c r="M867" s="19">
        <v>43750</v>
      </c>
      <c r="N867" s="19">
        <v>133031412.31</v>
      </c>
      <c r="O867" s="19">
        <v>2683200</v>
      </c>
      <c r="P867" s="19">
        <v>13766000</v>
      </c>
      <c r="Q867" s="19">
        <v>118472700.59999999</v>
      </c>
      <c r="R867">
        <v>0</v>
      </c>
    </row>
    <row r="868" spans="1:20" x14ac:dyDescent="0.2">
      <c r="A868">
        <v>2016</v>
      </c>
      <c r="B868" t="s">
        <v>87</v>
      </c>
      <c r="C868" s="19">
        <f>VLOOKUP(A868,Datos!$A$2:$E$16,2,TRUE)</f>
        <v>31136210.503821</v>
      </c>
      <c r="D868" s="19">
        <f>VLOOKUP(Panel!A868,Datos!$A$2:$E$16,3,TRUE)</f>
        <v>5.1820518000000003E-2</v>
      </c>
      <c r="E868" s="19">
        <f>VLOOKUP(Panel!A868,Datos!$A$2:$E$16,4,TRUE)</f>
        <v>-884767.49138248002</v>
      </c>
      <c r="F868" s="19">
        <f>VLOOKUP(Panel!A868,Datos!$A$2:$E$16,5,TRUE)</f>
        <v>61.1</v>
      </c>
      <c r="G868" s="22">
        <f>VLOOKUP(Panel!A868,Datos!$A$2:$F$16,6,TRUE)</f>
        <v>-1.7546606202956117E-4</v>
      </c>
      <c r="H868" s="19"/>
      <c r="I868" s="19"/>
      <c r="J868" s="19"/>
      <c r="M868" s="19">
        <v>200000</v>
      </c>
      <c r="N868" s="19">
        <v>6632695</v>
      </c>
      <c r="O868" s="19">
        <v>12999743.300000001</v>
      </c>
      <c r="P868" s="19">
        <v>122276252.81999999</v>
      </c>
      <c r="Q868" s="19">
        <v>78847910.480000004</v>
      </c>
      <c r="R868" s="19">
        <v>4095000</v>
      </c>
    </row>
    <row r="869" spans="1:20" x14ac:dyDescent="0.2">
      <c r="A869">
        <v>2016</v>
      </c>
      <c r="B869" t="s">
        <v>88</v>
      </c>
      <c r="C869" s="19">
        <f>VLOOKUP(A869,Datos!$A$2:$E$16,2,TRUE)</f>
        <v>31136210.503821</v>
      </c>
      <c r="D869" s="19">
        <f>VLOOKUP(Panel!A869,Datos!$A$2:$E$16,3,TRUE)</f>
        <v>5.1820518000000003E-2</v>
      </c>
      <c r="E869" s="19">
        <f>VLOOKUP(Panel!A869,Datos!$A$2:$E$16,4,TRUE)</f>
        <v>-884767.49138248002</v>
      </c>
      <c r="F869" s="19">
        <f>VLOOKUP(Panel!A869,Datos!$A$2:$E$16,5,TRUE)</f>
        <v>61.1</v>
      </c>
      <c r="G869" s="22">
        <f>VLOOKUP(Panel!A869,Datos!$A$2:$F$16,6,TRUE)</f>
        <v>-1.7546606202956117E-4</v>
      </c>
      <c r="H869" s="19"/>
      <c r="I869" s="19"/>
      <c r="J869" s="19"/>
      <c r="K869" s="19"/>
      <c r="M869">
        <v>0</v>
      </c>
      <c r="N869" s="19">
        <v>101978.3</v>
      </c>
      <c r="O869" s="19">
        <v>9619654.7200000007</v>
      </c>
      <c r="P869" s="19">
        <v>25161121.23</v>
      </c>
      <c r="Q869" s="19">
        <v>155588138.81999999</v>
      </c>
      <c r="R869" s="19">
        <v>254800.69</v>
      </c>
    </row>
    <row r="870" spans="1:20" x14ac:dyDescent="0.2">
      <c r="A870">
        <v>2016</v>
      </c>
      <c r="B870" t="s">
        <v>89</v>
      </c>
      <c r="C870" s="19">
        <f>VLOOKUP(A870,Datos!$A$2:$E$16,2,TRUE)</f>
        <v>31136210.503821</v>
      </c>
      <c r="D870" s="19">
        <f>VLOOKUP(Panel!A870,Datos!$A$2:$E$16,3,TRUE)</f>
        <v>5.1820518000000003E-2</v>
      </c>
      <c r="E870" s="19">
        <f>VLOOKUP(Panel!A870,Datos!$A$2:$E$16,4,TRUE)</f>
        <v>-884767.49138248002</v>
      </c>
      <c r="F870" s="19">
        <f>VLOOKUP(Panel!A870,Datos!$A$2:$E$16,5,TRUE)</f>
        <v>61.1</v>
      </c>
      <c r="G870" s="22">
        <f>VLOOKUP(Panel!A870,Datos!$A$2:$F$16,6,TRUE)</f>
        <v>-1.7546606202956117E-4</v>
      </c>
      <c r="H870" s="19"/>
      <c r="I870" s="19"/>
      <c r="J870" s="19"/>
      <c r="K870" s="19"/>
      <c r="M870" s="19">
        <v>9337169.3800000008</v>
      </c>
      <c r="N870">
        <v>0</v>
      </c>
      <c r="O870" s="19">
        <v>33605048</v>
      </c>
      <c r="P870" s="19">
        <v>45180775.140000001</v>
      </c>
      <c r="Q870" s="19">
        <v>2324031029.21</v>
      </c>
      <c r="R870" s="19">
        <v>712277517.13999999</v>
      </c>
      <c r="S870" s="19">
        <v>20278875</v>
      </c>
    </row>
    <row r="871" spans="1:20" x14ac:dyDescent="0.2">
      <c r="A871">
        <v>2016</v>
      </c>
      <c r="B871" t="s">
        <v>90</v>
      </c>
      <c r="C871" s="19">
        <f>VLOOKUP(A871,Datos!$A$2:$E$16,2,TRUE)</f>
        <v>31136210.503821</v>
      </c>
      <c r="D871" s="19">
        <f>VLOOKUP(Panel!A871,Datos!$A$2:$E$16,3,TRUE)</f>
        <v>5.1820518000000003E-2</v>
      </c>
      <c r="E871" s="19">
        <f>VLOOKUP(Panel!A871,Datos!$A$2:$E$16,4,TRUE)</f>
        <v>-884767.49138248002</v>
      </c>
      <c r="F871" s="19">
        <f>VLOOKUP(Panel!A871,Datos!$A$2:$E$16,5,TRUE)</f>
        <v>61.1</v>
      </c>
      <c r="G871" s="22">
        <f>VLOOKUP(Panel!A871,Datos!$A$2:$F$16,6,TRUE)</f>
        <v>-1.7546606202956117E-4</v>
      </c>
      <c r="H871" s="19"/>
      <c r="J871" s="19"/>
      <c r="K871" s="19"/>
      <c r="M871" s="19">
        <v>1945500</v>
      </c>
      <c r="N871" s="19">
        <v>5622910.5099999998</v>
      </c>
      <c r="O871" s="19">
        <v>24950000</v>
      </c>
      <c r="P871" s="19">
        <v>129514319.34999999</v>
      </c>
      <c r="Q871" s="19">
        <v>231642234.88999999</v>
      </c>
      <c r="R871" s="19">
        <v>80213627.879999995</v>
      </c>
      <c r="S871">
        <v>0</v>
      </c>
    </row>
    <row r="872" spans="1:20" x14ac:dyDescent="0.2">
      <c r="A872">
        <v>2016</v>
      </c>
      <c r="B872" t="s">
        <v>91</v>
      </c>
      <c r="C872" s="19">
        <f>VLOOKUP(A872,Datos!$A$2:$E$16,2,TRUE)</f>
        <v>31136210.503821</v>
      </c>
      <c r="D872" s="19">
        <f>VLOOKUP(Panel!A872,Datos!$A$2:$E$16,3,TRUE)</f>
        <v>5.1820518000000003E-2</v>
      </c>
      <c r="E872" s="19">
        <f>VLOOKUP(Panel!A872,Datos!$A$2:$E$16,4,TRUE)</f>
        <v>-884767.49138248002</v>
      </c>
      <c r="F872" s="19">
        <f>VLOOKUP(Panel!A872,Datos!$A$2:$E$16,5,TRUE)</f>
        <v>61.1</v>
      </c>
      <c r="G872" s="22">
        <f>VLOOKUP(Panel!A872,Datos!$A$2:$F$16,6,TRUE)</f>
        <v>-1.7546606202956117E-4</v>
      </c>
      <c r="H872" s="19"/>
      <c r="I872" s="19"/>
      <c r="J872" s="19"/>
      <c r="K872" s="19"/>
      <c r="L872" s="19"/>
      <c r="N872" s="19">
        <v>307149591.88999999</v>
      </c>
      <c r="O872" s="19">
        <v>889210449.46000004</v>
      </c>
      <c r="P872" s="19">
        <v>558132206.75</v>
      </c>
      <c r="Q872" s="19">
        <v>523526030.80000001</v>
      </c>
      <c r="R872" s="19">
        <v>21997879</v>
      </c>
      <c r="S872">
        <v>0</v>
      </c>
      <c r="T872">
        <v>0</v>
      </c>
    </row>
    <row r="873" spans="1:20" x14ac:dyDescent="0.2">
      <c r="A873">
        <v>2016</v>
      </c>
      <c r="B873" t="s">
        <v>92</v>
      </c>
      <c r="C873" s="19">
        <f>VLOOKUP(A873,Datos!$A$2:$E$16,2,TRUE)</f>
        <v>31136210.503821</v>
      </c>
      <c r="D873" s="19">
        <f>VLOOKUP(Panel!A873,Datos!$A$2:$E$16,3,TRUE)</f>
        <v>5.1820518000000003E-2</v>
      </c>
      <c r="E873" s="19">
        <f>VLOOKUP(Panel!A873,Datos!$A$2:$E$16,4,TRUE)</f>
        <v>-884767.49138248002</v>
      </c>
      <c r="F873" s="19">
        <f>VLOOKUP(Panel!A873,Datos!$A$2:$E$16,5,TRUE)</f>
        <v>61.1</v>
      </c>
      <c r="G873" s="22">
        <f>VLOOKUP(Panel!A873,Datos!$A$2:$F$16,6,TRUE)</f>
        <v>-1.7546606202956117E-4</v>
      </c>
      <c r="H873" s="19"/>
      <c r="I873" s="19"/>
      <c r="J873" s="19"/>
      <c r="N873">
        <v>0</v>
      </c>
      <c r="Q873" s="19">
        <v>92281923.200000003</v>
      </c>
    </row>
    <row r="874" spans="1:20" x14ac:dyDescent="0.2">
      <c r="A874">
        <v>2016</v>
      </c>
      <c r="B874" t="s">
        <v>93</v>
      </c>
      <c r="C874" s="19">
        <f>VLOOKUP(A874,Datos!$A$2:$E$16,2,TRUE)</f>
        <v>31136210.503821</v>
      </c>
      <c r="D874" s="19">
        <f>VLOOKUP(Panel!A874,Datos!$A$2:$E$16,3,TRUE)</f>
        <v>5.1820518000000003E-2</v>
      </c>
      <c r="E874" s="19">
        <f>VLOOKUP(Panel!A874,Datos!$A$2:$E$16,4,TRUE)</f>
        <v>-884767.49138248002</v>
      </c>
      <c r="F874" s="19">
        <f>VLOOKUP(Panel!A874,Datos!$A$2:$E$16,5,TRUE)</f>
        <v>61.1</v>
      </c>
      <c r="G874" s="22">
        <f>VLOOKUP(Panel!A874,Datos!$A$2:$F$16,6,TRUE)</f>
        <v>-1.7546606202956117E-4</v>
      </c>
      <c r="H874" s="19"/>
      <c r="I874" s="19"/>
      <c r="J874" s="19"/>
      <c r="K874" s="19"/>
      <c r="L874" s="19"/>
      <c r="M874" s="19">
        <v>28062500</v>
      </c>
      <c r="O874" s="19">
        <v>8707900</v>
      </c>
      <c r="P874" s="19">
        <v>45971934.299999997</v>
      </c>
      <c r="Q874" s="19">
        <v>86468115.189999998</v>
      </c>
    </row>
    <row r="875" spans="1:20" x14ac:dyDescent="0.2">
      <c r="A875">
        <v>2016</v>
      </c>
      <c r="B875" t="s">
        <v>94</v>
      </c>
      <c r="C875" s="19">
        <f>VLOOKUP(A875,Datos!$A$2:$E$16,2,TRUE)</f>
        <v>31136210.503821</v>
      </c>
      <c r="D875" s="19">
        <f>VLOOKUP(Panel!A875,Datos!$A$2:$E$16,3,TRUE)</f>
        <v>5.1820518000000003E-2</v>
      </c>
      <c r="E875" s="19">
        <f>VLOOKUP(Panel!A875,Datos!$A$2:$E$16,4,TRUE)</f>
        <v>-884767.49138248002</v>
      </c>
      <c r="F875" s="19">
        <f>VLOOKUP(Panel!A875,Datos!$A$2:$E$16,5,TRUE)</f>
        <v>61.1</v>
      </c>
      <c r="G875" s="22">
        <f>VLOOKUP(Panel!A875,Datos!$A$2:$F$16,6,TRUE)</f>
        <v>-1.7546606202956117E-4</v>
      </c>
      <c r="H875" s="19"/>
      <c r="I875" s="19"/>
      <c r="J875" s="19"/>
      <c r="K875" s="19"/>
      <c r="M875" s="19">
        <v>15812960</v>
      </c>
      <c r="O875">
        <v>0</v>
      </c>
      <c r="P875" s="19">
        <v>139932284.63999999</v>
      </c>
      <c r="Q875" s="19">
        <v>165205138.06999999</v>
      </c>
      <c r="S875">
        <v>0</v>
      </c>
    </row>
    <row r="876" spans="1:20" x14ac:dyDescent="0.2">
      <c r="A876">
        <v>2016</v>
      </c>
      <c r="B876" t="s">
        <v>95</v>
      </c>
      <c r="C876" s="19">
        <f>VLOOKUP(A876,Datos!$A$2:$E$16,2,TRUE)</f>
        <v>31136210.503821</v>
      </c>
      <c r="D876" s="19">
        <f>VLOOKUP(Panel!A876,Datos!$A$2:$E$16,3,TRUE)</f>
        <v>5.1820518000000003E-2</v>
      </c>
      <c r="E876" s="19">
        <f>VLOOKUP(Panel!A876,Datos!$A$2:$E$16,4,TRUE)</f>
        <v>-884767.49138248002</v>
      </c>
      <c r="F876" s="19">
        <f>VLOOKUP(Panel!A876,Datos!$A$2:$E$16,5,TRUE)</f>
        <v>61.1</v>
      </c>
      <c r="G876" s="22">
        <f>VLOOKUP(Panel!A876,Datos!$A$2:$F$16,6,TRUE)</f>
        <v>-1.7546606202956117E-4</v>
      </c>
      <c r="H876" s="19"/>
      <c r="I876" s="19"/>
      <c r="J876" s="19"/>
      <c r="K876" s="19"/>
      <c r="M876" s="19">
        <v>990000</v>
      </c>
      <c r="N876" s="19">
        <v>4444559.7699999996</v>
      </c>
      <c r="O876" s="19">
        <v>39611366.399999999</v>
      </c>
      <c r="P876" s="19">
        <v>302577853.51999998</v>
      </c>
      <c r="Q876" s="19">
        <v>10965490</v>
      </c>
      <c r="R876" s="19">
        <v>74340769.390000001</v>
      </c>
    </row>
    <row r="877" spans="1:20" x14ac:dyDescent="0.2">
      <c r="A877">
        <v>2016</v>
      </c>
      <c r="B877" t="s">
        <v>96</v>
      </c>
      <c r="C877" s="19">
        <f>VLOOKUP(A877,Datos!$A$2:$E$16,2,TRUE)</f>
        <v>31136210.503821</v>
      </c>
      <c r="D877" s="19">
        <f>VLOOKUP(Panel!A877,Datos!$A$2:$E$16,3,TRUE)</f>
        <v>5.1820518000000003E-2</v>
      </c>
      <c r="E877" s="19">
        <f>VLOOKUP(Panel!A877,Datos!$A$2:$E$16,4,TRUE)</f>
        <v>-884767.49138248002</v>
      </c>
      <c r="F877" s="19">
        <f>VLOOKUP(Panel!A877,Datos!$A$2:$E$16,5,TRUE)</f>
        <v>61.1</v>
      </c>
      <c r="G877" s="22">
        <f>VLOOKUP(Panel!A877,Datos!$A$2:$F$16,6,TRUE)</f>
        <v>-1.7546606202956117E-4</v>
      </c>
      <c r="H877" s="19"/>
      <c r="I877" s="19"/>
      <c r="J877" s="19"/>
      <c r="K877" s="19"/>
      <c r="N877" s="19">
        <v>19441189.899999999</v>
      </c>
      <c r="O877" s="19">
        <v>50787722</v>
      </c>
      <c r="P877" s="19">
        <v>197011310.96000001</v>
      </c>
      <c r="Q877" s="19">
        <v>892549652.10000002</v>
      </c>
      <c r="S877" s="19">
        <v>301168571</v>
      </c>
    </row>
    <row r="878" spans="1:20" x14ac:dyDescent="0.2">
      <c r="A878">
        <v>2016</v>
      </c>
      <c r="B878" t="s">
        <v>97</v>
      </c>
      <c r="C878" s="19">
        <f>VLOOKUP(A878,Datos!$A$2:$E$16,2,TRUE)</f>
        <v>31136210.503821</v>
      </c>
      <c r="D878" s="19">
        <f>VLOOKUP(Panel!A878,Datos!$A$2:$E$16,3,TRUE)</f>
        <v>5.1820518000000003E-2</v>
      </c>
      <c r="E878" s="19">
        <f>VLOOKUP(Panel!A878,Datos!$A$2:$E$16,4,TRUE)</f>
        <v>-884767.49138248002</v>
      </c>
      <c r="F878" s="19">
        <f>VLOOKUP(Panel!A878,Datos!$A$2:$E$16,5,TRUE)</f>
        <v>61.1</v>
      </c>
      <c r="G878" s="22">
        <f>VLOOKUP(Panel!A878,Datos!$A$2:$F$16,6,TRUE)</f>
        <v>-1.7546606202956117E-4</v>
      </c>
      <c r="J878" s="19"/>
      <c r="N878" s="19">
        <v>3884854.14</v>
      </c>
      <c r="O878">
        <v>0</v>
      </c>
      <c r="P878" s="19">
        <v>4100000</v>
      </c>
      <c r="Q878" s="19">
        <v>108883139.59</v>
      </c>
      <c r="R878" s="19">
        <v>5050000</v>
      </c>
      <c r="S878">
        <v>0</v>
      </c>
    </row>
    <row r="879" spans="1:20" x14ac:dyDescent="0.2">
      <c r="A879">
        <v>2016</v>
      </c>
      <c r="B879" t="s">
        <v>98</v>
      </c>
      <c r="C879" s="19">
        <f>VLOOKUP(A879,Datos!$A$2:$E$16,2,TRUE)</f>
        <v>31136210.503821</v>
      </c>
      <c r="D879" s="19">
        <f>VLOOKUP(Panel!A879,Datos!$A$2:$E$16,3,TRUE)</f>
        <v>5.1820518000000003E-2</v>
      </c>
      <c r="E879" s="19">
        <f>VLOOKUP(Panel!A879,Datos!$A$2:$E$16,4,TRUE)</f>
        <v>-884767.49138248002</v>
      </c>
      <c r="F879" s="19">
        <f>VLOOKUP(Panel!A879,Datos!$A$2:$E$16,5,TRUE)</f>
        <v>61.1</v>
      </c>
      <c r="G879" s="22">
        <f>VLOOKUP(Panel!A879,Datos!$A$2:$F$16,6,TRUE)</f>
        <v>-1.7546606202956117E-4</v>
      </c>
      <c r="H879" s="19"/>
      <c r="I879" s="19"/>
      <c r="J879" s="19"/>
      <c r="K879" s="19"/>
      <c r="L879" s="19"/>
      <c r="N879" s="19">
        <v>3567508.06</v>
      </c>
      <c r="O879">
        <v>0</v>
      </c>
      <c r="P879" s="19">
        <v>23163844.5</v>
      </c>
      <c r="Q879" s="19">
        <v>205670739.03</v>
      </c>
      <c r="R879" s="19">
        <v>483796985.81999999</v>
      </c>
      <c r="S879">
        <v>0</v>
      </c>
      <c r="T879">
        <v>0</v>
      </c>
    </row>
    <row r="880" spans="1:20" x14ac:dyDescent="0.2">
      <c r="A880">
        <v>2016</v>
      </c>
      <c r="B880" t="s">
        <v>99</v>
      </c>
      <c r="C880" s="19">
        <f>VLOOKUP(A880,Datos!$A$2:$E$16,2,TRUE)</f>
        <v>31136210.503821</v>
      </c>
      <c r="D880" s="19">
        <f>VLOOKUP(Panel!A880,Datos!$A$2:$E$16,3,TRUE)</f>
        <v>5.1820518000000003E-2</v>
      </c>
      <c r="E880" s="19">
        <f>VLOOKUP(Panel!A880,Datos!$A$2:$E$16,4,TRUE)</f>
        <v>-884767.49138248002</v>
      </c>
      <c r="F880" s="19">
        <f>VLOOKUP(Panel!A880,Datos!$A$2:$E$16,5,TRUE)</f>
        <v>61.1</v>
      </c>
      <c r="G880" s="22">
        <f>VLOOKUP(Panel!A880,Datos!$A$2:$F$16,6,TRUE)</f>
        <v>-1.7546606202956117E-4</v>
      </c>
      <c r="H880" s="19"/>
      <c r="J880" s="19"/>
      <c r="K880" s="19"/>
      <c r="L880" s="19"/>
      <c r="M880">
        <v>0</v>
      </c>
      <c r="N880" s="19">
        <v>9669619.3000000007</v>
      </c>
      <c r="O880" s="19">
        <v>1237577.8999999999</v>
      </c>
      <c r="P880" s="19">
        <v>10817369.91</v>
      </c>
      <c r="Q880" s="19">
        <v>128688801.05</v>
      </c>
      <c r="R880" s="19">
        <v>177729631.63</v>
      </c>
      <c r="S880">
        <v>0</v>
      </c>
      <c r="T880">
        <v>0</v>
      </c>
    </row>
    <row r="881" spans="1:19" x14ac:dyDescent="0.2">
      <c r="A881">
        <v>2016</v>
      </c>
      <c r="B881" t="s">
        <v>100</v>
      </c>
      <c r="C881" s="19">
        <f>VLOOKUP(A881,Datos!$A$2:$E$16,2,TRUE)</f>
        <v>31136210.503821</v>
      </c>
      <c r="D881" s="19">
        <f>VLOOKUP(Panel!A881,Datos!$A$2:$E$16,3,TRUE)</f>
        <v>5.1820518000000003E-2</v>
      </c>
      <c r="E881" s="19">
        <f>VLOOKUP(Panel!A881,Datos!$A$2:$E$16,4,TRUE)</f>
        <v>-884767.49138248002</v>
      </c>
      <c r="F881" s="19">
        <f>VLOOKUP(Panel!A881,Datos!$A$2:$E$16,5,TRUE)</f>
        <v>61.1</v>
      </c>
      <c r="G881" s="22">
        <f>VLOOKUP(Panel!A881,Datos!$A$2:$F$16,6,TRUE)</f>
        <v>-1.7546606202956117E-4</v>
      </c>
      <c r="H881" s="19"/>
      <c r="I881" s="19"/>
      <c r="J881" s="19"/>
      <c r="K881" s="19"/>
      <c r="L881" s="19"/>
      <c r="N881" s="19">
        <v>30000</v>
      </c>
      <c r="O881" s="19">
        <v>89081923.310000002</v>
      </c>
      <c r="P881" s="19">
        <v>351784937.88</v>
      </c>
      <c r="Q881" s="19">
        <v>1970011142.8499999</v>
      </c>
      <c r="R881" s="19">
        <v>13189996.9</v>
      </c>
    </row>
    <row r="882" spans="1:19" x14ac:dyDescent="0.2">
      <c r="A882">
        <v>2016</v>
      </c>
      <c r="B882" t="s">
        <v>101</v>
      </c>
      <c r="C882" s="19">
        <f>VLOOKUP(A882,Datos!$A$2:$E$16,2,TRUE)</f>
        <v>31136210.503821</v>
      </c>
      <c r="D882" s="19">
        <f>VLOOKUP(Panel!A882,Datos!$A$2:$E$16,3,TRUE)</f>
        <v>5.1820518000000003E-2</v>
      </c>
      <c r="E882" s="19">
        <f>VLOOKUP(Panel!A882,Datos!$A$2:$E$16,4,TRUE)</f>
        <v>-884767.49138248002</v>
      </c>
      <c r="F882" s="19">
        <f>VLOOKUP(Panel!A882,Datos!$A$2:$E$16,5,TRUE)</f>
        <v>61.1</v>
      </c>
      <c r="G882" s="22">
        <f>VLOOKUP(Panel!A882,Datos!$A$2:$F$16,6,TRUE)</f>
        <v>-1.7546606202956117E-4</v>
      </c>
      <c r="H882" s="19"/>
      <c r="I882" s="19"/>
      <c r="J882" s="19"/>
      <c r="K882" s="19"/>
      <c r="N882" s="19">
        <v>68545410.939999998</v>
      </c>
      <c r="P882">
        <v>0</v>
      </c>
      <c r="Q882">
        <v>0</v>
      </c>
      <c r="R882">
        <v>0</v>
      </c>
      <c r="S882">
        <v>0</v>
      </c>
    </row>
    <row r="883" spans="1:19" x14ac:dyDescent="0.2">
      <c r="A883">
        <v>2016</v>
      </c>
      <c r="B883" t="s">
        <v>102</v>
      </c>
      <c r="C883" s="19">
        <f>VLOOKUP(A883,Datos!$A$2:$E$16,2,TRUE)</f>
        <v>31136210.503821</v>
      </c>
      <c r="D883" s="19">
        <f>VLOOKUP(Panel!A883,Datos!$A$2:$E$16,3,TRUE)</f>
        <v>5.1820518000000003E-2</v>
      </c>
      <c r="E883" s="19">
        <f>VLOOKUP(Panel!A883,Datos!$A$2:$E$16,4,TRUE)</f>
        <v>-884767.49138248002</v>
      </c>
      <c r="F883" s="19">
        <f>VLOOKUP(Panel!A883,Datos!$A$2:$E$16,5,TRUE)</f>
        <v>61.1</v>
      </c>
      <c r="G883" s="22">
        <f>VLOOKUP(Panel!A883,Datos!$A$2:$F$16,6,TRUE)</f>
        <v>-1.7546606202956117E-4</v>
      </c>
      <c r="H883" s="19"/>
      <c r="I883" s="19"/>
      <c r="J883" s="19"/>
      <c r="K883" s="19"/>
      <c r="N883" s="19">
        <v>932790</v>
      </c>
      <c r="O883">
        <v>0</v>
      </c>
      <c r="P883" s="19">
        <v>51771376.240000002</v>
      </c>
      <c r="Q883" s="19">
        <v>-91673.14</v>
      </c>
      <c r="R883">
        <v>0</v>
      </c>
      <c r="S883">
        <v>0</v>
      </c>
    </row>
    <row r="884" spans="1:19" x14ac:dyDescent="0.2">
      <c r="A884">
        <v>2016</v>
      </c>
      <c r="B884" t="s">
        <v>103</v>
      </c>
      <c r="C884" s="19">
        <f>VLOOKUP(A884,Datos!$A$2:$E$16,2,TRUE)</f>
        <v>31136210.503821</v>
      </c>
      <c r="D884" s="19">
        <f>VLOOKUP(Panel!A884,Datos!$A$2:$E$16,3,TRUE)</f>
        <v>5.1820518000000003E-2</v>
      </c>
      <c r="E884" s="19">
        <f>VLOOKUP(Panel!A884,Datos!$A$2:$E$16,4,TRUE)</f>
        <v>-884767.49138248002</v>
      </c>
      <c r="F884" s="19">
        <f>VLOOKUP(Panel!A884,Datos!$A$2:$E$16,5,TRUE)</f>
        <v>61.1</v>
      </c>
      <c r="G884" s="22">
        <f>VLOOKUP(Panel!A884,Datos!$A$2:$F$16,6,TRUE)</f>
        <v>-1.7546606202956117E-4</v>
      </c>
      <c r="H884" s="19"/>
      <c r="I884" s="19"/>
      <c r="J884" s="19"/>
      <c r="K884" s="19"/>
      <c r="N884" s="19">
        <v>288007796.75999999</v>
      </c>
      <c r="O884" s="19">
        <v>40478985.979999997</v>
      </c>
      <c r="P884" s="19">
        <v>26672000</v>
      </c>
      <c r="Q884" s="19">
        <v>41204010.759999998</v>
      </c>
      <c r="R884" s="19">
        <v>2873538.24</v>
      </c>
      <c r="S884">
        <v>0</v>
      </c>
    </row>
    <row r="885" spans="1:19" x14ac:dyDescent="0.2">
      <c r="A885">
        <v>2016</v>
      </c>
      <c r="B885" t="s">
        <v>104</v>
      </c>
      <c r="C885" s="19">
        <f>VLOOKUP(A885,Datos!$A$2:$E$16,2,TRUE)</f>
        <v>31136210.503821</v>
      </c>
      <c r="D885" s="19">
        <f>VLOOKUP(Panel!A885,Datos!$A$2:$E$16,3,TRUE)</f>
        <v>5.1820518000000003E-2</v>
      </c>
      <c r="E885" s="19">
        <f>VLOOKUP(Panel!A885,Datos!$A$2:$E$16,4,TRUE)</f>
        <v>-884767.49138248002</v>
      </c>
      <c r="F885" s="19">
        <f>VLOOKUP(Panel!A885,Datos!$A$2:$E$16,5,TRUE)</f>
        <v>61.1</v>
      </c>
      <c r="G885" s="22">
        <f>VLOOKUP(Panel!A885,Datos!$A$2:$F$16,6,TRUE)</f>
        <v>-1.7546606202956117E-4</v>
      </c>
      <c r="H885" s="19"/>
      <c r="I885" s="19"/>
      <c r="J885" s="19"/>
      <c r="K885" s="19"/>
      <c r="M885" s="19">
        <v>279000</v>
      </c>
      <c r="N885" s="19">
        <v>6321111.9400000004</v>
      </c>
      <c r="O885" s="19">
        <v>75000000</v>
      </c>
      <c r="P885" s="19">
        <v>4812757.84</v>
      </c>
      <c r="Q885" s="19">
        <v>322045957.11000001</v>
      </c>
      <c r="R885" s="19">
        <v>7520854</v>
      </c>
      <c r="S885" s="19">
        <v>11402815</v>
      </c>
    </row>
    <row r="886" spans="1:19" x14ac:dyDescent="0.2">
      <c r="A886">
        <v>2016</v>
      </c>
      <c r="B886" t="s">
        <v>105</v>
      </c>
      <c r="C886" s="19">
        <f>VLOOKUP(A886,Datos!$A$2:$E$16,2,TRUE)</f>
        <v>31136210.503821</v>
      </c>
      <c r="D886" s="19">
        <f>VLOOKUP(Panel!A886,Datos!$A$2:$E$16,3,TRUE)</f>
        <v>5.1820518000000003E-2</v>
      </c>
      <c r="E886" s="19">
        <f>VLOOKUP(Panel!A886,Datos!$A$2:$E$16,4,TRUE)</f>
        <v>-884767.49138248002</v>
      </c>
      <c r="F886" s="19">
        <f>VLOOKUP(Panel!A886,Datos!$A$2:$E$16,5,TRUE)</f>
        <v>61.1</v>
      </c>
      <c r="G886" s="22">
        <f>VLOOKUP(Panel!A886,Datos!$A$2:$F$16,6,TRUE)</f>
        <v>-1.7546606202956117E-4</v>
      </c>
      <c r="H886" s="19"/>
      <c r="I886" s="19"/>
      <c r="J886" s="19"/>
      <c r="K886" s="19"/>
      <c r="N886" s="19">
        <v>1963805</v>
      </c>
      <c r="O886" s="19">
        <v>93975</v>
      </c>
      <c r="Q886">
        <v>0</v>
      </c>
      <c r="R886" s="19">
        <v>2568924.1600000001</v>
      </c>
    </row>
    <row r="887" spans="1:19" x14ac:dyDescent="0.2">
      <c r="A887">
        <v>2016</v>
      </c>
      <c r="B887" t="s">
        <v>106</v>
      </c>
      <c r="C887" s="19">
        <f>VLOOKUP(A887,Datos!$A$2:$E$16,2,TRUE)</f>
        <v>31136210.503821</v>
      </c>
      <c r="D887" s="19">
        <f>VLOOKUP(Panel!A887,Datos!$A$2:$E$16,3,TRUE)</f>
        <v>5.1820518000000003E-2</v>
      </c>
      <c r="E887" s="19">
        <f>VLOOKUP(Panel!A887,Datos!$A$2:$E$16,4,TRUE)</f>
        <v>-884767.49138248002</v>
      </c>
      <c r="F887" s="19">
        <f>VLOOKUP(Panel!A887,Datos!$A$2:$E$16,5,TRUE)</f>
        <v>61.1</v>
      </c>
      <c r="G887" s="22">
        <f>VLOOKUP(Panel!A887,Datos!$A$2:$F$16,6,TRUE)</f>
        <v>-1.7546606202956117E-4</v>
      </c>
      <c r="H887" s="19"/>
      <c r="I887" s="19"/>
      <c r="J887" s="19"/>
      <c r="K887" s="19"/>
      <c r="M887" s="19">
        <v>1622513.9</v>
      </c>
      <c r="N887" s="19">
        <v>1287277</v>
      </c>
      <c r="P887" s="19">
        <v>139686745.16</v>
      </c>
      <c r="Q887" s="19">
        <v>199445735.31</v>
      </c>
      <c r="R887" s="19">
        <v>24998218</v>
      </c>
    </row>
    <row r="888" spans="1:19" x14ac:dyDescent="0.2">
      <c r="A888">
        <v>2016</v>
      </c>
      <c r="B888" t="s">
        <v>107</v>
      </c>
      <c r="C888" s="19">
        <f>VLOOKUP(A888,Datos!$A$2:$E$16,2,TRUE)</f>
        <v>31136210.503821</v>
      </c>
      <c r="D888" s="19">
        <f>VLOOKUP(Panel!A888,Datos!$A$2:$E$16,3,TRUE)</f>
        <v>5.1820518000000003E-2</v>
      </c>
      <c r="E888" s="19">
        <f>VLOOKUP(Panel!A888,Datos!$A$2:$E$16,4,TRUE)</f>
        <v>-884767.49138248002</v>
      </c>
      <c r="F888" s="19">
        <f>VLOOKUP(Panel!A888,Datos!$A$2:$E$16,5,TRUE)</f>
        <v>61.1</v>
      </c>
      <c r="G888" s="22">
        <f>VLOOKUP(Panel!A888,Datos!$A$2:$F$16,6,TRUE)</f>
        <v>-1.7546606202956117E-4</v>
      </c>
      <c r="H888" s="19"/>
      <c r="I888" s="19"/>
      <c r="J888" s="19"/>
      <c r="K888" s="19"/>
      <c r="M888">
        <v>0</v>
      </c>
      <c r="N888" s="19">
        <v>13246552.039999999</v>
      </c>
      <c r="O888" s="19">
        <v>435055224.70999998</v>
      </c>
      <c r="P888" s="19">
        <v>224414117.16</v>
      </c>
      <c r="Q888" s="19">
        <v>216801232.19999999</v>
      </c>
      <c r="R888">
        <v>0</v>
      </c>
      <c r="S888">
        <v>0</v>
      </c>
    </row>
    <row r="889" spans="1:19" x14ac:dyDescent="0.2">
      <c r="A889">
        <v>2016</v>
      </c>
      <c r="B889" t="s">
        <v>108</v>
      </c>
      <c r="C889" s="19">
        <f>VLOOKUP(A889,Datos!$A$2:$E$16,2,TRUE)</f>
        <v>31136210.503821</v>
      </c>
      <c r="D889" s="19">
        <f>VLOOKUP(Panel!A889,Datos!$A$2:$E$16,3,TRUE)</f>
        <v>5.1820518000000003E-2</v>
      </c>
      <c r="E889" s="19">
        <f>VLOOKUP(Panel!A889,Datos!$A$2:$E$16,4,TRUE)</f>
        <v>-884767.49138248002</v>
      </c>
      <c r="F889" s="19">
        <f>VLOOKUP(Panel!A889,Datos!$A$2:$E$16,5,TRUE)</f>
        <v>61.1</v>
      </c>
      <c r="G889" s="22">
        <f>VLOOKUP(Panel!A889,Datos!$A$2:$F$16,6,TRUE)</f>
        <v>-1.7546606202956117E-4</v>
      </c>
      <c r="H889" s="19"/>
      <c r="I889" s="19"/>
      <c r="J889" s="19"/>
      <c r="K889" s="19"/>
      <c r="N889" s="19">
        <v>995000</v>
      </c>
      <c r="O889" s="19">
        <v>15977135.6</v>
      </c>
      <c r="P889" s="19">
        <v>30948112.129999999</v>
      </c>
      <c r="Q889" s="19">
        <v>134666421.91</v>
      </c>
      <c r="R889">
        <v>0</v>
      </c>
      <c r="S889">
        <v>0</v>
      </c>
    </row>
    <row r="890" spans="1:19" x14ac:dyDescent="0.2">
      <c r="A890">
        <v>2016</v>
      </c>
      <c r="B890" t="s">
        <v>109</v>
      </c>
      <c r="C890" s="19">
        <f>VLOOKUP(A890,Datos!$A$2:$E$16,2,TRUE)</f>
        <v>31136210.503821</v>
      </c>
      <c r="D890" s="19">
        <f>VLOOKUP(Panel!A890,Datos!$A$2:$E$16,3,TRUE)</f>
        <v>5.1820518000000003E-2</v>
      </c>
      <c r="E890" s="19">
        <f>VLOOKUP(Panel!A890,Datos!$A$2:$E$16,4,TRUE)</f>
        <v>-884767.49138248002</v>
      </c>
      <c r="F890" s="19">
        <f>VLOOKUP(Panel!A890,Datos!$A$2:$E$16,5,TRUE)</f>
        <v>61.1</v>
      </c>
      <c r="G890" s="22">
        <f>VLOOKUP(Panel!A890,Datos!$A$2:$F$16,6,TRUE)</f>
        <v>-1.7546606202956117E-4</v>
      </c>
      <c r="H890" s="19"/>
      <c r="I890" s="19"/>
      <c r="J890" s="19"/>
      <c r="K890" s="19"/>
      <c r="L890" s="19"/>
      <c r="M890" s="19">
        <v>1600000</v>
      </c>
      <c r="N890" s="19">
        <v>137518459.72999999</v>
      </c>
      <c r="O890">
        <v>0</v>
      </c>
      <c r="Q890" s="19">
        <v>350073550</v>
      </c>
      <c r="R890">
        <v>0</v>
      </c>
      <c r="S890">
        <v>0</v>
      </c>
    </row>
    <row r="891" spans="1:19" x14ac:dyDescent="0.2">
      <c r="A891">
        <v>2016</v>
      </c>
      <c r="B891" t="s">
        <v>110</v>
      </c>
      <c r="C891" s="19">
        <f>VLOOKUP(A891,Datos!$A$2:$E$16,2,TRUE)</f>
        <v>31136210.503821</v>
      </c>
      <c r="D891" s="19">
        <f>VLOOKUP(Panel!A891,Datos!$A$2:$E$16,3,TRUE)</f>
        <v>5.1820518000000003E-2</v>
      </c>
      <c r="E891" s="19">
        <f>VLOOKUP(Panel!A891,Datos!$A$2:$E$16,4,TRUE)</f>
        <v>-884767.49138248002</v>
      </c>
      <c r="F891" s="19">
        <f>VLOOKUP(Panel!A891,Datos!$A$2:$E$16,5,TRUE)</f>
        <v>61.1</v>
      </c>
      <c r="G891" s="22">
        <f>VLOOKUP(Panel!A891,Datos!$A$2:$F$16,6,TRUE)</f>
        <v>-1.7546606202956117E-4</v>
      </c>
      <c r="H891" s="19"/>
      <c r="J891" s="19"/>
      <c r="K891" s="19"/>
      <c r="M891">
        <v>0</v>
      </c>
      <c r="N891" s="19">
        <v>2264610</v>
      </c>
      <c r="O891" s="19">
        <v>16629250</v>
      </c>
      <c r="P891">
        <v>0</v>
      </c>
      <c r="Q891" s="19">
        <v>27514938.899999999</v>
      </c>
      <c r="R891">
        <v>0</v>
      </c>
      <c r="S891">
        <v>0</v>
      </c>
    </row>
    <row r="892" spans="1:19" x14ac:dyDescent="0.2">
      <c r="A892">
        <v>2016</v>
      </c>
      <c r="B892" t="s">
        <v>111</v>
      </c>
      <c r="C892" s="19">
        <f>VLOOKUP(A892,Datos!$A$2:$E$16,2,TRUE)</f>
        <v>31136210.503821</v>
      </c>
      <c r="D892" s="19">
        <f>VLOOKUP(Panel!A892,Datos!$A$2:$E$16,3,TRUE)</f>
        <v>5.1820518000000003E-2</v>
      </c>
      <c r="E892" s="19">
        <f>VLOOKUP(Panel!A892,Datos!$A$2:$E$16,4,TRUE)</f>
        <v>-884767.49138248002</v>
      </c>
      <c r="F892" s="19">
        <f>VLOOKUP(Panel!A892,Datos!$A$2:$E$16,5,TRUE)</f>
        <v>61.1</v>
      </c>
      <c r="G892" s="22">
        <f>VLOOKUP(Panel!A892,Datos!$A$2:$F$16,6,TRUE)</f>
        <v>-1.7546606202956117E-4</v>
      </c>
      <c r="H892" s="19"/>
      <c r="I892" s="19"/>
      <c r="J892" s="19"/>
      <c r="K892" s="19"/>
      <c r="N892" s="19">
        <v>4410787.01</v>
      </c>
      <c r="O892">
        <v>0</v>
      </c>
      <c r="P892" s="19">
        <v>9496400</v>
      </c>
      <c r="Q892" s="19">
        <v>5500000</v>
      </c>
      <c r="S892">
        <v>0</v>
      </c>
    </row>
    <row r="893" spans="1:19" x14ac:dyDescent="0.2">
      <c r="A893">
        <v>2017</v>
      </c>
      <c r="B893" t="s">
        <v>31</v>
      </c>
      <c r="C893" s="19">
        <f>VLOOKUP(A893,Datos!$A$2:$E$16,2,TRUE)</f>
        <v>33189220.551510502</v>
      </c>
      <c r="D893" s="19">
        <f>VLOOKUP(Panel!A893,Datos!$A$2:$E$16,3,TRUE)</f>
        <v>5.2216635999999997E-2</v>
      </c>
      <c r="E893" s="19">
        <f>VLOOKUP(Panel!A893,Datos!$A$2:$E$16,4,TRUE)</f>
        <v>-1284096.30881057</v>
      </c>
      <c r="F893" s="19">
        <f>VLOOKUP(Panel!A893,Datos!$A$2:$E$16,5,TRUE)</f>
        <v>62</v>
      </c>
      <c r="G893" s="22">
        <f>VLOOKUP(Panel!A893,Datos!$A$2:$F$16,6,TRUE)</f>
        <v>1.6247080265607172E-2</v>
      </c>
      <c r="H893" s="19"/>
      <c r="I893" s="19"/>
      <c r="J893" s="19"/>
      <c r="K893" s="19"/>
      <c r="N893" s="19">
        <v>2923297</v>
      </c>
      <c r="O893" s="19">
        <v>1500000</v>
      </c>
      <c r="P893" s="19">
        <v>114600851.53</v>
      </c>
      <c r="Q893" s="19">
        <v>552199790</v>
      </c>
      <c r="R893" s="19">
        <v>34876805.200000003</v>
      </c>
      <c r="S893">
        <v>0</v>
      </c>
    </row>
    <row r="894" spans="1:19" x14ac:dyDescent="0.2">
      <c r="A894">
        <v>2017</v>
      </c>
      <c r="B894" t="s">
        <v>32</v>
      </c>
      <c r="C894" s="19">
        <f>VLOOKUP(A894,Datos!$A$2:$E$16,2,TRUE)</f>
        <v>33189220.551510502</v>
      </c>
      <c r="D894" s="19">
        <f>VLOOKUP(Panel!A894,Datos!$A$2:$E$16,3,TRUE)</f>
        <v>5.2216635999999997E-2</v>
      </c>
      <c r="E894" s="19">
        <f>VLOOKUP(Panel!A894,Datos!$A$2:$E$16,4,TRUE)</f>
        <v>-1284096.30881057</v>
      </c>
      <c r="F894" s="19">
        <f>VLOOKUP(Panel!A894,Datos!$A$2:$E$16,5,TRUE)</f>
        <v>62</v>
      </c>
      <c r="G894" s="22">
        <f>VLOOKUP(Panel!A894,Datos!$A$2:$F$16,6,TRUE)</f>
        <v>1.6247080265607172E-2</v>
      </c>
      <c r="J894" s="19"/>
      <c r="M894">
        <v>0</v>
      </c>
      <c r="N894" s="19">
        <v>68035453.280000001</v>
      </c>
      <c r="O894" s="19">
        <v>39604500</v>
      </c>
      <c r="P894" s="19">
        <v>8402339.0500000007</v>
      </c>
      <c r="Q894" s="19">
        <v>393231279.75</v>
      </c>
      <c r="R894" s="19">
        <v>65944389.07</v>
      </c>
      <c r="S894">
        <v>0</v>
      </c>
    </row>
    <row r="895" spans="1:19" x14ac:dyDescent="0.2">
      <c r="A895">
        <v>2017</v>
      </c>
      <c r="B895" t="s">
        <v>33</v>
      </c>
      <c r="C895" s="19">
        <f>VLOOKUP(A895,Datos!$A$2:$E$16,2,TRUE)</f>
        <v>33189220.551510502</v>
      </c>
      <c r="D895" s="19">
        <f>VLOOKUP(Panel!A895,Datos!$A$2:$E$16,3,TRUE)</f>
        <v>5.2216635999999997E-2</v>
      </c>
      <c r="E895" s="19">
        <f>VLOOKUP(Panel!A895,Datos!$A$2:$E$16,4,TRUE)</f>
        <v>-1284096.30881057</v>
      </c>
      <c r="F895" s="19">
        <f>VLOOKUP(Panel!A895,Datos!$A$2:$E$16,5,TRUE)</f>
        <v>62</v>
      </c>
      <c r="G895" s="22">
        <f>VLOOKUP(Panel!A895,Datos!$A$2:$F$16,6,TRUE)</f>
        <v>1.6247080265607172E-2</v>
      </c>
      <c r="H895" s="19"/>
      <c r="I895" s="19"/>
      <c r="J895" s="19"/>
      <c r="K895" s="19"/>
      <c r="M895" s="19">
        <v>17346250</v>
      </c>
      <c r="N895" s="19">
        <v>21143192.02</v>
      </c>
      <c r="O895" s="19">
        <v>88806919.280000001</v>
      </c>
      <c r="P895" s="19">
        <v>2087081825.53</v>
      </c>
      <c r="Q895" s="19">
        <v>2735919624.1100001</v>
      </c>
      <c r="R895" s="19">
        <v>2417122300.2199998</v>
      </c>
      <c r="S895" s="19">
        <v>164638001</v>
      </c>
    </row>
    <row r="896" spans="1:19" x14ac:dyDescent="0.2">
      <c r="A896">
        <v>2017</v>
      </c>
      <c r="B896" t="s">
        <v>34</v>
      </c>
      <c r="C896" s="19">
        <f>VLOOKUP(A896,Datos!$A$2:$E$16,2,TRUE)</f>
        <v>33189220.551510502</v>
      </c>
      <c r="D896" s="19">
        <f>VLOOKUP(Panel!A896,Datos!$A$2:$E$16,3,TRUE)</f>
        <v>5.2216635999999997E-2</v>
      </c>
      <c r="E896" s="19">
        <f>VLOOKUP(Panel!A896,Datos!$A$2:$E$16,4,TRUE)</f>
        <v>-1284096.30881057</v>
      </c>
      <c r="F896" s="19">
        <f>VLOOKUP(Panel!A896,Datos!$A$2:$E$16,5,TRUE)</f>
        <v>62</v>
      </c>
      <c r="G896" s="22">
        <f>VLOOKUP(Panel!A896,Datos!$A$2:$F$16,6,TRUE)</f>
        <v>1.6247080265607172E-2</v>
      </c>
      <c r="H896" s="19"/>
      <c r="I896" s="19"/>
      <c r="J896" s="19"/>
      <c r="K896" s="19"/>
      <c r="N896" s="19">
        <v>85625000</v>
      </c>
      <c r="O896" s="19">
        <v>24754000</v>
      </c>
      <c r="P896" s="19">
        <v>24525874</v>
      </c>
      <c r="Q896" s="19">
        <v>291486074.60000002</v>
      </c>
    </row>
    <row r="897" spans="1:20" x14ac:dyDescent="0.2">
      <c r="A897">
        <v>2017</v>
      </c>
      <c r="B897" t="s">
        <v>35</v>
      </c>
      <c r="C897" s="19">
        <f>VLOOKUP(A897,Datos!$A$2:$E$16,2,TRUE)</f>
        <v>33189220.551510502</v>
      </c>
      <c r="D897" s="19">
        <f>VLOOKUP(Panel!A897,Datos!$A$2:$E$16,3,TRUE)</f>
        <v>5.2216635999999997E-2</v>
      </c>
      <c r="E897" s="19">
        <f>VLOOKUP(Panel!A897,Datos!$A$2:$E$16,4,TRUE)</f>
        <v>-1284096.30881057</v>
      </c>
      <c r="F897" s="19">
        <f>VLOOKUP(Panel!A897,Datos!$A$2:$E$16,5,TRUE)</f>
        <v>62</v>
      </c>
      <c r="G897" s="22">
        <f>VLOOKUP(Panel!A897,Datos!$A$2:$F$16,6,TRUE)</f>
        <v>1.6247080265607172E-2</v>
      </c>
      <c r="H897" s="19"/>
      <c r="I897" s="19"/>
      <c r="J897" s="19"/>
      <c r="K897" s="19"/>
      <c r="L897" s="19"/>
      <c r="M897">
        <v>0</v>
      </c>
      <c r="N897" s="19">
        <v>325463617.51999998</v>
      </c>
      <c r="O897">
        <v>0</v>
      </c>
      <c r="P897">
        <v>0</v>
      </c>
      <c r="Q897" s="19">
        <v>270282098.33999997</v>
      </c>
      <c r="R897" s="19">
        <v>8443099</v>
      </c>
      <c r="S897">
        <v>0</v>
      </c>
    </row>
    <row r="898" spans="1:20" x14ac:dyDescent="0.2">
      <c r="A898">
        <v>2017</v>
      </c>
      <c r="B898" t="s">
        <v>36</v>
      </c>
      <c r="C898" s="19">
        <f>VLOOKUP(A898,Datos!$A$2:$E$16,2,TRUE)</f>
        <v>33189220.551510502</v>
      </c>
      <c r="D898" s="19">
        <f>VLOOKUP(Panel!A898,Datos!$A$2:$E$16,3,TRUE)</f>
        <v>5.2216635999999997E-2</v>
      </c>
      <c r="E898" s="19">
        <f>VLOOKUP(Panel!A898,Datos!$A$2:$E$16,4,TRUE)</f>
        <v>-1284096.30881057</v>
      </c>
      <c r="F898" s="19">
        <f>VLOOKUP(Panel!A898,Datos!$A$2:$E$16,5,TRUE)</f>
        <v>62</v>
      </c>
      <c r="G898" s="22">
        <f>VLOOKUP(Panel!A898,Datos!$A$2:$F$16,6,TRUE)</f>
        <v>1.6247080265607172E-2</v>
      </c>
      <c r="H898" s="19"/>
      <c r="I898" s="19"/>
      <c r="J898" s="19"/>
      <c r="K898" s="19"/>
      <c r="M898" s="19">
        <v>1620000</v>
      </c>
      <c r="N898" s="19">
        <v>149444499</v>
      </c>
      <c r="O898">
        <v>0</v>
      </c>
      <c r="Q898" s="19">
        <v>207715650.38</v>
      </c>
      <c r="S898" s="19">
        <v>46333240.189999998</v>
      </c>
    </row>
    <row r="899" spans="1:20" x14ac:dyDescent="0.2">
      <c r="A899">
        <v>2017</v>
      </c>
      <c r="B899" t="s">
        <v>37</v>
      </c>
      <c r="C899" s="19">
        <f>VLOOKUP(A899,Datos!$A$2:$E$16,2,TRUE)</f>
        <v>33189220.551510502</v>
      </c>
      <c r="D899" s="19">
        <f>VLOOKUP(Panel!A899,Datos!$A$2:$E$16,3,TRUE)</f>
        <v>5.2216635999999997E-2</v>
      </c>
      <c r="E899" s="19">
        <f>VLOOKUP(Panel!A899,Datos!$A$2:$E$16,4,TRUE)</f>
        <v>-1284096.30881057</v>
      </c>
      <c r="F899" s="19">
        <f>VLOOKUP(Panel!A899,Datos!$A$2:$E$16,5,TRUE)</f>
        <v>62</v>
      </c>
      <c r="G899" s="22">
        <f>VLOOKUP(Panel!A899,Datos!$A$2:$F$16,6,TRUE)</f>
        <v>1.6247080265607172E-2</v>
      </c>
      <c r="H899" s="19"/>
      <c r="I899" s="19"/>
      <c r="J899" s="19"/>
      <c r="K899" s="19"/>
      <c r="N899" s="19">
        <v>2536830.4700000002</v>
      </c>
      <c r="O899" s="19">
        <v>16498880.16</v>
      </c>
      <c r="Q899" s="19">
        <v>189832491</v>
      </c>
    </row>
    <row r="900" spans="1:20" x14ac:dyDescent="0.2">
      <c r="A900">
        <v>2017</v>
      </c>
      <c r="B900" t="s">
        <v>38</v>
      </c>
      <c r="C900" s="19">
        <f>VLOOKUP(A900,Datos!$A$2:$E$16,2,TRUE)</f>
        <v>33189220.551510502</v>
      </c>
      <c r="D900" s="19">
        <f>VLOOKUP(Panel!A900,Datos!$A$2:$E$16,3,TRUE)</f>
        <v>5.2216635999999997E-2</v>
      </c>
      <c r="E900" s="19">
        <f>VLOOKUP(Panel!A900,Datos!$A$2:$E$16,4,TRUE)</f>
        <v>-1284096.30881057</v>
      </c>
      <c r="F900" s="19">
        <f>VLOOKUP(Panel!A900,Datos!$A$2:$E$16,5,TRUE)</f>
        <v>62</v>
      </c>
      <c r="G900" s="22">
        <f>VLOOKUP(Panel!A900,Datos!$A$2:$F$16,6,TRUE)</f>
        <v>1.6247080265607172E-2</v>
      </c>
      <c r="H900" s="19"/>
      <c r="J900" s="19"/>
      <c r="K900" s="19"/>
      <c r="M900" s="19">
        <v>130000</v>
      </c>
      <c r="N900" s="19">
        <v>73650453.200000003</v>
      </c>
      <c r="O900" s="19">
        <v>102347943</v>
      </c>
      <c r="P900" s="19">
        <v>943052</v>
      </c>
      <c r="Q900" s="19">
        <v>989790428.19000006</v>
      </c>
    </row>
    <row r="901" spans="1:20" x14ac:dyDescent="0.2">
      <c r="A901">
        <v>2017</v>
      </c>
      <c r="B901" t="s">
        <v>39</v>
      </c>
      <c r="C901" s="19">
        <f>VLOOKUP(A901,Datos!$A$2:$E$16,2,TRUE)</f>
        <v>33189220.551510502</v>
      </c>
      <c r="D901" s="19">
        <f>VLOOKUP(Panel!A901,Datos!$A$2:$E$16,3,TRUE)</f>
        <v>5.2216635999999997E-2</v>
      </c>
      <c r="E901" s="19">
        <f>VLOOKUP(Panel!A901,Datos!$A$2:$E$16,4,TRUE)</f>
        <v>-1284096.30881057</v>
      </c>
      <c r="F901" s="19">
        <f>VLOOKUP(Panel!A901,Datos!$A$2:$E$16,5,TRUE)</f>
        <v>62</v>
      </c>
      <c r="G901" s="22">
        <f>VLOOKUP(Panel!A901,Datos!$A$2:$F$16,6,TRUE)</f>
        <v>1.6247080265607172E-2</v>
      </c>
      <c r="H901" s="19"/>
      <c r="I901" s="19"/>
      <c r="J901" s="19"/>
      <c r="L901" s="19"/>
      <c r="M901" s="19">
        <v>2130740</v>
      </c>
      <c r="N901" s="19">
        <v>2666140.35</v>
      </c>
      <c r="O901" s="19">
        <v>2000000</v>
      </c>
      <c r="P901" s="19">
        <v>3775000</v>
      </c>
      <c r="Q901" s="19">
        <v>155425568.18000001</v>
      </c>
      <c r="R901" s="19">
        <v>68625472</v>
      </c>
    </row>
    <row r="902" spans="1:20" x14ac:dyDescent="0.2">
      <c r="A902">
        <v>2017</v>
      </c>
      <c r="B902" t="s">
        <v>40</v>
      </c>
      <c r="C902" s="19">
        <f>VLOOKUP(A902,Datos!$A$2:$E$16,2,TRUE)</f>
        <v>33189220.551510502</v>
      </c>
      <c r="D902" s="19">
        <f>VLOOKUP(Panel!A902,Datos!$A$2:$E$16,3,TRUE)</f>
        <v>5.2216635999999997E-2</v>
      </c>
      <c r="E902" s="19">
        <f>VLOOKUP(Panel!A902,Datos!$A$2:$E$16,4,TRUE)</f>
        <v>-1284096.30881057</v>
      </c>
      <c r="F902" s="19">
        <f>VLOOKUP(Panel!A902,Datos!$A$2:$E$16,5,TRUE)</f>
        <v>62</v>
      </c>
      <c r="G902" s="22">
        <f>VLOOKUP(Panel!A902,Datos!$A$2:$F$16,6,TRUE)</f>
        <v>1.6247080265607172E-2</v>
      </c>
      <c r="H902" s="19"/>
      <c r="I902" s="19"/>
      <c r="J902" s="19"/>
      <c r="K902" s="19"/>
      <c r="L902" s="19"/>
      <c r="M902" s="19">
        <v>2798302.56</v>
      </c>
      <c r="N902" s="19">
        <v>44673909</v>
      </c>
      <c r="O902" s="19">
        <v>22585948.5</v>
      </c>
      <c r="P902" s="19">
        <v>8647249.7599999998</v>
      </c>
      <c r="Q902" s="19">
        <v>369574109.17000002</v>
      </c>
      <c r="R902" s="19">
        <v>247606173</v>
      </c>
      <c r="S902" s="19">
        <v>116582643.28</v>
      </c>
    </row>
    <row r="903" spans="1:20" x14ac:dyDescent="0.2">
      <c r="A903">
        <v>2017</v>
      </c>
      <c r="B903" t="s">
        <v>41</v>
      </c>
      <c r="C903" s="19">
        <f>VLOOKUP(A903,Datos!$A$2:$E$16,2,TRUE)</f>
        <v>33189220.551510502</v>
      </c>
      <c r="D903" s="19">
        <f>VLOOKUP(Panel!A903,Datos!$A$2:$E$16,3,TRUE)</f>
        <v>5.2216635999999997E-2</v>
      </c>
      <c r="E903" s="19">
        <f>VLOOKUP(Panel!A903,Datos!$A$2:$E$16,4,TRUE)</f>
        <v>-1284096.30881057</v>
      </c>
      <c r="F903" s="19">
        <f>VLOOKUP(Panel!A903,Datos!$A$2:$E$16,5,TRUE)</f>
        <v>62</v>
      </c>
      <c r="G903" s="22">
        <f>VLOOKUP(Panel!A903,Datos!$A$2:$F$16,6,TRUE)</f>
        <v>1.6247080265607172E-2</v>
      </c>
      <c r="H903" s="19"/>
      <c r="I903" s="19"/>
      <c r="J903" s="19"/>
      <c r="K903" s="19"/>
      <c r="L903" s="19"/>
      <c r="M903" s="19">
        <v>2519200</v>
      </c>
      <c r="N903" s="19">
        <v>97656910.879999995</v>
      </c>
      <c r="O903" s="19">
        <v>38469626</v>
      </c>
      <c r="P903" s="19">
        <v>63145324</v>
      </c>
      <c r="Q903" s="19">
        <v>1432308910.8499999</v>
      </c>
      <c r="R903">
        <v>0</v>
      </c>
      <c r="S903" s="19">
        <v>2490000</v>
      </c>
    </row>
    <row r="904" spans="1:20" x14ac:dyDescent="0.2">
      <c r="A904">
        <v>2017</v>
      </c>
      <c r="B904" t="s">
        <v>42</v>
      </c>
      <c r="C904" s="19">
        <f>VLOOKUP(A904,Datos!$A$2:$E$16,2,TRUE)</f>
        <v>33189220.551510502</v>
      </c>
      <c r="D904" s="19">
        <f>VLOOKUP(Panel!A904,Datos!$A$2:$E$16,3,TRUE)</f>
        <v>5.2216635999999997E-2</v>
      </c>
      <c r="E904" s="19">
        <f>VLOOKUP(Panel!A904,Datos!$A$2:$E$16,4,TRUE)</f>
        <v>-1284096.30881057</v>
      </c>
      <c r="F904" s="19">
        <f>VLOOKUP(Panel!A904,Datos!$A$2:$E$16,5,TRUE)</f>
        <v>62</v>
      </c>
      <c r="G904" s="22">
        <f>VLOOKUP(Panel!A904,Datos!$A$2:$F$16,6,TRUE)</f>
        <v>1.6247080265607172E-2</v>
      </c>
      <c r="H904" s="19"/>
      <c r="I904" s="19"/>
      <c r="J904" s="19"/>
      <c r="K904" s="19"/>
      <c r="M904" s="19">
        <v>15517581</v>
      </c>
      <c r="N904" s="19">
        <v>119457378.77</v>
      </c>
      <c r="O904" s="19">
        <v>441001014.39999998</v>
      </c>
      <c r="P904" s="19">
        <v>183132993.16</v>
      </c>
      <c r="Q904" s="19">
        <v>634610902.69000006</v>
      </c>
      <c r="R904" s="19">
        <v>176641478.96000001</v>
      </c>
    </row>
    <row r="905" spans="1:20" x14ac:dyDescent="0.2">
      <c r="A905">
        <v>2017</v>
      </c>
      <c r="B905" t="s">
        <v>43</v>
      </c>
      <c r="C905" s="19">
        <f>VLOOKUP(A905,Datos!$A$2:$E$16,2,TRUE)</f>
        <v>33189220.551510502</v>
      </c>
      <c r="D905" s="19">
        <f>VLOOKUP(Panel!A905,Datos!$A$2:$E$16,3,TRUE)</f>
        <v>5.2216635999999997E-2</v>
      </c>
      <c r="E905" s="19">
        <f>VLOOKUP(Panel!A905,Datos!$A$2:$E$16,4,TRUE)</f>
        <v>-1284096.30881057</v>
      </c>
      <c r="F905" s="19">
        <f>VLOOKUP(Panel!A905,Datos!$A$2:$E$16,5,TRUE)</f>
        <v>62</v>
      </c>
      <c r="G905" s="22">
        <f>VLOOKUP(Panel!A905,Datos!$A$2:$F$16,6,TRUE)</f>
        <v>1.6247080265607172E-2</v>
      </c>
      <c r="H905" s="19"/>
      <c r="I905" s="19"/>
      <c r="J905" s="19"/>
      <c r="K905" s="19"/>
      <c r="M905" s="19">
        <v>157904640.41999999</v>
      </c>
      <c r="N905" s="19">
        <v>313413702.74000001</v>
      </c>
      <c r="O905" s="19">
        <v>124561885.76000001</v>
      </c>
      <c r="P905" s="19">
        <v>646038971.10000002</v>
      </c>
      <c r="Q905" s="19">
        <v>948869688.45000005</v>
      </c>
      <c r="R905" s="19">
        <v>2561623819.0599999</v>
      </c>
      <c r="S905" s="19">
        <v>37926705.600000001</v>
      </c>
    </row>
    <row r="906" spans="1:20" x14ac:dyDescent="0.2">
      <c r="A906">
        <v>2017</v>
      </c>
      <c r="B906" t="s">
        <v>44</v>
      </c>
      <c r="C906" s="19">
        <f>VLOOKUP(A906,Datos!$A$2:$E$16,2,TRUE)</f>
        <v>33189220.551510502</v>
      </c>
      <c r="D906" s="19">
        <f>VLOOKUP(Panel!A906,Datos!$A$2:$E$16,3,TRUE)</f>
        <v>5.2216635999999997E-2</v>
      </c>
      <c r="E906" s="19">
        <f>VLOOKUP(Panel!A906,Datos!$A$2:$E$16,4,TRUE)</f>
        <v>-1284096.30881057</v>
      </c>
      <c r="F906" s="19">
        <f>VLOOKUP(Panel!A906,Datos!$A$2:$E$16,5,TRUE)</f>
        <v>62</v>
      </c>
      <c r="G906" s="22">
        <f>VLOOKUP(Panel!A906,Datos!$A$2:$F$16,6,TRUE)</f>
        <v>1.6247080265607172E-2</v>
      </c>
      <c r="H906" s="19"/>
      <c r="J906" s="19"/>
      <c r="K906" s="19"/>
      <c r="M906" s="19">
        <v>850884.95</v>
      </c>
      <c r="N906" s="19">
        <v>103741582</v>
      </c>
      <c r="O906" s="19">
        <v>42664687</v>
      </c>
      <c r="P906" s="19">
        <v>34401355</v>
      </c>
      <c r="Q906" s="19">
        <v>219687651.52000001</v>
      </c>
      <c r="S906">
        <v>0</v>
      </c>
    </row>
    <row r="907" spans="1:20" x14ac:dyDescent="0.2">
      <c r="A907">
        <v>2017</v>
      </c>
      <c r="B907" t="s">
        <v>45</v>
      </c>
      <c r="C907" s="19">
        <f>VLOOKUP(A907,Datos!$A$2:$E$16,2,TRUE)</f>
        <v>33189220.551510502</v>
      </c>
      <c r="D907" s="19">
        <f>VLOOKUP(Panel!A907,Datos!$A$2:$E$16,3,TRUE)</f>
        <v>5.2216635999999997E-2</v>
      </c>
      <c r="E907" s="19">
        <f>VLOOKUP(Panel!A907,Datos!$A$2:$E$16,4,TRUE)</f>
        <v>-1284096.30881057</v>
      </c>
      <c r="F907" s="19">
        <f>VLOOKUP(Panel!A907,Datos!$A$2:$E$16,5,TRUE)</f>
        <v>62</v>
      </c>
      <c r="G907" s="22">
        <f>VLOOKUP(Panel!A907,Datos!$A$2:$F$16,6,TRUE)</f>
        <v>1.6247080265607172E-2</v>
      </c>
      <c r="H907" s="19"/>
      <c r="I907" s="19"/>
      <c r="J907" s="19"/>
      <c r="N907" s="19">
        <v>3515979</v>
      </c>
      <c r="O907" s="19">
        <v>5000</v>
      </c>
      <c r="P907" s="19">
        <v>68798695.519999996</v>
      </c>
      <c r="Q907" s="19">
        <v>43771450.899999999</v>
      </c>
      <c r="R907">
        <v>0</v>
      </c>
      <c r="S907">
        <v>0</v>
      </c>
    </row>
    <row r="908" spans="1:20" x14ac:dyDescent="0.2">
      <c r="A908">
        <v>2017</v>
      </c>
      <c r="B908" t="s">
        <v>46</v>
      </c>
      <c r="C908" s="19">
        <f>VLOOKUP(A908,Datos!$A$2:$E$16,2,TRUE)</f>
        <v>33189220.551510502</v>
      </c>
      <c r="D908" s="19">
        <f>VLOOKUP(Panel!A908,Datos!$A$2:$E$16,3,TRUE)</f>
        <v>5.2216635999999997E-2</v>
      </c>
      <c r="E908" s="19">
        <f>VLOOKUP(Panel!A908,Datos!$A$2:$E$16,4,TRUE)</f>
        <v>-1284096.30881057</v>
      </c>
      <c r="F908" s="19">
        <f>VLOOKUP(Panel!A908,Datos!$A$2:$E$16,5,TRUE)</f>
        <v>62</v>
      </c>
      <c r="G908" s="22">
        <f>VLOOKUP(Panel!A908,Datos!$A$2:$F$16,6,TRUE)</f>
        <v>1.6247080265607172E-2</v>
      </c>
      <c r="H908" s="19"/>
      <c r="I908" s="19"/>
      <c r="J908" s="19"/>
      <c r="K908" s="19"/>
      <c r="N908" s="19">
        <v>188695472</v>
      </c>
      <c r="O908" s="19">
        <v>79791686.400000006</v>
      </c>
      <c r="P908" s="19">
        <v>59906676.060000002</v>
      </c>
      <c r="Q908" s="19">
        <v>346497069.61000001</v>
      </c>
      <c r="S908">
        <v>0</v>
      </c>
    </row>
    <row r="909" spans="1:20" x14ac:dyDescent="0.2">
      <c r="A909">
        <v>2017</v>
      </c>
      <c r="B909" t="s">
        <v>47</v>
      </c>
      <c r="C909" s="19">
        <f>VLOOKUP(A909,Datos!$A$2:$E$16,2,TRUE)</f>
        <v>33189220.551510502</v>
      </c>
      <c r="D909" s="19">
        <f>VLOOKUP(Panel!A909,Datos!$A$2:$E$16,3,TRUE)</f>
        <v>5.2216635999999997E-2</v>
      </c>
      <c r="E909" s="19">
        <f>VLOOKUP(Panel!A909,Datos!$A$2:$E$16,4,TRUE)</f>
        <v>-1284096.30881057</v>
      </c>
      <c r="F909" s="19">
        <f>VLOOKUP(Panel!A909,Datos!$A$2:$E$16,5,TRUE)</f>
        <v>62</v>
      </c>
      <c r="G909" s="22">
        <f>VLOOKUP(Panel!A909,Datos!$A$2:$F$16,6,TRUE)</f>
        <v>1.6247080265607172E-2</v>
      </c>
      <c r="H909" s="19"/>
      <c r="I909" s="19"/>
      <c r="J909" s="19"/>
      <c r="K909" s="19"/>
      <c r="M909" s="19">
        <v>1348089.11</v>
      </c>
      <c r="N909" s="19">
        <v>56958936.140000001</v>
      </c>
      <c r="O909" s="19">
        <v>41323940.030000001</v>
      </c>
      <c r="P909" s="19">
        <v>965660771</v>
      </c>
      <c r="Q909" s="19">
        <v>715617858.61000001</v>
      </c>
      <c r="R909" s="19">
        <v>224999110.05000001</v>
      </c>
      <c r="S909">
        <v>0</v>
      </c>
    </row>
    <row r="910" spans="1:20" x14ac:dyDescent="0.2">
      <c r="A910">
        <v>2017</v>
      </c>
      <c r="B910" t="s">
        <v>48</v>
      </c>
      <c r="C910" s="19">
        <f>VLOOKUP(A910,Datos!$A$2:$E$16,2,TRUE)</f>
        <v>33189220.551510502</v>
      </c>
      <c r="D910" s="19">
        <f>VLOOKUP(Panel!A910,Datos!$A$2:$E$16,3,TRUE)</f>
        <v>5.2216635999999997E-2</v>
      </c>
      <c r="E910" s="19">
        <f>VLOOKUP(Panel!A910,Datos!$A$2:$E$16,4,TRUE)</f>
        <v>-1284096.30881057</v>
      </c>
      <c r="F910" s="19">
        <f>VLOOKUP(Panel!A910,Datos!$A$2:$E$16,5,TRUE)</f>
        <v>62</v>
      </c>
      <c r="G910" s="22">
        <f>VLOOKUP(Panel!A910,Datos!$A$2:$F$16,6,TRUE)</f>
        <v>1.6247080265607172E-2</v>
      </c>
      <c r="H910" s="19"/>
      <c r="I910" s="19"/>
      <c r="J910" s="19"/>
      <c r="K910" s="19"/>
      <c r="L910" s="19"/>
      <c r="M910" s="19">
        <v>5000000</v>
      </c>
      <c r="N910" s="19">
        <v>238012632.09999999</v>
      </c>
      <c r="P910" s="19">
        <v>509981334.60000002</v>
      </c>
      <c r="Q910" s="19">
        <v>491653856.76999998</v>
      </c>
      <c r="R910" s="19">
        <v>4000000</v>
      </c>
      <c r="T910" s="19">
        <v>1000000</v>
      </c>
    </row>
    <row r="911" spans="1:20" x14ac:dyDescent="0.2">
      <c r="A911">
        <v>2017</v>
      </c>
      <c r="B911" t="s">
        <v>49</v>
      </c>
      <c r="C911" s="19">
        <f>VLOOKUP(A911,Datos!$A$2:$E$16,2,TRUE)</f>
        <v>33189220.551510502</v>
      </c>
      <c r="D911" s="19">
        <f>VLOOKUP(Panel!A911,Datos!$A$2:$E$16,3,TRUE)</f>
        <v>5.2216635999999997E-2</v>
      </c>
      <c r="E911" s="19">
        <f>VLOOKUP(Panel!A911,Datos!$A$2:$E$16,4,TRUE)</f>
        <v>-1284096.30881057</v>
      </c>
      <c r="F911" s="19">
        <f>VLOOKUP(Panel!A911,Datos!$A$2:$E$16,5,TRUE)</f>
        <v>62</v>
      </c>
      <c r="G911" s="22">
        <f>VLOOKUP(Panel!A911,Datos!$A$2:$F$16,6,TRUE)</f>
        <v>1.6247080265607172E-2</v>
      </c>
      <c r="H911" s="19"/>
      <c r="I911" s="19"/>
      <c r="J911" s="19"/>
      <c r="K911" s="19"/>
      <c r="L911" s="19"/>
      <c r="M911" s="19">
        <v>5422766.1799999997</v>
      </c>
      <c r="N911" s="19">
        <v>122614897</v>
      </c>
      <c r="O911" s="19">
        <v>17500000</v>
      </c>
      <c r="P911" s="19">
        <v>444559.07</v>
      </c>
      <c r="Q911" s="19">
        <v>457330302.67000002</v>
      </c>
      <c r="R911" s="19">
        <v>765192.5</v>
      </c>
      <c r="S911">
        <v>0</v>
      </c>
    </row>
    <row r="912" spans="1:20" x14ac:dyDescent="0.2">
      <c r="A912">
        <v>2017</v>
      </c>
      <c r="B912" t="s">
        <v>50</v>
      </c>
      <c r="C912" s="19">
        <f>VLOOKUP(A912,Datos!$A$2:$E$16,2,TRUE)</f>
        <v>33189220.551510502</v>
      </c>
      <c r="D912" s="19">
        <f>VLOOKUP(Panel!A912,Datos!$A$2:$E$16,3,TRUE)</f>
        <v>5.2216635999999997E-2</v>
      </c>
      <c r="E912" s="19">
        <f>VLOOKUP(Panel!A912,Datos!$A$2:$E$16,4,TRUE)</f>
        <v>-1284096.30881057</v>
      </c>
      <c r="F912" s="19">
        <f>VLOOKUP(Panel!A912,Datos!$A$2:$E$16,5,TRUE)</f>
        <v>62</v>
      </c>
      <c r="G912" s="22">
        <f>VLOOKUP(Panel!A912,Datos!$A$2:$F$16,6,TRUE)</f>
        <v>1.6247080265607172E-2</v>
      </c>
      <c r="H912" s="19"/>
      <c r="I912" s="19"/>
      <c r="J912" s="19"/>
      <c r="K912" s="19"/>
      <c r="L912" s="19"/>
      <c r="N912" s="19">
        <v>114326790.09999999</v>
      </c>
      <c r="P912" s="19">
        <v>29241565.609999999</v>
      </c>
      <c r="Q912" s="19">
        <v>291399553.18000001</v>
      </c>
      <c r="R912">
        <v>0</v>
      </c>
      <c r="S912" s="19">
        <v>15000000</v>
      </c>
    </row>
    <row r="913" spans="1:20" x14ac:dyDescent="0.2">
      <c r="A913">
        <v>2017</v>
      </c>
      <c r="B913" t="s">
        <v>51</v>
      </c>
      <c r="C913" s="19">
        <f>VLOOKUP(A913,Datos!$A$2:$E$16,2,TRUE)</f>
        <v>33189220.551510502</v>
      </c>
      <c r="D913" s="19">
        <f>VLOOKUP(Panel!A913,Datos!$A$2:$E$16,3,TRUE)</f>
        <v>5.2216635999999997E-2</v>
      </c>
      <c r="E913" s="19">
        <f>VLOOKUP(Panel!A913,Datos!$A$2:$E$16,4,TRUE)</f>
        <v>-1284096.30881057</v>
      </c>
      <c r="F913" s="19">
        <f>VLOOKUP(Panel!A913,Datos!$A$2:$E$16,5,TRUE)</f>
        <v>62</v>
      </c>
      <c r="G913" s="22">
        <f>VLOOKUP(Panel!A913,Datos!$A$2:$F$16,6,TRUE)</f>
        <v>1.6247080265607172E-2</v>
      </c>
      <c r="H913" s="19"/>
      <c r="I913" s="19"/>
      <c r="J913" s="19"/>
      <c r="K913" s="19"/>
      <c r="M913" s="19">
        <v>43370386.460000001</v>
      </c>
      <c r="N913" s="19">
        <v>10042800</v>
      </c>
      <c r="O913" s="19">
        <v>280699578.5</v>
      </c>
      <c r="P913">
        <v>0</v>
      </c>
      <c r="Q913" s="19">
        <v>2945249866.5999999</v>
      </c>
      <c r="R913">
        <v>0</v>
      </c>
      <c r="S913" s="19">
        <v>435497116</v>
      </c>
      <c r="T913">
        <v>0</v>
      </c>
    </row>
    <row r="914" spans="1:20" x14ac:dyDescent="0.2">
      <c r="A914">
        <v>2017</v>
      </c>
      <c r="B914" t="s">
        <v>52</v>
      </c>
      <c r="C914" s="19">
        <f>VLOOKUP(A914,Datos!$A$2:$E$16,2,TRUE)</f>
        <v>33189220.551510502</v>
      </c>
      <c r="D914" s="19">
        <f>VLOOKUP(Panel!A914,Datos!$A$2:$E$16,3,TRUE)</f>
        <v>5.2216635999999997E-2</v>
      </c>
      <c r="E914" s="19">
        <f>VLOOKUP(Panel!A914,Datos!$A$2:$E$16,4,TRUE)</f>
        <v>-1284096.30881057</v>
      </c>
      <c r="F914" s="19">
        <f>VLOOKUP(Panel!A914,Datos!$A$2:$E$16,5,TRUE)</f>
        <v>62</v>
      </c>
      <c r="G914" s="22">
        <f>VLOOKUP(Panel!A914,Datos!$A$2:$F$16,6,TRUE)</f>
        <v>1.6247080265607172E-2</v>
      </c>
      <c r="H914" s="19"/>
      <c r="J914" s="19"/>
      <c r="K914" s="19"/>
      <c r="N914" s="19">
        <v>4176463</v>
      </c>
      <c r="O914" s="19">
        <v>1523723.48</v>
      </c>
      <c r="P914" s="19">
        <v>275321538.17000002</v>
      </c>
      <c r="Q914" s="19">
        <v>609468849.74000001</v>
      </c>
      <c r="R914">
        <v>0</v>
      </c>
    </row>
    <row r="915" spans="1:20" x14ac:dyDescent="0.2">
      <c r="A915">
        <v>2017</v>
      </c>
      <c r="B915" t="s">
        <v>53</v>
      </c>
      <c r="C915" s="19">
        <f>VLOOKUP(A915,Datos!$A$2:$E$16,2,TRUE)</f>
        <v>33189220.551510502</v>
      </c>
      <c r="D915" s="19">
        <f>VLOOKUP(Panel!A915,Datos!$A$2:$E$16,3,TRUE)</f>
        <v>5.2216635999999997E-2</v>
      </c>
      <c r="E915" s="19">
        <f>VLOOKUP(Panel!A915,Datos!$A$2:$E$16,4,TRUE)</f>
        <v>-1284096.30881057</v>
      </c>
      <c r="F915" s="19">
        <f>VLOOKUP(Panel!A915,Datos!$A$2:$E$16,5,TRUE)</f>
        <v>62</v>
      </c>
      <c r="G915" s="22">
        <f>VLOOKUP(Panel!A915,Datos!$A$2:$F$16,6,TRUE)</f>
        <v>1.6247080265607172E-2</v>
      </c>
      <c r="H915" s="19"/>
      <c r="I915" s="19"/>
      <c r="J915" s="19"/>
      <c r="K915" s="19"/>
      <c r="M915" s="19">
        <v>48824335.310000002</v>
      </c>
      <c r="N915" s="19">
        <v>74475</v>
      </c>
      <c r="P915" s="19">
        <v>54954132.219999999</v>
      </c>
      <c r="Q915" s="19">
        <v>353402044.5</v>
      </c>
      <c r="R915" s="19">
        <v>60018562.420000002</v>
      </c>
    </row>
    <row r="916" spans="1:20" x14ac:dyDescent="0.2">
      <c r="A916">
        <v>2017</v>
      </c>
      <c r="B916" t="s">
        <v>54</v>
      </c>
      <c r="C916" s="19">
        <f>VLOOKUP(A916,Datos!$A$2:$E$16,2,TRUE)</f>
        <v>33189220.551510502</v>
      </c>
      <c r="D916" s="19">
        <f>VLOOKUP(Panel!A916,Datos!$A$2:$E$16,3,TRUE)</f>
        <v>5.2216635999999997E-2</v>
      </c>
      <c r="E916" s="19">
        <f>VLOOKUP(Panel!A916,Datos!$A$2:$E$16,4,TRUE)</f>
        <v>-1284096.30881057</v>
      </c>
      <c r="F916" s="19">
        <f>VLOOKUP(Panel!A916,Datos!$A$2:$E$16,5,TRUE)</f>
        <v>62</v>
      </c>
      <c r="G916" s="22">
        <f>VLOOKUP(Panel!A916,Datos!$A$2:$F$16,6,TRUE)</f>
        <v>1.6247080265607172E-2</v>
      </c>
      <c r="H916" s="19"/>
      <c r="I916" s="19"/>
      <c r="J916" s="19"/>
      <c r="M916">
        <v>0</v>
      </c>
      <c r="N916" s="19">
        <v>3030037.98</v>
      </c>
      <c r="O916" s="19">
        <v>248311405.80000001</v>
      </c>
      <c r="Q916" s="19">
        <v>118988514</v>
      </c>
      <c r="R916" s="19">
        <v>8640000</v>
      </c>
    </row>
    <row r="917" spans="1:20" x14ac:dyDescent="0.2">
      <c r="A917">
        <v>2017</v>
      </c>
      <c r="B917" t="s">
        <v>55</v>
      </c>
      <c r="C917" s="19">
        <f>VLOOKUP(A917,Datos!$A$2:$E$16,2,TRUE)</f>
        <v>33189220.551510502</v>
      </c>
      <c r="D917" s="19">
        <f>VLOOKUP(Panel!A917,Datos!$A$2:$E$16,3,TRUE)</f>
        <v>5.2216635999999997E-2</v>
      </c>
      <c r="E917" s="19">
        <f>VLOOKUP(Panel!A917,Datos!$A$2:$E$16,4,TRUE)</f>
        <v>-1284096.30881057</v>
      </c>
      <c r="F917" s="19">
        <f>VLOOKUP(Panel!A917,Datos!$A$2:$E$16,5,TRUE)</f>
        <v>62</v>
      </c>
      <c r="G917" s="22">
        <f>VLOOKUP(Panel!A917,Datos!$A$2:$F$16,6,TRUE)</f>
        <v>1.6247080265607172E-2</v>
      </c>
      <c r="H917" s="19"/>
      <c r="I917" s="19"/>
      <c r="J917" s="19"/>
      <c r="K917" s="19"/>
      <c r="L917" s="19"/>
      <c r="M917" s="19">
        <v>215310522.97</v>
      </c>
      <c r="N917" s="19">
        <v>421109756.99000001</v>
      </c>
      <c r="O917">
        <v>0</v>
      </c>
      <c r="P917" s="19">
        <v>189117818.30000001</v>
      </c>
      <c r="Q917" s="19">
        <v>10599998.68</v>
      </c>
      <c r="R917" s="19">
        <v>570600329.32000005</v>
      </c>
      <c r="S917">
        <v>0</v>
      </c>
    </row>
    <row r="918" spans="1:20" x14ac:dyDescent="0.2">
      <c r="A918">
        <v>2017</v>
      </c>
      <c r="B918" t="s">
        <v>56</v>
      </c>
      <c r="C918" s="19">
        <f>VLOOKUP(A918,Datos!$A$2:$E$16,2,TRUE)</f>
        <v>33189220.551510502</v>
      </c>
      <c r="D918" s="19">
        <f>VLOOKUP(Panel!A918,Datos!$A$2:$E$16,3,TRUE)</f>
        <v>5.2216635999999997E-2</v>
      </c>
      <c r="E918" s="19">
        <f>VLOOKUP(Panel!A918,Datos!$A$2:$E$16,4,TRUE)</f>
        <v>-1284096.30881057</v>
      </c>
      <c r="F918" s="19">
        <f>VLOOKUP(Panel!A918,Datos!$A$2:$E$16,5,TRUE)</f>
        <v>62</v>
      </c>
      <c r="G918" s="22">
        <f>VLOOKUP(Panel!A918,Datos!$A$2:$F$16,6,TRUE)</f>
        <v>1.6247080265607172E-2</v>
      </c>
      <c r="H918" s="19"/>
      <c r="I918" s="19"/>
      <c r="J918" s="19"/>
      <c r="K918" s="19"/>
      <c r="N918" s="19">
        <v>148504180</v>
      </c>
      <c r="O918">
        <v>0</v>
      </c>
      <c r="P918">
        <v>0</v>
      </c>
      <c r="Q918" s="19">
        <v>471494551.25</v>
      </c>
      <c r="R918">
        <v>0</v>
      </c>
      <c r="S918">
        <v>0</v>
      </c>
    </row>
    <row r="919" spans="1:20" x14ac:dyDescent="0.2">
      <c r="A919">
        <v>2017</v>
      </c>
      <c r="B919" t="s">
        <v>57</v>
      </c>
      <c r="C919" s="19">
        <f>VLOOKUP(A919,Datos!$A$2:$E$16,2,TRUE)</f>
        <v>33189220.551510502</v>
      </c>
      <c r="D919" s="19">
        <f>VLOOKUP(Panel!A919,Datos!$A$2:$E$16,3,TRUE)</f>
        <v>5.2216635999999997E-2</v>
      </c>
      <c r="E919" s="19">
        <f>VLOOKUP(Panel!A919,Datos!$A$2:$E$16,4,TRUE)</f>
        <v>-1284096.30881057</v>
      </c>
      <c r="F919" s="19">
        <f>VLOOKUP(Panel!A919,Datos!$A$2:$E$16,5,TRUE)</f>
        <v>62</v>
      </c>
      <c r="G919" s="22">
        <f>VLOOKUP(Panel!A919,Datos!$A$2:$F$16,6,TRUE)</f>
        <v>1.6247080265607172E-2</v>
      </c>
      <c r="H919" s="19"/>
      <c r="I919" s="19"/>
      <c r="J919" s="19"/>
      <c r="K919" s="19"/>
      <c r="M919" s="19">
        <v>1323717</v>
      </c>
      <c r="N919" s="19">
        <v>53956975.960000001</v>
      </c>
      <c r="O919" s="19">
        <v>202290563.88999999</v>
      </c>
      <c r="P919" s="19">
        <v>82555644.060000002</v>
      </c>
      <c r="Q919" s="19">
        <v>26175000</v>
      </c>
      <c r="R919" s="19">
        <v>85984606.599999994</v>
      </c>
      <c r="S919" s="19">
        <v>309489296.80000001</v>
      </c>
    </row>
    <row r="920" spans="1:20" x14ac:dyDescent="0.2">
      <c r="A920">
        <v>2017</v>
      </c>
      <c r="B920" t="s">
        <v>58</v>
      </c>
      <c r="C920" s="19">
        <f>VLOOKUP(A920,Datos!$A$2:$E$16,2,TRUE)</f>
        <v>33189220.551510502</v>
      </c>
      <c r="D920" s="19">
        <f>VLOOKUP(Panel!A920,Datos!$A$2:$E$16,3,TRUE)</f>
        <v>5.2216635999999997E-2</v>
      </c>
      <c r="E920" s="19">
        <f>VLOOKUP(Panel!A920,Datos!$A$2:$E$16,4,TRUE)</f>
        <v>-1284096.30881057</v>
      </c>
      <c r="F920" s="19">
        <f>VLOOKUP(Panel!A920,Datos!$A$2:$E$16,5,TRUE)</f>
        <v>62</v>
      </c>
      <c r="G920" s="22">
        <f>VLOOKUP(Panel!A920,Datos!$A$2:$F$16,6,TRUE)</f>
        <v>1.6247080265607172E-2</v>
      </c>
      <c r="H920" s="19"/>
      <c r="I920" s="19"/>
      <c r="J920" s="19"/>
      <c r="K920" s="19"/>
      <c r="N920" s="19">
        <v>56646178.770000003</v>
      </c>
      <c r="O920" s="19">
        <v>78631010.079999998</v>
      </c>
      <c r="P920" s="19">
        <v>322125540.79000002</v>
      </c>
      <c r="Q920" s="19">
        <v>853233266.77999997</v>
      </c>
      <c r="S920" s="19">
        <v>31500000</v>
      </c>
    </row>
    <row r="921" spans="1:20" x14ac:dyDescent="0.2">
      <c r="A921">
        <v>2017</v>
      </c>
      <c r="B921" t="s">
        <v>59</v>
      </c>
      <c r="C921" s="19">
        <f>VLOOKUP(A921,Datos!$A$2:$E$16,2,TRUE)</f>
        <v>33189220.551510502</v>
      </c>
      <c r="D921" s="19">
        <f>VLOOKUP(Panel!A921,Datos!$A$2:$E$16,3,TRUE)</f>
        <v>5.2216635999999997E-2</v>
      </c>
      <c r="E921" s="19">
        <f>VLOOKUP(Panel!A921,Datos!$A$2:$E$16,4,TRUE)</f>
        <v>-1284096.30881057</v>
      </c>
      <c r="F921" s="19">
        <f>VLOOKUP(Panel!A921,Datos!$A$2:$E$16,5,TRUE)</f>
        <v>62</v>
      </c>
      <c r="G921" s="22">
        <f>VLOOKUP(Panel!A921,Datos!$A$2:$F$16,6,TRUE)</f>
        <v>1.6247080265607172E-2</v>
      </c>
      <c r="H921" s="19"/>
      <c r="I921" s="19"/>
      <c r="J921" s="19"/>
      <c r="N921" s="19">
        <v>50227889</v>
      </c>
      <c r="O921">
        <v>0</v>
      </c>
      <c r="P921" s="19">
        <v>18220798</v>
      </c>
      <c r="Q921" s="19">
        <v>880230387.84000003</v>
      </c>
    </row>
    <row r="922" spans="1:20" x14ac:dyDescent="0.2">
      <c r="A922">
        <v>2017</v>
      </c>
      <c r="B922" t="s">
        <v>60</v>
      </c>
      <c r="C922" s="19">
        <f>VLOOKUP(A922,Datos!$A$2:$E$16,2,TRUE)</f>
        <v>33189220.551510502</v>
      </c>
      <c r="D922" s="19">
        <f>VLOOKUP(Panel!A922,Datos!$A$2:$E$16,3,TRUE)</f>
        <v>5.2216635999999997E-2</v>
      </c>
      <c r="E922" s="19">
        <f>VLOOKUP(Panel!A922,Datos!$A$2:$E$16,4,TRUE)</f>
        <v>-1284096.30881057</v>
      </c>
      <c r="F922" s="19">
        <f>VLOOKUP(Panel!A922,Datos!$A$2:$E$16,5,TRUE)</f>
        <v>62</v>
      </c>
      <c r="G922" s="22">
        <f>VLOOKUP(Panel!A922,Datos!$A$2:$F$16,6,TRUE)</f>
        <v>1.6247080265607172E-2</v>
      </c>
      <c r="H922" s="19"/>
      <c r="I922" s="19"/>
      <c r="J922" s="19"/>
      <c r="K922" s="19"/>
      <c r="M922" s="19">
        <v>37580000</v>
      </c>
      <c r="N922" s="19">
        <v>6917640</v>
      </c>
      <c r="O922" s="19">
        <v>16108337</v>
      </c>
      <c r="P922" s="19">
        <v>155984413</v>
      </c>
      <c r="Q922" s="19">
        <v>3819911092</v>
      </c>
      <c r="R922" s="19">
        <v>747401878</v>
      </c>
      <c r="S922" s="19">
        <v>301615700</v>
      </c>
    </row>
    <row r="923" spans="1:20" x14ac:dyDescent="0.2">
      <c r="A923">
        <v>2017</v>
      </c>
      <c r="B923" t="s">
        <v>61</v>
      </c>
      <c r="C923" s="19">
        <f>VLOOKUP(A923,Datos!$A$2:$E$16,2,TRUE)</f>
        <v>33189220.551510502</v>
      </c>
      <c r="D923" s="19">
        <f>VLOOKUP(Panel!A923,Datos!$A$2:$E$16,3,TRUE)</f>
        <v>5.2216635999999997E-2</v>
      </c>
      <c r="E923" s="19">
        <f>VLOOKUP(Panel!A923,Datos!$A$2:$E$16,4,TRUE)</f>
        <v>-1284096.30881057</v>
      </c>
      <c r="F923" s="19">
        <f>VLOOKUP(Panel!A923,Datos!$A$2:$E$16,5,TRUE)</f>
        <v>62</v>
      </c>
      <c r="G923" s="22">
        <f>VLOOKUP(Panel!A923,Datos!$A$2:$F$16,6,TRUE)</f>
        <v>1.6247080265607172E-2</v>
      </c>
      <c r="H923" s="19"/>
      <c r="I923" s="19"/>
      <c r="J923" s="19"/>
      <c r="K923" s="19"/>
      <c r="M923" s="19">
        <v>1687000</v>
      </c>
      <c r="N923" s="19">
        <v>5575288</v>
      </c>
      <c r="Q923" s="19">
        <v>521168492.44</v>
      </c>
      <c r="R923" s="19">
        <v>1460000</v>
      </c>
    </row>
    <row r="924" spans="1:20" x14ac:dyDescent="0.2">
      <c r="A924">
        <v>2017</v>
      </c>
      <c r="B924" t="s">
        <v>62</v>
      </c>
      <c r="C924" s="19">
        <f>VLOOKUP(A924,Datos!$A$2:$E$16,2,TRUE)</f>
        <v>33189220.551510502</v>
      </c>
      <c r="D924" s="19">
        <f>VLOOKUP(Panel!A924,Datos!$A$2:$E$16,3,TRUE)</f>
        <v>5.2216635999999997E-2</v>
      </c>
      <c r="E924" s="19">
        <f>VLOOKUP(Panel!A924,Datos!$A$2:$E$16,4,TRUE)</f>
        <v>-1284096.30881057</v>
      </c>
      <c r="F924" s="19">
        <f>VLOOKUP(Panel!A924,Datos!$A$2:$E$16,5,TRUE)</f>
        <v>62</v>
      </c>
      <c r="G924" s="22">
        <f>VLOOKUP(Panel!A924,Datos!$A$2:$F$16,6,TRUE)</f>
        <v>1.6247080265607172E-2</v>
      </c>
      <c r="H924" s="19"/>
      <c r="J924" s="19"/>
      <c r="K924" s="19"/>
      <c r="L924" s="19"/>
      <c r="M924" s="19">
        <v>5146835</v>
      </c>
      <c r="N924" s="19">
        <v>2774354.76</v>
      </c>
      <c r="O924" s="19">
        <v>220000</v>
      </c>
      <c r="P924" s="19">
        <v>7029490.4000000004</v>
      </c>
      <c r="Q924" s="19">
        <v>38537955</v>
      </c>
    </row>
    <row r="925" spans="1:20" x14ac:dyDescent="0.2">
      <c r="A925">
        <v>2017</v>
      </c>
      <c r="B925" t="s">
        <v>63</v>
      </c>
      <c r="C925" s="19">
        <f>VLOOKUP(A925,Datos!$A$2:$E$16,2,TRUE)</f>
        <v>33189220.551510502</v>
      </c>
      <c r="D925" s="19">
        <f>VLOOKUP(Panel!A925,Datos!$A$2:$E$16,3,TRUE)</f>
        <v>5.2216635999999997E-2</v>
      </c>
      <c r="E925" s="19">
        <f>VLOOKUP(Panel!A925,Datos!$A$2:$E$16,4,TRUE)</f>
        <v>-1284096.30881057</v>
      </c>
      <c r="F925" s="19">
        <f>VLOOKUP(Panel!A925,Datos!$A$2:$E$16,5,TRUE)</f>
        <v>62</v>
      </c>
      <c r="G925" s="22">
        <f>VLOOKUP(Panel!A925,Datos!$A$2:$F$16,6,TRUE)</f>
        <v>1.6247080265607172E-2</v>
      </c>
      <c r="H925" s="19"/>
      <c r="I925" s="19"/>
      <c r="J925" s="19"/>
      <c r="K925" s="19"/>
      <c r="M925" s="19">
        <v>700000</v>
      </c>
      <c r="N925" s="19">
        <v>226352750</v>
      </c>
      <c r="O925" s="19">
        <v>135173088</v>
      </c>
      <c r="P925" s="19">
        <v>554869691.37</v>
      </c>
      <c r="Q925" s="19">
        <v>836206290.69000006</v>
      </c>
      <c r="R925">
        <v>0</v>
      </c>
      <c r="S925">
        <v>0</v>
      </c>
    </row>
    <row r="926" spans="1:20" x14ac:dyDescent="0.2">
      <c r="A926">
        <v>2017</v>
      </c>
      <c r="B926" t="s">
        <v>64</v>
      </c>
      <c r="C926" s="19">
        <f>VLOOKUP(A926,Datos!$A$2:$E$16,2,TRUE)</f>
        <v>33189220.551510502</v>
      </c>
      <c r="D926" s="19">
        <f>VLOOKUP(Panel!A926,Datos!$A$2:$E$16,3,TRUE)</f>
        <v>5.2216635999999997E-2</v>
      </c>
      <c r="E926" s="19">
        <f>VLOOKUP(Panel!A926,Datos!$A$2:$E$16,4,TRUE)</f>
        <v>-1284096.30881057</v>
      </c>
      <c r="F926" s="19">
        <f>VLOOKUP(Panel!A926,Datos!$A$2:$E$16,5,TRUE)</f>
        <v>62</v>
      </c>
      <c r="G926" s="22">
        <f>VLOOKUP(Panel!A926,Datos!$A$2:$F$16,6,TRUE)</f>
        <v>1.6247080265607172E-2</v>
      </c>
      <c r="H926" s="19"/>
      <c r="I926" s="19"/>
      <c r="J926" s="19"/>
      <c r="K926" s="19"/>
      <c r="L926" s="19"/>
      <c r="N926" s="19">
        <v>158114043.59999999</v>
      </c>
      <c r="O926" s="19">
        <v>109271890.5</v>
      </c>
      <c r="Q926" s="19">
        <v>251201579.53999999</v>
      </c>
      <c r="R926" s="19">
        <v>53613198.700000003</v>
      </c>
      <c r="S926" s="19">
        <v>1648132895</v>
      </c>
    </row>
    <row r="927" spans="1:20" x14ac:dyDescent="0.2">
      <c r="A927">
        <v>2017</v>
      </c>
      <c r="B927" t="s">
        <v>65</v>
      </c>
      <c r="C927" s="19">
        <f>VLOOKUP(A927,Datos!$A$2:$E$16,2,TRUE)</f>
        <v>33189220.551510502</v>
      </c>
      <c r="D927" s="19">
        <f>VLOOKUP(Panel!A927,Datos!$A$2:$E$16,3,TRUE)</f>
        <v>5.2216635999999997E-2</v>
      </c>
      <c r="E927" s="19">
        <f>VLOOKUP(Panel!A927,Datos!$A$2:$E$16,4,TRUE)</f>
        <v>-1284096.30881057</v>
      </c>
      <c r="F927" s="19">
        <f>VLOOKUP(Panel!A927,Datos!$A$2:$E$16,5,TRUE)</f>
        <v>62</v>
      </c>
      <c r="G927" s="22">
        <f>VLOOKUP(Panel!A927,Datos!$A$2:$F$16,6,TRUE)</f>
        <v>1.6247080265607172E-2</v>
      </c>
      <c r="H927" s="19"/>
      <c r="K927" s="19"/>
      <c r="N927" s="19">
        <v>308603678.19999999</v>
      </c>
      <c r="P927" s="19">
        <v>44020391.829999998</v>
      </c>
      <c r="Q927" s="19">
        <v>203496343.59999999</v>
      </c>
      <c r="R927" s="19">
        <v>15847145.1</v>
      </c>
      <c r="S927" s="19">
        <v>1199958.78</v>
      </c>
    </row>
    <row r="928" spans="1:20" x14ac:dyDescent="0.2">
      <c r="A928">
        <v>2017</v>
      </c>
      <c r="B928" t="s">
        <v>66</v>
      </c>
      <c r="C928" s="19">
        <f>VLOOKUP(A928,Datos!$A$2:$E$16,2,TRUE)</f>
        <v>33189220.551510502</v>
      </c>
      <c r="D928" s="19">
        <f>VLOOKUP(Panel!A928,Datos!$A$2:$E$16,3,TRUE)</f>
        <v>5.2216635999999997E-2</v>
      </c>
      <c r="E928" s="19">
        <f>VLOOKUP(Panel!A928,Datos!$A$2:$E$16,4,TRUE)</f>
        <v>-1284096.30881057</v>
      </c>
      <c r="F928" s="19">
        <f>VLOOKUP(Panel!A928,Datos!$A$2:$E$16,5,TRUE)</f>
        <v>62</v>
      </c>
      <c r="G928" s="22">
        <f>VLOOKUP(Panel!A928,Datos!$A$2:$F$16,6,TRUE)</f>
        <v>1.6247080265607172E-2</v>
      </c>
      <c r="H928" s="19"/>
      <c r="I928" s="19"/>
      <c r="J928" s="19"/>
      <c r="N928" s="19">
        <v>94506934.829999998</v>
      </c>
      <c r="O928" s="19">
        <v>34000000</v>
      </c>
      <c r="P928" s="19">
        <v>251456690.12</v>
      </c>
      <c r="Q928" s="19">
        <v>84787985.200000003</v>
      </c>
      <c r="R928" s="19">
        <v>117269684.31</v>
      </c>
      <c r="S928">
        <v>0</v>
      </c>
    </row>
    <row r="929" spans="1:19" x14ac:dyDescent="0.2">
      <c r="A929">
        <v>2017</v>
      </c>
      <c r="B929" t="s">
        <v>67</v>
      </c>
      <c r="C929" s="19">
        <f>VLOOKUP(A929,Datos!$A$2:$E$16,2,TRUE)</f>
        <v>33189220.551510502</v>
      </c>
      <c r="D929" s="19">
        <f>VLOOKUP(Panel!A929,Datos!$A$2:$E$16,3,TRUE)</f>
        <v>5.2216635999999997E-2</v>
      </c>
      <c r="E929" s="19">
        <f>VLOOKUP(Panel!A929,Datos!$A$2:$E$16,4,TRUE)</f>
        <v>-1284096.30881057</v>
      </c>
      <c r="F929" s="19">
        <f>VLOOKUP(Panel!A929,Datos!$A$2:$E$16,5,TRUE)</f>
        <v>62</v>
      </c>
      <c r="G929" s="22">
        <f>VLOOKUP(Panel!A929,Datos!$A$2:$F$16,6,TRUE)</f>
        <v>1.6247080265607172E-2</v>
      </c>
      <c r="H929" s="19"/>
      <c r="I929" s="19"/>
      <c r="J929" s="19"/>
      <c r="K929" s="19"/>
      <c r="M929" s="19">
        <v>29994.720000000001</v>
      </c>
      <c r="N929">
        <v>0</v>
      </c>
      <c r="P929" s="19">
        <v>1156091422.96</v>
      </c>
      <c r="Q929" s="19">
        <v>555625692.72000003</v>
      </c>
      <c r="R929" s="19">
        <v>240200520.33000001</v>
      </c>
      <c r="S929">
        <v>0</v>
      </c>
    </row>
    <row r="930" spans="1:19" x14ac:dyDescent="0.2">
      <c r="A930">
        <v>2017</v>
      </c>
      <c r="B930" t="s">
        <v>68</v>
      </c>
      <c r="C930" s="19">
        <f>VLOOKUP(A930,Datos!$A$2:$E$16,2,TRUE)</f>
        <v>33189220.551510502</v>
      </c>
      <c r="D930" s="19">
        <f>VLOOKUP(Panel!A930,Datos!$A$2:$E$16,3,TRUE)</f>
        <v>5.2216635999999997E-2</v>
      </c>
      <c r="E930" s="19">
        <f>VLOOKUP(Panel!A930,Datos!$A$2:$E$16,4,TRUE)</f>
        <v>-1284096.30881057</v>
      </c>
      <c r="F930" s="19">
        <f>VLOOKUP(Panel!A930,Datos!$A$2:$E$16,5,TRUE)</f>
        <v>62</v>
      </c>
      <c r="G930" s="22">
        <f>VLOOKUP(Panel!A930,Datos!$A$2:$F$16,6,TRUE)</f>
        <v>1.6247080265607172E-2</v>
      </c>
      <c r="H930" s="19"/>
      <c r="I930" s="19"/>
      <c r="K930" s="19"/>
      <c r="L930" s="19"/>
      <c r="N930" s="19">
        <v>41779824.5</v>
      </c>
      <c r="O930" s="19">
        <v>53560511.340000004</v>
      </c>
      <c r="P930">
        <v>0</v>
      </c>
      <c r="Q930" s="19">
        <v>455280679.11000001</v>
      </c>
      <c r="S930">
        <v>0</v>
      </c>
    </row>
    <row r="931" spans="1:19" x14ac:dyDescent="0.2">
      <c r="A931">
        <v>2017</v>
      </c>
      <c r="B931" t="s">
        <v>69</v>
      </c>
      <c r="C931" s="19">
        <f>VLOOKUP(A931,Datos!$A$2:$E$16,2,TRUE)</f>
        <v>33189220.551510502</v>
      </c>
      <c r="D931" s="19">
        <f>VLOOKUP(Panel!A931,Datos!$A$2:$E$16,3,TRUE)</f>
        <v>5.2216635999999997E-2</v>
      </c>
      <c r="E931" s="19">
        <f>VLOOKUP(Panel!A931,Datos!$A$2:$E$16,4,TRUE)</f>
        <v>-1284096.30881057</v>
      </c>
      <c r="F931" s="19">
        <f>VLOOKUP(Panel!A931,Datos!$A$2:$E$16,5,TRUE)</f>
        <v>62</v>
      </c>
      <c r="G931" s="22">
        <f>VLOOKUP(Panel!A931,Datos!$A$2:$F$16,6,TRUE)</f>
        <v>1.6247080265607172E-2</v>
      </c>
      <c r="H931" s="19"/>
      <c r="I931" s="19"/>
      <c r="J931" s="19"/>
      <c r="K931" s="19"/>
      <c r="M931">
        <v>0</v>
      </c>
      <c r="N931" s="19">
        <v>1835810</v>
      </c>
      <c r="O931">
        <v>0</v>
      </c>
      <c r="P931" s="19">
        <v>67817000</v>
      </c>
      <c r="Q931" s="19">
        <v>765206578.96000004</v>
      </c>
      <c r="R931">
        <v>0</v>
      </c>
      <c r="S931" s="19">
        <v>5446960</v>
      </c>
    </row>
    <row r="932" spans="1:19" x14ac:dyDescent="0.2">
      <c r="A932">
        <v>2017</v>
      </c>
      <c r="B932" t="s">
        <v>70</v>
      </c>
      <c r="C932" s="19">
        <f>VLOOKUP(A932,Datos!$A$2:$E$16,2,TRUE)</f>
        <v>33189220.551510502</v>
      </c>
      <c r="D932" s="19">
        <f>VLOOKUP(Panel!A932,Datos!$A$2:$E$16,3,TRUE)</f>
        <v>5.2216635999999997E-2</v>
      </c>
      <c r="E932" s="19">
        <f>VLOOKUP(Panel!A932,Datos!$A$2:$E$16,4,TRUE)</f>
        <v>-1284096.30881057</v>
      </c>
      <c r="F932" s="19">
        <f>VLOOKUP(Panel!A932,Datos!$A$2:$E$16,5,TRUE)</f>
        <v>62</v>
      </c>
      <c r="G932" s="22">
        <f>VLOOKUP(Panel!A932,Datos!$A$2:$F$16,6,TRUE)</f>
        <v>1.6247080265607172E-2</v>
      </c>
      <c r="H932" s="19"/>
      <c r="J932" s="19"/>
      <c r="K932" s="19"/>
      <c r="L932" s="19"/>
      <c r="M932">
        <v>0</v>
      </c>
      <c r="N932" s="19">
        <v>1093501.7</v>
      </c>
      <c r="O932" s="19">
        <v>31457262</v>
      </c>
      <c r="P932" s="19">
        <v>14220179</v>
      </c>
      <c r="Q932" s="19">
        <v>175388402.25</v>
      </c>
      <c r="R932" s="19">
        <v>25014050</v>
      </c>
    </row>
    <row r="933" spans="1:19" x14ac:dyDescent="0.2">
      <c r="A933">
        <v>2017</v>
      </c>
      <c r="B933" t="s">
        <v>71</v>
      </c>
      <c r="C933" s="19">
        <f>VLOOKUP(A933,Datos!$A$2:$E$16,2,TRUE)</f>
        <v>33189220.551510502</v>
      </c>
      <c r="D933" s="19">
        <f>VLOOKUP(Panel!A933,Datos!$A$2:$E$16,3,TRUE)</f>
        <v>5.2216635999999997E-2</v>
      </c>
      <c r="E933" s="19">
        <f>VLOOKUP(Panel!A933,Datos!$A$2:$E$16,4,TRUE)</f>
        <v>-1284096.30881057</v>
      </c>
      <c r="F933" s="19">
        <f>VLOOKUP(Panel!A933,Datos!$A$2:$E$16,5,TRUE)</f>
        <v>62</v>
      </c>
      <c r="G933" s="22">
        <f>VLOOKUP(Panel!A933,Datos!$A$2:$F$16,6,TRUE)</f>
        <v>1.6247080265607172E-2</v>
      </c>
      <c r="H933" s="19"/>
      <c r="I933" s="19"/>
      <c r="J933" s="19"/>
      <c r="K933" s="19"/>
      <c r="L933" s="19"/>
      <c r="M933" s="19">
        <v>13009224</v>
      </c>
      <c r="O933" s="19">
        <v>1916805</v>
      </c>
      <c r="Q933" s="19">
        <v>284117455.88</v>
      </c>
      <c r="R933" s="19">
        <v>191860563.38</v>
      </c>
      <c r="S933">
        <v>0</v>
      </c>
    </row>
    <row r="934" spans="1:19" x14ac:dyDescent="0.2">
      <c r="A934">
        <v>2017</v>
      </c>
      <c r="B934" t="s">
        <v>72</v>
      </c>
      <c r="C934" s="19">
        <f>VLOOKUP(A934,Datos!$A$2:$E$16,2,TRUE)</f>
        <v>33189220.551510502</v>
      </c>
      <c r="D934" s="19">
        <f>VLOOKUP(Panel!A934,Datos!$A$2:$E$16,3,TRUE)</f>
        <v>5.2216635999999997E-2</v>
      </c>
      <c r="E934" s="19">
        <f>VLOOKUP(Panel!A934,Datos!$A$2:$E$16,4,TRUE)</f>
        <v>-1284096.30881057</v>
      </c>
      <c r="F934" s="19">
        <f>VLOOKUP(Panel!A934,Datos!$A$2:$E$16,5,TRUE)</f>
        <v>62</v>
      </c>
      <c r="G934" s="22">
        <f>VLOOKUP(Panel!A934,Datos!$A$2:$F$16,6,TRUE)</f>
        <v>1.6247080265607172E-2</v>
      </c>
      <c r="H934" s="19"/>
      <c r="I934" s="19"/>
      <c r="J934" s="19"/>
      <c r="K934" s="19"/>
      <c r="M934">
        <v>0</v>
      </c>
      <c r="N934" s="19">
        <v>337033574</v>
      </c>
      <c r="O934" s="19">
        <v>30145294</v>
      </c>
      <c r="P934" s="19">
        <v>93457500</v>
      </c>
      <c r="Q934" s="19">
        <v>65120914.340000004</v>
      </c>
      <c r="R934" s="19">
        <v>18501500</v>
      </c>
      <c r="S934">
        <v>0</v>
      </c>
    </row>
    <row r="935" spans="1:19" x14ac:dyDescent="0.2">
      <c r="A935">
        <v>2017</v>
      </c>
      <c r="B935" t="s">
        <v>73</v>
      </c>
      <c r="C935" s="19">
        <f>VLOOKUP(A935,Datos!$A$2:$E$16,2,TRUE)</f>
        <v>33189220.551510502</v>
      </c>
      <c r="D935" s="19">
        <f>VLOOKUP(Panel!A935,Datos!$A$2:$E$16,3,TRUE)</f>
        <v>5.2216635999999997E-2</v>
      </c>
      <c r="E935" s="19">
        <f>VLOOKUP(Panel!A935,Datos!$A$2:$E$16,4,TRUE)</f>
        <v>-1284096.30881057</v>
      </c>
      <c r="F935" s="19">
        <f>VLOOKUP(Panel!A935,Datos!$A$2:$E$16,5,TRUE)</f>
        <v>62</v>
      </c>
      <c r="G935" s="22">
        <f>VLOOKUP(Panel!A935,Datos!$A$2:$F$16,6,TRUE)</f>
        <v>1.6247080265607172E-2</v>
      </c>
      <c r="H935" s="19"/>
      <c r="J935" s="19"/>
      <c r="N935" s="19">
        <v>1500000</v>
      </c>
      <c r="O935" s="19">
        <v>249254584</v>
      </c>
      <c r="P935" s="19">
        <v>24365644.300000001</v>
      </c>
      <c r="Q935" s="19">
        <v>640565081.77999997</v>
      </c>
      <c r="R935" s="19">
        <v>74704942</v>
      </c>
    </row>
    <row r="936" spans="1:19" x14ac:dyDescent="0.2">
      <c r="A936">
        <v>2017</v>
      </c>
      <c r="B936" t="s">
        <v>74</v>
      </c>
      <c r="C936" s="19">
        <f>VLOOKUP(A936,Datos!$A$2:$E$16,2,TRUE)</f>
        <v>33189220.551510502</v>
      </c>
      <c r="D936" s="19">
        <f>VLOOKUP(Panel!A936,Datos!$A$2:$E$16,3,TRUE)</f>
        <v>5.2216635999999997E-2</v>
      </c>
      <c r="E936" s="19">
        <f>VLOOKUP(Panel!A936,Datos!$A$2:$E$16,4,TRUE)</f>
        <v>-1284096.30881057</v>
      </c>
      <c r="F936" s="19">
        <f>VLOOKUP(Panel!A936,Datos!$A$2:$E$16,5,TRUE)</f>
        <v>62</v>
      </c>
      <c r="G936" s="22">
        <f>VLOOKUP(Panel!A936,Datos!$A$2:$F$16,6,TRUE)</f>
        <v>1.6247080265607172E-2</v>
      </c>
      <c r="H936" s="19"/>
      <c r="I936" s="19"/>
      <c r="J936" s="19"/>
      <c r="K936" s="19"/>
      <c r="N936" s="19">
        <v>195578305</v>
      </c>
      <c r="O936">
        <v>0</v>
      </c>
      <c r="P936">
        <v>0</v>
      </c>
      <c r="Q936" s="19">
        <v>395363924.38</v>
      </c>
    </row>
    <row r="937" spans="1:19" x14ac:dyDescent="0.2">
      <c r="A937">
        <v>2017</v>
      </c>
      <c r="B937" t="s">
        <v>75</v>
      </c>
      <c r="C937" s="19">
        <f>VLOOKUP(A937,Datos!$A$2:$E$16,2,TRUE)</f>
        <v>33189220.551510502</v>
      </c>
      <c r="D937" s="19">
        <f>VLOOKUP(Panel!A937,Datos!$A$2:$E$16,3,TRUE)</f>
        <v>5.2216635999999997E-2</v>
      </c>
      <c r="E937" s="19">
        <f>VLOOKUP(Panel!A937,Datos!$A$2:$E$16,4,TRUE)</f>
        <v>-1284096.30881057</v>
      </c>
      <c r="F937" s="19">
        <f>VLOOKUP(Panel!A937,Datos!$A$2:$E$16,5,TRUE)</f>
        <v>62</v>
      </c>
      <c r="G937" s="22">
        <f>VLOOKUP(Panel!A937,Datos!$A$2:$F$16,6,TRUE)</f>
        <v>1.6247080265607172E-2</v>
      </c>
      <c r="H937" s="19"/>
      <c r="I937" s="19"/>
      <c r="J937" s="19"/>
      <c r="N937" s="19">
        <v>16263740.99</v>
      </c>
      <c r="O937" s="19">
        <v>140634550.19999999</v>
      </c>
      <c r="Q937" s="19">
        <v>1050137444.6799999</v>
      </c>
      <c r="R937" s="19">
        <v>17980000</v>
      </c>
      <c r="S937">
        <v>0</v>
      </c>
    </row>
    <row r="938" spans="1:19" x14ac:dyDescent="0.2">
      <c r="A938">
        <v>2017</v>
      </c>
      <c r="B938" t="s">
        <v>76</v>
      </c>
      <c r="C938" s="19">
        <f>VLOOKUP(A938,Datos!$A$2:$E$16,2,TRUE)</f>
        <v>33189220.551510502</v>
      </c>
      <c r="D938" s="19">
        <f>VLOOKUP(Panel!A938,Datos!$A$2:$E$16,3,TRUE)</f>
        <v>5.2216635999999997E-2</v>
      </c>
      <c r="E938" s="19">
        <f>VLOOKUP(Panel!A938,Datos!$A$2:$E$16,4,TRUE)</f>
        <v>-1284096.30881057</v>
      </c>
      <c r="F938" s="19">
        <f>VLOOKUP(Panel!A938,Datos!$A$2:$E$16,5,TRUE)</f>
        <v>62</v>
      </c>
      <c r="G938" s="22">
        <f>VLOOKUP(Panel!A938,Datos!$A$2:$F$16,6,TRUE)</f>
        <v>1.6247080265607172E-2</v>
      </c>
      <c r="H938" s="19"/>
      <c r="I938" s="19"/>
      <c r="J938" s="19"/>
      <c r="K938" s="19"/>
      <c r="N938">
        <v>0</v>
      </c>
      <c r="O938">
        <v>0</v>
      </c>
      <c r="P938" s="19">
        <v>36105368</v>
      </c>
      <c r="Q938" s="19">
        <v>852492592.39999998</v>
      </c>
      <c r="R938">
        <v>0</v>
      </c>
      <c r="S938">
        <v>0</v>
      </c>
    </row>
    <row r="939" spans="1:19" x14ac:dyDescent="0.2">
      <c r="A939">
        <v>2017</v>
      </c>
      <c r="B939" t="s">
        <v>77</v>
      </c>
      <c r="C939" s="19">
        <f>VLOOKUP(A939,Datos!$A$2:$E$16,2,TRUE)</f>
        <v>33189220.551510502</v>
      </c>
      <c r="D939" s="19">
        <f>VLOOKUP(Panel!A939,Datos!$A$2:$E$16,3,TRUE)</f>
        <v>5.2216635999999997E-2</v>
      </c>
      <c r="E939" s="19">
        <f>VLOOKUP(Panel!A939,Datos!$A$2:$E$16,4,TRUE)</f>
        <v>-1284096.30881057</v>
      </c>
      <c r="F939" s="19">
        <f>VLOOKUP(Panel!A939,Datos!$A$2:$E$16,5,TRUE)</f>
        <v>62</v>
      </c>
      <c r="G939" s="22">
        <f>VLOOKUP(Panel!A939,Datos!$A$2:$F$16,6,TRUE)</f>
        <v>1.6247080265607172E-2</v>
      </c>
      <c r="H939" s="19"/>
      <c r="I939" s="19"/>
      <c r="J939" s="19"/>
      <c r="N939" s="19">
        <v>2837130</v>
      </c>
      <c r="O939" s="19">
        <v>59162938</v>
      </c>
      <c r="P939" s="19">
        <v>27586284.079999998</v>
      </c>
      <c r="Q939" s="19">
        <v>620645795</v>
      </c>
      <c r="R939" s="19">
        <v>90994310</v>
      </c>
      <c r="S939">
        <v>0</v>
      </c>
    </row>
    <row r="940" spans="1:19" x14ac:dyDescent="0.2">
      <c r="A940">
        <v>2017</v>
      </c>
      <c r="B940" t="s">
        <v>78</v>
      </c>
      <c r="C940" s="19">
        <f>VLOOKUP(A940,Datos!$A$2:$E$16,2,TRUE)</f>
        <v>33189220.551510502</v>
      </c>
      <c r="D940" s="19">
        <f>VLOOKUP(Panel!A940,Datos!$A$2:$E$16,3,TRUE)</f>
        <v>5.2216635999999997E-2</v>
      </c>
      <c r="E940" s="19">
        <f>VLOOKUP(Panel!A940,Datos!$A$2:$E$16,4,TRUE)</f>
        <v>-1284096.30881057</v>
      </c>
      <c r="F940" s="19">
        <f>VLOOKUP(Panel!A940,Datos!$A$2:$E$16,5,TRUE)</f>
        <v>62</v>
      </c>
      <c r="G940" s="22">
        <f>VLOOKUP(Panel!A940,Datos!$A$2:$F$16,6,TRUE)</f>
        <v>1.6247080265607172E-2</v>
      </c>
      <c r="H940" s="19"/>
      <c r="I940" s="19"/>
      <c r="J940" s="19"/>
      <c r="K940" s="19"/>
      <c r="N940" s="19">
        <v>2684907.01</v>
      </c>
      <c r="O940" s="19">
        <v>95160</v>
      </c>
      <c r="P940" s="19">
        <v>60670547</v>
      </c>
      <c r="Q940" s="19">
        <v>568086113.39999998</v>
      </c>
      <c r="R940" s="19">
        <v>71875000</v>
      </c>
      <c r="S940">
        <v>0</v>
      </c>
    </row>
    <row r="941" spans="1:19" x14ac:dyDescent="0.2">
      <c r="A941">
        <v>2017</v>
      </c>
      <c r="B941" t="s">
        <v>79</v>
      </c>
      <c r="C941" s="19">
        <f>VLOOKUP(A941,Datos!$A$2:$E$16,2,TRUE)</f>
        <v>33189220.551510502</v>
      </c>
      <c r="D941" s="19">
        <f>VLOOKUP(Panel!A941,Datos!$A$2:$E$16,3,TRUE)</f>
        <v>5.2216635999999997E-2</v>
      </c>
      <c r="E941" s="19">
        <f>VLOOKUP(Panel!A941,Datos!$A$2:$E$16,4,TRUE)</f>
        <v>-1284096.30881057</v>
      </c>
      <c r="F941" s="19">
        <f>VLOOKUP(Panel!A941,Datos!$A$2:$E$16,5,TRUE)</f>
        <v>62</v>
      </c>
      <c r="G941" s="22">
        <f>VLOOKUP(Panel!A941,Datos!$A$2:$F$16,6,TRUE)</f>
        <v>1.6247080265607172E-2</v>
      </c>
      <c r="H941" s="19"/>
      <c r="J941" s="19"/>
      <c r="K941" s="19"/>
      <c r="L941" s="19"/>
      <c r="M941" s="19">
        <v>1915000</v>
      </c>
      <c r="N941" s="19">
        <v>2290400</v>
      </c>
      <c r="O941" s="19">
        <v>138726.26</v>
      </c>
      <c r="P941">
        <v>0</v>
      </c>
      <c r="Q941" s="19">
        <v>709643880.88</v>
      </c>
      <c r="R941" s="19">
        <v>5369600</v>
      </c>
      <c r="S941">
        <v>0</v>
      </c>
    </row>
    <row r="942" spans="1:19" x14ac:dyDescent="0.2">
      <c r="A942">
        <v>2017</v>
      </c>
      <c r="B942" t="s">
        <v>80</v>
      </c>
      <c r="C942" s="19">
        <f>VLOOKUP(A942,Datos!$A$2:$E$16,2,TRUE)</f>
        <v>33189220.551510502</v>
      </c>
      <c r="D942" s="19">
        <f>VLOOKUP(Panel!A942,Datos!$A$2:$E$16,3,TRUE)</f>
        <v>5.2216635999999997E-2</v>
      </c>
      <c r="E942" s="19">
        <f>VLOOKUP(Panel!A942,Datos!$A$2:$E$16,4,TRUE)</f>
        <v>-1284096.30881057</v>
      </c>
      <c r="F942" s="19">
        <f>VLOOKUP(Panel!A942,Datos!$A$2:$E$16,5,TRUE)</f>
        <v>62</v>
      </c>
      <c r="G942" s="22">
        <f>VLOOKUP(Panel!A942,Datos!$A$2:$F$16,6,TRUE)</f>
        <v>1.6247080265607172E-2</v>
      </c>
      <c r="H942" s="19"/>
      <c r="I942" s="19"/>
      <c r="J942" s="19"/>
      <c r="K942" s="19"/>
      <c r="M942" s="19">
        <v>1907172.94</v>
      </c>
      <c r="N942" s="19">
        <v>3434967.38</v>
      </c>
      <c r="O942" s="19">
        <v>2055000</v>
      </c>
      <c r="P942" s="19">
        <v>26447676.02</v>
      </c>
      <c r="Q942" s="19">
        <v>80635258.349999994</v>
      </c>
      <c r="R942" s="19">
        <v>1000000</v>
      </c>
    </row>
    <row r="943" spans="1:19" x14ac:dyDescent="0.2">
      <c r="A943">
        <v>2017</v>
      </c>
      <c r="B943" t="s">
        <v>81</v>
      </c>
      <c r="C943" s="19">
        <f>VLOOKUP(A943,Datos!$A$2:$E$16,2,TRUE)</f>
        <v>33189220.551510502</v>
      </c>
      <c r="D943" s="19">
        <f>VLOOKUP(Panel!A943,Datos!$A$2:$E$16,3,TRUE)</f>
        <v>5.2216635999999997E-2</v>
      </c>
      <c r="E943" s="19">
        <f>VLOOKUP(Panel!A943,Datos!$A$2:$E$16,4,TRUE)</f>
        <v>-1284096.30881057</v>
      </c>
      <c r="F943" s="19">
        <f>VLOOKUP(Panel!A943,Datos!$A$2:$E$16,5,TRUE)</f>
        <v>62</v>
      </c>
      <c r="G943" s="22">
        <f>VLOOKUP(Panel!A943,Datos!$A$2:$F$16,6,TRUE)</f>
        <v>1.6247080265607172E-2</v>
      </c>
      <c r="H943" s="19"/>
      <c r="I943" s="19"/>
      <c r="J943" s="19"/>
      <c r="K943" s="19"/>
      <c r="M943" s="19">
        <v>18890821.199999999</v>
      </c>
      <c r="N943" s="19">
        <v>18430254.5</v>
      </c>
      <c r="O943" s="19">
        <v>46227120</v>
      </c>
      <c r="P943" s="19">
        <v>27670000</v>
      </c>
      <c r="Q943" s="19">
        <v>439110128.83999997</v>
      </c>
      <c r="R943" s="19">
        <v>10162549</v>
      </c>
    </row>
    <row r="944" spans="1:19" x14ac:dyDescent="0.2">
      <c r="A944">
        <v>2017</v>
      </c>
      <c r="B944" t="s">
        <v>82</v>
      </c>
      <c r="C944" s="19">
        <f>VLOOKUP(A944,Datos!$A$2:$E$16,2,TRUE)</f>
        <v>33189220.551510502</v>
      </c>
      <c r="D944" s="19">
        <f>VLOOKUP(Panel!A944,Datos!$A$2:$E$16,3,TRUE)</f>
        <v>5.2216635999999997E-2</v>
      </c>
      <c r="E944" s="19">
        <f>VLOOKUP(Panel!A944,Datos!$A$2:$E$16,4,TRUE)</f>
        <v>-1284096.30881057</v>
      </c>
      <c r="F944" s="19">
        <f>VLOOKUP(Panel!A944,Datos!$A$2:$E$16,5,TRUE)</f>
        <v>62</v>
      </c>
      <c r="G944" s="22">
        <f>VLOOKUP(Panel!A944,Datos!$A$2:$F$16,6,TRUE)</f>
        <v>1.6247080265607172E-2</v>
      </c>
      <c r="H944" s="19"/>
      <c r="I944" s="19"/>
      <c r="J944" s="19"/>
      <c r="K944" s="19"/>
      <c r="L944" s="19"/>
      <c r="N944" s="19">
        <v>40268028.920000002</v>
      </c>
      <c r="O944" s="19">
        <v>26466650</v>
      </c>
      <c r="P944" s="19">
        <v>130444734.56</v>
      </c>
      <c r="Q944" s="19">
        <v>147087500</v>
      </c>
      <c r="S944">
        <v>0</v>
      </c>
    </row>
    <row r="945" spans="1:20" x14ac:dyDescent="0.2">
      <c r="A945">
        <v>2017</v>
      </c>
      <c r="B945" t="s">
        <v>83</v>
      </c>
      <c r="C945" s="19">
        <f>VLOOKUP(A945,Datos!$A$2:$E$16,2,TRUE)</f>
        <v>33189220.551510502</v>
      </c>
      <c r="D945" s="19">
        <f>VLOOKUP(Panel!A945,Datos!$A$2:$E$16,3,TRUE)</f>
        <v>5.2216635999999997E-2</v>
      </c>
      <c r="E945" s="19">
        <f>VLOOKUP(Panel!A945,Datos!$A$2:$E$16,4,TRUE)</f>
        <v>-1284096.30881057</v>
      </c>
      <c r="F945" s="19">
        <f>VLOOKUP(Panel!A945,Datos!$A$2:$E$16,5,TRUE)</f>
        <v>62</v>
      </c>
      <c r="G945" s="22">
        <f>VLOOKUP(Panel!A945,Datos!$A$2:$F$16,6,TRUE)</f>
        <v>1.6247080265607172E-2</v>
      </c>
      <c r="H945" s="19"/>
      <c r="I945" s="19"/>
      <c r="J945" s="19"/>
      <c r="K945" s="19"/>
      <c r="N945" s="19">
        <v>89916998</v>
      </c>
      <c r="O945" s="19">
        <v>92103861.769999996</v>
      </c>
      <c r="P945" s="19">
        <v>84567597.870000005</v>
      </c>
      <c r="Q945" s="19">
        <v>710213635.91999996</v>
      </c>
    </row>
    <row r="946" spans="1:20" x14ac:dyDescent="0.2">
      <c r="A946">
        <v>2017</v>
      </c>
      <c r="B946" t="s">
        <v>84</v>
      </c>
      <c r="C946" s="19">
        <f>VLOOKUP(A946,Datos!$A$2:$E$16,2,TRUE)</f>
        <v>33189220.551510502</v>
      </c>
      <c r="D946" s="19">
        <f>VLOOKUP(Panel!A946,Datos!$A$2:$E$16,3,TRUE)</f>
        <v>5.2216635999999997E-2</v>
      </c>
      <c r="E946" s="19">
        <f>VLOOKUP(Panel!A946,Datos!$A$2:$E$16,4,TRUE)</f>
        <v>-1284096.30881057</v>
      </c>
      <c r="F946" s="19">
        <f>VLOOKUP(Panel!A946,Datos!$A$2:$E$16,5,TRUE)</f>
        <v>62</v>
      </c>
      <c r="G946" s="22">
        <f>VLOOKUP(Panel!A946,Datos!$A$2:$F$16,6,TRUE)</f>
        <v>1.6247080265607172E-2</v>
      </c>
      <c r="H946" s="19"/>
      <c r="I946" s="19"/>
      <c r="J946" s="19"/>
      <c r="K946" s="19"/>
      <c r="N946" s="19">
        <v>3440805.2</v>
      </c>
      <c r="O946" s="19">
        <v>21000000</v>
      </c>
      <c r="P946" s="19">
        <v>109848567.64</v>
      </c>
      <c r="Q946" s="19">
        <v>171036666</v>
      </c>
      <c r="R946" s="19">
        <v>92379325.120000005</v>
      </c>
      <c r="S946">
        <v>0</v>
      </c>
    </row>
    <row r="947" spans="1:20" x14ac:dyDescent="0.2">
      <c r="A947">
        <v>2017</v>
      </c>
      <c r="B947" t="s">
        <v>85</v>
      </c>
      <c r="C947" s="19">
        <f>VLOOKUP(A947,Datos!$A$2:$E$16,2,TRUE)</f>
        <v>33189220.551510502</v>
      </c>
      <c r="D947" s="19">
        <f>VLOOKUP(Panel!A947,Datos!$A$2:$E$16,3,TRUE)</f>
        <v>5.2216635999999997E-2</v>
      </c>
      <c r="E947" s="19">
        <f>VLOOKUP(Panel!A947,Datos!$A$2:$E$16,4,TRUE)</f>
        <v>-1284096.30881057</v>
      </c>
      <c r="F947" s="19">
        <f>VLOOKUP(Panel!A947,Datos!$A$2:$E$16,5,TRUE)</f>
        <v>62</v>
      </c>
      <c r="G947" s="22">
        <f>VLOOKUP(Panel!A947,Datos!$A$2:$F$16,6,TRUE)</f>
        <v>1.6247080265607172E-2</v>
      </c>
      <c r="H947" s="19"/>
      <c r="I947" s="19"/>
      <c r="J947" s="19"/>
      <c r="K947" s="19"/>
      <c r="N947" s="19">
        <v>188913559.81999999</v>
      </c>
      <c r="O947" s="19">
        <v>10829575</v>
      </c>
      <c r="P947" s="19">
        <v>38901861.049999997</v>
      </c>
      <c r="Q947" s="19">
        <v>375434586.11000001</v>
      </c>
      <c r="R947" s="19">
        <v>1000000</v>
      </c>
      <c r="S947" s="19">
        <v>14000000</v>
      </c>
    </row>
    <row r="948" spans="1:20" x14ac:dyDescent="0.2">
      <c r="A948">
        <v>2017</v>
      </c>
      <c r="B948" t="s">
        <v>86</v>
      </c>
      <c r="C948" s="19">
        <f>VLOOKUP(A948,Datos!$A$2:$E$16,2,TRUE)</f>
        <v>33189220.551510502</v>
      </c>
      <c r="D948" s="19">
        <f>VLOOKUP(Panel!A948,Datos!$A$2:$E$16,3,TRUE)</f>
        <v>5.2216635999999997E-2</v>
      </c>
      <c r="E948" s="19">
        <f>VLOOKUP(Panel!A948,Datos!$A$2:$E$16,4,TRUE)</f>
        <v>-1284096.30881057</v>
      </c>
      <c r="F948" s="19">
        <f>VLOOKUP(Panel!A948,Datos!$A$2:$E$16,5,TRUE)</f>
        <v>62</v>
      </c>
      <c r="G948" s="22">
        <f>VLOOKUP(Panel!A948,Datos!$A$2:$F$16,6,TRUE)</f>
        <v>1.6247080265607172E-2</v>
      </c>
      <c r="H948" s="19"/>
      <c r="I948" s="19"/>
      <c r="J948" s="19"/>
      <c r="K948" s="19"/>
      <c r="L948" s="19"/>
      <c r="M948">
        <v>0</v>
      </c>
      <c r="N948" s="19">
        <v>400486883.22000003</v>
      </c>
      <c r="O948" s="19">
        <v>3341600</v>
      </c>
      <c r="P948" s="19">
        <v>16274000</v>
      </c>
      <c r="Q948" s="19">
        <v>131990762</v>
      </c>
      <c r="R948">
        <v>0</v>
      </c>
      <c r="S948">
        <v>0</v>
      </c>
    </row>
    <row r="949" spans="1:20" x14ac:dyDescent="0.2">
      <c r="A949">
        <v>2017</v>
      </c>
      <c r="B949" t="s">
        <v>87</v>
      </c>
      <c r="C949" s="19">
        <f>VLOOKUP(A949,Datos!$A$2:$E$16,2,TRUE)</f>
        <v>33189220.551510502</v>
      </c>
      <c r="D949" s="19">
        <f>VLOOKUP(Panel!A949,Datos!$A$2:$E$16,3,TRUE)</f>
        <v>5.2216635999999997E-2</v>
      </c>
      <c r="E949" s="19">
        <f>VLOOKUP(Panel!A949,Datos!$A$2:$E$16,4,TRUE)</f>
        <v>-1284096.30881057</v>
      </c>
      <c r="F949" s="19">
        <f>VLOOKUP(Panel!A949,Datos!$A$2:$E$16,5,TRUE)</f>
        <v>62</v>
      </c>
      <c r="G949" s="22">
        <f>VLOOKUP(Panel!A949,Datos!$A$2:$F$16,6,TRUE)</f>
        <v>1.6247080265607172E-2</v>
      </c>
      <c r="H949" s="19"/>
      <c r="I949" s="19"/>
      <c r="J949" s="19"/>
      <c r="N949" s="19">
        <v>117838657</v>
      </c>
      <c r="O949" s="19">
        <v>10994816</v>
      </c>
      <c r="P949">
        <v>0</v>
      </c>
      <c r="Q949" s="19">
        <v>167766039.25</v>
      </c>
    </row>
    <row r="950" spans="1:20" x14ac:dyDescent="0.2">
      <c r="A950">
        <v>2017</v>
      </c>
      <c r="B950" t="s">
        <v>88</v>
      </c>
      <c r="C950" s="19">
        <f>VLOOKUP(A950,Datos!$A$2:$E$16,2,TRUE)</f>
        <v>33189220.551510502</v>
      </c>
      <c r="D950" s="19">
        <f>VLOOKUP(Panel!A950,Datos!$A$2:$E$16,3,TRUE)</f>
        <v>5.2216635999999997E-2</v>
      </c>
      <c r="E950" s="19">
        <f>VLOOKUP(Panel!A950,Datos!$A$2:$E$16,4,TRUE)</f>
        <v>-1284096.30881057</v>
      </c>
      <c r="F950" s="19">
        <f>VLOOKUP(Panel!A950,Datos!$A$2:$E$16,5,TRUE)</f>
        <v>62</v>
      </c>
      <c r="G950" s="22">
        <f>VLOOKUP(Panel!A950,Datos!$A$2:$F$16,6,TRUE)</f>
        <v>1.6247080265607172E-2</v>
      </c>
      <c r="H950" s="19"/>
      <c r="I950" s="19"/>
      <c r="J950" s="19"/>
      <c r="K950" s="19"/>
      <c r="M950" s="19">
        <v>2867261.71</v>
      </c>
      <c r="N950" s="19">
        <v>2104654.0499999998</v>
      </c>
      <c r="O950" s="19">
        <v>18309612</v>
      </c>
      <c r="P950" s="19">
        <v>28647004.949999999</v>
      </c>
      <c r="Q950" s="19">
        <v>709980535.02999997</v>
      </c>
      <c r="R950" s="19">
        <v>9907276</v>
      </c>
      <c r="S950" s="19">
        <v>161994.5</v>
      </c>
    </row>
    <row r="951" spans="1:20" x14ac:dyDescent="0.2">
      <c r="A951">
        <v>2017</v>
      </c>
      <c r="B951" t="s">
        <v>89</v>
      </c>
      <c r="C951" s="19">
        <f>VLOOKUP(A951,Datos!$A$2:$E$16,2,TRUE)</f>
        <v>33189220.551510502</v>
      </c>
      <c r="D951" s="19">
        <f>VLOOKUP(Panel!A951,Datos!$A$2:$E$16,3,TRUE)</f>
        <v>5.2216635999999997E-2</v>
      </c>
      <c r="E951" s="19">
        <f>VLOOKUP(Panel!A951,Datos!$A$2:$E$16,4,TRUE)</f>
        <v>-1284096.30881057</v>
      </c>
      <c r="F951" s="19">
        <f>VLOOKUP(Panel!A951,Datos!$A$2:$E$16,5,TRUE)</f>
        <v>62</v>
      </c>
      <c r="G951" s="22">
        <f>VLOOKUP(Panel!A951,Datos!$A$2:$F$16,6,TRUE)</f>
        <v>1.6247080265607172E-2</v>
      </c>
      <c r="H951" s="19"/>
      <c r="I951" s="19"/>
      <c r="J951" s="19"/>
      <c r="K951" s="19"/>
      <c r="M951" s="19">
        <v>5840312.5</v>
      </c>
      <c r="N951" s="19">
        <v>61809350</v>
      </c>
      <c r="O951" s="19">
        <v>154803550</v>
      </c>
      <c r="P951" s="19">
        <v>20136409.73</v>
      </c>
      <c r="Q951" s="19">
        <v>2789812959.25</v>
      </c>
      <c r="R951" s="19">
        <v>296926273.17000002</v>
      </c>
    </row>
    <row r="952" spans="1:20" x14ac:dyDescent="0.2">
      <c r="A952">
        <v>2017</v>
      </c>
      <c r="B952" t="s">
        <v>90</v>
      </c>
      <c r="C952" s="19">
        <f>VLOOKUP(A952,Datos!$A$2:$E$16,2,TRUE)</f>
        <v>33189220.551510502</v>
      </c>
      <c r="D952" s="19">
        <f>VLOOKUP(Panel!A952,Datos!$A$2:$E$16,3,TRUE)</f>
        <v>5.2216635999999997E-2</v>
      </c>
      <c r="E952" s="19">
        <f>VLOOKUP(Panel!A952,Datos!$A$2:$E$16,4,TRUE)</f>
        <v>-1284096.30881057</v>
      </c>
      <c r="F952" s="19">
        <f>VLOOKUP(Panel!A952,Datos!$A$2:$E$16,5,TRUE)</f>
        <v>62</v>
      </c>
      <c r="G952" s="22">
        <f>VLOOKUP(Panel!A952,Datos!$A$2:$F$16,6,TRUE)</f>
        <v>1.6247080265607172E-2</v>
      </c>
      <c r="H952" s="19"/>
      <c r="J952" s="19"/>
      <c r="K952" s="19"/>
      <c r="N952" s="19">
        <v>2574513.25</v>
      </c>
      <c r="O952" s="19">
        <v>100330549</v>
      </c>
      <c r="P952" s="19">
        <v>28728750</v>
      </c>
      <c r="Q952" s="19">
        <v>441119324.32999998</v>
      </c>
      <c r="R952" s="19">
        <v>7987340</v>
      </c>
    </row>
    <row r="953" spans="1:20" x14ac:dyDescent="0.2">
      <c r="A953">
        <v>2017</v>
      </c>
      <c r="B953" t="s">
        <v>91</v>
      </c>
      <c r="C953" s="19">
        <f>VLOOKUP(A953,Datos!$A$2:$E$16,2,TRUE)</f>
        <v>33189220.551510502</v>
      </c>
      <c r="D953" s="19">
        <f>VLOOKUP(Panel!A953,Datos!$A$2:$E$16,3,TRUE)</f>
        <v>5.2216635999999997E-2</v>
      </c>
      <c r="E953" s="19">
        <f>VLOOKUP(Panel!A953,Datos!$A$2:$E$16,4,TRUE)</f>
        <v>-1284096.30881057</v>
      </c>
      <c r="F953" s="19">
        <f>VLOOKUP(Panel!A953,Datos!$A$2:$E$16,5,TRUE)</f>
        <v>62</v>
      </c>
      <c r="G953" s="22">
        <f>VLOOKUP(Panel!A953,Datos!$A$2:$F$16,6,TRUE)</f>
        <v>1.6247080265607172E-2</v>
      </c>
      <c r="H953" s="19"/>
      <c r="I953" s="19"/>
      <c r="J953" s="19"/>
      <c r="K953" s="19"/>
      <c r="L953" s="19"/>
      <c r="M953" s="19">
        <v>6000000</v>
      </c>
      <c r="N953" s="19">
        <v>251305658.52000001</v>
      </c>
      <c r="O953" s="19">
        <v>3498743182.8099999</v>
      </c>
      <c r="P953" s="19">
        <v>754139068.51999998</v>
      </c>
      <c r="Q953" s="19">
        <v>1416097513.1300001</v>
      </c>
      <c r="R953">
        <v>0</v>
      </c>
      <c r="S953" s="19">
        <v>354536933.44999999</v>
      </c>
      <c r="T953">
        <v>0</v>
      </c>
    </row>
    <row r="954" spans="1:20" x14ac:dyDescent="0.2">
      <c r="A954">
        <v>2017</v>
      </c>
      <c r="B954" t="s">
        <v>92</v>
      </c>
      <c r="C954" s="19">
        <f>VLOOKUP(A954,Datos!$A$2:$E$16,2,TRUE)</f>
        <v>33189220.551510502</v>
      </c>
      <c r="D954" s="19">
        <f>VLOOKUP(Panel!A954,Datos!$A$2:$E$16,3,TRUE)</f>
        <v>5.2216635999999997E-2</v>
      </c>
      <c r="E954" s="19">
        <f>VLOOKUP(Panel!A954,Datos!$A$2:$E$16,4,TRUE)</f>
        <v>-1284096.30881057</v>
      </c>
      <c r="F954" s="19">
        <f>VLOOKUP(Panel!A954,Datos!$A$2:$E$16,5,TRUE)</f>
        <v>62</v>
      </c>
      <c r="G954" s="22">
        <f>VLOOKUP(Panel!A954,Datos!$A$2:$F$16,6,TRUE)</f>
        <v>1.6247080265607172E-2</v>
      </c>
      <c r="H954" s="19"/>
      <c r="I954" s="19"/>
      <c r="J954" s="19"/>
      <c r="N954">
        <v>0</v>
      </c>
      <c r="Q954" s="19">
        <v>59716487.780000001</v>
      </c>
    </row>
    <row r="955" spans="1:20" x14ac:dyDescent="0.2">
      <c r="A955">
        <v>2017</v>
      </c>
      <c r="B955" t="s">
        <v>93</v>
      </c>
      <c r="C955" s="19">
        <f>VLOOKUP(A955,Datos!$A$2:$E$16,2,TRUE)</f>
        <v>33189220.551510502</v>
      </c>
      <c r="D955" s="19">
        <f>VLOOKUP(Panel!A955,Datos!$A$2:$E$16,3,TRUE)</f>
        <v>5.2216635999999997E-2</v>
      </c>
      <c r="E955" s="19">
        <f>VLOOKUP(Panel!A955,Datos!$A$2:$E$16,4,TRUE)</f>
        <v>-1284096.30881057</v>
      </c>
      <c r="F955" s="19">
        <f>VLOOKUP(Panel!A955,Datos!$A$2:$E$16,5,TRUE)</f>
        <v>62</v>
      </c>
      <c r="G955" s="22">
        <f>VLOOKUP(Panel!A955,Datos!$A$2:$F$16,6,TRUE)</f>
        <v>1.6247080265607172E-2</v>
      </c>
      <c r="H955" s="19"/>
      <c r="I955" s="19"/>
      <c r="J955" s="19"/>
      <c r="K955" s="19"/>
      <c r="L955" s="19"/>
      <c r="M955" s="19">
        <v>7249240.4800000004</v>
      </c>
      <c r="N955" s="19">
        <v>1150777.44</v>
      </c>
      <c r="O955">
        <v>0</v>
      </c>
      <c r="P955" s="19">
        <v>16564129.630000001</v>
      </c>
      <c r="Q955" s="19">
        <v>62445807.530000001</v>
      </c>
    </row>
    <row r="956" spans="1:20" x14ac:dyDescent="0.2">
      <c r="A956">
        <v>2017</v>
      </c>
      <c r="B956" t="s">
        <v>94</v>
      </c>
      <c r="C956" s="19">
        <f>VLOOKUP(A956,Datos!$A$2:$E$16,2,TRUE)</f>
        <v>33189220.551510502</v>
      </c>
      <c r="D956" s="19">
        <f>VLOOKUP(Panel!A956,Datos!$A$2:$E$16,3,TRUE)</f>
        <v>5.2216635999999997E-2</v>
      </c>
      <c r="E956" s="19">
        <f>VLOOKUP(Panel!A956,Datos!$A$2:$E$16,4,TRUE)</f>
        <v>-1284096.30881057</v>
      </c>
      <c r="F956" s="19">
        <f>VLOOKUP(Panel!A956,Datos!$A$2:$E$16,5,TRUE)</f>
        <v>62</v>
      </c>
      <c r="G956" s="22">
        <f>VLOOKUP(Panel!A956,Datos!$A$2:$F$16,6,TRUE)</f>
        <v>1.6247080265607172E-2</v>
      </c>
      <c r="H956" s="19"/>
      <c r="I956" s="19"/>
      <c r="J956" s="19"/>
      <c r="K956" s="19"/>
      <c r="L956" s="19"/>
      <c r="M956" s="19">
        <v>10343564.119999999</v>
      </c>
      <c r="O956" s="19">
        <v>21093688</v>
      </c>
      <c r="P956" s="19">
        <v>39317774.799999997</v>
      </c>
      <c r="Q956" s="19">
        <v>207719083.12</v>
      </c>
    </row>
    <row r="957" spans="1:20" x14ac:dyDescent="0.2">
      <c r="A957">
        <v>2017</v>
      </c>
      <c r="B957" t="s">
        <v>95</v>
      </c>
      <c r="C957" s="19">
        <f>VLOOKUP(A957,Datos!$A$2:$E$16,2,TRUE)</f>
        <v>33189220.551510502</v>
      </c>
      <c r="D957" s="19">
        <f>VLOOKUP(Panel!A957,Datos!$A$2:$E$16,3,TRUE)</f>
        <v>5.2216635999999997E-2</v>
      </c>
      <c r="E957" s="19">
        <f>VLOOKUP(Panel!A957,Datos!$A$2:$E$16,4,TRUE)</f>
        <v>-1284096.30881057</v>
      </c>
      <c r="F957" s="19">
        <f>VLOOKUP(Panel!A957,Datos!$A$2:$E$16,5,TRUE)</f>
        <v>62</v>
      </c>
      <c r="G957" s="22">
        <f>VLOOKUP(Panel!A957,Datos!$A$2:$F$16,6,TRUE)</f>
        <v>1.6247080265607172E-2</v>
      </c>
      <c r="H957" s="19"/>
      <c r="I957" s="19"/>
      <c r="J957" s="19"/>
      <c r="K957" s="19"/>
      <c r="M957">
        <v>0</v>
      </c>
      <c r="N957" s="19">
        <v>174350651.69999999</v>
      </c>
      <c r="O957" s="19">
        <v>65412000</v>
      </c>
      <c r="P957" s="19">
        <v>3990000</v>
      </c>
      <c r="Q957" s="19">
        <v>3200000</v>
      </c>
      <c r="R957">
        <v>0</v>
      </c>
      <c r="S957">
        <v>0</v>
      </c>
    </row>
    <row r="958" spans="1:20" x14ac:dyDescent="0.2">
      <c r="A958">
        <v>2017</v>
      </c>
      <c r="B958" t="s">
        <v>96</v>
      </c>
      <c r="C958" s="19">
        <f>VLOOKUP(A958,Datos!$A$2:$E$16,2,TRUE)</f>
        <v>33189220.551510502</v>
      </c>
      <c r="D958" s="19">
        <f>VLOOKUP(Panel!A958,Datos!$A$2:$E$16,3,TRUE)</f>
        <v>5.2216635999999997E-2</v>
      </c>
      <c r="E958" s="19">
        <f>VLOOKUP(Panel!A958,Datos!$A$2:$E$16,4,TRUE)</f>
        <v>-1284096.30881057</v>
      </c>
      <c r="F958" s="19">
        <f>VLOOKUP(Panel!A958,Datos!$A$2:$E$16,5,TRUE)</f>
        <v>62</v>
      </c>
      <c r="G958" s="22">
        <f>VLOOKUP(Panel!A958,Datos!$A$2:$F$16,6,TRUE)</f>
        <v>1.6247080265607172E-2</v>
      </c>
      <c r="H958" s="19"/>
      <c r="I958" s="19"/>
      <c r="J958" s="19"/>
      <c r="K958" s="19"/>
      <c r="N958" s="19">
        <v>13432708.460000001</v>
      </c>
      <c r="O958" s="19">
        <v>322764570</v>
      </c>
      <c r="P958" s="19">
        <v>244076954.40000001</v>
      </c>
      <c r="Q958" s="19">
        <v>745272436.34000003</v>
      </c>
      <c r="S958" s="19">
        <v>84300000</v>
      </c>
    </row>
    <row r="959" spans="1:20" x14ac:dyDescent="0.2">
      <c r="A959">
        <v>2017</v>
      </c>
      <c r="B959" t="s">
        <v>97</v>
      </c>
      <c r="C959" s="19">
        <f>VLOOKUP(A959,Datos!$A$2:$E$16,2,TRUE)</f>
        <v>33189220.551510502</v>
      </c>
      <c r="D959" s="19">
        <f>VLOOKUP(Panel!A959,Datos!$A$2:$E$16,3,TRUE)</f>
        <v>5.2216635999999997E-2</v>
      </c>
      <c r="E959" s="19">
        <f>VLOOKUP(Panel!A959,Datos!$A$2:$E$16,4,TRUE)</f>
        <v>-1284096.30881057</v>
      </c>
      <c r="F959" s="19">
        <f>VLOOKUP(Panel!A959,Datos!$A$2:$E$16,5,TRUE)</f>
        <v>62</v>
      </c>
      <c r="G959" s="22">
        <f>VLOOKUP(Panel!A959,Datos!$A$2:$F$16,6,TRUE)</f>
        <v>1.6247080265607172E-2</v>
      </c>
      <c r="I959" s="19"/>
      <c r="J959" s="19"/>
      <c r="O959" s="19">
        <v>88637418.370000005</v>
      </c>
      <c r="P959">
        <v>0</v>
      </c>
      <c r="Q959" s="19">
        <v>446625809.87</v>
      </c>
      <c r="R959" s="19">
        <v>999483539.16999996</v>
      </c>
      <c r="S959">
        <v>0</v>
      </c>
    </row>
    <row r="960" spans="1:20" x14ac:dyDescent="0.2">
      <c r="A960">
        <v>2017</v>
      </c>
      <c r="B960" t="s">
        <v>98</v>
      </c>
      <c r="C960" s="19">
        <f>VLOOKUP(A960,Datos!$A$2:$E$16,2,TRUE)</f>
        <v>33189220.551510502</v>
      </c>
      <c r="D960" s="19">
        <f>VLOOKUP(Panel!A960,Datos!$A$2:$E$16,3,TRUE)</f>
        <v>5.2216635999999997E-2</v>
      </c>
      <c r="E960" s="19">
        <f>VLOOKUP(Panel!A960,Datos!$A$2:$E$16,4,TRUE)</f>
        <v>-1284096.30881057</v>
      </c>
      <c r="F960" s="19">
        <f>VLOOKUP(Panel!A960,Datos!$A$2:$E$16,5,TRUE)</f>
        <v>62</v>
      </c>
      <c r="G960" s="22">
        <f>VLOOKUP(Panel!A960,Datos!$A$2:$F$16,6,TRUE)</f>
        <v>1.6247080265607172E-2</v>
      </c>
      <c r="H960" s="19"/>
      <c r="I960" s="19"/>
      <c r="J960" s="19"/>
      <c r="K960" s="19"/>
      <c r="L960" s="19"/>
      <c r="M960">
        <v>0</v>
      </c>
      <c r="N960" s="19">
        <v>2256172.2799999998</v>
      </c>
      <c r="O960" s="19">
        <v>28501500</v>
      </c>
      <c r="P960" s="19">
        <v>6900000</v>
      </c>
      <c r="Q960" s="19">
        <v>382377832.30000001</v>
      </c>
      <c r="R960" s="19">
        <v>83278636.989999995</v>
      </c>
      <c r="S960">
        <v>0</v>
      </c>
    </row>
    <row r="961" spans="1:20" x14ac:dyDescent="0.2">
      <c r="A961">
        <v>2017</v>
      </c>
      <c r="B961" t="s">
        <v>99</v>
      </c>
      <c r="C961" s="19">
        <f>VLOOKUP(A961,Datos!$A$2:$E$16,2,TRUE)</f>
        <v>33189220.551510502</v>
      </c>
      <c r="D961" s="19">
        <f>VLOOKUP(Panel!A961,Datos!$A$2:$E$16,3,TRUE)</f>
        <v>5.2216635999999997E-2</v>
      </c>
      <c r="E961" s="19">
        <f>VLOOKUP(Panel!A961,Datos!$A$2:$E$16,4,TRUE)</f>
        <v>-1284096.30881057</v>
      </c>
      <c r="F961" s="19">
        <f>VLOOKUP(Panel!A961,Datos!$A$2:$E$16,5,TRUE)</f>
        <v>62</v>
      </c>
      <c r="G961" s="22">
        <f>VLOOKUP(Panel!A961,Datos!$A$2:$F$16,6,TRUE)</f>
        <v>1.6247080265607172E-2</v>
      </c>
      <c r="H961" s="19"/>
      <c r="J961" s="19"/>
      <c r="K961" s="19"/>
      <c r="L961" s="19"/>
      <c r="N961" s="19">
        <v>10974469.93</v>
      </c>
      <c r="P961" s="19">
        <v>6007000</v>
      </c>
      <c r="Q961" s="19">
        <v>435791094.54000002</v>
      </c>
      <c r="R961" s="19">
        <v>424789088.95999998</v>
      </c>
      <c r="S961">
        <v>0</v>
      </c>
      <c r="T961">
        <v>0</v>
      </c>
    </row>
    <row r="962" spans="1:20" x14ac:dyDescent="0.2">
      <c r="A962">
        <v>2017</v>
      </c>
      <c r="B962" t="s">
        <v>100</v>
      </c>
      <c r="C962" s="19">
        <f>VLOOKUP(A962,Datos!$A$2:$E$16,2,TRUE)</f>
        <v>33189220.551510502</v>
      </c>
      <c r="D962" s="19">
        <f>VLOOKUP(Panel!A962,Datos!$A$2:$E$16,3,TRUE)</f>
        <v>5.2216635999999997E-2</v>
      </c>
      <c r="E962" s="19">
        <f>VLOOKUP(Panel!A962,Datos!$A$2:$E$16,4,TRUE)</f>
        <v>-1284096.30881057</v>
      </c>
      <c r="F962" s="19">
        <f>VLOOKUP(Panel!A962,Datos!$A$2:$E$16,5,TRUE)</f>
        <v>62</v>
      </c>
      <c r="G962" s="22">
        <f>VLOOKUP(Panel!A962,Datos!$A$2:$F$16,6,TRUE)</f>
        <v>1.6247080265607172E-2</v>
      </c>
      <c r="H962" s="19"/>
      <c r="I962" s="19"/>
      <c r="J962" s="19"/>
      <c r="K962" s="19"/>
      <c r="L962" s="19"/>
      <c r="N962" s="19">
        <v>191000000</v>
      </c>
      <c r="P962" s="19">
        <v>139132890.50999999</v>
      </c>
      <c r="Q962" s="19">
        <v>1453054063.4300001</v>
      </c>
    </row>
    <row r="963" spans="1:20" x14ac:dyDescent="0.2">
      <c r="A963">
        <v>2017</v>
      </c>
      <c r="B963" t="s">
        <v>101</v>
      </c>
      <c r="C963" s="19">
        <f>VLOOKUP(A963,Datos!$A$2:$E$16,2,TRUE)</f>
        <v>33189220.551510502</v>
      </c>
      <c r="D963" s="19">
        <f>VLOOKUP(Panel!A963,Datos!$A$2:$E$16,3,TRUE)</f>
        <v>5.2216635999999997E-2</v>
      </c>
      <c r="E963" s="19">
        <f>VLOOKUP(Panel!A963,Datos!$A$2:$E$16,4,TRUE)</f>
        <v>-1284096.30881057</v>
      </c>
      <c r="F963" s="19">
        <f>VLOOKUP(Panel!A963,Datos!$A$2:$E$16,5,TRUE)</f>
        <v>62</v>
      </c>
      <c r="G963" s="22">
        <f>VLOOKUP(Panel!A963,Datos!$A$2:$F$16,6,TRUE)</f>
        <v>1.6247080265607172E-2</v>
      </c>
      <c r="H963" s="19"/>
      <c r="I963" s="19"/>
      <c r="J963" s="19"/>
      <c r="N963" s="19">
        <v>2736566</v>
      </c>
      <c r="O963" s="19">
        <v>24500000</v>
      </c>
      <c r="P963">
        <v>0</v>
      </c>
      <c r="S963">
        <v>0</v>
      </c>
    </row>
    <row r="964" spans="1:20" x14ac:dyDescent="0.2">
      <c r="A964">
        <v>2017</v>
      </c>
      <c r="B964" t="s">
        <v>102</v>
      </c>
      <c r="C964" s="19">
        <f>VLOOKUP(A964,Datos!$A$2:$E$16,2,TRUE)</f>
        <v>33189220.551510502</v>
      </c>
      <c r="D964" s="19">
        <f>VLOOKUP(Panel!A964,Datos!$A$2:$E$16,3,TRUE)</f>
        <v>5.2216635999999997E-2</v>
      </c>
      <c r="E964" s="19">
        <f>VLOOKUP(Panel!A964,Datos!$A$2:$E$16,4,TRUE)</f>
        <v>-1284096.30881057</v>
      </c>
      <c r="F964" s="19">
        <f>VLOOKUP(Panel!A964,Datos!$A$2:$E$16,5,TRUE)</f>
        <v>62</v>
      </c>
      <c r="G964" s="22">
        <f>VLOOKUP(Panel!A964,Datos!$A$2:$F$16,6,TRUE)</f>
        <v>1.6247080265607172E-2</v>
      </c>
      <c r="H964" s="19"/>
      <c r="I964" s="19"/>
      <c r="J964" s="19"/>
      <c r="K964" s="19"/>
      <c r="N964" s="19">
        <v>477853.98</v>
      </c>
      <c r="P964" s="19">
        <v>20178200</v>
      </c>
      <c r="Q964" s="19">
        <v>95957462.439999998</v>
      </c>
      <c r="S964">
        <v>0</v>
      </c>
      <c r="T964">
        <v>0</v>
      </c>
    </row>
    <row r="965" spans="1:20" x14ac:dyDescent="0.2">
      <c r="A965">
        <v>2017</v>
      </c>
      <c r="B965" t="s">
        <v>103</v>
      </c>
      <c r="C965" s="19">
        <f>VLOOKUP(A965,Datos!$A$2:$E$16,2,TRUE)</f>
        <v>33189220.551510502</v>
      </c>
      <c r="D965" s="19">
        <f>VLOOKUP(Panel!A965,Datos!$A$2:$E$16,3,TRUE)</f>
        <v>5.2216635999999997E-2</v>
      </c>
      <c r="E965" s="19">
        <f>VLOOKUP(Panel!A965,Datos!$A$2:$E$16,4,TRUE)</f>
        <v>-1284096.30881057</v>
      </c>
      <c r="F965" s="19">
        <f>VLOOKUP(Panel!A965,Datos!$A$2:$E$16,5,TRUE)</f>
        <v>62</v>
      </c>
      <c r="G965" s="22">
        <f>VLOOKUP(Panel!A965,Datos!$A$2:$F$16,6,TRUE)</f>
        <v>1.6247080265607172E-2</v>
      </c>
      <c r="H965" s="19"/>
      <c r="I965" s="19"/>
      <c r="J965" s="19"/>
      <c r="K965" s="19"/>
      <c r="N965" s="19">
        <v>110390157.61</v>
      </c>
      <c r="O965" s="19">
        <v>36000000</v>
      </c>
      <c r="P965" s="19">
        <v>40523802.890000001</v>
      </c>
      <c r="Q965" s="19">
        <v>72994402.260000005</v>
      </c>
      <c r="R965" s="19">
        <v>1092878.1100000001</v>
      </c>
      <c r="S965">
        <v>0</v>
      </c>
    </row>
    <row r="966" spans="1:20" x14ac:dyDescent="0.2">
      <c r="A966">
        <v>2017</v>
      </c>
      <c r="B966" t="s">
        <v>104</v>
      </c>
      <c r="C966" s="19">
        <f>VLOOKUP(A966,Datos!$A$2:$E$16,2,TRUE)</f>
        <v>33189220.551510502</v>
      </c>
      <c r="D966" s="19">
        <f>VLOOKUP(Panel!A966,Datos!$A$2:$E$16,3,TRUE)</f>
        <v>5.2216635999999997E-2</v>
      </c>
      <c r="E966" s="19">
        <f>VLOOKUP(Panel!A966,Datos!$A$2:$E$16,4,TRUE)</f>
        <v>-1284096.30881057</v>
      </c>
      <c r="F966" s="19">
        <f>VLOOKUP(Panel!A966,Datos!$A$2:$E$16,5,TRUE)</f>
        <v>62</v>
      </c>
      <c r="G966" s="22">
        <f>VLOOKUP(Panel!A966,Datos!$A$2:$F$16,6,TRUE)</f>
        <v>1.6247080265607172E-2</v>
      </c>
      <c r="H966" s="19"/>
      <c r="I966" s="19"/>
      <c r="J966" s="19"/>
      <c r="K966" s="19"/>
      <c r="M966" s="19">
        <v>526500</v>
      </c>
      <c r="O966" s="19">
        <v>68485569.599999994</v>
      </c>
      <c r="P966" s="19">
        <v>47091323.710000001</v>
      </c>
      <c r="Q966" s="19">
        <v>818282750.58000004</v>
      </c>
      <c r="R966" s="19">
        <v>15547769.18</v>
      </c>
      <c r="S966" s="19">
        <v>14761293</v>
      </c>
    </row>
    <row r="967" spans="1:20" x14ac:dyDescent="0.2">
      <c r="A967">
        <v>2017</v>
      </c>
      <c r="B967" t="s">
        <v>105</v>
      </c>
      <c r="C967" s="19">
        <f>VLOOKUP(A967,Datos!$A$2:$E$16,2,TRUE)</f>
        <v>33189220.551510502</v>
      </c>
      <c r="D967" s="19">
        <f>VLOOKUP(Panel!A967,Datos!$A$2:$E$16,3,TRUE)</f>
        <v>5.2216635999999997E-2</v>
      </c>
      <c r="E967" s="19">
        <f>VLOOKUP(Panel!A967,Datos!$A$2:$E$16,4,TRUE)</f>
        <v>-1284096.30881057</v>
      </c>
      <c r="F967" s="19">
        <f>VLOOKUP(Panel!A967,Datos!$A$2:$E$16,5,TRUE)</f>
        <v>62</v>
      </c>
      <c r="G967" s="22">
        <f>VLOOKUP(Panel!A967,Datos!$A$2:$F$16,6,TRUE)</f>
        <v>1.6247080265607172E-2</v>
      </c>
      <c r="H967" s="19"/>
      <c r="I967" s="19"/>
      <c r="J967" s="19"/>
      <c r="K967" s="19"/>
      <c r="N967" s="19">
        <v>8693000</v>
      </c>
      <c r="O967">
        <v>0</v>
      </c>
      <c r="P967">
        <v>0</v>
      </c>
      <c r="Q967" s="19">
        <v>74655530</v>
      </c>
      <c r="R967">
        <v>0</v>
      </c>
    </row>
    <row r="968" spans="1:20" x14ac:dyDescent="0.2">
      <c r="A968">
        <v>2017</v>
      </c>
      <c r="B968" t="s">
        <v>106</v>
      </c>
      <c r="C968" s="19">
        <f>VLOOKUP(A968,Datos!$A$2:$E$16,2,TRUE)</f>
        <v>33189220.551510502</v>
      </c>
      <c r="D968" s="19">
        <f>VLOOKUP(Panel!A968,Datos!$A$2:$E$16,3,TRUE)</f>
        <v>5.2216635999999997E-2</v>
      </c>
      <c r="E968" s="19">
        <f>VLOOKUP(Panel!A968,Datos!$A$2:$E$16,4,TRUE)</f>
        <v>-1284096.30881057</v>
      </c>
      <c r="F968" s="19">
        <f>VLOOKUP(Panel!A968,Datos!$A$2:$E$16,5,TRUE)</f>
        <v>62</v>
      </c>
      <c r="G968" s="22">
        <f>VLOOKUP(Panel!A968,Datos!$A$2:$F$16,6,TRUE)</f>
        <v>1.6247080265607172E-2</v>
      </c>
      <c r="H968" s="19"/>
      <c r="I968" s="19"/>
      <c r="J968" s="19"/>
      <c r="K968" s="19"/>
      <c r="M968" s="19">
        <v>1625000</v>
      </c>
      <c r="N968" s="19">
        <v>2285000</v>
      </c>
      <c r="O968" s="19">
        <v>22822058.82</v>
      </c>
      <c r="P968" s="19">
        <v>15477553.140000001</v>
      </c>
      <c r="Q968" s="19">
        <v>611288148.52999997</v>
      </c>
      <c r="R968" s="19">
        <v>47720259.700000003</v>
      </c>
      <c r="S968">
        <v>0</v>
      </c>
    </row>
    <row r="969" spans="1:20" x14ac:dyDescent="0.2">
      <c r="A969">
        <v>2017</v>
      </c>
      <c r="B969" t="s">
        <v>107</v>
      </c>
      <c r="C969" s="19">
        <f>VLOOKUP(A969,Datos!$A$2:$E$16,2,TRUE)</f>
        <v>33189220.551510502</v>
      </c>
      <c r="D969" s="19">
        <f>VLOOKUP(Panel!A969,Datos!$A$2:$E$16,3,TRUE)</f>
        <v>5.2216635999999997E-2</v>
      </c>
      <c r="E969" s="19">
        <f>VLOOKUP(Panel!A969,Datos!$A$2:$E$16,4,TRUE)</f>
        <v>-1284096.30881057</v>
      </c>
      <c r="F969" s="19">
        <f>VLOOKUP(Panel!A969,Datos!$A$2:$E$16,5,TRUE)</f>
        <v>62</v>
      </c>
      <c r="G969" s="22">
        <f>VLOOKUP(Panel!A969,Datos!$A$2:$F$16,6,TRUE)</f>
        <v>1.6247080265607172E-2</v>
      </c>
      <c r="H969" s="19"/>
      <c r="I969" s="19"/>
      <c r="J969" s="19"/>
      <c r="K969" s="19"/>
      <c r="M969" s="19">
        <v>320000</v>
      </c>
      <c r="N969" s="19">
        <v>3515430</v>
      </c>
      <c r="O969">
        <v>0</v>
      </c>
      <c r="P969" s="19">
        <v>30159250</v>
      </c>
      <c r="Q969" s="19">
        <v>559052212.62</v>
      </c>
      <c r="R969">
        <v>0</v>
      </c>
      <c r="S969">
        <v>0</v>
      </c>
    </row>
    <row r="970" spans="1:20" x14ac:dyDescent="0.2">
      <c r="A970">
        <v>2017</v>
      </c>
      <c r="B970" t="s">
        <v>108</v>
      </c>
      <c r="C970" s="19">
        <f>VLOOKUP(A970,Datos!$A$2:$E$16,2,TRUE)</f>
        <v>33189220.551510502</v>
      </c>
      <c r="D970" s="19">
        <f>VLOOKUP(Panel!A970,Datos!$A$2:$E$16,3,TRUE)</f>
        <v>5.2216635999999997E-2</v>
      </c>
      <c r="E970" s="19">
        <f>VLOOKUP(Panel!A970,Datos!$A$2:$E$16,4,TRUE)</f>
        <v>-1284096.30881057</v>
      </c>
      <c r="F970" s="19">
        <f>VLOOKUP(Panel!A970,Datos!$A$2:$E$16,5,TRUE)</f>
        <v>62</v>
      </c>
      <c r="G970" s="22">
        <f>VLOOKUP(Panel!A970,Datos!$A$2:$F$16,6,TRUE)</f>
        <v>1.6247080265607172E-2</v>
      </c>
      <c r="H970" s="19"/>
      <c r="I970" s="19"/>
      <c r="J970" s="19"/>
      <c r="L970" s="19"/>
      <c r="N970" s="19">
        <v>312749193.81999999</v>
      </c>
      <c r="O970" s="19">
        <v>62823</v>
      </c>
      <c r="P970" s="19">
        <v>133209029</v>
      </c>
      <c r="Q970" s="19">
        <v>915116552.86000001</v>
      </c>
      <c r="R970" s="19">
        <v>7254000</v>
      </c>
      <c r="S970">
        <v>0</v>
      </c>
    </row>
    <row r="971" spans="1:20" x14ac:dyDescent="0.2">
      <c r="A971">
        <v>2017</v>
      </c>
      <c r="B971" t="s">
        <v>109</v>
      </c>
      <c r="C971" s="19">
        <f>VLOOKUP(A971,Datos!$A$2:$E$16,2,TRUE)</f>
        <v>33189220.551510502</v>
      </c>
      <c r="D971" s="19">
        <f>VLOOKUP(Panel!A971,Datos!$A$2:$E$16,3,TRUE)</f>
        <v>5.2216635999999997E-2</v>
      </c>
      <c r="E971" s="19">
        <f>VLOOKUP(Panel!A971,Datos!$A$2:$E$16,4,TRUE)</f>
        <v>-1284096.30881057</v>
      </c>
      <c r="F971" s="19">
        <f>VLOOKUP(Panel!A971,Datos!$A$2:$E$16,5,TRUE)</f>
        <v>62</v>
      </c>
      <c r="G971" s="22">
        <f>VLOOKUP(Panel!A971,Datos!$A$2:$F$16,6,TRUE)</f>
        <v>1.6247080265607172E-2</v>
      </c>
      <c r="H971" s="19"/>
      <c r="I971" s="19"/>
      <c r="J971" s="19"/>
      <c r="K971" s="19"/>
      <c r="M971">
        <v>0</v>
      </c>
      <c r="N971" s="19">
        <v>8691569.7599999998</v>
      </c>
      <c r="O971" s="19">
        <v>32573923</v>
      </c>
      <c r="Q971" s="19">
        <v>152069832.69999999</v>
      </c>
      <c r="R971" s="19">
        <v>16246332</v>
      </c>
      <c r="S971">
        <v>0</v>
      </c>
    </row>
    <row r="972" spans="1:20" x14ac:dyDescent="0.2">
      <c r="A972">
        <v>2017</v>
      </c>
      <c r="B972" t="s">
        <v>110</v>
      </c>
      <c r="C972" s="19">
        <f>VLOOKUP(A972,Datos!$A$2:$E$16,2,TRUE)</f>
        <v>33189220.551510502</v>
      </c>
      <c r="D972" s="19">
        <f>VLOOKUP(Panel!A972,Datos!$A$2:$E$16,3,TRUE)</f>
        <v>5.2216635999999997E-2</v>
      </c>
      <c r="E972" s="19">
        <f>VLOOKUP(Panel!A972,Datos!$A$2:$E$16,4,TRUE)</f>
        <v>-1284096.30881057</v>
      </c>
      <c r="F972" s="19">
        <f>VLOOKUP(Panel!A972,Datos!$A$2:$E$16,5,TRUE)</f>
        <v>62</v>
      </c>
      <c r="G972" s="22">
        <f>VLOOKUP(Panel!A972,Datos!$A$2:$F$16,6,TRUE)</f>
        <v>1.6247080265607172E-2</v>
      </c>
      <c r="H972" s="19"/>
      <c r="J972" s="19"/>
      <c r="L972" s="19"/>
      <c r="M972">
        <v>0</v>
      </c>
      <c r="N972" s="19">
        <v>50021662</v>
      </c>
      <c r="O972" s="19">
        <v>528340669.60000002</v>
      </c>
      <c r="P972" s="19">
        <v>1100000</v>
      </c>
      <c r="Q972" s="19">
        <v>38340240</v>
      </c>
      <c r="R972">
        <v>0</v>
      </c>
      <c r="S972">
        <v>0</v>
      </c>
      <c r="T972">
        <v>0</v>
      </c>
    </row>
    <row r="973" spans="1:20" x14ac:dyDescent="0.2">
      <c r="A973">
        <v>2017</v>
      </c>
      <c r="B973" t="s">
        <v>111</v>
      </c>
      <c r="C973" s="19">
        <f>VLOOKUP(A973,Datos!$A$2:$E$16,2,TRUE)</f>
        <v>33189220.551510502</v>
      </c>
      <c r="D973" s="19">
        <f>VLOOKUP(Panel!A973,Datos!$A$2:$E$16,3,TRUE)</f>
        <v>5.2216635999999997E-2</v>
      </c>
      <c r="E973" s="19">
        <f>VLOOKUP(Panel!A973,Datos!$A$2:$E$16,4,TRUE)</f>
        <v>-1284096.30881057</v>
      </c>
      <c r="F973" s="19">
        <f>VLOOKUP(Panel!A973,Datos!$A$2:$E$16,5,TRUE)</f>
        <v>62</v>
      </c>
      <c r="G973" s="22">
        <f>VLOOKUP(Panel!A973,Datos!$A$2:$F$16,6,TRUE)</f>
        <v>1.6247080265607172E-2</v>
      </c>
      <c r="H973" s="19"/>
      <c r="I973" s="19"/>
      <c r="J973" s="19"/>
      <c r="K973" s="19"/>
      <c r="L973" s="19"/>
      <c r="N973" s="19">
        <v>204284446.80000001</v>
      </c>
      <c r="O973" s="19">
        <v>109791446.95999999</v>
      </c>
      <c r="P973" s="19">
        <v>37185956</v>
      </c>
      <c r="Q973" s="19">
        <v>358775945.92000002</v>
      </c>
      <c r="R973">
        <v>0</v>
      </c>
      <c r="S973">
        <v>0</v>
      </c>
    </row>
    <row r="974" spans="1:20" x14ac:dyDescent="0.2">
      <c r="A974">
        <v>2018</v>
      </c>
      <c r="B974" t="s">
        <v>31</v>
      </c>
      <c r="C974" s="19">
        <f>VLOOKUP(A974,Datos!$A$2:$E$16,2,TRUE)</f>
        <v>34937935.887081303</v>
      </c>
      <c r="D974" s="19">
        <f>VLOOKUP(Panel!A974,Datos!$A$2:$E$16,3,TRUE)</f>
        <v>5.9080832E-2</v>
      </c>
      <c r="E974" s="19">
        <f>VLOOKUP(Panel!A974,Datos!$A$2:$E$16,4,TRUE)</f>
        <v>-1422782.0634497199</v>
      </c>
      <c r="F974" s="19">
        <f>VLOOKUP(Panel!A974,Datos!$A$2:$E$16,5,TRUE)</f>
        <v>68</v>
      </c>
      <c r="G974" s="22">
        <f>VLOOKUP(Panel!A974,Datos!$A$2:$F$16,6,TRUE)</f>
        <v>2.2216685109612389E-2</v>
      </c>
      <c r="H974" s="19"/>
      <c r="I974" s="19"/>
      <c r="J974" s="19"/>
      <c r="K974" s="19"/>
      <c r="N974" s="19">
        <v>90637026.400000006</v>
      </c>
      <c r="O974">
        <v>0</v>
      </c>
      <c r="P974" s="19">
        <v>111650166.64</v>
      </c>
      <c r="Q974" s="19">
        <v>728017018.83000004</v>
      </c>
      <c r="R974" s="19">
        <v>651287746.83000004</v>
      </c>
      <c r="S974">
        <v>0</v>
      </c>
    </row>
    <row r="975" spans="1:20" x14ac:dyDescent="0.2">
      <c r="A975">
        <v>2018</v>
      </c>
      <c r="B975" t="s">
        <v>32</v>
      </c>
      <c r="C975" s="19">
        <f>VLOOKUP(A975,Datos!$A$2:$E$16,2,TRUE)</f>
        <v>34937935.887081303</v>
      </c>
      <c r="D975" s="19">
        <f>VLOOKUP(Panel!A975,Datos!$A$2:$E$16,3,TRUE)</f>
        <v>5.9080832E-2</v>
      </c>
      <c r="E975" s="19">
        <f>VLOOKUP(Panel!A975,Datos!$A$2:$E$16,4,TRUE)</f>
        <v>-1422782.0634497199</v>
      </c>
      <c r="F975" s="19">
        <f>VLOOKUP(Panel!A975,Datos!$A$2:$E$16,5,TRUE)</f>
        <v>68</v>
      </c>
      <c r="G975" s="22">
        <f>VLOOKUP(Panel!A975,Datos!$A$2:$F$16,6,TRUE)</f>
        <v>2.2216685109612389E-2</v>
      </c>
      <c r="H975" s="19"/>
      <c r="I975" s="19"/>
      <c r="J975" s="19"/>
      <c r="N975">
        <v>0</v>
      </c>
      <c r="O975" s="19">
        <v>118181837</v>
      </c>
      <c r="P975" s="19">
        <v>67384701</v>
      </c>
      <c r="Q975" s="19">
        <v>259972221.33000001</v>
      </c>
      <c r="R975">
        <v>0</v>
      </c>
    </row>
    <row r="976" spans="1:20" x14ac:dyDescent="0.2">
      <c r="A976">
        <v>2018</v>
      </c>
      <c r="B976" t="s">
        <v>33</v>
      </c>
      <c r="C976" s="19">
        <f>VLOOKUP(A976,Datos!$A$2:$E$16,2,TRUE)</f>
        <v>34937935.887081303</v>
      </c>
      <c r="D976" s="19">
        <f>VLOOKUP(Panel!A976,Datos!$A$2:$E$16,3,TRUE)</f>
        <v>5.9080832E-2</v>
      </c>
      <c r="E976" s="19">
        <f>VLOOKUP(Panel!A976,Datos!$A$2:$E$16,4,TRUE)</f>
        <v>-1422782.0634497199</v>
      </c>
      <c r="F976" s="19">
        <f>VLOOKUP(Panel!A976,Datos!$A$2:$E$16,5,TRUE)</f>
        <v>68</v>
      </c>
      <c r="G976" s="22">
        <f>VLOOKUP(Panel!A976,Datos!$A$2:$F$16,6,TRUE)</f>
        <v>2.2216685109612389E-2</v>
      </c>
      <c r="H976" s="19"/>
      <c r="I976" s="19"/>
      <c r="J976" s="19"/>
      <c r="K976" s="19"/>
      <c r="M976" s="19">
        <v>1165000</v>
      </c>
      <c r="N976" s="19">
        <v>43405288.799999997</v>
      </c>
      <c r="O976" s="19">
        <v>187104455.68000001</v>
      </c>
      <c r="P976" s="19">
        <v>2263081923.1999998</v>
      </c>
      <c r="Q976" s="19">
        <v>3253046689.79</v>
      </c>
      <c r="R976" s="19">
        <v>3968844287.3200002</v>
      </c>
      <c r="S976">
        <v>0</v>
      </c>
      <c r="T976">
        <v>0</v>
      </c>
    </row>
    <row r="977" spans="1:20" x14ac:dyDescent="0.2">
      <c r="A977">
        <v>2018</v>
      </c>
      <c r="B977" t="s">
        <v>34</v>
      </c>
      <c r="C977" s="19">
        <f>VLOOKUP(A977,Datos!$A$2:$E$16,2,TRUE)</f>
        <v>34937935.887081303</v>
      </c>
      <c r="D977" s="19">
        <f>VLOOKUP(Panel!A977,Datos!$A$2:$E$16,3,TRUE)</f>
        <v>5.9080832E-2</v>
      </c>
      <c r="E977" s="19">
        <f>VLOOKUP(Panel!A977,Datos!$A$2:$E$16,4,TRUE)</f>
        <v>-1422782.0634497199</v>
      </c>
      <c r="F977" s="19">
        <f>VLOOKUP(Panel!A977,Datos!$A$2:$E$16,5,TRUE)</f>
        <v>68</v>
      </c>
      <c r="G977" s="22">
        <f>VLOOKUP(Panel!A977,Datos!$A$2:$F$16,6,TRUE)</f>
        <v>2.2216685109612389E-2</v>
      </c>
      <c r="H977" s="19"/>
      <c r="I977" s="19"/>
      <c r="J977" s="19"/>
      <c r="K977" s="19"/>
      <c r="N977" s="19">
        <v>131983492.59999999</v>
      </c>
      <c r="O977" s="19">
        <v>183499863.5</v>
      </c>
      <c r="P977" s="19">
        <v>7184332.7999999998</v>
      </c>
      <c r="Q977" s="19">
        <v>486047223.41000003</v>
      </c>
    </row>
    <row r="978" spans="1:20" x14ac:dyDescent="0.2">
      <c r="A978">
        <v>2018</v>
      </c>
      <c r="B978" t="s">
        <v>35</v>
      </c>
      <c r="C978" s="19">
        <f>VLOOKUP(A978,Datos!$A$2:$E$16,2,TRUE)</f>
        <v>34937935.887081303</v>
      </c>
      <c r="D978" s="19">
        <f>VLOOKUP(Panel!A978,Datos!$A$2:$E$16,3,TRUE)</f>
        <v>5.9080832E-2</v>
      </c>
      <c r="E978" s="19">
        <f>VLOOKUP(Panel!A978,Datos!$A$2:$E$16,4,TRUE)</f>
        <v>-1422782.0634497199</v>
      </c>
      <c r="F978" s="19">
        <f>VLOOKUP(Panel!A978,Datos!$A$2:$E$16,5,TRUE)</f>
        <v>68</v>
      </c>
      <c r="G978" s="22">
        <f>VLOOKUP(Panel!A978,Datos!$A$2:$F$16,6,TRUE)</f>
        <v>2.2216685109612389E-2</v>
      </c>
      <c r="I978" s="19"/>
      <c r="J978" s="19"/>
      <c r="K978" s="19"/>
      <c r="L978" s="19"/>
      <c r="M978" s="19">
        <v>495000</v>
      </c>
      <c r="N978" s="19">
        <v>4212135.91</v>
      </c>
      <c r="O978" s="19">
        <v>26557897.600000001</v>
      </c>
      <c r="P978" s="19">
        <v>32000000</v>
      </c>
      <c r="Q978" s="19">
        <v>179151155.28999999</v>
      </c>
      <c r="R978" s="19">
        <v>440000</v>
      </c>
      <c r="S978" s="19">
        <v>2000000</v>
      </c>
    </row>
    <row r="979" spans="1:20" x14ac:dyDescent="0.2">
      <c r="A979">
        <v>2018</v>
      </c>
      <c r="B979" t="s">
        <v>36</v>
      </c>
      <c r="C979" s="19">
        <f>VLOOKUP(A979,Datos!$A$2:$E$16,2,TRUE)</f>
        <v>34937935.887081303</v>
      </c>
      <c r="D979" s="19">
        <f>VLOOKUP(Panel!A979,Datos!$A$2:$E$16,3,TRUE)</f>
        <v>5.9080832E-2</v>
      </c>
      <c r="E979" s="19">
        <f>VLOOKUP(Panel!A979,Datos!$A$2:$E$16,4,TRUE)</f>
        <v>-1422782.0634497199</v>
      </c>
      <c r="F979" s="19">
        <f>VLOOKUP(Panel!A979,Datos!$A$2:$E$16,5,TRUE)</f>
        <v>68</v>
      </c>
      <c r="G979" s="22">
        <f>VLOOKUP(Panel!A979,Datos!$A$2:$F$16,6,TRUE)</f>
        <v>2.2216685109612389E-2</v>
      </c>
      <c r="H979" s="19"/>
      <c r="I979" s="19"/>
      <c r="J979" s="19"/>
      <c r="K979" s="19"/>
      <c r="L979" s="19"/>
      <c r="M979" s="19">
        <v>5352072</v>
      </c>
      <c r="N979" s="19">
        <v>40768597</v>
      </c>
      <c r="O979" s="19">
        <v>21636571</v>
      </c>
      <c r="Q979" s="19">
        <v>21707520</v>
      </c>
      <c r="R979">
        <v>0</v>
      </c>
      <c r="S979" s="19">
        <v>231071062</v>
      </c>
      <c r="T979" s="19">
        <v>75015633.5</v>
      </c>
    </row>
    <row r="980" spans="1:20" x14ac:dyDescent="0.2">
      <c r="A980">
        <v>2018</v>
      </c>
      <c r="B980" t="s">
        <v>37</v>
      </c>
      <c r="C980" s="19">
        <f>VLOOKUP(A980,Datos!$A$2:$E$16,2,TRUE)</f>
        <v>34937935.887081303</v>
      </c>
      <c r="D980" s="19">
        <f>VLOOKUP(Panel!A980,Datos!$A$2:$E$16,3,TRUE)</f>
        <v>5.9080832E-2</v>
      </c>
      <c r="E980" s="19">
        <f>VLOOKUP(Panel!A980,Datos!$A$2:$E$16,4,TRUE)</f>
        <v>-1422782.0634497199</v>
      </c>
      <c r="F980" s="19">
        <f>VLOOKUP(Panel!A980,Datos!$A$2:$E$16,5,TRUE)</f>
        <v>68</v>
      </c>
      <c r="G980" s="22">
        <f>VLOOKUP(Panel!A980,Datos!$A$2:$F$16,6,TRUE)</f>
        <v>2.2216685109612389E-2</v>
      </c>
      <c r="H980" s="19"/>
      <c r="I980" s="19"/>
      <c r="J980" s="19"/>
      <c r="K980" s="19"/>
      <c r="N980" s="19">
        <v>247763.74</v>
      </c>
      <c r="P980">
        <v>0</v>
      </c>
      <c r="Q980" s="19">
        <v>440409745.05000001</v>
      </c>
      <c r="S980" s="19">
        <v>325000</v>
      </c>
    </row>
    <row r="981" spans="1:20" x14ac:dyDescent="0.2">
      <c r="A981">
        <v>2018</v>
      </c>
      <c r="B981" t="s">
        <v>38</v>
      </c>
      <c r="C981" s="19">
        <f>VLOOKUP(A981,Datos!$A$2:$E$16,2,TRUE)</f>
        <v>34937935.887081303</v>
      </c>
      <c r="D981" s="19">
        <f>VLOOKUP(Panel!A981,Datos!$A$2:$E$16,3,TRUE)</f>
        <v>5.9080832E-2</v>
      </c>
      <c r="E981" s="19">
        <f>VLOOKUP(Panel!A981,Datos!$A$2:$E$16,4,TRUE)</f>
        <v>-1422782.0634497199</v>
      </c>
      <c r="F981" s="19">
        <f>VLOOKUP(Panel!A981,Datos!$A$2:$E$16,5,TRUE)</f>
        <v>68</v>
      </c>
      <c r="G981" s="22">
        <f>VLOOKUP(Panel!A981,Datos!$A$2:$F$16,6,TRUE)</f>
        <v>2.2216685109612389E-2</v>
      </c>
      <c r="H981" s="19"/>
      <c r="I981" s="19"/>
      <c r="J981" s="19"/>
      <c r="K981" s="19"/>
      <c r="M981" s="19">
        <v>674998</v>
      </c>
      <c r="N981" s="19">
        <v>7924785.1600000001</v>
      </c>
      <c r="O981" s="19">
        <v>64015631.450000003</v>
      </c>
      <c r="P981">
        <v>0</v>
      </c>
      <c r="Q981" s="19">
        <v>962846798.80999994</v>
      </c>
      <c r="R981" s="19">
        <v>14999849</v>
      </c>
    </row>
    <row r="982" spans="1:20" x14ac:dyDescent="0.2">
      <c r="A982">
        <v>2018</v>
      </c>
      <c r="B982" t="s">
        <v>39</v>
      </c>
      <c r="C982" s="19">
        <f>VLOOKUP(A982,Datos!$A$2:$E$16,2,TRUE)</f>
        <v>34937935.887081303</v>
      </c>
      <c r="D982" s="19">
        <f>VLOOKUP(Panel!A982,Datos!$A$2:$E$16,3,TRUE)</f>
        <v>5.9080832E-2</v>
      </c>
      <c r="E982" s="19">
        <f>VLOOKUP(Panel!A982,Datos!$A$2:$E$16,4,TRUE)</f>
        <v>-1422782.0634497199</v>
      </c>
      <c r="F982" s="19">
        <f>VLOOKUP(Panel!A982,Datos!$A$2:$E$16,5,TRUE)</f>
        <v>68</v>
      </c>
      <c r="G982" s="22">
        <f>VLOOKUP(Panel!A982,Datos!$A$2:$F$16,6,TRUE)</f>
        <v>2.2216685109612389E-2</v>
      </c>
      <c r="H982" s="19"/>
      <c r="I982" s="19"/>
      <c r="J982" s="19"/>
      <c r="K982" s="19"/>
      <c r="L982" s="19"/>
      <c r="M982" s="19">
        <v>2565000</v>
      </c>
      <c r="N982">
        <v>0</v>
      </c>
      <c r="O982" s="19">
        <v>2000000</v>
      </c>
      <c r="P982" s="19">
        <v>10762500</v>
      </c>
      <c r="Q982" s="19">
        <v>376670489.49000001</v>
      </c>
      <c r="R982" s="19">
        <v>22576291.579999998</v>
      </c>
    </row>
    <row r="983" spans="1:20" x14ac:dyDescent="0.2">
      <c r="A983">
        <v>2018</v>
      </c>
      <c r="B983" t="s">
        <v>40</v>
      </c>
      <c r="C983" s="19">
        <f>VLOOKUP(A983,Datos!$A$2:$E$16,2,TRUE)</f>
        <v>34937935.887081303</v>
      </c>
      <c r="D983" s="19">
        <f>VLOOKUP(Panel!A983,Datos!$A$2:$E$16,3,TRUE)</f>
        <v>5.9080832E-2</v>
      </c>
      <c r="E983" s="19">
        <f>VLOOKUP(Panel!A983,Datos!$A$2:$E$16,4,TRUE)</f>
        <v>-1422782.0634497199</v>
      </c>
      <c r="F983" s="19">
        <f>VLOOKUP(Panel!A983,Datos!$A$2:$E$16,5,TRUE)</f>
        <v>68</v>
      </c>
      <c r="G983" s="22">
        <f>VLOOKUP(Panel!A983,Datos!$A$2:$F$16,6,TRUE)</f>
        <v>2.2216685109612389E-2</v>
      </c>
      <c r="H983" s="19"/>
      <c r="I983" s="19"/>
      <c r="J983" s="19"/>
      <c r="K983" s="19"/>
      <c r="L983" s="19"/>
      <c r="M983" s="19">
        <v>4010000</v>
      </c>
      <c r="N983" s="19">
        <v>4442735</v>
      </c>
      <c r="O983">
        <v>0</v>
      </c>
      <c r="P983">
        <v>0</v>
      </c>
      <c r="Q983" s="19">
        <v>400810683.54000002</v>
      </c>
      <c r="R983" s="19">
        <v>293210775.39999998</v>
      </c>
      <c r="S983" s="19">
        <v>452699538.30000001</v>
      </c>
    </row>
    <row r="984" spans="1:20" x14ac:dyDescent="0.2">
      <c r="A984">
        <v>2018</v>
      </c>
      <c r="B984" t="s">
        <v>41</v>
      </c>
      <c r="C984" s="19">
        <f>VLOOKUP(A984,Datos!$A$2:$E$16,2,TRUE)</f>
        <v>34937935.887081303</v>
      </c>
      <c r="D984" s="19">
        <f>VLOOKUP(Panel!A984,Datos!$A$2:$E$16,3,TRUE)</f>
        <v>5.9080832E-2</v>
      </c>
      <c r="E984" s="19">
        <f>VLOOKUP(Panel!A984,Datos!$A$2:$E$16,4,TRUE)</f>
        <v>-1422782.0634497199</v>
      </c>
      <c r="F984" s="19">
        <f>VLOOKUP(Panel!A984,Datos!$A$2:$E$16,5,TRUE)</f>
        <v>68</v>
      </c>
      <c r="G984" s="22">
        <f>VLOOKUP(Panel!A984,Datos!$A$2:$F$16,6,TRUE)</f>
        <v>2.2216685109612389E-2</v>
      </c>
      <c r="H984" s="19"/>
      <c r="I984" s="19"/>
      <c r="J984" s="19"/>
      <c r="K984" s="19"/>
      <c r="M984" s="19">
        <v>95000</v>
      </c>
      <c r="N984" s="19">
        <v>6965908.9500000002</v>
      </c>
      <c r="O984" s="19">
        <v>40007412</v>
      </c>
      <c r="P984" s="19">
        <v>17296278.34</v>
      </c>
      <c r="Q984" s="19">
        <v>2448261765.6300001</v>
      </c>
      <c r="S984">
        <v>0</v>
      </c>
    </row>
    <row r="985" spans="1:20" x14ac:dyDescent="0.2">
      <c r="A985">
        <v>2018</v>
      </c>
      <c r="B985" t="s">
        <v>42</v>
      </c>
      <c r="C985" s="19">
        <f>VLOOKUP(A985,Datos!$A$2:$E$16,2,TRUE)</f>
        <v>34937935.887081303</v>
      </c>
      <c r="D985" s="19">
        <f>VLOOKUP(Panel!A985,Datos!$A$2:$E$16,3,TRUE)</f>
        <v>5.9080832E-2</v>
      </c>
      <c r="E985" s="19">
        <f>VLOOKUP(Panel!A985,Datos!$A$2:$E$16,4,TRUE)</f>
        <v>-1422782.0634497199</v>
      </c>
      <c r="F985" s="19">
        <f>VLOOKUP(Panel!A985,Datos!$A$2:$E$16,5,TRUE)</f>
        <v>68</v>
      </c>
      <c r="G985" s="22">
        <f>VLOOKUP(Panel!A985,Datos!$A$2:$F$16,6,TRUE)</f>
        <v>2.2216685109612389E-2</v>
      </c>
      <c r="H985" s="19"/>
      <c r="I985" s="19"/>
      <c r="J985" s="19"/>
      <c r="K985" s="19"/>
      <c r="M985" s="19">
        <v>3794102.3</v>
      </c>
      <c r="N985" s="19">
        <v>8541937.6400000006</v>
      </c>
      <c r="O985" s="19">
        <v>15500214.4</v>
      </c>
      <c r="P985">
        <v>0</v>
      </c>
      <c r="Q985" s="19">
        <v>117200000</v>
      </c>
      <c r="R985" s="19">
        <v>236914877.52000001</v>
      </c>
      <c r="S985">
        <v>0</v>
      </c>
    </row>
    <row r="986" spans="1:20" x14ac:dyDescent="0.2">
      <c r="A986">
        <v>2018</v>
      </c>
      <c r="B986" t="s">
        <v>43</v>
      </c>
      <c r="C986" s="19">
        <f>VLOOKUP(A986,Datos!$A$2:$E$16,2,TRUE)</f>
        <v>34937935.887081303</v>
      </c>
      <c r="D986" s="19">
        <f>VLOOKUP(Panel!A986,Datos!$A$2:$E$16,3,TRUE)</f>
        <v>5.9080832E-2</v>
      </c>
      <c r="E986" s="19">
        <f>VLOOKUP(Panel!A986,Datos!$A$2:$E$16,4,TRUE)</f>
        <v>-1422782.0634497199</v>
      </c>
      <c r="F986" s="19">
        <f>VLOOKUP(Panel!A986,Datos!$A$2:$E$16,5,TRUE)</f>
        <v>68</v>
      </c>
      <c r="G986" s="22">
        <f>VLOOKUP(Panel!A986,Datos!$A$2:$F$16,6,TRUE)</f>
        <v>2.2216685109612389E-2</v>
      </c>
      <c r="H986" s="19"/>
      <c r="I986" s="19"/>
      <c r="J986" s="19"/>
      <c r="K986" s="19"/>
      <c r="M986" s="19">
        <v>411759605.48000002</v>
      </c>
      <c r="N986" s="19">
        <v>269995443</v>
      </c>
      <c r="O986" s="19">
        <v>776020037.34000003</v>
      </c>
      <c r="P986" s="19">
        <v>615233428.47000003</v>
      </c>
      <c r="Q986" s="19">
        <v>1302361734.9400001</v>
      </c>
      <c r="R986" s="19">
        <v>1354763441.9000001</v>
      </c>
      <c r="S986">
        <v>0</v>
      </c>
    </row>
    <row r="987" spans="1:20" x14ac:dyDescent="0.2">
      <c r="A987">
        <v>2018</v>
      </c>
      <c r="B987" t="s">
        <v>44</v>
      </c>
      <c r="C987" s="19">
        <f>VLOOKUP(A987,Datos!$A$2:$E$16,2,TRUE)</f>
        <v>34937935.887081303</v>
      </c>
      <c r="D987" s="19">
        <f>VLOOKUP(Panel!A987,Datos!$A$2:$E$16,3,TRUE)</f>
        <v>5.9080832E-2</v>
      </c>
      <c r="E987" s="19">
        <f>VLOOKUP(Panel!A987,Datos!$A$2:$E$16,4,TRUE)</f>
        <v>-1422782.0634497199</v>
      </c>
      <c r="F987" s="19">
        <f>VLOOKUP(Panel!A987,Datos!$A$2:$E$16,5,TRUE)</f>
        <v>68</v>
      </c>
      <c r="G987" s="22">
        <f>VLOOKUP(Panel!A987,Datos!$A$2:$F$16,6,TRUE)</f>
        <v>2.2216685109612389E-2</v>
      </c>
      <c r="H987" s="19"/>
      <c r="J987" s="19"/>
      <c r="K987" s="19"/>
      <c r="L987" s="19"/>
      <c r="M987" s="19">
        <v>935000</v>
      </c>
      <c r="N987" s="19">
        <v>177137.4</v>
      </c>
      <c r="P987" s="19">
        <v>25328000</v>
      </c>
      <c r="Q987" s="19">
        <v>612395625.27999997</v>
      </c>
    </row>
    <row r="988" spans="1:20" x14ac:dyDescent="0.2">
      <c r="A988">
        <v>2018</v>
      </c>
      <c r="B988" t="s">
        <v>45</v>
      </c>
      <c r="C988" s="19">
        <f>VLOOKUP(A988,Datos!$A$2:$E$16,2,TRUE)</f>
        <v>34937935.887081303</v>
      </c>
      <c r="D988" s="19">
        <f>VLOOKUP(Panel!A988,Datos!$A$2:$E$16,3,TRUE)</f>
        <v>5.9080832E-2</v>
      </c>
      <c r="E988" s="19">
        <f>VLOOKUP(Panel!A988,Datos!$A$2:$E$16,4,TRUE)</f>
        <v>-1422782.0634497199</v>
      </c>
      <c r="F988" s="19">
        <f>VLOOKUP(Panel!A988,Datos!$A$2:$E$16,5,TRUE)</f>
        <v>68</v>
      </c>
      <c r="G988" s="22">
        <f>VLOOKUP(Panel!A988,Datos!$A$2:$F$16,6,TRUE)</f>
        <v>2.2216685109612389E-2</v>
      </c>
      <c r="H988" s="19"/>
      <c r="I988" s="19"/>
      <c r="J988" s="19"/>
      <c r="N988" s="19">
        <v>44741844.609999999</v>
      </c>
      <c r="O988">
        <v>0</v>
      </c>
      <c r="P988" s="19">
        <v>226259506.84</v>
      </c>
      <c r="Q988" s="19">
        <v>136298922.46000001</v>
      </c>
      <c r="R988">
        <v>0</v>
      </c>
    </row>
    <row r="989" spans="1:20" x14ac:dyDescent="0.2">
      <c r="A989">
        <v>2018</v>
      </c>
      <c r="B989" t="s">
        <v>46</v>
      </c>
      <c r="C989" s="19">
        <f>VLOOKUP(A989,Datos!$A$2:$E$16,2,TRUE)</f>
        <v>34937935.887081303</v>
      </c>
      <c r="D989" s="19">
        <f>VLOOKUP(Panel!A989,Datos!$A$2:$E$16,3,TRUE)</f>
        <v>5.9080832E-2</v>
      </c>
      <c r="E989" s="19">
        <f>VLOOKUP(Panel!A989,Datos!$A$2:$E$16,4,TRUE)</f>
        <v>-1422782.0634497199</v>
      </c>
      <c r="F989" s="19">
        <f>VLOOKUP(Panel!A989,Datos!$A$2:$E$16,5,TRUE)</f>
        <v>68</v>
      </c>
      <c r="G989" s="22">
        <f>VLOOKUP(Panel!A989,Datos!$A$2:$F$16,6,TRUE)</f>
        <v>2.2216685109612389E-2</v>
      </c>
      <c r="H989" s="19"/>
      <c r="I989" s="19"/>
      <c r="J989" s="19"/>
      <c r="K989" s="19"/>
      <c r="N989" s="19">
        <v>363065000</v>
      </c>
      <c r="O989" s="19">
        <v>28750000</v>
      </c>
      <c r="P989" s="19">
        <v>73078613.760000005</v>
      </c>
      <c r="Q989" s="19">
        <v>1051154495.54</v>
      </c>
      <c r="S989">
        <v>0</v>
      </c>
    </row>
    <row r="990" spans="1:20" x14ac:dyDescent="0.2">
      <c r="A990">
        <v>2018</v>
      </c>
      <c r="B990" t="s">
        <v>47</v>
      </c>
      <c r="C990" s="19">
        <f>VLOOKUP(A990,Datos!$A$2:$E$16,2,TRUE)</f>
        <v>34937935.887081303</v>
      </c>
      <c r="D990" s="19">
        <f>VLOOKUP(Panel!A990,Datos!$A$2:$E$16,3,TRUE)</f>
        <v>5.9080832E-2</v>
      </c>
      <c r="E990" s="19">
        <f>VLOOKUP(Panel!A990,Datos!$A$2:$E$16,4,TRUE)</f>
        <v>-1422782.0634497199</v>
      </c>
      <c r="F990" s="19">
        <f>VLOOKUP(Panel!A990,Datos!$A$2:$E$16,5,TRUE)</f>
        <v>68</v>
      </c>
      <c r="G990" s="22">
        <f>VLOOKUP(Panel!A990,Datos!$A$2:$F$16,6,TRUE)</f>
        <v>2.2216685109612389E-2</v>
      </c>
      <c r="H990" s="19"/>
      <c r="I990" s="19"/>
      <c r="J990" s="19"/>
      <c r="K990" s="19"/>
      <c r="M990" s="19">
        <v>145000</v>
      </c>
      <c r="N990" s="19">
        <v>48061662.469999999</v>
      </c>
      <c r="O990" s="19">
        <v>126268564.76000001</v>
      </c>
      <c r="P990" s="19">
        <v>420511045.67000002</v>
      </c>
      <c r="Q990" s="19">
        <v>836156433.08000004</v>
      </c>
      <c r="R990" s="19">
        <v>76837009.200000003</v>
      </c>
      <c r="S990">
        <v>0</v>
      </c>
    </row>
    <row r="991" spans="1:20" x14ac:dyDescent="0.2">
      <c r="A991">
        <v>2018</v>
      </c>
      <c r="B991" t="s">
        <v>48</v>
      </c>
      <c r="C991" s="19">
        <f>VLOOKUP(A991,Datos!$A$2:$E$16,2,TRUE)</f>
        <v>34937935.887081303</v>
      </c>
      <c r="D991" s="19">
        <f>VLOOKUP(Panel!A991,Datos!$A$2:$E$16,3,TRUE)</f>
        <v>5.9080832E-2</v>
      </c>
      <c r="E991" s="19">
        <f>VLOOKUP(Panel!A991,Datos!$A$2:$E$16,4,TRUE)</f>
        <v>-1422782.0634497199</v>
      </c>
      <c r="F991" s="19">
        <f>VLOOKUP(Panel!A991,Datos!$A$2:$E$16,5,TRUE)</f>
        <v>68</v>
      </c>
      <c r="G991" s="22">
        <f>VLOOKUP(Panel!A991,Datos!$A$2:$F$16,6,TRUE)</f>
        <v>2.2216685109612389E-2</v>
      </c>
      <c r="H991" s="19"/>
      <c r="I991" s="19"/>
      <c r="J991" s="19"/>
      <c r="K991" s="19"/>
      <c r="M991" s="19">
        <v>3345000</v>
      </c>
      <c r="N991" s="19">
        <v>109080201</v>
      </c>
      <c r="O991" s="19">
        <v>10281150</v>
      </c>
      <c r="P991" s="19">
        <v>152341484.27000001</v>
      </c>
      <c r="Q991" s="19">
        <v>624092097.86000001</v>
      </c>
      <c r="R991" s="19">
        <v>10000000</v>
      </c>
    </row>
    <row r="992" spans="1:20" x14ac:dyDescent="0.2">
      <c r="A992">
        <v>2018</v>
      </c>
      <c r="B992" t="s">
        <v>49</v>
      </c>
      <c r="C992" s="19">
        <f>VLOOKUP(A992,Datos!$A$2:$E$16,2,TRUE)</f>
        <v>34937935.887081303</v>
      </c>
      <c r="D992" s="19">
        <f>VLOOKUP(Panel!A992,Datos!$A$2:$E$16,3,TRUE)</f>
        <v>5.9080832E-2</v>
      </c>
      <c r="E992" s="19">
        <f>VLOOKUP(Panel!A992,Datos!$A$2:$E$16,4,TRUE)</f>
        <v>-1422782.0634497199</v>
      </c>
      <c r="F992" s="19">
        <f>VLOOKUP(Panel!A992,Datos!$A$2:$E$16,5,TRUE)</f>
        <v>68</v>
      </c>
      <c r="G992" s="22">
        <f>VLOOKUP(Panel!A992,Datos!$A$2:$F$16,6,TRUE)</f>
        <v>2.2216685109612389E-2</v>
      </c>
      <c r="H992" s="19"/>
      <c r="I992" s="19"/>
      <c r="J992" s="19"/>
      <c r="K992" s="19"/>
      <c r="L992" s="19"/>
      <c r="P992" s="19">
        <v>2380000</v>
      </c>
      <c r="Q992" s="19">
        <v>785423772.75999999</v>
      </c>
      <c r="R992" s="19">
        <v>82548497.670000002</v>
      </c>
      <c r="S992" s="19">
        <v>75507500</v>
      </c>
    </row>
    <row r="993" spans="1:20" x14ac:dyDescent="0.2">
      <c r="A993">
        <v>2018</v>
      </c>
      <c r="B993" t="s">
        <v>50</v>
      </c>
      <c r="C993" s="19">
        <f>VLOOKUP(A993,Datos!$A$2:$E$16,2,TRUE)</f>
        <v>34937935.887081303</v>
      </c>
      <c r="D993" s="19">
        <f>VLOOKUP(Panel!A993,Datos!$A$2:$E$16,3,TRUE)</f>
        <v>5.9080832E-2</v>
      </c>
      <c r="E993" s="19">
        <f>VLOOKUP(Panel!A993,Datos!$A$2:$E$16,4,TRUE)</f>
        <v>-1422782.0634497199</v>
      </c>
      <c r="F993" s="19">
        <f>VLOOKUP(Panel!A993,Datos!$A$2:$E$16,5,TRUE)</f>
        <v>68</v>
      </c>
      <c r="G993" s="22">
        <f>VLOOKUP(Panel!A993,Datos!$A$2:$F$16,6,TRUE)</f>
        <v>2.2216685109612389E-2</v>
      </c>
      <c r="H993" s="19"/>
      <c r="I993" s="19"/>
      <c r="J993" s="19"/>
      <c r="K993" s="19"/>
      <c r="L993" s="19"/>
      <c r="M993">
        <v>0</v>
      </c>
      <c r="N993" s="19">
        <v>3355958.04</v>
      </c>
      <c r="O993" s="19">
        <v>213781442.09999999</v>
      </c>
      <c r="P993" s="19">
        <v>13446068</v>
      </c>
      <c r="Q993" s="19">
        <v>469274555.44</v>
      </c>
      <c r="R993" s="19">
        <v>1051480</v>
      </c>
    </row>
    <row r="994" spans="1:20" x14ac:dyDescent="0.2">
      <c r="A994">
        <v>2018</v>
      </c>
      <c r="B994" t="s">
        <v>51</v>
      </c>
      <c r="C994" s="19">
        <f>VLOOKUP(A994,Datos!$A$2:$E$16,2,TRUE)</f>
        <v>34937935.887081303</v>
      </c>
      <c r="D994" s="19">
        <f>VLOOKUP(Panel!A994,Datos!$A$2:$E$16,3,TRUE)</f>
        <v>5.9080832E-2</v>
      </c>
      <c r="E994" s="19">
        <f>VLOOKUP(Panel!A994,Datos!$A$2:$E$16,4,TRUE)</f>
        <v>-1422782.0634497199</v>
      </c>
      <c r="F994" s="19">
        <f>VLOOKUP(Panel!A994,Datos!$A$2:$E$16,5,TRUE)</f>
        <v>68</v>
      </c>
      <c r="G994" s="22">
        <f>VLOOKUP(Panel!A994,Datos!$A$2:$F$16,6,TRUE)</f>
        <v>2.2216685109612389E-2</v>
      </c>
      <c r="H994" s="19"/>
      <c r="I994" s="19"/>
      <c r="J994" s="19"/>
      <c r="K994" s="19"/>
      <c r="M994" s="19">
        <v>13258399.220000001</v>
      </c>
      <c r="N994" s="19">
        <v>11918348</v>
      </c>
      <c r="O994" s="19">
        <v>463693388.60000002</v>
      </c>
      <c r="P994" s="19">
        <v>26228281</v>
      </c>
      <c r="Q994" s="19">
        <v>1845253678.9300001</v>
      </c>
      <c r="R994" s="19">
        <v>49014504.030000001</v>
      </c>
      <c r="S994">
        <v>0</v>
      </c>
      <c r="T994" s="19">
        <v>4581783902.5299997</v>
      </c>
    </row>
    <row r="995" spans="1:20" x14ac:dyDescent="0.2">
      <c r="A995">
        <v>2018</v>
      </c>
      <c r="B995" t="s">
        <v>52</v>
      </c>
      <c r="C995" s="19">
        <f>VLOOKUP(A995,Datos!$A$2:$E$16,2,TRUE)</f>
        <v>34937935.887081303</v>
      </c>
      <c r="D995" s="19">
        <f>VLOOKUP(Panel!A995,Datos!$A$2:$E$16,3,TRUE)</f>
        <v>5.9080832E-2</v>
      </c>
      <c r="E995" s="19">
        <f>VLOOKUP(Panel!A995,Datos!$A$2:$E$16,4,TRUE)</f>
        <v>-1422782.0634497199</v>
      </c>
      <c r="F995" s="19">
        <f>VLOOKUP(Panel!A995,Datos!$A$2:$E$16,5,TRUE)</f>
        <v>68</v>
      </c>
      <c r="G995" s="22">
        <f>VLOOKUP(Panel!A995,Datos!$A$2:$F$16,6,TRUE)</f>
        <v>2.2216685109612389E-2</v>
      </c>
      <c r="H995" s="19"/>
      <c r="J995" s="19"/>
      <c r="K995" s="19"/>
      <c r="M995" s="19">
        <v>240000</v>
      </c>
      <c r="N995" s="19">
        <v>100590033.40000001</v>
      </c>
      <c r="O995" s="19">
        <v>160524224.36000001</v>
      </c>
      <c r="P995" s="19">
        <v>255716395.44999999</v>
      </c>
      <c r="Q995" s="19">
        <v>1098545947.71</v>
      </c>
      <c r="R995">
        <v>0</v>
      </c>
      <c r="S995">
        <v>0</v>
      </c>
    </row>
    <row r="996" spans="1:20" x14ac:dyDescent="0.2">
      <c r="A996">
        <v>2018</v>
      </c>
      <c r="B996" t="s">
        <v>53</v>
      </c>
      <c r="C996" s="19">
        <f>VLOOKUP(A996,Datos!$A$2:$E$16,2,TRUE)</f>
        <v>34937935.887081303</v>
      </c>
      <c r="D996" s="19">
        <f>VLOOKUP(Panel!A996,Datos!$A$2:$E$16,3,TRUE)</f>
        <v>5.9080832E-2</v>
      </c>
      <c r="E996" s="19">
        <f>VLOOKUP(Panel!A996,Datos!$A$2:$E$16,4,TRUE)</f>
        <v>-1422782.0634497199</v>
      </c>
      <c r="F996" s="19">
        <f>VLOOKUP(Panel!A996,Datos!$A$2:$E$16,5,TRUE)</f>
        <v>68</v>
      </c>
      <c r="G996" s="22">
        <f>VLOOKUP(Panel!A996,Datos!$A$2:$F$16,6,TRUE)</f>
        <v>2.2216685109612389E-2</v>
      </c>
      <c r="H996" s="19"/>
      <c r="I996" s="19"/>
      <c r="J996" s="19"/>
      <c r="K996" s="19"/>
      <c r="M996" s="19">
        <v>7232121.6600000001</v>
      </c>
      <c r="N996">
        <v>0</v>
      </c>
      <c r="O996" s="19">
        <v>2000000</v>
      </c>
      <c r="P996" s="19">
        <v>8616351.6199999992</v>
      </c>
      <c r="Q996" s="19">
        <v>224110400.75999999</v>
      </c>
      <c r="R996" s="19">
        <v>37231729.479999997</v>
      </c>
    </row>
    <row r="997" spans="1:20" x14ac:dyDescent="0.2">
      <c r="A997">
        <v>2018</v>
      </c>
      <c r="B997" t="s">
        <v>54</v>
      </c>
      <c r="C997" s="19">
        <f>VLOOKUP(A997,Datos!$A$2:$E$16,2,TRUE)</f>
        <v>34937935.887081303</v>
      </c>
      <c r="D997" s="19">
        <f>VLOOKUP(Panel!A997,Datos!$A$2:$E$16,3,TRUE)</f>
        <v>5.9080832E-2</v>
      </c>
      <c r="E997" s="19">
        <f>VLOOKUP(Panel!A997,Datos!$A$2:$E$16,4,TRUE)</f>
        <v>-1422782.0634497199</v>
      </c>
      <c r="F997" s="19">
        <f>VLOOKUP(Panel!A997,Datos!$A$2:$E$16,5,TRUE)</f>
        <v>68</v>
      </c>
      <c r="G997" s="22">
        <f>VLOOKUP(Panel!A997,Datos!$A$2:$F$16,6,TRUE)</f>
        <v>2.2216685109612389E-2</v>
      </c>
      <c r="H997" s="19"/>
      <c r="I997" s="19"/>
      <c r="J997" s="19"/>
      <c r="K997" s="19"/>
      <c r="N997" s="19">
        <v>569141.15</v>
      </c>
      <c r="O997" s="19">
        <v>31733554.600000001</v>
      </c>
      <c r="P997" s="19">
        <v>69850847</v>
      </c>
      <c r="Q997" s="19">
        <v>294933044.60000002</v>
      </c>
      <c r="R997">
        <v>0</v>
      </c>
    </row>
    <row r="998" spans="1:20" x14ac:dyDescent="0.2">
      <c r="A998">
        <v>2018</v>
      </c>
      <c r="B998" t="s">
        <v>55</v>
      </c>
      <c r="C998" s="19">
        <f>VLOOKUP(A998,Datos!$A$2:$E$16,2,TRUE)</f>
        <v>34937935.887081303</v>
      </c>
      <c r="D998" s="19">
        <f>VLOOKUP(Panel!A998,Datos!$A$2:$E$16,3,TRUE)</f>
        <v>5.9080832E-2</v>
      </c>
      <c r="E998" s="19">
        <f>VLOOKUP(Panel!A998,Datos!$A$2:$E$16,4,TRUE)</f>
        <v>-1422782.0634497199</v>
      </c>
      <c r="F998" s="19">
        <f>VLOOKUP(Panel!A998,Datos!$A$2:$E$16,5,TRUE)</f>
        <v>68</v>
      </c>
      <c r="G998" s="22">
        <f>VLOOKUP(Panel!A998,Datos!$A$2:$F$16,6,TRUE)</f>
        <v>2.2216685109612389E-2</v>
      </c>
      <c r="H998" s="19"/>
      <c r="I998" s="19"/>
      <c r="K998" s="19"/>
      <c r="L998" s="19"/>
      <c r="M998" s="19">
        <v>116612479.31999999</v>
      </c>
      <c r="N998" s="19">
        <v>113111764.26000001</v>
      </c>
      <c r="O998" s="19">
        <v>65177970</v>
      </c>
      <c r="P998" s="19">
        <v>222847142.09999999</v>
      </c>
      <c r="Q998" s="19">
        <v>27327</v>
      </c>
      <c r="R998" s="19">
        <v>425393333.44999999</v>
      </c>
      <c r="S998">
        <v>0</v>
      </c>
    </row>
    <row r="999" spans="1:20" x14ac:dyDescent="0.2">
      <c r="A999">
        <v>2018</v>
      </c>
      <c r="B999" t="s">
        <v>56</v>
      </c>
      <c r="C999" s="19">
        <f>VLOOKUP(A999,Datos!$A$2:$E$16,2,TRUE)</f>
        <v>34937935.887081303</v>
      </c>
      <c r="D999" s="19">
        <f>VLOOKUP(Panel!A999,Datos!$A$2:$E$16,3,TRUE)</f>
        <v>5.9080832E-2</v>
      </c>
      <c r="E999" s="19">
        <f>VLOOKUP(Panel!A999,Datos!$A$2:$E$16,4,TRUE)</f>
        <v>-1422782.0634497199</v>
      </c>
      <c r="F999" s="19">
        <f>VLOOKUP(Panel!A999,Datos!$A$2:$E$16,5,TRUE)</f>
        <v>68</v>
      </c>
      <c r="G999" s="22">
        <f>VLOOKUP(Panel!A999,Datos!$A$2:$F$16,6,TRUE)</f>
        <v>2.2216685109612389E-2</v>
      </c>
      <c r="H999" s="19"/>
      <c r="I999" s="19"/>
      <c r="J999" s="19"/>
      <c r="K999" s="19"/>
      <c r="N999" s="19">
        <v>54547547</v>
      </c>
      <c r="O999" s="19">
        <v>80063823</v>
      </c>
      <c r="P999" s="19">
        <v>4400000</v>
      </c>
      <c r="Q999" s="19">
        <v>1056948085.75</v>
      </c>
      <c r="R999" s="19">
        <v>9000000</v>
      </c>
      <c r="S999">
        <v>0</v>
      </c>
    </row>
    <row r="1000" spans="1:20" x14ac:dyDescent="0.2">
      <c r="A1000">
        <v>2018</v>
      </c>
      <c r="B1000" t="s">
        <v>57</v>
      </c>
      <c r="C1000" s="19">
        <f>VLOOKUP(A1000,Datos!$A$2:$E$16,2,TRUE)</f>
        <v>34937935.887081303</v>
      </c>
      <c r="D1000" s="19">
        <f>VLOOKUP(Panel!A1000,Datos!$A$2:$E$16,3,TRUE)</f>
        <v>5.9080832E-2</v>
      </c>
      <c r="E1000" s="19">
        <f>VLOOKUP(Panel!A1000,Datos!$A$2:$E$16,4,TRUE)</f>
        <v>-1422782.0634497199</v>
      </c>
      <c r="F1000" s="19">
        <f>VLOOKUP(Panel!A1000,Datos!$A$2:$E$16,5,TRUE)</f>
        <v>68</v>
      </c>
      <c r="G1000" s="22">
        <f>VLOOKUP(Panel!A1000,Datos!$A$2:$F$16,6,TRUE)</f>
        <v>2.2216685109612389E-2</v>
      </c>
      <c r="H1000" s="19"/>
      <c r="I1000" s="19"/>
      <c r="J1000" s="19"/>
      <c r="K1000" s="19"/>
      <c r="M1000" s="19">
        <v>2628932</v>
      </c>
      <c r="N1000" s="19">
        <v>11117323.5</v>
      </c>
      <c r="O1000" s="19">
        <v>21803811.300000001</v>
      </c>
      <c r="P1000" s="19">
        <v>303162645.79000002</v>
      </c>
      <c r="Q1000" s="19">
        <v>20926565.530000001</v>
      </c>
      <c r="R1000" s="19">
        <v>21172021.239999998</v>
      </c>
      <c r="S1000">
        <v>0</v>
      </c>
    </row>
    <row r="1001" spans="1:20" x14ac:dyDescent="0.2">
      <c r="A1001">
        <v>2018</v>
      </c>
      <c r="B1001" t="s">
        <v>58</v>
      </c>
      <c r="C1001" s="19">
        <f>VLOOKUP(A1001,Datos!$A$2:$E$16,2,TRUE)</f>
        <v>34937935.887081303</v>
      </c>
      <c r="D1001" s="19">
        <f>VLOOKUP(Panel!A1001,Datos!$A$2:$E$16,3,TRUE)</f>
        <v>5.9080832E-2</v>
      </c>
      <c r="E1001" s="19">
        <f>VLOOKUP(Panel!A1001,Datos!$A$2:$E$16,4,TRUE)</f>
        <v>-1422782.0634497199</v>
      </c>
      <c r="F1001" s="19">
        <f>VLOOKUP(Panel!A1001,Datos!$A$2:$E$16,5,TRUE)</f>
        <v>68</v>
      </c>
      <c r="G1001" s="22">
        <f>VLOOKUP(Panel!A1001,Datos!$A$2:$F$16,6,TRUE)</f>
        <v>2.2216685109612389E-2</v>
      </c>
      <c r="H1001" s="19"/>
      <c r="J1001" s="19"/>
      <c r="K1001" s="19"/>
      <c r="N1001" s="19">
        <v>70860179.510000005</v>
      </c>
      <c r="O1001" s="19">
        <v>48879488.100000001</v>
      </c>
      <c r="P1001" s="19">
        <v>35724727.479999997</v>
      </c>
      <c r="Q1001" s="19">
        <v>901598835.83000004</v>
      </c>
      <c r="S1001" s="19">
        <v>68056800</v>
      </c>
    </row>
    <row r="1002" spans="1:20" x14ac:dyDescent="0.2">
      <c r="A1002">
        <v>2018</v>
      </c>
      <c r="B1002" t="s">
        <v>59</v>
      </c>
      <c r="C1002" s="19">
        <f>VLOOKUP(A1002,Datos!$A$2:$E$16,2,TRUE)</f>
        <v>34937935.887081303</v>
      </c>
      <c r="D1002" s="19">
        <f>VLOOKUP(Panel!A1002,Datos!$A$2:$E$16,3,TRUE)</f>
        <v>5.9080832E-2</v>
      </c>
      <c r="E1002" s="19">
        <f>VLOOKUP(Panel!A1002,Datos!$A$2:$E$16,4,TRUE)</f>
        <v>-1422782.0634497199</v>
      </c>
      <c r="F1002" s="19">
        <f>VLOOKUP(Panel!A1002,Datos!$A$2:$E$16,5,TRUE)</f>
        <v>68</v>
      </c>
      <c r="G1002" s="22">
        <f>VLOOKUP(Panel!A1002,Datos!$A$2:$F$16,6,TRUE)</f>
        <v>2.2216685109612389E-2</v>
      </c>
      <c r="H1002" s="19"/>
      <c r="I1002" s="19"/>
      <c r="J1002" s="19"/>
      <c r="N1002" s="19">
        <v>631000</v>
      </c>
      <c r="O1002" s="19">
        <v>35797360</v>
      </c>
      <c r="P1002">
        <v>0</v>
      </c>
      <c r="Q1002" s="19">
        <v>668594357</v>
      </c>
      <c r="S1002">
        <v>0</v>
      </c>
    </row>
    <row r="1003" spans="1:20" x14ac:dyDescent="0.2">
      <c r="A1003">
        <v>2018</v>
      </c>
      <c r="B1003" t="s">
        <v>60</v>
      </c>
      <c r="C1003" s="19">
        <f>VLOOKUP(A1003,Datos!$A$2:$E$16,2,TRUE)</f>
        <v>34937935.887081303</v>
      </c>
      <c r="D1003" s="19">
        <f>VLOOKUP(Panel!A1003,Datos!$A$2:$E$16,3,TRUE)</f>
        <v>5.9080832E-2</v>
      </c>
      <c r="E1003" s="19">
        <f>VLOOKUP(Panel!A1003,Datos!$A$2:$E$16,4,TRUE)</f>
        <v>-1422782.0634497199</v>
      </c>
      <c r="F1003" s="19">
        <f>VLOOKUP(Panel!A1003,Datos!$A$2:$E$16,5,TRUE)</f>
        <v>68</v>
      </c>
      <c r="G1003" s="22">
        <f>VLOOKUP(Panel!A1003,Datos!$A$2:$F$16,6,TRUE)</f>
        <v>2.2216685109612389E-2</v>
      </c>
      <c r="H1003" s="19"/>
      <c r="I1003" s="19"/>
      <c r="J1003" s="19"/>
      <c r="K1003" s="19"/>
      <c r="M1003" s="19">
        <v>3500000</v>
      </c>
      <c r="N1003" s="19">
        <v>4266720</v>
      </c>
      <c r="O1003" s="19">
        <v>65219380</v>
      </c>
      <c r="P1003" s="19">
        <v>719538390.62</v>
      </c>
      <c r="Q1003" s="19">
        <v>2794883738.0700002</v>
      </c>
      <c r="R1003" s="19">
        <v>165630933</v>
      </c>
      <c r="S1003" s="19">
        <v>472453500</v>
      </c>
    </row>
    <row r="1004" spans="1:20" x14ac:dyDescent="0.2">
      <c r="A1004">
        <v>2018</v>
      </c>
      <c r="B1004" t="s">
        <v>61</v>
      </c>
      <c r="C1004" s="19">
        <f>VLOOKUP(A1004,Datos!$A$2:$E$16,2,TRUE)</f>
        <v>34937935.887081303</v>
      </c>
      <c r="D1004" s="19">
        <f>VLOOKUP(Panel!A1004,Datos!$A$2:$E$16,3,TRUE)</f>
        <v>5.9080832E-2</v>
      </c>
      <c r="E1004" s="19">
        <f>VLOOKUP(Panel!A1004,Datos!$A$2:$E$16,4,TRUE)</f>
        <v>-1422782.0634497199</v>
      </c>
      <c r="F1004" s="19">
        <f>VLOOKUP(Panel!A1004,Datos!$A$2:$E$16,5,TRUE)</f>
        <v>68</v>
      </c>
      <c r="G1004" s="22">
        <f>VLOOKUP(Panel!A1004,Datos!$A$2:$F$16,6,TRUE)</f>
        <v>2.2216685109612389E-2</v>
      </c>
      <c r="H1004" s="19"/>
      <c r="I1004" s="19"/>
      <c r="J1004" s="19"/>
      <c r="K1004" s="19"/>
      <c r="M1004" s="19">
        <v>2784000</v>
      </c>
      <c r="N1004" s="19">
        <v>70990034.5</v>
      </c>
      <c r="P1004" s="19">
        <v>14688000</v>
      </c>
      <c r="Q1004" s="19">
        <v>438045842.5</v>
      </c>
      <c r="R1004" s="19">
        <v>61998660</v>
      </c>
    </row>
    <row r="1005" spans="1:20" x14ac:dyDescent="0.2">
      <c r="A1005">
        <v>2018</v>
      </c>
      <c r="B1005" t="s">
        <v>62</v>
      </c>
      <c r="C1005" s="19">
        <f>VLOOKUP(A1005,Datos!$A$2:$E$16,2,TRUE)</f>
        <v>34937935.887081303</v>
      </c>
      <c r="D1005" s="19">
        <f>VLOOKUP(Panel!A1005,Datos!$A$2:$E$16,3,TRUE)</f>
        <v>5.9080832E-2</v>
      </c>
      <c r="E1005" s="19">
        <f>VLOOKUP(Panel!A1005,Datos!$A$2:$E$16,4,TRUE)</f>
        <v>-1422782.0634497199</v>
      </c>
      <c r="F1005" s="19">
        <f>VLOOKUP(Panel!A1005,Datos!$A$2:$E$16,5,TRUE)</f>
        <v>68</v>
      </c>
      <c r="G1005" s="22">
        <f>VLOOKUP(Panel!A1005,Datos!$A$2:$F$16,6,TRUE)</f>
        <v>2.2216685109612389E-2</v>
      </c>
      <c r="H1005" s="19"/>
      <c r="J1005" s="19"/>
      <c r="K1005" s="19"/>
      <c r="L1005" s="19"/>
      <c r="M1005" s="19">
        <v>4734000</v>
      </c>
      <c r="N1005" s="19">
        <v>345220</v>
      </c>
      <c r="O1005" s="19">
        <v>2541626</v>
      </c>
      <c r="P1005" s="19">
        <v>3980000</v>
      </c>
      <c r="Q1005" s="19">
        <v>394984353</v>
      </c>
      <c r="S1005">
        <v>0</v>
      </c>
    </row>
    <row r="1006" spans="1:20" x14ac:dyDescent="0.2">
      <c r="A1006">
        <v>2018</v>
      </c>
      <c r="B1006" t="s">
        <v>63</v>
      </c>
      <c r="C1006" s="19">
        <f>VLOOKUP(A1006,Datos!$A$2:$E$16,2,TRUE)</f>
        <v>34937935.887081303</v>
      </c>
      <c r="D1006" s="19">
        <f>VLOOKUP(Panel!A1006,Datos!$A$2:$E$16,3,TRUE)</f>
        <v>5.9080832E-2</v>
      </c>
      <c r="E1006" s="19">
        <f>VLOOKUP(Panel!A1006,Datos!$A$2:$E$16,4,TRUE)</f>
        <v>-1422782.0634497199</v>
      </c>
      <c r="F1006" s="19">
        <f>VLOOKUP(Panel!A1006,Datos!$A$2:$E$16,5,TRUE)</f>
        <v>68</v>
      </c>
      <c r="G1006" s="22">
        <f>VLOOKUP(Panel!A1006,Datos!$A$2:$F$16,6,TRUE)</f>
        <v>2.2216685109612389E-2</v>
      </c>
      <c r="H1006" s="19"/>
      <c r="I1006" s="19"/>
      <c r="J1006" s="19"/>
      <c r="K1006" s="19"/>
      <c r="M1006" s="19">
        <v>2712000</v>
      </c>
      <c r="N1006" s="19">
        <v>145158345</v>
      </c>
      <c r="O1006">
        <v>0</v>
      </c>
      <c r="P1006" s="19">
        <v>271884376.50999999</v>
      </c>
      <c r="Q1006" s="19">
        <v>758256593.13</v>
      </c>
      <c r="R1006" s="19">
        <v>7740000</v>
      </c>
      <c r="S1006">
        <v>0</v>
      </c>
    </row>
    <row r="1007" spans="1:20" x14ac:dyDescent="0.2">
      <c r="A1007">
        <v>2018</v>
      </c>
      <c r="B1007" t="s">
        <v>64</v>
      </c>
      <c r="C1007" s="19">
        <f>VLOOKUP(A1007,Datos!$A$2:$E$16,2,TRUE)</f>
        <v>34937935.887081303</v>
      </c>
      <c r="D1007" s="19">
        <f>VLOOKUP(Panel!A1007,Datos!$A$2:$E$16,3,TRUE)</f>
        <v>5.9080832E-2</v>
      </c>
      <c r="E1007" s="19">
        <f>VLOOKUP(Panel!A1007,Datos!$A$2:$E$16,4,TRUE)</f>
        <v>-1422782.0634497199</v>
      </c>
      <c r="F1007" s="19">
        <f>VLOOKUP(Panel!A1007,Datos!$A$2:$E$16,5,TRUE)</f>
        <v>68</v>
      </c>
      <c r="G1007" s="22">
        <f>VLOOKUP(Panel!A1007,Datos!$A$2:$F$16,6,TRUE)</f>
        <v>2.2216685109612389E-2</v>
      </c>
      <c r="H1007" s="19"/>
      <c r="I1007" s="19"/>
      <c r="K1007" s="19"/>
      <c r="N1007" s="19">
        <v>1742242</v>
      </c>
      <c r="O1007" s="19">
        <v>67118811.299999997</v>
      </c>
      <c r="Q1007" s="19">
        <v>508588270.10000002</v>
      </c>
      <c r="R1007" s="19">
        <v>64566279.200000003</v>
      </c>
      <c r="S1007">
        <v>0</v>
      </c>
    </row>
    <row r="1008" spans="1:20" x14ac:dyDescent="0.2">
      <c r="A1008">
        <v>2018</v>
      </c>
      <c r="B1008" t="s">
        <v>65</v>
      </c>
      <c r="C1008" s="19">
        <f>VLOOKUP(A1008,Datos!$A$2:$E$16,2,TRUE)</f>
        <v>34937935.887081303</v>
      </c>
      <c r="D1008" s="19">
        <f>VLOOKUP(Panel!A1008,Datos!$A$2:$E$16,3,TRUE)</f>
        <v>5.9080832E-2</v>
      </c>
      <c r="E1008" s="19">
        <f>VLOOKUP(Panel!A1008,Datos!$A$2:$E$16,4,TRUE)</f>
        <v>-1422782.0634497199</v>
      </c>
      <c r="F1008" s="19">
        <f>VLOOKUP(Panel!A1008,Datos!$A$2:$E$16,5,TRUE)</f>
        <v>68</v>
      </c>
      <c r="G1008" s="22">
        <f>VLOOKUP(Panel!A1008,Datos!$A$2:$F$16,6,TRUE)</f>
        <v>2.2216685109612389E-2</v>
      </c>
      <c r="H1008" s="19"/>
      <c r="I1008" s="19"/>
      <c r="J1008" s="19"/>
      <c r="K1008" s="19"/>
      <c r="M1008">
        <v>0</v>
      </c>
      <c r="N1008" s="19">
        <v>376077155.30000001</v>
      </c>
      <c r="P1008" s="19">
        <v>43025721.259999998</v>
      </c>
      <c r="Q1008" s="19">
        <v>245806728.46000001</v>
      </c>
      <c r="R1008" s="19">
        <v>36735789.990000002</v>
      </c>
      <c r="S1008" s="19">
        <v>111666054.61</v>
      </c>
    </row>
    <row r="1009" spans="1:19" x14ac:dyDescent="0.2">
      <c r="A1009">
        <v>2018</v>
      </c>
      <c r="B1009" t="s">
        <v>66</v>
      </c>
      <c r="C1009" s="19">
        <f>VLOOKUP(A1009,Datos!$A$2:$E$16,2,TRUE)</f>
        <v>34937935.887081303</v>
      </c>
      <c r="D1009" s="19">
        <f>VLOOKUP(Panel!A1009,Datos!$A$2:$E$16,3,TRUE)</f>
        <v>5.9080832E-2</v>
      </c>
      <c r="E1009" s="19">
        <f>VLOOKUP(Panel!A1009,Datos!$A$2:$E$16,4,TRUE)</f>
        <v>-1422782.0634497199</v>
      </c>
      <c r="F1009" s="19">
        <f>VLOOKUP(Panel!A1009,Datos!$A$2:$E$16,5,TRUE)</f>
        <v>68</v>
      </c>
      <c r="G1009" s="22">
        <f>VLOOKUP(Panel!A1009,Datos!$A$2:$F$16,6,TRUE)</f>
        <v>2.2216685109612389E-2</v>
      </c>
      <c r="H1009" s="19"/>
      <c r="I1009" s="19"/>
      <c r="J1009" s="19"/>
      <c r="K1009" s="19"/>
      <c r="N1009" s="19">
        <v>998787886.64999998</v>
      </c>
      <c r="O1009" s="19">
        <v>17350000</v>
      </c>
      <c r="P1009">
        <v>0</v>
      </c>
      <c r="Q1009" s="19">
        <v>1807059259.48</v>
      </c>
      <c r="R1009" s="19">
        <v>81882683.769999996</v>
      </c>
    </row>
    <row r="1010" spans="1:19" x14ac:dyDescent="0.2">
      <c r="A1010">
        <v>2018</v>
      </c>
      <c r="B1010" t="s">
        <v>67</v>
      </c>
      <c r="C1010" s="19">
        <f>VLOOKUP(A1010,Datos!$A$2:$E$16,2,TRUE)</f>
        <v>34937935.887081303</v>
      </c>
      <c r="D1010" s="19">
        <f>VLOOKUP(Panel!A1010,Datos!$A$2:$E$16,3,TRUE)</f>
        <v>5.9080832E-2</v>
      </c>
      <c r="E1010" s="19">
        <f>VLOOKUP(Panel!A1010,Datos!$A$2:$E$16,4,TRUE)</f>
        <v>-1422782.0634497199</v>
      </c>
      <c r="F1010" s="19">
        <f>VLOOKUP(Panel!A1010,Datos!$A$2:$E$16,5,TRUE)</f>
        <v>68</v>
      </c>
      <c r="G1010" s="22">
        <f>VLOOKUP(Panel!A1010,Datos!$A$2:$F$16,6,TRUE)</f>
        <v>2.2216685109612389E-2</v>
      </c>
      <c r="H1010" s="19"/>
      <c r="I1010" s="19"/>
      <c r="J1010" s="19"/>
      <c r="K1010" s="19"/>
      <c r="M1010">
        <v>0</v>
      </c>
      <c r="N1010" s="19">
        <v>41162685</v>
      </c>
      <c r="P1010" s="19">
        <v>264263044.38</v>
      </c>
      <c r="Q1010" s="19">
        <v>780238603.20000005</v>
      </c>
      <c r="R1010" s="19">
        <v>92746017</v>
      </c>
      <c r="S1010">
        <v>0</v>
      </c>
    </row>
    <row r="1011" spans="1:19" x14ac:dyDescent="0.2">
      <c r="A1011">
        <v>2018</v>
      </c>
      <c r="B1011" t="s">
        <v>68</v>
      </c>
      <c r="C1011" s="19">
        <f>VLOOKUP(A1011,Datos!$A$2:$E$16,2,TRUE)</f>
        <v>34937935.887081303</v>
      </c>
      <c r="D1011" s="19">
        <f>VLOOKUP(Panel!A1011,Datos!$A$2:$E$16,3,TRUE)</f>
        <v>5.9080832E-2</v>
      </c>
      <c r="E1011" s="19">
        <f>VLOOKUP(Panel!A1011,Datos!$A$2:$E$16,4,TRUE)</f>
        <v>-1422782.0634497199</v>
      </c>
      <c r="F1011" s="19">
        <f>VLOOKUP(Panel!A1011,Datos!$A$2:$E$16,5,TRUE)</f>
        <v>68</v>
      </c>
      <c r="G1011" s="22">
        <f>VLOOKUP(Panel!A1011,Datos!$A$2:$F$16,6,TRUE)</f>
        <v>2.2216685109612389E-2</v>
      </c>
      <c r="H1011" s="19"/>
      <c r="I1011" s="19"/>
      <c r="K1011" s="19"/>
      <c r="N1011" s="19">
        <v>3213572.15</v>
      </c>
      <c r="O1011" s="19">
        <v>64380</v>
      </c>
      <c r="P1011">
        <v>0</v>
      </c>
      <c r="Q1011" s="19">
        <v>1007283284.3200001</v>
      </c>
      <c r="R1011">
        <v>0</v>
      </c>
      <c r="S1011" s="19">
        <v>20925013.460000001</v>
      </c>
    </row>
    <row r="1012" spans="1:19" x14ac:dyDescent="0.2">
      <c r="A1012">
        <v>2018</v>
      </c>
      <c r="B1012" t="s">
        <v>69</v>
      </c>
      <c r="C1012" s="19">
        <f>VLOOKUP(A1012,Datos!$A$2:$E$16,2,TRUE)</f>
        <v>34937935.887081303</v>
      </c>
      <c r="D1012" s="19">
        <f>VLOOKUP(Panel!A1012,Datos!$A$2:$E$16,3,TRUE)</f>
        <v>5.9080832E-2</v>
      </c>
      <c r="E1012" s="19">
        <f>VLOOKUP(Panel!A1012,Datos!$A$2:$E$16,4,TRUE)</f>
        <v>-1422782.0634497199</v>
      </c>
      <c r="F1012" s="19">
        <f>VLOOKUP(Panel!A1012,Datos!$A$2:$E$16,5,TRUE)</f>
        <v>68</v>
      </c>
      <c r="G1012" s="22">
        <f>VLOOKUP(Panel!A1012,Datos!$A$2:$F$16,6,TRUE)</f>
        <v>2.2216685109612389E-2</v>
      </c>
      <c r="H1012" s="19"/>
      <c r="I1012" s="19"/>
      <c r="J1012" s="19"/>
      <c r="K1012" s="19"/>
      <c r="M1012">
        <v>0</v>
      </c>
      <c r="N1012" s="19">
        <v>1835810</v>
      </c>
      <c r="O1012" s="19">
        <v>673850900</v>
      </c>
      <c r="P1012" s="19">
        <v>418691000</v>
      </c>
      <c r="Q1012" s="19">
        <v>576113367</v>
      </c>
      <c r="R1012" s="19">
        <v>12862027</v>
      </c>
      <c r="S1012">
        <v>0</v>
      </c>
    </row>
    <row r="1013" spans="1:19" x14ac:dyDescent="0.2">
      <c r="A1013">
        <v>2018</v>
      </c>
      <c r="B1013" t="s">
        <v>70</v>
      </c>
      <c r="C1013" s="19">
        <f>VLOOKUP(A1013,Datos!$A$2:$E$16,2,TRUE)</f>
        <v>34937935.887081303</v>
      </c>
      <c r="D1013" s="19">
        <f>VLOOKUP(Panel!A1013,Datos!$A$2:$E$16,3,TRUE)</f>
        <v>5.9080832E-2</v>
      </c>
      <c r="E1013" s="19">
        <f>VLOOKUP(Panel!A1013,Datos!$A$2:$E$16,4,TRUE)</f>
        <v>-1422782.0634497199</v>
      </c>
      <c r="F1013" s="19">
        <f>VLOOKUP(Panel!A1013,Datos!$A$2:$E$16,5,TRUE)</f>
        <v>68</v>
      </c>
      <c r="G1013" s="22">
        <f>VLOOKUP(Panel!A1013,Datos!$A$2:$F$16,6,TRUE)</f>
        <v>2.2216685109612389E-2</v>
      </c>
      <c r="H1013" s="19"/>
      <c r="J1013" s="19"/>
      <c r="K1013" s="19"/>
      <c r="L1013" s="19"/>
      <c r="M1013">
        <v>0</v>
      </c>
      <c r="N1013" s="19">
        <v>2709108</v>
      </c>
      <c r="O1013">
        <v>0</v>
      </c>
      <c r="P1013" s="19">
        <v>30802989.73</v>
      </c>
      <c r="Q1013" s="19">
        <v>307289204.72000003</v>
      </c>
      <c r="R1013" s="19">
        <v>60210421</v>
      </c>
    </row>
    <row r="1014" spans="1:19" x14ac:dyDescent="0.2">
      <c r="A1014">
        <v>2018</v>
      </c>
      <c r="B1014" t="s">
        <v>71</v>
      </c>
      <c r="C1014" s="19">
        <f>VLOOKUP(A1014,Datos!$A$2:$E$16,2,TRUE)</f>
        <v>34937935.887081303</v>
      </c>
      <c r="D1014" s="19">
        <f>VLOOKUP(Panel!A1014,Datos!$A$2:$E$16,3,TRUE)</f>
        <v>5.9080832E-2</v>
      </c>
      <c r="E1014" s="19">
        <f>VLOOKUP(Panel!A1014,Datos!$A$2:$E$16,4,TRUE)</f>
        <v>-1422782.0634497199</v>
      </c>
      <c r="F1014" s="19">
        <f>VLOOKUP(Panel!A1014,Datos!$A$2:$E$16,5,TRUE)</f>
        <v>68</v>
      </c>
      <c r="G1014" s="22">
        <f>VLOOKUP(Panel!A1014,Datos!$A$2:$F$16,6,TRUE)</f>
        <v>2.2216685109612389E-2</v>
      </c>
      <c r="H1014" s="19"/>
      <c r="I1014" s="19"/>
      <c r="J1014" s="19"/>
      <c r="K1014" s="19"/>
      <c r="L1014" s="19"/>
      <c r="M1014" s="19">
        <v>19678830.43</v>
      </c>
      <c r="N1014" s="19">
        <v>92630000</v>
      </c>
      <c r="Q1014" s="19">
        <v>463705817.07999998</v>
      </c>
      <c r="R1014" s="19">
        <v>486521542.86000001</v>
      </c>
      <c r="S1014">
        <v>0</v>
      </c>
    </row>
    <row r="1015" spans="1:19" x14ac:dyDescent="0.2">
      <c r="A1015">
        <v>2018</v>
      </c>
      <c r="B1015" t="s">
        <v>72</v>
      </c>
      <c r="C1015" s="19">
        <f>VLOOKUP(A1015,Datos!$A$2:$E$16,2,TRUE)</f>
        <v>34937935.887081303</v>
      </c>
      <c r="D1015" s="19">
        <f>VLOOKUP(Panel!A1015,Datos!$A$2:$E$16,3,TRUE)</f>
        <v>5.9080832E-2</v>
      </c>
      <c r="E1015" s="19">
        <f>VLOOKUP(Panel!A1015,Datos!$A$2:$E$16,4,TRUE)</f>
        <v>-1422782.0634497199</v>
      </c>
      <c r="F1015" s="19">
        <f>VLOOKUP(Panel!A1015,Datos!$A$2:$E$16,5,TRUE)</f>
        <v>68</v>
      </c>
      <c r="G1015" s="22">
        <f>VLOOKUP(Panel!A1015,Datos!$A$2:$F$16,6,TRUE)</f>
        <v>2.2216685109612389E-2</v>
      </c>
      <c r="H1015" s="19"/>
      <c r="I1015" s="19"/>
      <c r="J1015" s="19"/>
      <c r="K1015" s="19"/>
      <c r="N1015" s="19">
        <v>1852473</v>
      </c>
      <c r="O1015" s="19">
        <v>15658042.5</v>
      </c>
      <c r="P1015" s="19">
        <v>46790000</v>
      </c>
      <c r="Q1015" s="19">
        <v>182278837.15000001</v>
      </c>
      <c r="R1015" s="19">
        <v>1642496</v>
      </c>
      <c r="S1015">
        <v>0</v>
      </c>
    </row>
    <row r="1016" spans="1:19" x14ac:dyDescent="0.2">
      <c r="A1016">
        <v>2018</v>
      </c>
      <c r="B1016" t="s">
        <v>73</v>
      </c>
      <c r="C1016" s="19">
        <f>VLOOKUP(A1016,Datos!$A$2:$E$16,2,TRUE)</f>
        <v>34937935.887081303</v>
      </c>
      <c r="D1016" s="19">
        <f>VLOOKUP(Panel!A1016,Datos!$A$2:$E$16,3,TRUE)</f>
        <v>5.9080832E-2</v>
      </c>
      <c r="E1016" s="19">
        <f>VLOOKUP(Panel!A1016,Datos!$A$2:$E$16,4,TRUE)</f>
        <v>-1422782.0634497199</v>
      </c>
      <c r="F1016" s="19">
        <f>VLOOKUP(Panel!A1016,Datos!$A$2:$E$16,5,TRUE)</f>
        <v>68</v>
      </c>
      <c r="G1016" s="22">
        <f>VLOOKUP(Panel!A1016,Datos!$A$2:$F$16,6,TRUE)</f>
        <v>2.2216685109612389E-2</v>
      </c>
      <c r="H1016" s="19"/>
      <c r="I1016" s="19"/>
      <c r="J1016" s="19"/>
      <c r="K1016" s="19"/>
      <c r="N1016" s="19">
        <v>1834115.94</v>
      </c>
      <c r="O1016" s="19">
        <v>141995032.15000001</v>
      </c>
      <c r="P1016" s="19">
        <v>637530506.79999995</v>
      </c>
      <c r="Q1016" s="19">
        <v>801560874.12</v>
      </c>
      <c r="R1016" s="19">
        <v>132642928.09999999</v>
      </c>
    </row>
    <row r="1017" spans="1:19" x14ac:dyDescent="0.2">
      <c r="A1017">
        <v>2018</v>
      </c>
      <c r="B1017" t="s">
        <v>74</v>
      </c>
      <c r="C1017" s="19">
        <f>VLOOKUP(A1017,Datos!$A$2:$E$16,2,TRUE)</f>
        <v>34937935.887081303</v>
      </c>
      <c r="D1017" s="19">
        <f>VLOOKUP(Panel!A1017,Datos!$A$2:$E$16,3,TRUE)</f>
        <v>5.9080832E-2</v>
      </c>
      <c r="E1017" s="19">
        <f>VLOOKUP(Panel!A1017,Datos!$A$2:$E$16,4,TRUE)</f>
        <v>-1422782.0634497199</v>
      </c>
      <c r="F1017" s="19">
        <f>VLOOKUP(Panel!A1017,Datos!$A$2:$E$16,5,TRUE)</f>
        <v>68</v>
      </c>
      <c r="G1017" s="22">
        <f>VLOOKUP(Panel!A1017,Datos!$A$2:$F$16,6,TRUE)</f>
        <v>2.2216685109612389E-2</v>
      </c>
      <c r="H1017" s="19"/>
      <c r="I1017" s="19"/>
      <c r="J1017" s="19"/>
      <c r="K1017" s="19"/>
      <c r="M1017">
        <v>0</v>
      </c>
      <c r="N1017" s="19">
        <v>93655371.599999994</v>
      </c>
      <c r="O1017" s="19">
        <v>115147600</v>
      </c>
      <c r="P1017">
        <v>0</v>
      </c>
      <c r="Q1017" s="19">
        <v>448428320.81</v>
      </c>
      <c r="R1017">
        <v>0</v>
      </c>
      <c r="S1017" s="19">
        <v>9664214.4000000004</v>
      </c>
    </row>
    <row r="1018" spans="1:19" x14ac:dyDescent="0.2">
      <c r="A1018">
        <v>2018</v>
      </c>
      <c r="B1018" t="s">
        <v>75</v>
      </c>
      <c r="C1018" s="19">
        <f>VLOOKUP(A1018,Datos!$A$2:$E$16,2,TRUE)</f>
        <v>34937935.887081303</v>
      </c>
      <c r="D1018" s="19">
        <f>VLOOKUP(Panel!A1018,Datos!$A$2:$E$16,3,TRUE)</f>
        <v>5.9080832E-2</v>
      </c>
      <c r="E1018" s="19">
        <f>VLOOKUP(Panel!A1018,Datos!$A$2:$E$16,4,TRUE)</f>
        <v>-1422782.0634497199</v>
      </c>
      <c r="F1018" s="19">
        <f>VLOOKUP(Panel!A1018,Datos!$A$2:$E$16,5,TRUE)</f>
        <v>68</v>
      </c>
      <c r="G1018" s="22">
        <f>VLOOKUP(Panel!A1018,Datos!$A$2:$F$16,6,TRUE)</f>
        <v>2.2216685109612389E-2</v>
      </c>
      <c r="H1018" s="19"/>
      <c r="I1018" s="19"/>
      <c r="J1018" s="19"/>
      <c r="N1018" s="19">
        <v>4241092.29</v>
      </c>
      <c r="O1018" s="19">
        <v>32399514</v>
      </c>
      <c r="P1018" s="19">
        <v>2743000</v>
      </c>
      <c r="Q1018" s="19">
        <v>644284070.5</v>
      </c>
      <c r="S1018">
        <v>0</v>
      </c>
    </row>
    <row r="1019" spans="1:19" x14ac:dyDescent="0.2">
      <c r="A1019">
        <v>2018</v>
      </c>
      <c r="B1019" t="s">
        <v>76</v>
      </c>
      <c r="C1019" s="19">
        <f>VLOOKUP(A1019,Datos!$A$2:$E$16,2,TRUE)</f>
        <v>34937935.887081303</v>
      </c>
      <c r="D1019" s="19">
        <f>VLOOKUP(Panel!A1019,Datos!$A$2:$E$16,3,TRUE)</f>
        <v>5.9080832E-2</v>
      </c>
      <c r="E1019" s="19">
        <f>VLOOKUP(Panel!A1019,Datos!$A$2:$E$16,4,TRUE)</f>
        <v>-1422782.0634497199</v>
      </c>
      <c r="F1019" s="19">
        <f>VLOOKUP(Panel!A1019,Datos!$A$2:$E$16,5,TRUE)</f>
        <v>68</v>
      </c>
      <c r="G1019" s="22">
        <f>VLOOKUP(Panel!A1019,Datos!$A$2:$F$16,6,TRUE)</f>
        <v>2.2216685109612389E-2</v>
      </c>
      <c r="H1019" s="19"/>
      <c r="I1019" s="19"/>
      <c r="J1019" s="19"/>
      <c r="K1019" s="19"/>
      <c r="M1019">
        <v>0</v>
      </c>
      <c r="N1019">
        <v>0</v>
      </c>
      <c r="O1019">
        <v>0</v>
      </c>
      <c r="P1019" s="19">
        <v>10899756.25</v>
      </c>
      <c r="Q1019" s="19">
        <v>1251429688.98</v>
      </c>
      <c r="R1019">
        <v>0</v>
      </c>
      <c r="S1019">
        <v>0</v>
      </c>
    </row>
    <row r="1020" spans="1:19" x14ac:dyDescent="0.2">
      <c r="A1020">
        <v>2018</v>
      </c>
      <c r="B1020" t="s">
        <v>77</v>
      </c>
      <c r="C1020" s="19">
        <f>VLOOKUP(A1020,Datos!$A$2:$E$16,2,TRUE)</f>
        <v>34937935.887081303</v>
      </c>
      <c r="D1020" s="19">
        <f>VLOOKUP(Panel!A1020,Datos!$A$2:$E$16,3,TRUE)</f>
        <v>5.9080832E-2</v>
      </c>
      <c r="E1020" s="19">
        <f>VLOOKUP(Panel!A1020,Datos!$A$2:$E$16,4,TRUE)</f>
        <v>-1422782.0634497199</v>
      </c>
      <c r="F1020" s="19">
        <f>VLOOKUP(Panel!A1020,Datos!$A$2:$E$16,5,TRUE)</f>
        <v>68</v>
      </c>
      <c r="G1020" s="22">
        <f>VLOOKUP(Panel!A1020,Datos!$A$2:$F$16,6,TRUE)</f>
        <v>2.2216685109612389E-2</v>
      </c>
      <c r="H1020" s="19"/>
      <c r="J1020" s="19"/>
      <c r="M1020" s="19">
        <v>80000</v>
      </c>
      <c r="N1020" s="19">
        <v>3119862</v>
      </c>
      <c r="O1020" s="19">
        <v>158760</v>
      </c>
      <c r="P1020" s="19">
        <v>24981044</v>
      </c>
      <c r="Q1020" s="19">
        <v>615718532.19000006</v>
      </c>
      <c r="R1020" s="19">
        <v>39870516</v>
      </c>
      <c r="S1020" s="19">
        <v>100000000</v>
      </c>
    </row>
    <row r="1021" spans="1:19" x14ac:dyDescent="0.2">
      <c r="A1021">
        <v>2018</v>
      </c>
      <c r="B1021" t="s">
        <v>78</v>
      </c>
      <c r="C1021" s="19">
        <f>VLOOKUP(A1021,Datos!$A$2:$E$16,2,TRUE)</f>
        <v>34937935.887081303</v>
      </c>
      <c r="D1021" s="19">
        <f>VLOOKUP(Panel!A1021,Datos!$A$2:$E$16,3,TRUE)</f>
        <v>5.9080832E-2</v>
      </c>
      <c r="E1021" s="19">
        <f>VLOOKUP(Panel!A1021,Datos!$A$2:$E$16,4,TRUE)</f>
        <v>-1422782.0634497199</v>
      </c>
      <c r="F1021" s="19">
        <f>VLOOKUP(Panel!A1021,Datos!$A$2:$E$16,5,TRUE)</f>
        <v>68</v>
      </c>
      <c r="G1021" s="22">
        <f>VLOOKUP(Panel!A1021,Datos!$A$2:$F$16,6,TRUE)</f>
        <v>2.2216685109612389E-2</v>
      </c>
      <c r="H1021" s="19"/>
      <c r="I1021" s="19"/>
      <c r="J1021" s="19"/>
      <c r="K1021" s="19"/>
      <c r="N1021" s="19">
        <v>11007112.869999999</v>
      </c>
      <c r="O1021" s="19">
        <v>105159.29</v>
      </c>
      <c r="P1021" s="19">
        <v>129066257.77</v>
      </c>
      <c r="Q1021" s="19">
        <v>881076732.51999998</v>
      </c>
      <c r="R1021" s="19">
        <v>23439000</v>
      </c>
    </row>
    <row r="1022" spans="1:19" x14ac:dyDescent="0.2">
      <c r="A1022">
        <v>2018</v>
      </c>
      <c r="B1022" t="s">
        <v>79</v>
      </c>
      <c r="C1022" s="19">
        <f>VLOOKUP(A1022,Datos!$A$2:$E$16,2,TRUE)</f>
        <v>34937935.887081303</v>
      </c>
      <c r="D1022" s="19">
        <f>VLOOKUP(Panel!A1022,Datos!$A$2:$E$16,3,TRUE)</f>
        <v>5.9080832E-2</v>
      </c>
      <c r="E1022" s="19">
        <f>VLOOKUP(Panel!A1022,Datos!$A$2:$E$16,4,TRUE)</f>
        <v>-1422782.0634497199</v>
      </c>
      <c r="F1022" s="19">
        <f>VLOOKUP(Panel!A1022,Datos!$A$2:$E$16,5,TRUE)</f>
        <v>68</v>
      </c>
      <c r="G1022" s="22">
        <f>VLOOKUP(Panel!A1022,Datos!$A$2:$F$16,6,TRUE)</f>
        <v>2.2216685109612389E-2</v>
      </c>
      <c r="H1022" s="19"/>
      <c r="J1022" s="19"/>
      <c r="K1022" s="19"/>
      <c r="L1022" s="19"/>
      <c r="M1022">
        <v>0</v>
      </c>
      <c r="N1022" s="19">
        <v>100360571</v>
      </c>
      <c r="O1022" s="19">
        <v>665000</v>
      </c>
      <c r="P1022" s="19">
        <v>20174664.739999998</v>
      </c>
      <c r="Q1022" s="19">
        <v>1889420602.4000001</v>
      </c>
    </row>
    <row r="1023" spans="1:19" x14ac:dyDescent="0.2">
      <c r="A1023">
        <v>2018</v>
      </c>
      <c r="B1023" t="s">
        <v>80</v>
      </c>
      <c r="C1023" s="19">
        <f>VLOOKUP(A1023,Datos!$A$2:$E$16,2,TRUE)</f>
        <v>34937935.887081303</v>
      </c>
      <c r="D1023" s="19">
        <f>VLOOKUP(Panel!A1023,Datos!$A$2:$E$16,3,TRUE)</f>
        <v>5.9080832E-2</v>
      </c>
      <c r="E1023" s="19">
        <f>VLOOKUP(Panel!A1023,Datos!$A$2:$E$16,4,TRUE)</f>
        <v>-1422782.0634497199</v>
      </c>
      <c r="F1023" s="19">
        <f>VLOOKUP(Panel!A1023,Datos!$A$2:$E$16,5,TRUE)</f>
        <v>68</v>
      </c>
      <c r="G1023" s="22">
        <f>VLOOKUP(Panel!A1023,Datos!$A$2:$F$16,6,TRUE)</f>
        <v>2.2216685109612389E-2</v>
      </c>
      <c r="H1023" s="19"/>
      <c r="I1023" s="19"/>
      <c r="J1023" s="19"/>
      <c r="K1023" s="19"/>
      <c r="M1023" s="19">
        <v>2923416</v>
      </c>
      <c r="N1023" s="19">
        <v>4748726.12</v>
      </c>
      <c r="O1023" s="19">
        <v>24334405</v>
      </c>
      <c r="P1023" s="19">
        <v>103250636.8</v>
      </c>
      <c r="Q1023" s="19">
        <v>335169368.73000002</v>
      </c>
      <c r="R1023" s="19">
        <v>3708570</v>
      </c>
    </row>
    <row r="1024" spans="1:19" x14ac:dyDescent="0.2">
      <c r="A1024">
        <v>2018</v>
      </c>
      <c r="B1024" t="s">
        <v>81</v>
      </c>
      <c r="C1024" s="19">
        <f>VLOOKUP(A1024,Datos!$A$2:$E$16,2,TRUE)</f>
        <v>34937935.887081303</v>
      </c>
      <c r="D1024" s="19">
        <f>VLOOKUP(Panel!A1024,Datos!$A$2:$E$16,3,TRUE)</f>
        <v>5.9080832E-2</v>
      </c>
      <c r="E1024" s="19">
        <f>VLOOKUP(Panel!A1024,Datos!$A$2:$E$16,4,TRUE)</f>
        <v>-1422782.0634497199</v>
      </c>
      <c r="F1024" s="19">
        <f>VLOOKUP(Panel!A1024,Datos!$A$2:$E$16,5,TRUE)</f>
        <v>68</v>
      </c>
      <c r="G1024" s="22">
        <f>VLOOKUP(Panel!A1024,Datos!$A$2:$F$16,6,TRUE)</f>
        <v>2.2216685109612389E-2</v>
      </c>
      <c r="H1024" s="19"/>
      <c r="I1024" s="19"/>
      <c r="J1024" s="19"/>
      <c r="K1024" s="19"/>
      <c r="M1024" s="19">
        <v>30776892.239999998</v>
      </c>
      <c r="N1024" s="19">
        <v>9487134</v>
      </c>
      <c r="O1024" s="19">
        <v>51609560</v>
      </c>
      <c r="P1024" s="19">
        <v>178439584.93000001</v>
      </c>
      <c r="Q1024" s="19">
        <v>615871314.55999994</v>
      </c>
      <c r="R1024" s="19">
        <v>83650000</v>
      </c>
    </row>
    <row r="1025" spans="1:19" x14ac:dyDescent="0.2">
      <c r="A1025">
        <v>2018</v>
      </c>
      <c r="B1025" t="s">
        <v>82</v>
      </c>
      <c r="C1025" s="19">
        <f>VLOOKUP(A1025,Datos!$A$2:$E$16,2,TRUE)</f>
        <v>34937935.887081303</v>
      </c>
      <c r="D1025" s="19">
        <f>VLOOKUP(Panel!A1025,Datos!$A$2:$E$16,3,TRUE)</f>
        <v>5.9080832E-2</v>
      </c>
      <c r="E1025" s="19">
        <f>VLOOKUP(Panel!A1025,Datos!$A$2:$E$16,4,TRUE)</f>
        <v>-1422782.0634497199</v>
      </c>
      <c r="F1025" s="19">
        <f>VLOOKUP(Panel!A1025,Datos!$A$2:$E$16,5,TRUE)</f>
        <v>68</v>
      </c>
      <c r="G1025" s="22">
        <f>VLOOKUP(Panel!A1025,Datos!$A$2:$F$16,6,TRUE)</f>
        <v>2.2216685109612389E-2</v>
      </c>
      <c r="H1025" s="19"/>
      <c r="I1025" s="19"/>
      <c r="J1025" s="19"/>
      <c r="K1025" s="19"/>
      <c r="N1025" s="19">
        <v>271566.96999999997</v>
      </c>
      <c r="O1025">
        <v>0</v>
      </c>
      <c r="P1025">
        <v>0</v>
      </c>
      <c r="Q1025" s="19">
        <v>333364504.68000001</v>
      </c>
    </row>
    <row r="1026" spans="1:19" x14ac:dyDescent="0.2">
      <c r="A1026">
        <v>2018</v>
      </c>
      <c r="B1026" t="s">
        <v>83</v>
      </c>
      <c r="C1026" s="19">
        <f>VLOOKUP(A1026,Datos!$A$2:$E$16,2,TRUE)</f>
        <v>34937935.887081303</v>
      </c>
      <c r="D1026" s="19">
        <f>VLOOKUP(Panel!A1026,Datos!$A$2:$E$16,3,TRUE)</f>
        <v>5.9080832E-2</v>
      </c>
      <c r="E1026" s="19">
        <f>VLOOKUP(Panel!A1026,Datos!$A$2:$E$16,4,TRUE)</f>
        <v>-1422782.0634497199</v>
      </c>
      <c r="F1026" s="19">
        <f>VLOOKUP(Panel!A1026,Datos!$A$2:$E$16,5,TRUE)</f>
        <v>68</v>
      </c>
      <c r="G1026" s="22">
        <f>VLOOKUP(Panel!A1026,Datos!$A$2:$F$16,6,TRUE)</f>
        <v>2.2216685109612389E-2</v>
      </c>
      <c r="H1026" s="19"/>
      <c r="I1026" s="19"/>
      <c r="J1026" s="19"/>
      <c r="K1026" s="19"/>
      <c r="M1026" s="19">
        <v>2150000</v>
      </c>
      <c r="N1026" s="19">
        <v>148709529.72999999</v>
      </c>
      <c r="O1026" s="19">
        <v>91355380</v>
      </c>
      <c r="P1026">
        <v>0</v>
      </c>
      <c r="Q1026" s="19">
        <v>1110958771.6199999</v>
      </c>
      <c r="S1026">
        <v>0</v>
      </c>
    </row>
    <row r="1027" spans="1:19" x14ac:dyDescent="0.2">
      <c r="A1027">
        <v>2018</v>
      </c>
      <c r="B1027" t="s">
        <v>84</v>
      </c>
      <c r="C1027" s="19">
        <f>VLOOKUP(A1027,Datos!$A$2:$E$16,2,TRUE)</f>
        <v>34937935.887081303</v>
      </c>
      <c r="D1027" s="19">
        <f>VLOOKUP(Panel!A1027,Datos!$A$2:$E$16,3,TRUE)</f>
        <v>5.9080832E-2</v>
      </c>
      <c r="E1027" s="19">
        <f>VLOOKUP(Panel!A1027,Datos!$A$2:$E$16,4,TRUE)</f>
        <v>-1422782.0634497199</v>
      </c>
      <c r="F1027" s="19">
        <f>VLOOKUP(Panel!A1027,Datos!$A$2:$E$16,5,TRUE)</f>
        <v>68</v>
      </c>
      <c r="G1027" s="22">
        <f>VLOOKUP(Panel!A1027,Datos!$A$2:$F$16,6,TRUE)</f>
        <v>2.2216685109612389E-2</v>
      </c>
      <c r="H1027" s="19"/>
      <c r="I1027" s="19"/>
      <c r="J1027" s="19"/>
      <c r="K1027" s="19"/>
      <c r="N1027" s="19">
        <v>81183241.25</v>
      </c>
      <c r="O1027" s="19">
        <v>3975000</v>
      </c>
      <c r="P1027" s="19">
        <v>16714846</v>
      </c>
      <c r="Q1027" s="19">
        <v>448115022.33999997</v>
      </c>
      <c r="R1027">
        <v>0</v>
      </c>
      <c r="S1027" s="19">
        <v>38635100</v>
      </c>
    </row>
    <row r="1028" spans="1:19" x14ac:dyDescent="0.2">
      <c r="A1028">
        <v>2018</v>
      </c>
      <c r="B1028" t="s">
        <v>85</v>
      </c>
      <c r="C1028" s="19">
        <f>VLOOKUP(A1028,Datos!$A$2:$E$16,2,TRUE)</f>
        <v>34937935.887081303</v>
      </c>
      <c r="D1028" s="19">
        <f>VLOOKUP(Panel!A1028,Datos!$A$2:$E$16,3,TRUE)</f>
        <v>5.9080832E-2</v>
      </c>
      <c r="E1028" s="19">
        <f>VLOOKUP(Panel!A1028,Datos!$A$2:$E$16,4,TRUE)</f>
        <v>-1422782.0634497199</v>
      </c>
      <c r="F1028" s="19">
        <f>VLOOKUP(Panel!A1028,Datos!$A$2:$E$16,5,TRUE)</f>
        <v>68</v>
      </c>
      <c r="G1028" s="22">
        <f>VLOOKUP(Panel!A1028,Datos!$A$2:$F$16,6,TRUE)</f>
        <v>2.2216685109612389E-2</v>
      </c>
      <c r="H1028" s="19"/>
      <c r="I1028" s="19"/>
      <c r="J1028" s="19"/>
      <c r="K1028" s="19"/>
      <c r="N1028" s="19">
        <v>5018858.25</v>
      </c>
      <c r="O1028" s="19">
        <v>89909765</v>
      </c>
      <c r="P1028" s="19">
        <v>48156981.409999996</v>
      </c>
      <c r="Q1028" s="19">
        <v>845341041.17999995</v>
      </c>
      <c r="R1028">
        <v>0</v>
      </c>
      <c r="S1028" s="19">
        <v>30000000</v>
      </c>
    </row>
    <row r="1029" spans="1:19" x14ac:dyDescent="0.2">
      <c r="A1029">
        <v>2018</v>
      </c>
      <c r="B1029" t="s">
        <v>86</v>
      </c>
      <c r="C1029" s="19">
        <f>VLOOKUP(A1029,Datos!$A$2:$E$16,2,TRUE)</f>
        <v>34937935.887081303</v>
      </c>
      <c r="D1029" s="19">
        <f>VLOOKUP(Panel!A1029,Datos!$A$2:$E$16,3,TRUE)</f>
        <v>5.9080832E-2</v>
      </c>
      <c r="E1029" s="19">
        <f>VLOOKUP(Panel!A1029,Datos!$A$2:$E$16,4,TRUE)</f>
        <v>-1422782.0634497199</v>
      </c>
      <c r="F1029" s="19">
        <f>VLOOKUP(Panel!A1029,Datos!$A$2:$E$16,5,TRUE)</f>
        <v>68</v>
      </c>
      <c r="G1029" s="22">
        <f>VLOOKUP(Panel!A1029,Datos!$A$2:$F$16,6,TRUE)</f>
        <v>2.2216685109612389E-2</v>
      </c>
      <c r="H1029" s="19"/>
      <c r="I1029" s="19"/>
      <c r="J1029" s="19"/>
      <c r="K1029" s="19"/>
      <c r="L1029" s="19"/>
      <c r="M1029">
        <v>0</v>
      </c>
      <c r="N1029" s="19">
        <v>323990207.26999998</v>
      </c>
      <c r="O1029" s="19">
        <v>309708519.17000002</v>
      </c>
      <c r="P1029" s="19">
        <v>22049500.870000001</v>
      </c>
      <c r="Q1029" s="19">
        <v>422560338.26999998</v>
      </c>
      <c r="S1029">
        <v>0</v>
      </c>
    </row>
    <row r="1030" spans="1:19" x14ac:dyDescent="0.2">
      <c r="A1030">
        <v>2018</v>
      </c>
      <c r="B1030" t="s">
        <v>87</v>
      </c>
      <c r="C1030" s="19">
        <f>VLOOKUP(A1030,Datos!$A$2:$E$16,2,TRUE)</f>
        <v>34937935.887081303</v>
      </c>
      <c r="D1030" s="19">
        <f>VLOOKUP(Panel!A1030,Datos!$A$2:$E$16,3,TRUE)</f>
        <v>5.9080832E-2</v>
      </c>
      <c r="E1030" s="19">
        <f>VLOOKUP(Panel!A1030,Datos!$A$2:$E$16,4,TRUE)</f>
        <v>-1422782.0634497199</v>
      </c>
      <c r="F1030" s="19">
        <f>VLOOKUP(Panel!A1030,Datos!$A$2:$E$16,5,TRUE)</f>
        <v>68</v>
      </c>
      <c r="G1030" s="22">
        <f>VLOOKUP(Panel!A1030,Datos!$A$2:$F$16,6,TRUE)</f>
        <v>2.2216685109612389E-2</v>
      </c>
      <c r="H1030" s="19"/>
      <c r="I1030" s="19"/>
      <c r="J1030" s="19"/>
      <c r="N1030" s="19">
        <v>56670477</v>
      </c>
      <c r="O1030" s="19">
        <v>195282999.09999999</v>
      </c>
      <c r="P1030" s="19">
        <v>24773974</v>
      </c>
      <c r="Q1030" s="19">
        <v>620411772.83000004</v>
      </c>
    </row>
    <row r="1031" spans="1:19" x14ac:dyDescent="0.2">
      <c r="A1031">
        <v>2018</v>
      </c>
      <c r="B1031" t="s">
        <v>88</v>
      </c>
      <c r="C1031" s="19">
        <f>VLOOKUP(A1031,Datos!$A$2:$E$16,2,TRUE)</f>
        <v>34937935.887081303</v>
      </c>
      <c r="D1031" s="19">
        <f>VLOOKUP(Panel!A1031,Datos!$A$2:$E$16,3,TRUE)</f>
        <v>5.9080832E-2</v>
      </c>
      <c r="E1031" s="19">
        <f>VLOOKUP(Panel!A1031,Datos!$A$2:$E$16,4,TRUE)</f>
        <v>-1422782.0634497199</v>
      </c>
      <c r="F1031" s="19">
        <f>VLOOKUP(Panel!A1031,Datos!$A$2:$E$16,5,TRUE)</f>
        <v>68</v>
      </c>
      <c r="G1031" s="22">
        <f>VLOOKUP(Panel!A1031,Datos!$A$2:$F$16,6,TRUE)</f>
        <v>2.2216685109612389E-2</v>
      </c>
      <c r="H1031" s="19"/>
      <c r="I1031" s="19"/>
      <c r="J1031" s="19"/>
      <c r="K1031" s="19"/>
      <c r="M1031" s="19">
        <v>502457.28</v>
      </c>
      <c r="N1031">
        <v>0</v>
      </c>
      <c r="O1031" s="19">
        <v>117000</v>
      </c>
      <c r="P1031" s="19">
        <v>29258100.030000001</v>
      </c>
      <c r="Q1031" s="19">
        <v>1050346556.9</v>
      </c>
      <c r="R1031" s="19">
        <v>2286975.0499999998</v>
      </c>
      <c r="S1031" s="19">
        <v>2213820</v>
      </c>
    </row>
    <row r="1032" spans="1:19" x14ac:dyDescent="0.2">
      <c r="A1032">
        <v>2018</v>
      </c>
      <c r="B1032" t="s">
        <v>89</v>
      </c>
      <c r="C1032" s="19">
        <f>VLOOKUP(A1032,Datos!$A$2:$E$16,2,TRUE)</f>
        <v>34937935.887081303</v>
      </c>
      <c r="D1032" s="19">
        <f>VLOOKUP(Panel!A1032,Datos!$A$2:$E$16,3,TRUE)</f>
        <v>5.9080832E-2</v>
      </c>
      <c r="E1032" s="19">
        <f>VLOOKUP(Panel!A1032,Datos!$A$2:$E$16,4,TRUE)</f>
        <v>-1422782.0634497199</v>
      </c>
      <c r="F1032" s="19">
        <f>VLOOKUP(Panel!A1032,Datos!$A$2:$E$16,5,TRUE)</f>
        <v>68</v>
      </c>
      <c r="G1032" s="22">
        <f>VLOOKUP(Panel!A1032,Datos!$A$2:$F$16,6,TRUE)</f>
        <v>2.2216685109612389E-2</v>
      </c>
      <c r="H1032" s="19"/>
      <c r="I1032" s="19"/>
      <c r="J1032" s="19"/>
      <c r="K1032" s="19"/>
      <c r="L1032" s="19"/>
      <c r="N1032" s="19">
        <v>421365730</v>
      </c>
      <c r="O1032" s="19">
        <v>487800367.54000002</v>
      </c>
      <c r="P1032" s="19">
        <v>186694036.63999999</v>
      </c>
      <c r="Q1032" s="19">
        <v>8973592391.4699993</v>
      </c>
      <c r="R1032" s="19">
        <v>197147483.69</v>
      </c>
    </row>
    <row r="1033" spans="1:19" x14ac:dyDescent="0.2">
      <c r="A1033">
        <v>2018</v>
      </c>
      <c r="B1033" t="s">
        <v>90</v>
      </c>
      <c r="C1033" s="19">
        <f>VLOOKUP(A1033,Datos!$A$2:$E$16,2,TRUE)</f>
        <v>34937935.887081303</v>
      </c>
      <c r="D1033" s="19">
        <f>VLOOKUP(Panel!A1033,Datos!$A$2:$E$16,3,TRUE)</f>
        <v>5.9080832E-2</v>
      </c>
      <c r="E1033" s="19">
        <f>VLOOKUP(Panel!A1033,Datos!$A$2:$E$16,4,TRUE)</f>
        <v>-1422782.0634497199</v>
      </c>
      <c r="F1033" s="19">
        <f>VLOOKUP(Panel!A1033,Datos!$A$2:$E$16,5,TRUE)</f>
        <v>68</v>
      </c>
      <c r="G1033" s="22">
        <f>VLOOKUP(Panel!A1033,Datos!$A$2:$F$16,6,TRUE)</f>
        <v>2.2216685109612389E-2</v>
      </c>
      <c r="H1033" s="19"/>
      <c r="J1033" s="19"/>
      <c r="K1033" s="19"/>
      <c r="N1033" s="19">
        <v>1036213</v>
      </c>
      <c r="O1033" s="19">
        <v>15030500</v>
      </c>
      <c r="P1033" s="19">
        <v>5435439.5199999996</v>
      </c>
      <c r="Q1033" s="19">
        <v>540608767.97000003</v>
      </c>
    </row>
    <row r="1034" spans="1:19" x14ac:dyDescent="0.2">
      <c r="A1034">
        <v>2018</v>
      </c>
      <c r="B1034" t="s">
        <v>91</v>
      </c>
      <c r="C1034" s="19">
        <f>VLOOKUP(A1034,Datos!$A$2:$E$16,2,TRUE)</f>
        <v>34937935.887081303</v>
      </c>
      <c r="D1034" s="19">
        <f>VLOOKUP(Panel!A1034,Datos!$A$2:$E$16,3,TRUE)</f>
        <v>5.9080832E-2</v>
      </c>
      <c r="E1034" s="19">
        <f>VLOOKUP(Panel!A1034,Datos!$A$2:$E$16,4,TRUE)</f>
        <v>-1422782.0634497199</v>
      </c>
      <c r="F1034" s="19">
        <f>VLOOKUP(Panel!A1034,Datos!$A$2:$E$16,5,TRUE)</f>
        <v>68</v>
      </c>
      <c r="G1034" s="22">
        <f>VLOOKUP(Panel!A1034,Datos!$A$2:$F$16,6,TRUE)</f>
        <v>2.2216685109612389E-2</v>
      </c>
      <c r="H1034" s="19"/>
      <c r="I1034" s="19"/>
      <c r="J1034" s="19"/>
      <c r="K1034" s="19"/>
      <c r="L1034" s="19"/>
      <c r="N1034" s="19">
        <v>401613237.13</v>
      </c>
      <c r="O1034" s="19">
        <v>1318607890.1700001</v>
      </c>
      <c r="P1034" s="19">
        <v>293280824.06999999</v>
      </c>
      <c r="Q1034" s="19">
        <v>984706949.90999997</v>
      </c>
      <c r="R1034" s="19">
        <v>1206237426</v>
      </c>
      <c r="S1034" s="19">
        <v>427168710.39999998</v>
      </c>
    </row>
    <row r="1035" spans="1:19" x14ac:dyDescent="0.2">
      <c r="A1035">
        <v>2018</v>
      </c>
      <c r="B1035" t="s">
        <v>92</v>
      </c>
      <c r="C1035" s="19">
        <f>VLOOKUP(A1035,Datos!$A$2:$E$16,2,TRUE)</f>
        <v>34937935.887081303</v>
      </c>
      <c r="D1035" s="19">
        <f>VLOOKUP(Panel!A1035,Datos!$A$2:$E$16,3,TRUE)</f>
        <v>5.9080832E-2</v>
      </c>
      <c r="E1035" s="19">
        <f>VLOOKUP(Panel!A1035,Datos!$A$2:$E$16,4,TRUE)</f>
        <v>-1422782.0634497199</v>
      </c>
      <c r="F1035" s="19">
        <f>VLOOKUP(Panel!A1035,Datos!$A$2:$E$16,5,TRUE)</f>
        <v>68</v>
      </c>
      <c r="G1035" s="22">
        <f>VLOOKUP(Panel!A1035,Datos!$A$2:$F$16,6,TRUE)</f>
        <v>2.2216685109612389E-2</v>
      </c>
      <c r="H1035" s="19"/>
      <c r="I1035" s="19"/>
      <c r="J1035" s="19"/>
      <c r="N1035">
        <v>0</v>
      </c>
      <c r="P1035">
        <v>0</v>
      </c>
      <c r="Q1035" s="19">
        <v>120741948.79000001</v>
      </c>
    </row>
    <row r="1036" spans="1:19" x14ac:dyDescent="0.2">
      <c r="A1036">
        <v>2018</v>
      </c>
      <c r="B1036" t="s">
        <v>93</v>
      </c>
      <c r="C1036" s="19">
        <f>VLOOKUP(A1036,Datos!$A$2:$E$16,2,TRUE)</f>
        <v>34937935.887081303</v>
      </c>
      <c r="D1036" s="19">
        <f>VLOOKUP(Panel!A1036,Datos!$A$2:$E$16,3,TRUE)</f>
        <v>5.9080832E-2</v>
      </c>
      <c r="E1036" s="19">
        <f>VLOOKUP(Panel!A1036,Datos!$A$2:$E$16,4,TRUE)</f>
        <v>-1422782.0634497199</v>
      </c>
      <c r="F1036" s="19">
        <f>VLOOKUP(Panel!A1036,Datos!$A$2:$E$16,5,TRUE)</f>
        <v>68</v>
      </c>
      <c r="G1036" s="22">
        <f>VLOOKUP(Panel!A1036,Datos!$A$2:$F$16,6,TRUE)</f>
        <v>2.2216685109612389E-2</v>
      </c>
      <c r="H1036" s="19"/>
      <c r="I1036" s="19"/>
      <c r="J1036" s="19"/>
      <c r="K1036" s="19"/>
      <c r="L1036" s="19"/>
      <c r="M1036" s="19">
        <v>4805000</v>
      </c>
      <c r="O1036" s="19">
        <v>20443055.879999999</v>
      </c>
      <c r="P1036" s="19">
        <v>2687500</v>
      </c>
      <c r="Q1036" s="19">
        <v>134472701.97</v>
      </c>
      <c r="R1036" s="19">
        <v>13000000</v>
      </c>
      <c r="S1036">
        <v>0</v>
      </c>
    </row>
    <row r="1037" spans="1:19" x14ac:dyDescent="0.2">
      <c r="A1037">
        <v>2018</v>
      </c>
      <c r="B1037" t="s">
        <v>94</v>
      </c>
      <c r="C1037" s="19">
        <f>VLOOKUP(A1037,Datos!$A$2:$E$16,2,TRUE)</f>
        <v>34937935.887081303</v>
      </c>
      <c r="D1037" s="19">
        <f>VLOOKUP(Panel!A1037,Datos!$A$2:$E$16,3,TRUE)</f>
        <v>5.9080832E-2</v>
      </c>
      <c r="E1037" s="19">
        <f>VLOOKUP(Panel!A1037,Datos!$A$2:$E$16,4,TRUE)</f>
        <v>-1422782.0634497199</v>
      </c>
      <c r="F1037" s="19">
        <f>VLOOKUP(Panel!A1037,Datos!$A$2:$E$16,5,TRUE)</f>
        <v>68</v>
      </c>
      <c r="G1037" s="22">
        <f>VLOOKUP(Panel!A1037,Datos!$A$2:$F$16,6,TRUE)</f>
        <v>2.2216685109612389E-2</v>
      </c>
      <c r="H1037" s="19"/>
      <c r="I1037" s="19"/>
      <c r="J1037" s="19"/>
      <c r="K1037" s="19"/>
      <c r="L1037" s="19"/>
      <c r="M1037" s="19">
        <v>16188541</v>
      </c>
      <c r="O1037" s="19">
        <v>18002192</v>
      </c>
      <c r="P1037" s="19">
        <v>105923433.86</v>
      </c>
      <c r="Q1037" s="19">
        <v>398245099.80000001</v>
      </c>
    </row>
    <row r="1038" spans="1:19" x14ac:dyDescent="0.2">
      <c r="A1038">
        <v>2018</v>
      </c>
      <c r="B1038" t="s">
        <v>95</v>
      </c>
      <c r="C1038" s="19">
        <f>VLOOKUP(A1038,Datos!$A$2:$E$16,2,TRUE)</f>
        <v>34937935.887081303</v>
      </c>
      <c r="D1038" s="19">
        <f>VLOOKUP(Panel!A1038,Datos!$A$2:$E$16,3,TRUE)</f>
        <v>5.9080832E-2</v>
      </c>
      <c r="E1038" s="19">
        <f>VLOOKUP(Panel!A1038,Datos!$A$2:$E$16,4,TRUE)</f>
        <v>-1422782.0634497199</v>
      </c>
      <c r="F1038" s="19">
        <f>VLOOKUP(Panel!A1038,Datos!$A$2:$E$16,5,TRUE)</f>
        <v>68</v>
      </c>
      <c r="G1038" s="22">
        <f>VLOOKUP(Panel!A1038,Datos!$A$2:$F$16,6,TRUE)</f>
        <v>2.2216685109612389E-2</v>
      </c>
      <c r="H1038" s="19"/>
      <c r="I1038" s="19"/>
      <c r="J1038" s="19"/>
      <c r="K1038" s="19"/>
      <c r="M1038" s="19">
        <v>85000</v>
      </c>
      <c r="N1038">
        <v>0</v>
      </c>
      <c r="O1038" s="19">
        <v>332881165.62</v>
      </c>
      <c r="P1038" s="19">
        <v>22987117</v>
      </c>
      <c r="Q1038">
        <v>0</v>
      </c>
      <c r="R1038">
        <v>0</v>
      </c>
      <c r="S1038">
        <v>0</v>
      </c>
    </row>
    <row r="1039" spans="1:19" x14ac:dyDescent="0.2">
      <c r="A1039">
        <v>2018</v>
      </c>
      <c r="B1039" t="s">
        <v>96</v>
      </c>
      <c r="C1039" s="19">
        <f>VLOOKUP(A1039,Datos!$A$2:$E$16,2,TRUE)</f>
        <v>34937935.887081303</v>
      </c>
      <c r="D1039" s="19">
        <f>VLOOKUP(Panel!A1039,Datos!$A$2:$E$16,3,TRUE)</f>
        <v>5.9080832E-2</v>
      </c>
      <c r="E1039" s="19">
        <f>VLOOKUP(Panel!A1039,Datos!$A$2:$E$16,4,TRUE)</f>
        <v>-1422782.0634497199</v>
      </c>
      <c r="F1039" s="19">
        <f>VLOOKUP(Panel!A1039,Datos!$A$2:$E$16,5,TRUE)</f>
        <v>68</v>
      </c>
      <c r="G1039" s="22">
        <f>VLOOKUP(Panel!A1039,Datos!$A$2:$F$16,6,TRUE)</f>
        <v>2.2216685109612389E-2</v>
      </c>
      <c r="H1039" s="19"/>
      <c r="I1039" s="19"/>
      <c r="J1039" s="19"/>
      <c r="K1039" s="19"/>
      <c r="L1039" s="19"/>
      <c r="N1039" s="19">
        <v>57220686.299999997</v>
      </c>
      <c r="O1039" s="19">
        <v>155766015.28</v>
      </c>
      <c r="P1039" s="19">
        <v>749280093.14999998</v>
      </c>
      <c r="Q1039" s="19">
        <v>1124397277.47</v>
      </c>
      <c r="S1039">
        <v>0</v>
      </c>
    </row>
    <row r="1040" spans="1:19" x14ac:dyDescent="0.2">
      <c r="A1040">
        <v>2018</v>
      </c>
      <c r="B1040" t="s">
        <v>97</v>
      </c>
      <c r="C1040" s="19">
        <f>VLOOKUP(A1040,Datos!$A$2:$E$16,2,TRUE)</f>
        <v>34937935.887081303</v>
      </c>
      <c r="D1040" s="19">
        <f>VLOOKUP(Panel!A1040,Datos!$A$2:$E$16,3,TRUE)</f>
        <v>5.9080832E-2</v>
      </c>
      <c r="E1040" s="19">
        <f>VLOOKUP(Panel!A1040,Datos!$A$2:$E$16,4,TRUE)</f>
        <v>-1422782.0634497199</v>
      </c>
      <c r="F1040" s="19">
        <f>VLOOKUP(Panel!A1040,Datos!$A$2:$E$16,5,TRUE)</f>
        <v>68</v>
      </c>
      <c r="G1040" s="22">
        <f>VLOOKUP(Panel!A1040,Datos!$A$2:$F$16,6,TRUE)</f>
        <v>2.2216685109612389E-2</v>
      </c>
      <c r="I1040" s="19"/>
      <c r="J1040" s="19"/>
      <c r="N1040">
        <v>0</v>
      </c>
      <c r="O1040">
        <v>0</v>
      </c>
      <c r="P1040">
        <v>0</v>
      </c>
      <c r="Q1040" s="19">
        <v>162058478.69</v>
      </c>
      <c r="R1040" s="19">
        <v>4950000</v>
      </c>
      <c r="S1040">
        <v>0</v>
      </c>
    </row>
    <row r="1041" spans="1:20" x14ac:dyDescent="0.2">
      <c r="A1041">
        <v>2018</v>
      </c>
      <c r="B1041" t="s">
        <v>98</v>
      </c>
      <c r="C1041" s="19">
        <f>VLOOKUP(A1041,Datos!$A$2:$E$16,2,TRUE)</f>
        <v>34937935.887081303</v>
      </c>
      <c r="D1041" s="19">
        <f>VLOOKUP(Panel!A1041,Datos!$A$2:$E$16,3,TRUE)</f>
        <v>5.9080832E-2</v>
      </c>
      <c r="E1041" s="19">
        <f>VLOOKUP(Panel!A1041,Datos!$A$2:$E$16,4,TRUE)</f>
        <v>-1422782.0634497199</v>
      </c>
      <c r="F1041" s="19">
        <f>VLOOKUP(Panel!A1041,Datos!$A$2:$E$16,5,TRUE)</f>
        <v>68</v>
      </c>
      <c r="G1041" s="22">
        <f>VLOOKUP(Panel!A1041,Datos!$A$2:$F$16,6,TRUE)</f>
        <v>2.2216685109612389E-2</v>
      </c>
      <c r="H1041" s="19"/>
      <c r="I1041" s="19"/>
      <c r="J1041" s="19"/>
      <c r="K1041" s="19"/>
      <c r="L1041" s="19"/>
      <c r="M1041" s="19">
        <v>4500000</v>
      </c>
      <c r="N1041" s="19">
        <v>283848122</v>
      </c>
      <c r="O1041" s="19">
        <v>46158219.18</v>
      </c>
      <c r="P1041" s="19">
        <v>22897963.100000001</v>
      </c>
      <c r="Q1041" s="19">
        <v>2495746386.4499998</v>
      </c>
      <c r="R1041" s="19">
        <v>70668092.569999993</v>
      </c>
      <c r="S1041">
        <v>0</v>
      </c>
    </row>
    <row r="1042" spans="1:20" x14ac:dyDescent="0.2">
      <c r="A1042">
        <v>2018</v>
      </c>
      <c r="B1042" t="s">
        <v>99</v>
      </c>
      <c r="C1042" s="19">
        <f>VLOOKUP(A1042,Datos!$A$2:$E$16,2,TRUE)</f>
        <v>34937935.887081303</v>
      </c>
      <c r="D1042" s="19">
        <f>VLOOKUP(Panel!A1042,Datos!$A$2:$E$16,3,TRUE)</f>
        <v>5.9080832E-2</v>
      </c>
      <c r="E1042" s="19">
        <f>VLOOKUP(Panel!A1042,Datos!$A$2:$E$16,4,TRUE)</f>
        <v>-1422782.0634497199</v>
      </c>
      <c r="F1042" s="19">
        <f>VLOOKUP(Panel!A1042,Datos!$A$2:$E$16,5,TRUE)</f>
        <v>68</v>
      </c>
      <c r="G1042" s="22">
        <f>VLOOKUP(Panel!A1042,Datos!$A$2:$F$16,6,TRUE)</f>
        <v>2.2216685109612389E-2</v>
      </c>
      <c r="H1042" s="19"/>
      <c r="I1042" s="19"/>
      <c r="J1042" s="19"/>
      <c r="K1042" s="19"/>
      <c r="L1042" s="19"/>
      <c r="M1042" s="19">
        <v>8850000</v>
      </c>
      <c r="N1042" s="19">
        <v>75169353.109999999</v>
      </c>
      <c r="O1042" s="19">
        <v>105400600</v>
      </c>
      <c r="P1042" s="19">
        <v>126107226.64</v>
      </c>
      <c r="Q1042" s="19">
        <v>183384479.63</v>
      </c>
      <c r="R1042" s="19">
        <v>271318955.30000001</v>
      </c>
      <c r="S1042">
        <v>0</v>
      </c>
    </row>
    <row r="1043" spans="1:20" x14ac:dyDescent="0.2">
      <c r="A1043">
        <v>2018</v>
      </c>
      <c r="B1043" t="s">
        <v>100</v>
      </c>
      <c r="C1043" s="19">
        <f>VLOOKUP(A1043,Datos!$A$2:$E$16,2,TRUE)</f>
        <v>34937935.887081303</v>
      </c>
      <c r="D1043" s="19">
        <f>VLOOKUP(Panel!A1043,Datos!$A$2:$E$16,3,TRUE)</f>
        <v>5.9080832E-2</v>
      </c>
      <c r="E1043" s="19">
        <f>VLOOKUP(Panel!A1043,Datos!$A$2:$E$16,4,TRUE)</f>
        <v>-1422782.0634497199</v>
      </c>
      <c r="F1043" s="19">
        <f>VLOOKUP(Panel!A1043,Datos!$A$2:$E$16,5,TRUE)</f>
        <v>68</v>
      </c>
      <c r="G1043" s="22">
        <f>VLOOKUP(Panel!A1043,Datos!$A$2:$F$16,6,TRUE)</f>
        <v>2.2216685109612389E-2</v>
      </c>
      <c r="H1043" s="19"/>
      <c r="I1043" s="19"/>
      <c r="J1043" s="19"/>
      <c r="K1043" s="19"/>
      <c r="L1043" s="19"/>
      <c r="N1043" s="19">
        <v>1380873.79</v>
      </c>
      <c r="O1043" s="19">
        <v>69137200</v>
      </c>
      <c r="P1043" s="19">
        <v>16909226.609999999</v>
      </c>
      <c r="Q1043" s="19">
        <v>1749824001.8499999</v>
      </c>
      <c r="R1043" s="19">
        <v>37927094.82</v>
      </c>
      <c r="S1043" s="19">
        <v>250000000</v>
      </c>
    </row>
    <row r="1044" spans="1:20" x14ac:dyDescent="0.2">
      <c r="A1044">
        <v>2018</v>
      </c>
      <c r="B1044" t="s">
        <v>101</v>
      </c>
      <c r="C1044" s="19">
        <f>VLOOKUP(A1044,Datos!$A$2:$E$16,2,TRUE)</f>
        <v>34937935.887081303</v>
      </c>
      <c r="D1044" s="19">
        <f>VLOOKUP(Panel!A1044,Datos!$A$2:$E$16,3,TRUE)</f>
        <v>5.9080832E-2</v>
      </c>
      <c r="E1044" s="19">
        <f>VLOOKUP(Panel!A1044,Datos!$A$2:$E$16,4,TRUE)</f>
        <v>-1422782.0634497199</v>
      </c>
      <c r="F1044" s="19">
        <f>VLOOKUP(Panel!A1044,Datos!$A$2:$E$16,5,TRUE)</f>
        <v>68</v>
      </c>
      <c r="G1044" s="22">
        <f>VLOOKUP(Panel!A1044,Datos!$A$2:$F$16,6,TRUE)</f>
        <v>2.2216685109612389E-2</v>
      </c>
      <c r="H1044" s="19"/>
      <c r="I1044" s="19"/>
      <c r="J1044" s="19"/>
      <c r="N1044" s="19">
        <v>16963987.27</v>
      </c>
      <c r="O1044" s="19">
        <v>18819570</v>
      </c>
      <c r="P1044" s="19">
        <v>133961452.5</v>
      </c>
      <c r="S1044">
        <v>0</v>
      </c>
    </row>
    <row r="1045" spans="1:20" x14ac:dyDescent="0.2">
      <c r="A1045">
        <v>2018</v>
      </c>
      <c r="B1045" t="s">
        <v>102</v>
      </c>
      <c r="C1045" s="19">
        <f>VLOOKUP(A1045,Datos!$A$2:$E$16,2,TRUE)</f>
        <v>34937935.887081303</v>
      </c>
      <c r="D1045" s="19">
        <f>VLOOKUP(Panel!A1045,Datos!$A$2:$E$16,3,TRUE)</f>
        <v>5.9080832E-2</v>
      </c>
      <c r="E1045" s="19">
        <f>VLOOKUP(Panel!A1045,Datos!$A$2:$E$16,4,TRUE)</f>
        <v>-1422782.0634497199</v>
      </c>
      <c r="F1045" s="19">
        <f>VLOOKUP(Panel!A1045,Datos!$A$2:$E$16,5,TRUE)</f>
        <v>68</v>
      </c>
      <c r="G1045" s="22">
        <f>VLOOKUP(Panel!A1045,Datos!$A$2:$F$16,6,TRUE)</f>
        <v>2.2216685109612389E-2</v>
      </c>
      <c r="H1045" s="19"/>
      <c r="I1045" s="19"/>
      <c r="J1045" s="19"/>
      <c r="K1045" s="19"/>
      <c r="M1045">
        <v>0</v>
      </c>
      <c r="N1045" s="19">
        <v>643558</v>
      </c>
      <c r="O1045">
        <v>0</v>
      </c>
      <c r="P1045" s="19">
        <v>8990481</v>
      </c>
      <c r="Q1045" s="19">
        <v>865444585.72000003</v>
      </c>
      <c r="R1045" s="19">
        <v>19549486</v>
      </c>
      <c r="S1045" s="19">
        <v>90000000</v>
      </c>
    </row>
    <row r="1046" spans="1:20" x14ac:dyDescent="0.2">
      <c r="A1046">
        <v>2018</v>
      </c>
      <c r="B1046" t="s">
        <v>103</v>
      </c>
      <c r="C1046" s="19">
        <f>VLOOKUP(A1046,Datos!$A$2:$E$16,2,TRUE)</f>
        <v>34937935.887081303</v>
      </c>
      <c r="D1046" s="19">
        <f>VLOOKUP(Panel!A1046,Datos!$A$2:$E$16,3,TRUE)</f>
        <v>5.9080832E-2</v>
      </c>
      <c r="E1046" s="19">
        <f>VLOOKUP(Panel!A1046,Datos!$A$2:$E$16,4,TRUE)</f>
        <v>-1422782.0634497199</v>
      </c>
      <c r="F1046" s="19">
        <f>VLOOKUP(Panel!A1046,Datos!$A$2:$E$16,5,TRUE)</f>
        <v>68</v>
      </c>
      <c r="G1046" s="22">
        <f>VLOOKUP(Panel!A1046,Datos!$A$2:$F$16,6,TRUE)</f>
        <v>2.2216685109612389E-2</v>
      </c>
      <c r="H1046" s="19"/>
      <c r="I1046" s="19"/>
      <c r="J1046" s="19"/>
      <c r="K1046" s="19"/>
      <c r="N1046" s="19">
        <v>1860470.37</v>
      </c>
      <c r="O1046" s="19">
        <v>203828147</v>
      </c>
      <c r="P1046" s="19">
        <v>72094610.090000004</v>
      </c>
      <c r="Q1046" s="19">
        <v>192526999.22</v>
      </c>
      <c r="R1046" s="19">
        <v>4963665.49</v>
      </c>
      <c r="S1046">
        <v>0</v>
      </c>
    </row>
    <row r="1047" spans="1:20" x14ac:dyDescent="0.2">
      <c r="A1047">
        <v>2018</v>
      </c>
      <c r="B1047" t="s">
        <v>104</v>
      </c>
      <c r="C1047" s="19">
        <f>VLOOKUP(A1047,Datos!$A$2:$E$16,2,TRUE)</f>
        <v>34937935.887081303</v>
      </c>
      <c r="D1047" s="19">
        <f>VLOOKUP(Panel!A1047,Datos!$A$2:$E$16,3,TRUE)</f>
        <v>5.9080832E-2</v>
      </c>
      <c r="E1047" s="19">
        <f>VLOOKUP(Panel!A1047,Datos!$A$2:$E$16,4,TRUE)</f>
        <v>-1422782.0634497199</v>
      </c>
      <c r="F1047" s="19">
        <f>VLOOKUP(Panel!A1047,Datos!$A$2:$E$16,5,TRUE)</f>
        <v>68</v>
      </c>
      <c r="G1047" s="22">
        <f>VLOOKUP(Panel!A1047,Datos!$A$2:$F$16,6,TRUE)</f>
        <v>2.2216685109612389E-2</v>
      </c>
      <c r="H1047" s="19"/>
      <c r="I1047" s="19"/>
      <c r="J1047" s="19"/>
      <c r="K1047" s="19"/>
      <c r="M1047" s="19">
        <v>168984</v>
      </c>
      <c r="N1047" s="19">
        <v>64406510.780000001</v>
      </c>
      <c r="O1047" s="19">
        <v>48605875.289999999</v>
      </c>
      <c r="P1047" s="19">
        <v>82773055.599999994</v>
      </c>
      <c r="Q1047" s="19">
        <v>1069134592.26</v>
      </c>
      <c r="R1047" s="19">
        <v>29356538</v>
      </c>
      <c r="S1047" s="19">
        <v>50000000</v>
      </c>
    </row>
    <row r="1048" spans="1:20" x14ac:dyDescent="0.2">
      <c r="A1048">
        <v>2018</v>
      </c>
      <c r="B1048" t="s">
        <v>105</v>
      </c>
      <c r="C1048" s="19">
        <f>VLOOKUP(A1048,Datos!$A$2:$E$16,2,TRUE)</f>
        <v>34937935.887081303</v>
      </c>
      <c r="D1048" s="19">
        <f>VLOOKUP(Panel!A1048,Datos!$A$2:$E$16,3,TRUE)</f>
        <v>5.9080832E-2</v>
      </c>
      <c r="E1048" s="19">
        <f>VLOOKUP(Panel!A1048,Datos!$A$2:$E$16,4,TRUE)</f>
        <v>-1422782.0634497199</v>
      </c>
      <c r="F1048" s="19">
        <f>VLOOKUP(Panel!A1048,Datos!$A$2:$E$16,5,TRUE)</f>
        <v>68</v>
      </c>
      <c r="G1048" s="22">
        <f>VLOOKUP(Panel!A1048,Datos!$A$2:$F$16,6,TRUE)</f>
        <v>2.2216685109612389E-2</v>
      </c>
      <c r="H1048" s="19"/>
      <c r="I1048" s="19"/>
      <c r="J1048" s="19"/>
      <c r="K1048" s="19"/>
      <c r="M1048">
        <v>0</v>
      </c>
      <c r="N1048" s="19">
        <v>4080064</v>
      </c>
      <c r="O1048">
        <v>0</v>
      </c>
      <c r="P1048" s="19">
        <v>14385000</v>
      </c>
      <c r="Q1048">
        <v>0</v>
      </c>
      <c r="R1048">
        <v>0</v>
      </c>
    </row>
    <row r="1049" spans="1:20" x14ac:dyDescent="0.2">
      <c r="A1049">
        <v>2018</v>
      </c>
      <c r="B1049" t="s">
        <v>106</v>
      </c>
      <c r="C1049" s="19">
        <f>VLOOKUP(A1049,Datos!$A$2:$E$16,2,TRUE)</f>
        <v>34937935.887081303</v>
      </c>
      <c r="D1049" s="19">
        <f>VLOOKUP(Panel!A1049,Datos!$A$2:$E$16,3,TRUE)</f>
        <v>5.9080832E-2</v>
      </c>
      <c r="E1049" s="19">
        <f>VLOOKUP(Panel!A1049,Datos!$A$2:$E$16,4,TRUE)</f>
        <v>-1422782.0634497199</v>
      </c>
      <c r="F1049" s="19">
        <f>VLOOKUP(Panel!A1049,Datos!$A$2:$E$16,5,TRUE)</f>
        <v>68</v>
      </c>
      <c r="G1049" s="22">
        <f>VLOOKUP(Panel!A1049,Datos!$A$2:$F$16,6,TRUE)</f>
        <v>2.2216685109612389E-2</v>
      </c>
      <c r="H1049" s="19"/>
      <c r="I1049" s="19"/>
      <c r="J1049" s="19"/>
      <c r="K1049" s="19"/>
      <c r="M1049" s="19">
        <v>3078270.84</v>
      </c>
      <c r="N1049" s="19">
        <v>218689140.94</v>
      </c>
      <c r="P1049" s="19">
        <v>16228500</v>
      </c>
      <c r="Q1049" s="19">
        <v>406983413.22000003</v>
      </c>
      <c r="R1049" s="19">
        <v>13945000</v>
      </c>
    </row>
    <row r="1050" spans="1:20" x14ac:dyDescent="0.2">
      <c r="A1050">
        <v>2018</v>
      </c>
      <c r="B1050" t="s">
        <v>107</v>
      </c>
      <c r="C1050" s="19">
        <f>VLOOKUP(A1050,Datos!$A$2:$E$16,2,TRUE)</f>
        <v>34937935.887081303</v>
      </c>
      <c r="D1050" s="19">
        <f>VLOOKUP(Panel!A1050,Datos!$A$2:$E$16,3,TRUE)</f>
        <v>5.9080832E-2</v>
      </c>
      <c r="E1050" s="19">
        <f>VLOOKUP(Panel!A1050,Datos!$A$2:$E$16,4,TRUE)</f>
        <v>-1422782.0634497199</v>
      </c>
      <c r="F1050" s="19">
        <f>VLOOKUP(Panel!A1050,Datos!$A$2:$E$16,5,TRUE)</f>
        <v>68</v>
      </c>
      <c r="G1050" s="22">
        <f>VLOOKUP(Panel!A1050,Datos!$A$2:$F$16,6,TRUE)</f>
        <v>2.2216685109612389E-2</v>
      </c>
      <c r="H1050" s="19"/>
      <c r="I1050" s="19"/>
      <c r="J1050" s="19"/>
      <c r="K1050" s="19"/>
      <c r="M1050">
        <v>0</v>
      </c>
      <c r="N1050" s="19">
        <v>8057795</v>
      </c>
      <c r="O1050" s="19">
        <v>103960703</v>
      </c>
      <c r="P1050" s="19">
        <v>451089035</v>
      </c>
      <c r="Q1050" s="19">
        <v>1778132078.97</v>
      </c>
      <c r="R1050" s="19">
        <v>960010759.99000001</v>
      </c>
    </row>
    <row r="1051" spans="1:20" x14ac:dyDescent="0.2">
      <c r="A1051">
        <v>2018</v>
      </c>
      <c r="B1051" t="s">
        <v>108</v>
      </c>
      <c r="C1051" s="19">
        <f>VLOOKUP(A1051,Datos!$A$2:$E$16,2,TRUE)</f>
        <v>34937935.887081303</v>
      </c>
      <c r="D1051" s="19">
        <f>VLOOKUP(Panel!A1051,Datos!$A$2:$E$16,3,TRUE)</f>
        <v>5.9080832E-2</v>
      </c>
      <c r="E1051" s="19">
        <f>VLOOKUP(Panel!A1051,Datos!$A$2:$E$16,4,TRUE)</f>
        <v>-1422782.0634497199</v>
      </c>
      <c r="F1051" s="19">
        <f>VLOOKUP(Panel!A1051,Datos!$A$2:$E$16,5,TRUE)</f>
        <v>68</v>
      </c>
      <c r="G1051" s="22">
        <f>VLOOKUP(Panel!A1051,Datos!$A$2:$F$16,6,TRUE)</f>
        <v>2.2216685109612389E-2</v>
      </c>
      <c r="H1051" s="19"/>
      <c r="I1051" s="19"/>
      <c r="J1051" s="19"/>
      <c r="L1051" s="19"/>
      <c r="N1051" s="19">
        <v>6053500</v>
      </c>
      <c r="O1051" s="19">
        <v>56391775</v>
      </c>
      <c r="P1051" s="19">
        <v>33014021</v>
      </c>
      <c r="Q1051" s="19">
        <v>569180095.24000001</v>
      </c>
      <c r="R1051" s="19">
        <v>15832698.720000001</v>
      </c>
      <c r="S1051">
        <v>0</v>
      </c>
    </row>
    <row r="1052" spans="1:20" x14ac:dyDescent="0.2">
      <c r="A1052">
        <v>2018</v>
      </c>
      <c r="B1052" t="s">
        <v>109</v>
      </c>
      <c r="C1052" s="19">
        <f>VLOOKUP(A1052,Datos!$A$2:$E$16,2,TRUE)</f>
        <v>34937935.887081303</v>
      </c>
      <c r="D1052" s="19">
        <f>VLOOKUP(Panel!A1052,Datos!$A$2:$E$16,3,TRUE)</f>
        <v>5.9080832E-2</v>
      </c>
      <c r="E1052" s="19">
        <f>VLOOKUP(Panel!A1052,Datos!$A$2:$E$16,4,TRUE)</f>
        <v>-1422782.0634497199</v>
      </c>
      <c r="F1052" s="19">
        <f>VLOOKUP(Panel!A1052,Datos!$A$2:$E$16,5,TRUE)</f>
        <v>68</v>
      </c>
      <c r="G1052" s="22">
        <f>VLOOKUP(Panel!A1052,Datos!$A$2:$F$16,6,TRUE)</f>
        <v>2.2216685109612389E-2</v>
      </c>
      <c r="H1052" s="19"/>
      <c r="I1052" s="19"/>
      <c r="J1052" s="19"/>
      <c r="K1052" s="19"/>
      <c r="M1052" s="19">
        <v>4946720</v>
      </c>
      <c r="N1052" s="19">
        <v>1986826.67</v>
      </c>
      <c r="O1052">
        <v>0</v>
      </c>
      <c r="P1052">
        <v>0</v>
      </c>
      <c r="Q1052" s="19">
        <v>894283930</v>
      </c>
      <c r="R1052" s="19">
        <v>102632710.83</v>
      </c>
      <c r="S1052" s="19">
        <v>8582500</v>
      </c>
    </row>
    <row r="1053" spans="1:20" x14ac:dyDescent="0.2">
      <c r="A1053">
        <v>2018</v>
      </c>
      <c r="B1053" t="s">
        <v>110</v>
      </c>
      <c r="C1053" s="19">
        <f>VLOOKUP(A1053,Datos!$A$2:$E$16,2,TRUE)</f>
        <v>34937935.887081303</v>
      </c>
      <c r="D1053" s="19">
        <f>VLOOKUP(Panel!A1053,Datos!$A$2:$E$16,3,TRUE)</f>
        <v>5.9080832E-2</v>
      </c>
      <c r="E1053" s="19">
        <f>VLOOKUP(Panel!A1053,Datos!$A$2:$E$16,4,TRUE)</f>
        <v>-1422782.0634497199</v>
      </c>
      <c r="F1053" s="19">
        <f>VLOOKUP(Panel!A1053,Datos!$A$2:$E$16,5,TRUE)</f>
        <v>68</v>
      </c>
      <c r="G1053" s="22">
        <f>VLOOKUP(Panel!A1053,Datos!$A$2:$F$16,6,TRUE)</f>
        <v>2.2216685109612389E-2</v>
      </c>
      <c r="H1053" s="19"/>
      <c r="J1053" s="19"/>
      <c r="K1053" s="19"/>
      <c r="L1053" s="19"/>
      <c r="M1053">
        <v>0</v>
      </c>
      <c r="N1053" s="19">
        <v>31527102</v>
      </c>
      <c r="O1053" s="19">
        <v>40993755</v>
      </c>
      <c r="P1053">
        <v>0</v>
      </c>
      <c r="Q1053" s="19">
        <v>39221670</v>
      </c>
      <c r="R1053" s="19">
        <v>10360080</v>
      </c>
      <c r="S1053">
        <v>0</v>
      </c>
      <c r="T1053" s="19">
        <v>455000000</v>
      </c>
    </row>
    <row r="1054" spans="1:20" x14ac:dyDescent="0.2">
      <c r="A1054">
        <v>2018</v>
      </c>
      <c r="B1054" t="s">
        <v>111</v>
      </c>
      <c r="C1054" s="19">
        <f>VLOOKUP(A1054,Datos!$A$2:$E$16,2,TRUE)</f>
        <v>34937935.887081303</v>
      </c>
      <c r="D1054" s="19">
        <f>VLOOKUP(Panel!A1054,Datos!$A$2:$E$16,3,TRUE)</f>
        <v>5.9080832E-2</v>
      </c>
      <c r="E1054" s="19">
        <f>VLOOKUP(Panel!A1054,Datos!$A$2:$E$16,4,TRUE)</f>
        <v>-1422782.0634497199</v>
      </c>
      <c r="F1054" s="19">
        <f>VLOOKUP(Panel!A1054,Datos!$A$2:$E$16,5,TRUE)</f>
        <v>68</v>
      </c>
      <c r="G1054" s="22">
        <f>VLOOKUP(Panel!A1054,Datos!$A$2:$F$16,6,TRUE)</f>
        <v>2.2216685109612389E-2</v>
      </c>
      <c r="H1054" s="19"/>
      <c r="I1054" s="19"/>
      <c r="J1054" s="19"/>
      <c r="K1054" s="19"/>
      <c r="N1054" s="19">
        <v>229720468.13</v>
      </c>
      <c r="O1054" s="19">
        <v>14500000</v>
      </c>
      <c r="P1054">
        <v>0</v>
      </c>
      <c r="Q1054" s="19">
        <v>754230667.42999995</v>
      </c>
      <c r="R1054" s="19">
        <v>87067200</v>
      </c>
      <c r="S1054">
        <v>0</v>
      </c>
    </row>
    <row r="1055" spans="1:20" x14ac:dyDescent="0.2">
      <c r="A1055">
        <v>2019</v>
      </c>
      <c r="B1055" t="s">
        <v>31</v>
      </c>
      <c r="C1055" s="19">
        <f>VLOOKUP(A1055,Datos!$A$2:$E$16,2,TRUE)</f>
        <v>36295619.711840503</v>
      </c>
      <c r="D1055" s="19">
        <f>VLOOKUP(Panel!A1055,Datos!$A$2:$E$16,3,TRUE)</f>
        <v>5.9576109000000002E-2</v>
      </c>
      <c r="E1055" s="19">
        <f>VLOOKUP(Panel!A1055,Datos!$A$2:$E$16,4,TRUE)</f>
        <v>-808612.55453206005</v>
      </c>
      <c r="F1055" s="19">
        <f>VLOOKUP(Panel!A1055,Datos!$A$2:$E$16,5,TRUE)</f>
        <v>71.2</v>
      </c>
      <c r="G1055" s="22">
        <f>VLOOKUP(Panel!A1055,Datos!$A$2:$F$16,6,TRUE)</f>
        <v>2.0954999943351815E-2</v>
      </c>
      <c r="H1055" s="19"/>
      <c r="I1055" s="19"/>
      <c r="J1055" s="19"/>
      <c r="K1055" s="19"/>
      <c r="N1055" s="19">
        <v>1905718.9</v>
      </c>
      <c r="O1055" s="19">
        <v>29819190</v>
      </c>
      <c r="P1055" s="19">
        <v>10344000</v>
      </c>
      <c r="Q1055" s="19">
        <v>1581653863.8</v>
      </c>
      <c r="R1055" s="19">
        <v>28189563.300000001</v>
      </c>
      <c r="S1055" s="19">
        <v>510200</v>
      </c>
    </row>
    <row r="1056" spans="1:20" x14ac:dyDescent="0.2">
      <c r="A1056">
        <v>2019</v>
      </c>
      <c r="B1056" t="s">
        <v>32</v>
      </c>
      <c r="C1056" s="19">
        <f>VLOOKUP(A1056,Datos!$A$2:$E$16,2,TRUE)</f>
        <v>36295619.711840503</v>
      </c>
      <c r="D1056" s="19">
        <f>VLOOKUP(Panel!A1056,Datos!$A$2:$E$16,3,TRUE)</f>
        <v>5.9576109000000002E-2</v>
      </c>
      <c r="E1056" s="19">
        <f>VLOOKUP(Panel!A1056,Datos!$A$2:$E$16,4,TRUE)</f>
        <v>-808612.55453206005</v>
      </c>
      <c r="F1056" s="19">
        <f>VLOOKUP(Panel!A1056,Datos!$A$2:$E$16,5,TRUE)</f>
        <v>71.2</v>
      </c>
      <c r="G1056" s="22">
        <f>VLOOKUP(Panel!A1056,Datos!$A$2:$F$16,6,TRUE)</f>
        <v>2.0954999943351815E-2</v>
      </c>
      <c r="N1056">
        <v>0</v>
      </c>
      <c r="O1056" s="19">
        <v>72349353</v>
      </c>
      <c r="P1056" s="19">
        <v>44275095</v>
      </c>
      <c r="Q1056" s="19">
        <v>1272063708.6199999</v>
      </c>
      <c r="R1056" s="19">
        <v>170173979.25</v>
      </c>
      <c r="S1056">
        <v>0</v>
      </c>
    </row>
    <row r="1057" spans="1:20" x14ac:dyDescent="0.2">
      <c r="A1057">
        <v>2019</v>
      </c>
      <c r="B1057" t="s">
        <v>33</v>
      </c>
      <c r="C1057" s="19">
        <f>VLOOKUP(A1057,Datos!$A$2:$E$16,2,TRUE)</f>
        <v>36295619.711840503</v>
      </c>
      <c r="D1057" s="19">
        <f>VLOOKUP(Panel!A1057,Datos!$A$2:$E$16,3,TRUE)</f>
        <v>5.9576109000000002E-2</v>
      </c>
      <c r="E1057" s="19">
        <f>VLOOKUP(Panel!A1057,Datos!$A$2:$E$16,4,TRUE)</f>
        <v>-808612.55453206005</v>
      </c>
      <c r="F1057" s="19">
        <f>VLOOKUP(Panel!A1057,Datos!$A$2:$E$16,5,TRUE)</f>
        <v>71.2</v>
      </c>
      <c r="G1057" s="22">
        <f>VLOOKUP(Panel!A1057,Datos!$A$2:$F$16,6,TRUE)</f>
        <v>2.0954999943351815E-2</v>
      </c>
      <c r="H1057" s="19"/>
      <c r="I1057" s="19"/>
      <c r="J1057" s="19"/>
      <c r="K1057" s="19"/>
      <c r="M1057" s="19">
        <v>1165000</v>
      </c>
      <c r="N1057" s="19">
        <v>444731407.81999999</v>
      </c>
      <c r="O1057" s="19">
        <v>394302291.00999999</v>
      </c>
      <c r="P1057" s="19">
        <v>636949546.67999995</v>
      </c>
      <c r="Q1057" s="19">
        <v>4544053872.9799995</v>
      </c>
      <c r="R1057" s="19">
        <v>4645976353.3699999</v>
      </c>
      <c r="S1057">
        <v>0</v>
      </c>
    </row>
    <row r="1058" spans="1:20" x14ac:dyDescent="0.2">
      <c r="A1058">
        <v>2019</v>
      </c>
      <c r="B1058" t="s">
        <v>34</v>
      </c>
      <c r="C1058" s="19">
        <f>VLOOKUP(A1058,Datos!$A$2:$E$16,2,TRUE)</f>
        <v>36295619.711840503</v>
      </c>
      <c r="D1058" s="19">
        <f>VLOOKUP(Panel!A1058,Datos!$A$2:$E$16,3,TRUE)</f>
        <v>5.9576109000000002E-2</v>
      </c>
      <c r="E1058" s="19">
        <f>VLOOKUP(Panel!A1058,Datos!$A$2:$E$16,4,TRUE)</f>
        <v>-808612.55453206005</v>
      </c>
      <c r="F1058" s="19">
        <f>VLOOKUP(Panel!A1058,Datos!$A$2:$E$16,5,TRUE)</f>
        <v>71.2</v>
      </c>
      <c r="G1058" s="22">
        <f>VLOOKUP(Panel!A1058,Datos!$A$2:$F$16,6,TRUE)</f>
        <v>2.0954999943351815E-2</v>
      </c>
      <c r="H1058" s="19"/>
      <c r="I1058" s="19"/>
      <c r="J1058" s="19"/>
      <c r="K1058" s="19"/>
      <c r="O1058" s="19">
        <v>14883177.6</v>
      </c>
      <c r="P1058" s="19">
        <v>4662950</v>
      </c>
      <c r="Q1058" s="19">
        <v>439236687.31999999</v>
      </c>
    </row>
    <row r="1059" spans="1:20" x14ac:dyDescent="0.2">
      <c r="A1059">
        <v>2019</v>
      </c>
      <c r="B1059" t="s">
        <v>35</v>
      </c>
      <c r="C1059" s="19">
        <f>VLOOKUP(A1059,Datos!$A$2:$E$16,2,TRUE)</f>
        <v>36295619.711840503</v>
      </c>
      <c r="D1059" s="19">
        <f>VLOOKUP(Panel!A1059,Datos!$A$2:$E$16,3,TRUE)</f>
        <v>5.9576109000000002E-2</v>
      </c>
      <c r="E1059" s="19">
        <f>VLOOKUP(Panel!A1059,Datos!$A$2:$E$16,4,TRUE)</f>
        <v>-808612.55453206005</v>
      </c>
      <c r="F1059" s="19">
        <f>VLOOKUP(Panel!A1059,Datos!$A$2:$E$16,5,TRUE)</f>
        <v>71.2</v>
      </c>
      <c r="G1059" s="22">
        <f>VLOOKUP(Panel!A1059,Datos!$A$2:$F$16,6,TRUE)</f>
        <v>2.0954999943351815E-2</v>
      </c>
      <c r="H1059" s="19"/>
      <c r="J1059" s="19"/>
      <c r="K1059" s="19"/>
      <c r="L1059" s="19"/>
      <c r="M1059">
        <v>0</v>
      </c>
      <c r="N1059" s="19">
        <v>1145734.04</v>
      </c>
      <c r="O1059" s="19">
        <v>17860567.050000001</v>
      </c>
      <c r="P1059" s="19">
        <v>14685000</v>
      </c>
      <c r="Q1059" s="19">
        <v>265718431.78999999</v>
      </c>
      <c r="R1059">
        <v>0</v>
      </c>
    </row>
    <row r="1060" spans="1:20" x14ac:dyDescent="0.2">
      <c r="A1060">
        <v>2019</v>
      </c>
      <c r="B1060" t="s">
        <v>36</v>
      </c>
      <c r="C1060" s="19">
        <f>VLOOKUP(A1060,Datos!$A$2:$E$16,2,TRUE)</f>
        <v>36295619.711840503</v>
      </c>
      <c r="D1060" s="19">
        <f>VLOOKUP(Panel!A1060,Datos!$A$2:$E$16,3,TRUE)</f>
        <v>5.9576109000000002E-2</v>
      </c>
      <c r="E1060" s="19">
        <f>VLOOKUP(Panel!A1060,Datos!$A$2:$E$16,4,TRUE)</f>
        <v>-808612.55453206005</v>
      </c>
      <c r="F1060" s="19">
        <f>VLOOKUP(Panel!A1060,Datos!$A$2:$E$16,5,TRUE)</f>
        <v>71.2</v>
      </c>
      <c r="G1060" s="22">
        <f>VLOOKUP(Panel!A1060,Datos!$A$2:$F$16,6,TRUE)</f>
        <v>2.0954999943351815E-2</v>
      </c>
      <c r="H1060" s="19"/>
      <c r="I1060" s="19"/>
      <c r="J1060" s="19"/>
      <c r="K1060" s="19"/>
      <c r="L1060" s="19"/>
      <c r="M1060" s="19">
        <v>2134900.34</v>
      </c>
      <c r="N1060" s="19">
        <v>54689995.829999998</v>
      </c>
      <c r="O1060">
        <v>0</v>
      </c>
      <c r="Q1060" s="19">
        <v>248049846.16999999</v>
      </c>
      <c r="R1060">
        <v>0</v>
      </c>
      <c r="S1060">
        <v>0</v>
      </c>
    </row>
    <row r="1061" spans="1:20" x14ac:dyDescent="0.2">
      <c r="A1061">
        <v>2019</v>
      </c>
      <c r="B1061" t="s">
        <v>37</v>
      </c>
      <c r="C1061" s="19">
        <f>VLOOKUP(A1061,Datos!$A$2:$E$16,2,TRUE)</f>
        <v>36295619.711840503</v>
      </c>
      <c r="D1061" s="19">
        <f>VLOOKUP(Panel!A1061,Datos!$A$2:$E$16,3,TRUE)</f>
        <v>5.9576109000000002E-2</v>
      </c>
      <c r="E1061" s="19">
        <f>VLOOKUP(Panel!A1061,Datos!$A$2:$E$16,4,TRUE)</f>
        <v>-808612.55453206005</v>
      </c>
      <c r="F1061" s="19">
        <f>VLOOKUP(Panel!A1061,Datos!$A$2:$E$16,5,TRUE)</f>
        <v>71.2</v>
      </c>
      <c r="G1061" s="22">
        <f>VLOOKUP(Panel!A1061,Datos!$A$2:$F$16,6,TRUE)</f>
        <v>2.0954999943351815E-2</v>
      </c>
      <c r="H1061" s="19"/>
      <c r="I1061" s="19"/>
      <c r="J1061" s="19"/>
      <c r="K1061" s="19"/>
      <c r="L1061" s="19"/>
      <c r="N1061" s="19">
        <v>1595325.3</v>
      </c>
      <c r="O1061" s="19">
        <v>21100000</v>
      </c>
      <c r="Q1061" s="19">
        <v>196672670.97999999</v>
      </c>
    </row>
    <row r="1062" spans="1:20" x14ac:dyDescent="0.2">
      <c r="A1062">
        <v>2019</v>
      </c>
      <c r="B1062" t="s">
        <v>38</v>
      </c>
      <c r="C1062" s="19">
        <f>VLOOKUP(A1062,Datos!$A$2:$E$16,2,TRUE)</f>
        <v>36295619.711840503</v>
      </c>
      <c r="D1062" s="19">
        <f>VLOOKUP(Panel!A1062,Datos!$A$2:$E$16,3,TRUE)</f>
        <v>5.9576109000000002E-2</v>
      </c>
      <c r="E1062" s="19">
        <f>VLOOKUP(Panel!A1062,Datos!$A$2:$E$16,4,TRUE)</f>
        <v>-808612.55453206005</v>
      </c>
      <c r="F1062" s="19">
        <f>VLOOKUP(Panel!A1062,Datos!$A$2:$E$16,5,TRUE)</f>
        <v>71.2</v>
      </c>
      <c r="G1062" s="22">
        <f>VLOOKUP(Panel!A1062,Datos!$A$2:$F$16,6,TRUE)</f>
        <v>2.0954999943351815E-2</v>
      </c>
      <c r="H1062" s="19"/>
      <c r="I1062" s="19"/>
      <c r="J1062" s="19"/>
      <c r="K1062" s="19"/>
      <c r="M1062" s="19">
        <v>65000</v>
      </c>
      <c r="N1062">
        <v>0</v>
      </c>
      <c r="O1062" s="19">
        <v>5893298.29</v>
      </c>
      <c r="P1062" s="19">
        <v>124685000</v>
      </c>
      <c r="Q1062" s="19">
        <v>1173899310.2</v>
      </c>
      <c r="R1062" s="19">
        <v>20883849</v>
      </c>
    </row>
    <row r="1063" spans="1:20" x14ac:dyDescent="0.2">
      <c r="A1063">
        <v>2019</v>
      </c>
      <c r="B1063" t="s">
        <v>39</v>
      </c>
      <c r="C1063" s="19">
        <f>VLOOKUP(A1063,Datos!$A$2:$E$16,2,TRUE)</f>
        <v>36295619.711840503</v>
      </c>
      <c r="D1063" s="19">
        <f>VLOOKUP(Panel!A1063,Datos!$A$2:$E$16,3,TRUE)</f>
        <v>5.9576109000000002E-2</v>
      </c>
      <c r="E1063" s="19">
        <f>VLOOKUP(Panel!A1063,Datos!$A$2:$E$16,4,TRUE)</f>
        <v>-808612.55453206005</v>
      </c>
      <c r="F1063" s="19">
        <f>VLOOKUP(Panel!A1063,Datos!$A$2:$E$16,5,TRUE)</f>
        <v>71.2</v>
      </c>
      <c r="G1063" s="22">
        <f>VLOOKUP(Panel!A1063,Datos!$A$2:$F$16,6,TRUE)</f>
        <v>2.0954999943351815E-2</v>
      </c>
      <c r="I1063" s="19"/>
      <c r="J1063" s="19"/>
      <c r="K1063" s="19"/>
      <c r="M1063" s="19">
        <v>2565000</v>
      </c>
      <c r="N1063" s="19">
        <v>2000000</v>
      </c>
      <c r="O1063" s="19">
        <v>23203564.5</v>
      </c>
      <c r="P1063" s="19">
        <v>32333065.309999999</v>
      </c>
      <c r="Q1063" s="19">
        <v>931990623.47000003</v>
      </c>
      <c r="R1063" s="19">
        <v>6707883.4000000004</v>
      </c>
    </row>
    <row r="1064" spans="1:20" x14ac:dyDescent="0.2">
      <c r="A1064">
        <v>2019</v>
      </c>
      <c r="B1064" t="s">
        <v>40</v>
      </c>
      <c r="C1064" s="19">
        <f>VLOOKUP(A1064,Datos!$A$2:$E$16,2,TRUE)</f>
        <v>36295619.711840503</v>
      </c>
      <c r="D1064" s="19">
        <f>VLOOKUP(Panel!A1064,Datos!$A$2:$E$16,3,TRUE)</f>
        <v>5.9576109000000002E-2</v>
      </c>
      <c r="E1064" s="19">
        <f>VLOOKUP(Panel!A1064,Datos!$A$2:$E$16,4,TRUE)</f>
        <v>-808612.55453206005</v>
      </c>
      <c r="F1064" s="19">
        <f>VLOOKUP(Panel!A1064,Datos!$A$2:$E$16,5,TRUE)</f>
        <v>71.2</v>
      </c>
      <c r="G1064" s="22">
        <f>VLOOKUP(Panel!A1064,Datos!$A$2:$F$16,6,TRUE)</f>
        <v>2.0954999943351815E-2</v>
      </c>
      <c r="H1064" s="19"/>
      <c r="J1064" s="19"/>
      <c r="K1064" s="19"/>
      <c r="L1064" s="19"/>
      <c r="M1064" s="19">
        <v>9495116.8000000007</v>
      </c>
      <c r="N1064" s="19">
        <v>8878141.3699999992</v>
      </c>
      <c r="O1064">
        <v>0</v>
      </c>
      <c r="P1064" s="19">
        <v>8338000</v>
      </c>
      <c r="Q1064" s="19">
        <v>629915016.32000005</v>
      </c>
      <c r="R1064" s="19">
        <v>361720409.55000001</v>
      </c>
      <c r="S1064">
        <v>0</v>
      </c>
    </row>
    <row r="1065" spans="1:20" x14ac:dyDescent="0.2">
      <c r="A1065">
        <v>2019</v>
      </c>
      <c r="B1065" t="s">
        <v>41</v>
      </c>
      <c r="C1065" s="19">
        <f>VLOOKUP(A1065,Datos!$A$2:$E$16,2,TRUE)</f>
        <v>36295619.711840503</v>
      </c>
      <c r="D1065" s="19">
        <f>VLOOKUP(Panel!A1065,Datos!$A$2:$E$16,3,TRUE)</f>
        <v>5.9576109000000002E-2</v>
      </c>
      <c r="E1065" s="19">
        <f>VLOOKUP(Panel!A1065,Datos!$A$2:$E$16,4,TRUE)</f>
        <v>-808612.55453206005</v>
      </c>
      <c r="F1065" s="19">
        <f>VLOOKUP(Panel!A1065,Datos!$A$2:$E$16,5,TRUE)</f>
        <v>71.2</v>
      </c>
      <c r="G1065" s="22">
        <f>VLOOKUP(Panel!A1065,Datos!$A$2:$F$16,6,TRUE)</f>
        <v>2.0954999943351815E-2</v>
      </c>
      <c r="H1065" s="19"/>
      <c r="I1065" s="19"/>
      <c r="J1065" s="19"/>
      <c r="K1065" s="19"/>
      <c r="M1065" s="19">
        <v>750000</v>
      </c>
      <c r="N1065" s="19">
        <v>5204818.47</v>
      </c>
      <c r="O1065" s="19">
        <v>48598</v>
      </c>
      <c r="P1065" s="19">
        <v>16277376.08</v>
      </c>
      <c r="Q1065" s="19">
        <v>2902602174.27</v>
      </c>
    </row>
    <row r="1066" spans="1:20" x14ac:dyDescent="0.2">
      <c r="A1066">
        <v>2019</v>
      </c>
      <c r="B1066" t="s">
        <v>42</v>
      </c>
      <c r="C1066" s="19">
        <f>VLOOKUP(A1066,Datos!$A$2:$E$16,2,TRUE)</f>
        <v>36295619.711840503</v>
      </c>
      <c r="D1066" s="19">
        <f>VLOOKUP(Panel!A1066,Datos!$A$2:$E$16,3,TRUE)</f>
        <v>5.9576109000000002E-2</v>
      </c>
      <c r="E1066" s="19">
        <f>VLOOKUP(Panel!A1066,Datos!$A$2:$E$16,4,TRUE)</f>
        <v>-808612.55453206005</v>
      </c>
      <c r="F1066" s="19">
        <f>VLOOKUP(Panel!A1066,Datos!$A$2:$E$16,5,TRUE)</f>
        <v>71.2</v>
      </c>
      <c r="G1066" s="22">
        <f>VLOOKUP(Panel!A1066,Datos!$A$2:$F$16,6,TRUE)</f>
        <v>2.0954999943351815E-2</v>
      </c>
      <c r="H1066" s="19"/>
      <c r="I1066" s="19"/>
      <c r="J1066" s="19"/>
      <c r="K1066" s="19"/>
      <c r="M1066" s="19">
        <v>2134500</v>
      </c>
      <c r="N1066" s="19">
        <v>10281700</v>
      </c>
      <c r="O1066" s="19">
        <v>233215432.80000001</v>
      </c>
      <c r="P1066" s="19">
        <v>54034862.799999997</v>
      </c>
      <c r="Q1066" s="19">
        <v>1888141834.1199999</v>
      </c>
      <c r="R1066" s="19">
        <v>175458064.69999999</v>
      </c>
      <c r="S1066">
        <v>0</v>
      </c>
    </row>
    <row r="1067" spans="1:20" x14ac:dyDescent="0.2">
      <c r="A1067">
        <v>2019</v>
      </c>
      <c r="B1067" t="s">
        <v>43</v>
      </c>
      <c r="C1067" s="19">
        <f>VLOOKUP(A1067,Datos!$A$2:$E$16,2,TRUE)</f>
        <v>36295619.711840503</v>
      </c>
      <c r="D1067" s="19">
        <f>VLOOKUP(Panel!A1067,Datos!$A$2:$E$16,3,TRUE)</f>
        <v>5.9576109000000002E-2</v>
      </c>
      <c r="E1067" s="19">
        <f>VLOOKUP(Panel!A1067,Datos!$A$2:$E$16,4,TRUE)</f>
        <v>-808612.55453206005</v>
      </c>
      <c r="F1067" s="19">
        <f>VLOOKUP(Panel!A1067,Datos!$A$2:$E$16,5,TRUE)</f>
        <v>71.2</v>
      </c>
      <c r="G1067" s="22">
        <f>VLOOKUP(Panel!A1067,Datos!$A$2:$F$16,6,TRUE)</f>
        <v>2.0954999943351815E-2</v>
      </c>
      <c r="H1067" s="19"/>
      <c r="I1067" s="19"/>
      <c r="J1067" s="19"/>
      <c r="K1067" s="19"/>
      <c r="M1067" s="19">
        <v>146753342</v>
      </c>
      <c r="N1067" s="19">
        <v>157088033.81999999</v>
      </c>
      <c r="O1067" s="19">
        <v>119733861.2</v>
      </c>
      <c r="P1067" s="19">
        <v>333052494.77999997</v>
      </c>
      <c r="Q1067" s="19">
        <v>255334125.65000001</v>
      </c>
      <c r="R1067" s="19">
        <v>603063102.64999998</v>
      </c>
      <c r="S1067">
        <v>0</v>
      </c>
    </row>
    <row r="1068" spans="1:20" x14ac:dyDescent="0.2">
      <c r="A1068">
        <v>2019</v>
      </c>
      <c r="B1068" t="s">
        <v>44</v>
      </c>
      <c r="C1068" s="19">
        <f>VLOOKUP(A1068,Datos!$A$2:$E$16,2,TRUE)</f>
        <v>36295619.711840503</v>
      </c>
      <c r="D1068" s="19">
        <f>VLOOKUP(Panel!A1068,Datos!$A$2:$E$16,3,TRUE)</f>
        <v>5.9576109000000002E-2</v>
      </c>
      <c r="E1068" s="19">
        <f>VLOOKUP(Panel!A1068,Datos!$A$2:$E$16,4,TRUE)</f>
        <v>-808612.55453206005</v>
      </c>
      <c r="F1068" s="19">
        <f>VLOOKUP(Panel!A1068,Datos!$A$2:$E$16,5,TRUE)</f>
        <v>71.2</v>
      </c>
      <c r="G1068" s="22">
        <f>VLOOKUP(Panel!A1068,Datos!$A$2:$F$16,6,TRUE)</f>
        <v>2.0954999943351815E-2</v>
      </c>
      <c r="H1068" s="19"/>
      <c r="J1068" s="19"/>
      <c r="K1068" s="19"/>
      <c r="L1068" s="19"/>
      <c r="M1068" s="19">
        <v>1118708.8500000001</v>
      </c>
      <c r="N1068" s="19">
        <v>965115.45</v>
      </c>
      <c r="O1068" s="19">
        <v>21201000</v>
      </c>
      <c r="P1068" s="19">
        <v>29395385</v>
      </c>
      <c r="Q1068" s="19">
        <v>695799736.76999998</v>
      </c>
      <c r="R1068" s="19">
        <v>5000000</v>
      </c>
      <c r="S1068">
        <v>0</v>
      </c>
    </row>
    <row r="1069" spans="1:20" x14ac:dyDescent="0.2">
      <c r="A1069">
        <v>2019</v>
      </c>
      <c r="B1069" t="s">
        <v>45</v>
      </c>
      <c r="C1069" s="19">
        <f>VLOOKUP(A1069,Datos!$A$2:$E$16,2,TRUE)</f>
        <v>36295619.711840503</v>
      </c>
      <c r="D1069" s="19">
        <f>VLOOKUP(Panel!A1069,Datos!$A$2:$E$16,3,TRUE)</f>
        <v>5.9576109000000002E-2</v>
      </c>
      <c r="E1069" s="19">
        <f>VLOOKUP(Panel!A1069,Datos!$A$2:$E$16,4,TRUE)</f>
        <v>-808612.55453206005</v>
      </c>
      <c r="F1069" s="19">
        <f>VLOOKUP(Panel!A1069,Datos!$A$2:$E$16,5,TRUE)</f>
        <v>71.2</v>
      </c>
      <c r="G1069" s="22">
        <f>VLOOKUP(Panel!A1069,Datos!$A$2:$F$16,6,TRUE)</f>
        <v>2.0954999943351815E-2</v>
      </c>
      <c r="H1069" s="19"/>
      <c r="I1069" s="19"/>
      <c r="J1069" s="19"/>
      <c r="N1069" s="19">
        <v>134658408.59</v>
      </c>
      <c r="O1069" s="19">
        <v>32404</v>
      </c>
      <c r="P1069" s="19">
        <v>128779540.65000001</v>
      </c>
      <c r="Q1069" s="19">
        <v>514596963.5</v>
      </c>
      <c r="R1069" s="19">
        <v>744138.72</v>
      </c>
    </row>
    <row r="1070" spans="1:20" x14ac:dyDescent="0.2">
      <c r="A1070">
        <v>2019</v>
      </c>
      <c r="B1070" t="s">
        <v>46</v>
      </c>
      <c r="C1070" s="19">
        <f>VLOOKUP(A1070,Datos!$A$2:$E$16,2,TRUE)</f>
        <v>36295619.711840503</v>
      </c>
      <c r="D1070" s="19">
        <f>VLOOKUP(Panel!A1070,Datos!$A$2:$E$16,3,TRUE)</f>
        <v>5.9576109000000002E-2</v>
      </c>
      <c r="E1070" s="19">
        <f>VLOOKUP(Panel!A1070,Datos!$A$2:$E$16,4,TRUE)</f>
        <v>-808612.55453206005</v>
      </c>
      <c r="F1070" s="19">
        <f>VLOOKUP(Panel!A1070,Datos!$A$2:$E$16,5,TRUE)</f>
        <v>71.2</v>
      </c>
      <c r="G1070" s="22">
        <f>VLOOKUP(Panel!A1070,Datos!$A$2:$F$16,6,TRUE)</f>
        <v>2.0954999943351815E-2</v>
      </c>
      <c r="H1070" s="19"/>
      <c r="I1070" s="19"/>
      <c r="J1070" s="19"/>
      <c r="K1070" s="19"/>
      <c r="N1070" s="19">
        <v>97892282</v>
      </c>
      <c r="O1070" s="19">
        <v>16000000</v>
      </c>
      <c r="P1070">
        <v>0</v>
      </c>
      <c r="Q1070" s="19">
        <v>1325480627.24</v>
      </c>
      <c r="S1070">
        <v>0</v>
      </c>
    </row>
    <row r="1071" spans="1:20" x14ac:dyDescent="0.2">
      <c r="A1071">
        <v>2019</v>
      </c>
      <c r="B1071" t="s">
        <v>47</v>
      </c>
      <c r="C1071" s="19">
        <f>VLOOKUP(A1071,Datos!$A$2:$E$16,2,TRUE)</f>
        <v>36295619.711840503</v>
      </c>
      <c r="D1071" s="19">
        <f>VLOOKUP(Panel!A1071,Datos!$A$2:$E$16,3,TRUE)</f>
        <v>5.9576109000000002E-2</v>
      </c>
      <c r="E1071" s="19">
        <f>VLOOKUP(Panel!A1071,Datos!$A$2:$E$16,4,TRUE)</f>
        <v>-808612.55453206005</v>
      </c>
      <c r="F1071" s="19">
        <f>VLOOKUP(Panel!A1071,Datos!$A$2:$E$16,5,TRUE)</f>
        <v>71.2</v>
      </c>
      <c r="G1071" s="22">
        <f>VLOOKUP(Panel!A1071,Datos!$A$2:$F$16,6,TRUE)</f>
        <v>2.0954999943351815E-2</v>
      </c>
      <c r="H1071" s="19"/>
      <c r="I1071" s="19"/>
      <c r="J1071" s="19"/>
      <c r="K1071" s="19"/>
      <c r="M1071">
        <v>0</v>
      </c>
      <c r="N1071" s="19">
        <v>6730770</v>
      </c>
      <c r="O1071" s="19">
        <v>47523500</v>
      </c>
      <c r="P1071" s="19">
        <v>16849511.710000001</v>
      </c>
      <c r="Q1071" s="19">
        <v>1279545812.0799999</v>
      </c>
      <c r="R1071" s="19">
        <v>100000000</v>
      </c>
      <c r="S1071" s="19">
        <v>47037295.799999997</v>
      </c>
      <c r="T1071" s="19">
        <v>348388103</v>
      </c>
    </row>
    <row r="1072" spans="1:20" x14ac:dyDescent="0.2">
      <c r="A1072">
        <v>2019</v>
      </c>
      <c r="B1072" t="s">
        <v>48</v>
      </c>
      <c r="C1072" s="19">
        <f>VLOOKUP(A1072,Datos!$A$2:$E$16,2,TRUE)</f>
        <v>36295619.711840503</v>
      </c>
      <c r="D1072" s="19">
        <f>VLOOKUP(Panel!A1072,Datos!$A$2:$E$16,3,TRUE)</f>
        <v>5.9576109000000002E-2</v>
      </c>
      <c r="E1072" s="19">
        <f>VLOOKUP(Panel!A1072,Datos!$A$2:$E$16,4,TRUE)</f>
        <v>-808612.55453206005</v>
      </c>
      <c r="F1072" s="19">
        <f>VLOOKUP(Panel!A1072,Datos!$A$2:$E$16,5,TRUE)</f>
        <v>71.2</v>
      </c>
      <c r="G1072" s="22">
        <f>VLOOKUP(Panel!A1072,Datos!$A$2:$F$16,6,TRUE)</f>
        <v>2.0954999943351815E-2</v>
      </c>
      <c r="H1072" s="19"/>
      <c r="I1072" s="19"/>
      <c r="J1072" s="19"/>
      <c r="K1072" s="19"/>
      <c r="M1072" s="19">
        <v>16370000</v>
      </c>
      <c r="N1072" s="19">
        <v>37837279.200000003</v>
      </c>
      <c r="O1072" s="19">
        <v>14047999</v>
      </c>
      <c r="P1072" s="19">
        <v>74472657.200000003</v>
      </c>
      <c r="Q1072" s="19">
        <v>822629088.76999998</v>
      </c>
      <c r="R1072" s="19">
        <v>35746049.039999999</v>
      </c>
    </row>
    <row r="1073" spans="1:20" x14ac:dyDescent="0.2">
      <c r="A1073">
        <v>2019</v>
      </c>
      <c r="B1073" t="s">
        <v>49</v>
      </c>
      <c r="C1073" s="19">
        <f>VLOOKUP(A1073,Datos!$A$2:$E$16,2,TRUE)</f>
        <v>36295619.711840503</v>
      </c>
      <c r="D1073" s="19">
        <f>VLOOKUP(Panel!A1073,Datos!$A$2:$E$16,3,TRUE)</f>
        <v>5.9576109000000002E-2</v>
      </c>
      <c r="E1073" s="19">
        <f>VLOOKUP(Panel!A1073,Datos!$A$2:$E$16,4,TRUE)</f>
        <v>-808612.55453206005</v>
      </c>
      <c r="F1073" s="19">
        <f>VLOOKUP(Panel!A1073,Datos!$A$2:$E$16,5,TRUE)</f>
        <v>71.2</v>
      </c>
      <c r="G1073" s="22">
        <f>VLOOKUP(Panel!A1073,Datos!$A$2:$F$16,6,TRUE)</f>
        <v>2.0954999943351815E-2</v>
      </c>
      <c r="H1073" s="19"/>
      <c r="I1073" s="19"/>
      <c r="J1073" s="19"/>
      <c r="K1073" s="19"/>
      <c r="M1073" s="19">
        <v>806230</v>
      </c>
      <c r="P1073" s="19">
        <v>107524.12</v>
      </c>
      <c r="Q1073" s="19">
        <v>2252085578.23</v>
      </c>
      <c r="R1073" s="19">
        <v>91592081.430000007</v>
      </c>
    </row>
    <row r="1074" spans="1:20" x14ac:dyDescent="0.2">
      <c r="A1074">
        <v>2019</v>
      </c>
      <c r="B1074" t="s">
        <v>50</v>
      </c>
      <c r="C1074" s="19">
        <f>VLOOKUP(A1074,Datos!$A$2:$E$16,2,TRUE)</f>
        <v>36295619.711840503</v>
      </c>
      <c r="D1074" s="19">
        <f>VLOOKUP(Panel!A1074,Datos!$A$2:$E$16,3,TRUE)</f>
        <v>5.9576109000000002E-2</v>
      </c>
      <c r="E1074" s="19">
        <f>VLOOKUP(Panel!A1074,Datos!$A$2:$E$16,4,TRUE)</f>
        <v>-808612.55453206005</v>
      </c>
      <c r="F1074" s="19">
        <f>VLOOKUP(Panel!A1074,Datos!$A$2:$E$16,5,TRUE)</f>
        <v>71.2</v>
      </c>
      <c r="G1074" s="22">
        <f>VLOOKUP(Panel!A1074,Datos!$A$2:$F$16,6,TRUE)</f>
        <v>2.0954999943351815E-2</v>
      </c>
      <c r="H1074" s="19"/>
      <c r="I1074" s="19"/>
      <c r="J1074" s="19"/>
      <c r="K1074" s="19"/>
      <c r="M1074">
        <v>0</v>
      </c>
      <c r="N1074" s="19">
        <v>96505351.760000005</v>
      </c>
      <c r="O1074" s="19">
        <v>231530833</v>
      </c>
      <c r="P1074" s="19">
        <v>6998655</v>
      </c>
      <c r="Q1074" s="19">
        <v>602202796.40999997</v>
      </c>
      <c r="R1074">
        <v>0</v>
      </c>
    </row>
    <row r="1075" spans="1:20" x14ac:dyDescent="0.2">
      <c r="A1075">
        <v>2019</v>
      </c>
      <c r="B1075" t="s">
        <v>51</v>
      </c>
      <c r="C1075" s="19">
        <f>VLOOKUP(A1075,Datos!$A$2:$E$16,2,TRUE)</f>
        <v>36295619.711840503</v>
      </c>
      <c r="D1075" s="19">
        <f>VLOOKUP(Panel!A1075,Datos!$A$2:$E$16,3,TRUE)</f>
        <v>5.9576109000000002E-2</v>
      </c>
      <c r="E1075" s="19">
        <f>VLOOKUP(Panel!A1075,Datos!$A$2:$E$16,4,TRUE)</f>
        <v>-808612.55453206005</v>
      </c>
      <c r="F1075" s="19">
        <f>VLOOKUP(Panel!A1075,Datos!$A$2:$E$16,5,TRUE)</f>
        <v>71.2</v>
      </c>
      <c r="G1075" s="22">
        <f>VLOOKUP(Panel!A1075,Datos!$A$2:$F$16,6,TRUE)</f>
        <v>2.0954999943351815E-2</v>
      </c>
      <c r="H1075" s="19"/>
      <c r="I1075" s="19"/>
      <c r="J1075" s="19"/>
      <c r="K1075" s="19"/>
      <c r="M1075" s="19">
        <v>18465654.460000001</v>
      </c>
      <c r="N1075" s="19">
        <v>244745396.94999999</v>
      </c>
      <c r="O1075" s="19">
        <v>652643857.90999997</v>
      </c>
      <c r="P1075" s="19">
        <v>2456779508</v>
      </c>
      <c r="Q1075" s="19">
        <v>4306489930.9799995</v>
      </c>
      <c r="R1075" s="19">
        <v>8991904</v>
      </c>
      <c r="S1075">
        <v>0</v>
      </c>
      <c r="T1075">
        <v>0</v>
      </c>
    </row>
    <row r="1076" spans="1:20" x14ac:dyDescent="0.2">
      <c r="A1076">
        <v>2019</v>
      </c>
      <c r="B1076" t="s">
        <v>52</v>
      </c>
      <c r="C1076" s="19">
        <f>VLOOKUP(A1076,Datos!$A$2:$E$16,2,TRUE)</f>
        <v>36295619.711840503</v>
      </c>
      <c r="D1076" s="19">
        <f>VLOOKUP(Panel!A1076,Datos!$A$2:$E$16,3,TRUE)</f>
        <v>5.9576109000000002E-2</v>
      </c>
      <c r="E1076" s="19">
        <f>VLOOKUP(Panel!A1076,Datos!$A$2:$E$16,4,TRUE)</f>
        <v>-808612.55453206005</v>
      </c>
      <c r="F1076" s="19">
        <f>VLOOKUP(Panel!A1076,Datos!$A$2:$E$16,5,TRUE)</f>
        <v>71.2</v>
      </c>
      <c r="G1076" s="22">
        <f>VLOOKUP(Panel!A1076,Datos!$A$2:$F$16,6,TRUE)</f>
        <v>2.0954999943351815E-2</v>
      </c>
      <c r="H1076" s="19"/>
      <c r="J1076" s="19"/>
      <c r="K1076" s="19"/>
      <c r="M1076">
        <v>0</v>
      </c>
      <c r="N1076" s="19">
        <v>134899004.46000001</v>
      </c>
      <c r="O1076" s="19">
        <v>44067241.619999997</v>
      </c>
      <c r="P1076" s="19">
        <v>333475426.81999999</v>
      </c>
      <c r="Q1076" s="19">
        <v>815200170.53999996</v>
      </c>
      <c r="R1076" s="19">
        <v>21925600</v>
      </c>
    </row>
    <row r="1077" spans="1:20" x14ac:dyDescent="0.2">
      <c r="A1077">
        <v>2019</v>
      </c>
      <c r="B1077" t="s">
        <v>53</v>
      </c>
      <c r="C1077" s="19">
        <f>VLOOKUP(A1077,Datos!$A$2:$E$16,2,TRUE)</f>
        <v>36295619.711840503</v>
      </c>
      <c r="D1077" s="19">
        <f>VLOOKUP(Panel!A1077,Datos!$A$2:$E$16,3,TRUE)</f>
        <v>5.9576109000000002E-2</v>
      </c>
      <c r="E1077" s="19">
        <f>VLOOKUP(Panel!A1077,Datos!$A$2:$E$16,4,TRUE)</f>
        <v>-808612.55453206005</v>
      </c>
      <c r="F1077" s="19">
        <f>VLOOKUP(Panel!A1077,Datos!$A$2:$E$16,5,TRUE)</f>
        <v>71.2</v>
      </c>
      <c r="G1077" s="22">
        <f>VLOOKUP(Panel!A1077,Datos!$A$2:$F$16,6,TRUE)</f>
        <v>2.0954999943351815E-2</v>
      </c>
      <c r="H1077" s="19"/>
      <c r="I1077" s="19"/>
      <c r="J1077" s="19"/>
      <c r="K1077" s="19"/>
      <c r="M1077" s="19">
        <v>10260649</v>
      </c>
      <c r="N1077">
        <v>0</v>
      </c>
      <c r="O1077" s="19">
        <v>5520765.7400000002</v>
      </c>
      <c r="P1077" s="19">
        <v>1781000</v>
      </c>
      <c r="Q1077" s="19">
        <v>282135219.18000001</v>
      </c>
      <c r="R1077" s="19">
        <v>226575834.41</v>
      </c>
      <c r="S1077">
        <v>0</v>
      </c>
    </row>
    <row r="1078" spans="1:20" x14ac:dyDescent="0.2">
      <c r="A1078">
        <v>2019</v>
      </c>
      <c r="B1078" t="s">
        <v>54</v>
      </c>
      <c r="C1078" s="19">
        <f>VLOOKUP(A1078,Datos!$A$2:$E$16,2,TRUE)</f>
        <v>36295619.711840503</v>
      </c>
      <c r="D1078" s="19">
        <f>VLOOKUP(Panel!A1078,Datos!$A$2:$E$16,3,TRUE)</f>
        <v>5.9576109000000002E-2</v>
      </c>
      <c r="E1078" s="19">
        <f>VLOOKUP(Panel!A1078,Datos!$A$2:$E$16,4,TRUE)</f>
        <v>-808612.55453206005</v>
      </c>
      <c r="F1078" s="19">
        <f>VLOOKUP(Panel!A1078,Datos!$A$2:$E$16,5,TRUE)</f>
        <v>71.2</v>
      </c>
      <c r="G1078" s="22">
        <f>VLOOKUP(Panel!A1078,Datos!$A$2:$F$16,6,TRUE)</f>
        <v>2.0954999943351815E-2</v>
      </c>
      <c r="H1078" s="19"/>
      <c r="I1078" s="19"/>
      <c r="J1078" s="19"/>
      <c r="K1078" s="19"/>
      <c r="N1078" s="19">
        <v>415740.75</v>
      </c>
      <c r="O1078" s="19">
        <v>56433511.200000003</v>
      </c>
      <c r="P1078" s="19">
        <v>112594885.03</v>
      </c>
      <c r="Q1078" s="19">
        <v>361111649.66000003</v>
      </c>
    </row>
    <row r="1079" spans="1:20" x14ac:dyDescent="0.2">
      <c r="A1079">
        <v>2019</v>
      </c>
      <c r="B1079" t="s">
        <v>55</v>
      </c>
      <c r="C1079" s="19">
        <f>VLOOKUP(A1079,Datos!$A$2:$E$16,2,TRUE)</f>
        <v>36295619.711840503</v>
      </c>
      <c r="D1079" s="19">
        <f>VLOOKUP(Panel!A1079,Datos!$A$2:$E$16,3,TRUE)</f>
        <v>5.9576109000000002E-2</v>
      </c>
      <c r="E1079" s="19">
        <f>VLOOKUP(Panel!A1079,Datos!$A$2:$E$16,4,TRUE)</f>
        <v>-808612.55453206005</v>
      </c>
      <c r="F1079" s="19">
        <f>VLOOKUP(Panel!A1079,Datos!$A$2:$E$16,5,TRUE)</f>
        <v>71.2</v>
      </c>
      <c r="G1079" s="22">
        <f>VLOOKUP(Panel!A1079,Datos!$A$2:$F$16,6,TRUE)</f>
        <v>2.0954999943351815E-2</v>
      </c>
      <c r="H1079" s="19"/>
      <c r="I1079" s="19"/>
      <c r="K1079" s="19"/>
      <c r="L1079" s="19"/>
      <c r="M1079" s="19">
        <v>256985422.77000001</v>
      </c>
      <c r="N1079" s="19">
        <v>530109499.83999997</v>
      </c>
      <c r="O1079" s="19">
        <v>47482676</v>
      </c>
      <c r="P1079" s="19">
        <v>77153533.709999993</v>
      </c>
      <c r="Q1079" s="19">
        <v>152295000</v>
      </c>
      <c r="R1079" s="19">
        <v>533885527.24000001</v>
      </c>
      <c r="S1079">
        <v>0</v>
      </c>
    </row>
    <row r="1080" spans="1:20" x14ac:dyDescent="0.2">
      <c r="A1080">
        <v>2019</v>
      </c>
      <c r="B1080" t="s">
        <v>56</v>
      </c>
      <c r="C1080" s="19">
        <f>VLOOKUP(A1080,Datos!$A$2:$E$16,2,TRUE)</f>
        <v>36295619.711840503</v>
      </c>
      <c r="D1080" s="19">
        <f>VLOOKUP(Panel!A1080,Datos!$A$2:$E$16,3,TRUE)</f>
        <v>5.9576109000000002E-2</v>
      </c>
      <c r="E1080" s="19">
        <f>VLOOKUP(Panel!A1080,Datos!$A$2:$E$16,4,TRUE)</f>
        <v>-808612.55453206005</v>
      </c>
      <c r="F1080" s="19">
        <f>VLOOKUP(Panel!A1080,Datos!$A$2:$E$16,5,TRUE)</f>
        <v>71.2</v>
      </c>
      <c r="G1080" s="22">
        <f>VLOOKUP(Panel!A1080,Datos!$A$2:$F$16,6,TRUE)</f>
        <v>2.0954999943351815E-2</v>
      </c>
      <c r="H1080" s="19"/>
      <c r="I1080" s="19"/>
      <c r="J1080" s="19"/>
      <c r="K1080" s="19"/>
      <c r="N1080">
        <v>0</v>
      </c>
      <c r="O1080" s="19">
        <v>10015299</v>
      </c>
      <c r="P1080" s="19">
        <v>57140000</v>
      </c>
      <c r="Q1080" s="19">
        <v>1774471378.9200001</v>
      </c>
      <c r="R1080">
        <v>0</v>
      </c>
    </row>
    <row r="1081" spans="1:20" x14ac:dyDescent="0.2">
      <c r="A1081">
        <v>2019</v>
      </c>
      <c r="B1081" t="s">
        <v>57</v>
      </c>
      <c r="C1081" s="19">
        <f>VLOOKUP(A1081,Datos!$A$2:$E$16,2,TRUE)</f>
        <v>36295619.711840503</v>
      </c>
      <c r="D1081" s="19">
        <f>VLOOKUP(Panel!A1081,Datos!$A$2:$E$16,3,TRUE)</f>
        <v>5.9576109000000002E-2</v>
      </c>
      <c r="E1081" s="19">
        <f>VLOOKUP(Panel!A1081,Datos!$A$2:$E$16,4,TRUE)</f>
        <v>-808612.55453206005</v>
      </c>
      <c r="F1081" s="19">
        <f>VLOOKUP(Panel!A1081,Datos!$A$2:$E$16,5,TRUE)</f>
        <v>71.2</v>
      </c>
      <c r="G1081" s="22">
        <f>VLOOKUP(Panel!A1081,Datos!$A$2:$F$16,6,TRUE)</f>
        <v>2.0954999943351815E-2</v>
      </c>
      <c r="H1081" s="19"/>
      <c r="I1081" s="19"/>
      <c r="J1081" s="19"/>
      <c r="K1081" s="19"/>
      <c r="M1081" s="19">
        <v>2680564.04</v>
      </c>
      <c r="N1081" s="19">
        <v>20793752.5</v>
      </c>
      <c r="O1081">
        <v>0</v>
      </c>
      <c r="P1081" s="19">
        <v>52732546.049999997</v>
      </c>
      <c r="Q1081" s="19">
        <v>165073424.09999999</v>
      </c>
      <c r="R1081" s="19">
        <v>122176237.93000001</v>
      </c>
      <c r="S1081">
        <v>0</v>
      </c>
    </row>
    <row r="1082" spans="1:20" x14ac:dyDescent="0.2">
      <c r="A1082">
        <v>2019</v>
      </c>
      <c r="B1082" t="s">
        <v>58</v>
      </c>
      <c r="C1082" s="19">
        <f>VLOOKUP(A1082,Datos!$A$2:$E$16,2,TRUE)</f>
        <v>36295619.711840503</v>
      </c>
      <c r="D1082" s="19">
        <f>VLOOKUP(Panel!A1082,Datos!$A$2:$E$16,3,TRUE)</f>
        <v>5.9576109000000002E-2</v>
      </c>
      <c r="E1082" s="19">
        <f>VLOOKUP(Panel!A1082,Datos!$A$2:$E$16,4,TRUE)</f>
        <v>-808612.55453206005</v>
      </c>
      <c r="F1082" s="19">
        <f>VLOOKUP(Panel!A1082,Datos!$A$2:$E$16,5,TRUE)</f>
        <v>71.2</v>
      </c>
      <c r="G1082" s="22">
        <f>VLOOKUP(Panel!A1082,Datos!$A$2:$F$16,6,TRUE)</f>
        <v>2.0954999943351815E-2</v>
      </c>
      <c r="H1082" s="19"/>
      <c r="J1082" s="19"/>
      <c r="K1082" s="19"/>
      <c r="N1082" s="19">
        <v>69285778.780000001</v>
      </c>
      <c r="O1082" s="19">
        <v>68906627.969999999</v>
      </c>
      <c r="P1082" s="19">
        <v>16930000</v>
      </c>
      <c r="Q1082" s="19">
        <v>1494338254.72</v>
      </c>
      <c r="S1082" s="19">
        <v>68056800</v>
      </c>
    </row>
    <row r="1083" spans="1:20" x14ac:dyDescent="0.2">
      <c r="A1083">
        <v>2019</v>
      </c>
      <c r="B1083" t="s">
        <v>59</v>
      </c>
      <c r="C1083" s="19">
        <f>VLOOKUP(A1083,Datos!$A$2:$E$16,2,TRUE)</f>
        <v>36295619.711840503</v>
      </c>
      <c r="D1083" s="19">
        <f>VLOOKUP(Panel!A1083,Datos!$A$2:$E$16,3,TRUE)</f>
        <v>5.9576109000000002E-2</v>
      </c>
      <c r="E1083" s="19">
        <f>VLOOKUP(Panel!A1083,Datos!$A$2:$E$16,4,TRUE)</f>
        <v>-808612.55453206005</v>
      </c>
      <c r="F1083" s="19">
        <f>VLOOKUP(Panel!A1083,Datos!$A$2:$E$16,5,TRUE)</f>
        <v>71.2</v>
      </c>
      <c r="G1083" s="22">
        <f>VLOOKUP(Panel!A1083,Datos!$A$2:$F$16,6,TRUE)</f>
        <v>2.0954999943351815E-2</v>
      </c>
      <c r="H1083" s="19"/>
      <c r="I1083" s="19"/>
      <c r="J1083" s="19"/>
      <c r="K1083" s="19"/>
      <c r="N1083" s="19">
        <v>83540054</v>
      </c>
      <c r="O1083">
        <v>0</v>
      </c>
      <c r="P1083" s="19">
        <v>156116020</v>
      </c>
      <c r="Q1083" s="19">
        <v>1524219495.26</v>
      </c>
    </row>
    <row r="1084" spans="1:20" x14ac:dyDescent="0.2">
      <c r="A1084">
        <v>2019</v>
      </c>
      <c r="B1084" t="s">
        <v>60</v>
      </c>
      <c r="C1084" s="19">
        <f>VLOOKUP(A1084,Datos!$A$2:$E$16,2,TRUE)</f>
        <v>36295619.711840503</v>
      </c>
      <c r="D1084" s="19">
        <f>VLOOKUP(Panel!A1084,Datos!$A$2:$E$16,3,TRUE)</f>
        <v>5.9576109000000002E-2</v>
      </c>
      <c r="E1084" s="19">
        <f>VLOOKUP(Panel!A1084,Datos!$A$2:$E$16,4,TRUE)</f>
        <v>-808612.55453206005</v>
      </c>
      <c r="F1084" s="19">
        <f>VLOOKUP(Panel!A1084,Datos!$A$2:$E$16,5,TRUE)</f>
        <v>71.2</v>
      </c>
      <c r="G1084" s="22">
        <f>VLOOKUP(Panel!A1084,Datos!$A$2:$F$16,6,TRUE)</f>
        <v>2.0954999943351815E-2</v>
      </c>
      <c r="H1084" s="19"/>
      <c r="I1084" s="19"/>
      <c r="J1084" s="19"/>
      <c r="K1084" s="19"/>
      <c r="M1084" s="19">
        <v>4352508</v>
      </c>
      <c r="N1084" s="19">
        <v>838395</v>
      </c>
      <c r="O1084" s="19">
        <v>38355376</v>
      </c>
      <c r="P1084" s="19">
        <v>187444221</v>
      </c>
      <c r="Q1084" s="19">
        <v>2570207870</v>
      </c>
      <c r="S1084">
        <v>0</v>
      </c>
      <c r="T1084" s="19">
        <v>475000000</v>
      </c>
    </row>
    <row r="1085" spans="1:20" x14ac:dyDescent="0.2">
      <c r="A1085">
        <v>2019</v>
      </c>
      <c r="B1085" t="s">
        <v>61</v>
      </c>
      <c r="C1085" s="19">
        <f>VLOOKUP(A1085,Datos!$A$2:$E$16,2,TRUE)</f>
        <v>36295619.711840503</v>
      </c>
      <c r="D1085" s="19">
        <f>VLOOKUP(Panel!A1085,Datos!$A$2:$E$16,3,TRUE)</f>
        <v>5.9576109000000002E-2</v>
      </c>
      <c r="E1085" s="19">
        <f>VLOOKUP(Panel!A1085,Datos!$A$2:$E$16,4,TRUE)</f>
        <v>-808612.55453206005</v>
      </c>
      <c r="F1085" s="19">
        <f>VLOOKUP(Panel!A1085,Datos!$A$2:$E$16,5,TRUE)</f>
        <v>71.2</v>
      </c>
      <c r="G1085" s="22">
        <f>VLOOKUP(Panel!A1085,Datos!$A$2:$F$16,6,TRUE)</f>
        <v>2.0954999943351815E-2</v>
      </c>
      <c r="H1085" s="19"/>
      <c r="I1085" s="19"/>
      <c r="J1085" s="19"/>
      <c r="K1085" s="19"/>
      <c r="M1085" s="19">
        <v>900000</v>
      </c>
      <c r="N1085" s="19">
        <v>70008645</v>
      </c>
      <c r="O1085" s="19">
        <v>1025000</v>
      </c>
      <c r="Q1085" s="19">
        <v>329892709.88999999</v>
      </c>
    </row>
    <row r="1086" spans="1:20" x14ac:dyDescent="0.2">
      <c r="A1086">
        <v>2019</v>
      </c>
      <c r="B1086" t="s">
        <v>62</v>
      </c>
      <c r="C1086" s="19">
        <f>VLOOKUP(A1086,Datos!$A$2:$E$16,2,TRUE)</f>
        <v>36295619.711840503</v>
      </c>
      <c r="D1086" s="19">
        <f>VLOOKUP(Panel!A1086,Datos!$A$2:$E$16,3,TRUE)</f>
        <v>5.9576109000000002E-2</v>
      </c>
      <c r="E1086" s="19">
        <f>VLOOKUP(Panel!A1086,Datos!$A$2:$E$16,4,TRUE)</f>
        <v>-808612.55453206005</v>
      </c>
      <c r="F1086" s="19">
        <f>VLOOKUP(Panel!A1086,Datos!$A$2:$E$16,5,TRUE)</f>
        <v>71.2</v>
      </c>
      <c r="G1086" s="22">
        <f>VLOOKUP(Panel!A1086,Datos!$A$2:$F$16,6,TRUE)</f>
        <v>2.0954999943351815E-2</v>
      </c>
      <c r="H1086" s="19"/>
      <c r="J1086" s="19"/>
      <c r="L1086" s="19"/>
      <c r="M1086" s="19">
        <v>34947851.299999997</v>
      </c>
      <c r="P1086" s="19">
        <v>9469000</v>
      </c>
      <c r="Q1086" s="19">
        <v>468710797.75</v>
      </c>
      <c r="S1086">
        <v>0</v>
      </c>
    </row>
    <row r="1087" spans="1:20" x14ac:dyDescent="0.2">
      <c r="A1087">
        <v>2019</v>
      </c>
      <c r="B1087" t="s">
        <v>63</v>
      </c>
      <c r="C1087" s="19">
        <f>VLOOKUP(A1087,Datos!$A$2:$E$16,2,TRUE)</f>
        <v>36295619.711840503</v>
      </c>
      <c r="D1087" s="19">
        <f>VLOOKUP(Panel!A1087,Datos!$A$2:$E$16,3,TRUE)</f>
        <v>5.9576109000000002E-2</v>
      </c>
      <c r="E1087" s="19">
        <f>VLOOKUP(Panel!A1087,Datos!$A$2:$E$16,4,TRUE)</f>
        <v>-808612.55453206005</v>
      </c>
      <c r="F1087" s="19">
        <f>VLOOKUP(Panel!A1087,Datos!$A$2:$E$16,5,TRUE)</f>
        <v>71.2</v>
      </c>
      <c r="G1087" s="22">
        <f>VLOOKUP(Panel!A1087,Datos!$A$2:$F$16,6,TRUE)</f>
        <v>2.0954999943351815E-2</v>
      </c>
      <c r="H1087" s="19"/>
      <c r="I1087" s="19"/>
      <c r="J1087" s="19"/>
      <c r="K1087" s="19"/>
      <c r="N1087" s="19">
        <v>31000000</v>
      </c>
      <c r="O1087" s="19">
        <v>18669596.5</v>
      </c>
      <c r="P1087" s="19">
        <v>2000000</v>
      </c>
      <c r="Q1087" s="19">
        <v>1150504970.1300001</v>
      </c>
      <c r="R1087" s="19">
        <v>12300000</v>
      </c>
      <c r="S1087">
        <v>0</v>
      </c>
    </row>
    <row r="1088" spans="1:20" x14ac:dyDescent="0.2">
      <c r="A1088">
        <v>2019</v>
      </c>
      <c r="B1088" t="s">
        <v>64</v>
      </c>
      <c r="C1088" s="19">
        <f>VLOOKUP(A1088,Datos!$A$2:$E$16,2,TRUE)</f>
        <v>36295619.711840503</v>
      </c>
      <c r="D1088" s="19">
        <f>VLOOKUP(Panel!A1088,Datos!$A$2:$E$16,3,TRUE)</f>
        <v>5.9576109000000002E-2</v>
      </c>
      <c r="E1088" s="19">
        <f>VLOOKUP(Panel!A1088,Datos!$A$2:$E$16,4,TRUE)</f>
        <v>-808612.55453206005</v>
      </c>
      <c r="F1088" s="19">
        <f>VLOOKUP(Panel!A1088,Datos!$A$2:$E$16,5,TRUE)</f>
        <v>71.2</v>
      </c>
      <c r="G1088" s="22">
        <f>VLOOKUP(Panel!A1088,Datos!$A$2:$F$16,6,TRUE)</f>
        <v>2.0954999943351815E-2</v>
      </c>
      <c r="H1088" s="19"/>
      <c r="I1088" s="19"/>
      <c r="J1088" s="19"/>
      <c r="K1088" s="19"/>
      <c r="L1088" s="19"/>
      <c r="M1088">
        <v>0</v>
      </c>
      <c r="N1088" s="19">
        <v>3971490.07</v>
      </c>
      <c r="O1088" s="19">
        <v>15430023</v>
      </c>
      <c r="P1088">
        <v>0</v>
      </c>
      <c r="Q1088" s="19">
        <v>5164860</v>
      </c>
      <c r="R1088">
        <v>-0.2</v>
      </c>
      <c r="S1088">
        <v>0</v>
      </c>
    </row>
    <row r="1089" spans="1:20" x14ac:dyDescent="0.2">
      <c r="A1089">
        <v>2019</v>
      </c>
      <c r="B1089" t="s">
        <v>65</v>
      </c>
      <c r="C1089" s="19">
        <f>VLOOKUP(A1089,Datos!$A$2:$E$16,2,TRUE)</f>
        <v>36295619.711840503</v>
      </c>
      <c r="D1089" s="19">
        <f>VLOOKUP(Panel!A1089,Datos!$A$2:$E$16,3,TRUE)</f>
        <v>5.9576109000000002E-2</v>
      </c>
      <c r="E1089" s="19">
        <f>VLOOKUP(Panel!A1089,Datos!$A$2:$E$16,4,TRUE)</f>
        <v>-808612.55453206005</v>
      </c>
      <c r="F1089" s="19">
        <f>VLOOKUP(Panel!A1089,Datos!$A$2:$E$16,5,TRUE)</f>
        <v>71.2</v>
      </c>
      <c r="G1089" s="22">
        <f>VLOOKUP(Panel!A1089,Datos!$A$2:$F$16,6,TRUE)</f>
        <v>2.0954999943351815E-2</v>
      </c>
      <c r="H1089" s="19"/>
      <c r="K1089" s="19"/>
      <c r="M1089" s="19">
        <v>641000</v>
      </c>
      <c r="N1089" s="19">
        <v>217152680</v>
      </c>
      <c r="P1089" s="19">
        <v>1544437.41</v>
      </c>
      <c r="Q1089" s="19">
        <v>277649301.63</v>
      </c>
      <c r="R1089" s="19">
        <v>17020370.780000001</v>
      </c>
    </row>
    <row r="1090" spans="1:20" x14ac:dyDescent="0.2">
      <c r="A1090">
        <v>2019</v>
      </c>
      <c r="B1090" t="s">
        <v>66</v>
      </c>
      <c r="C1090" s="19">
        <f>VLOOKUP(A1090,Datos!$A$2:$E$16,2,TRUE)</f>
        <v>36295619.711840503</v>
      </c>
      <c r="D1090" s="19">
        <f>VLOOKUP(Panel!A1090,Datos!$A$2:$E$16,3,TRUE)</f>
        <v>5.9576109000000002E-2</v>
      </c>
      <c r="E1090" s="19">
        <f>VLOOKUP(Panel!A1090,Datos!$A$2:$E$16,4,TRUE)</f>
        <v>-808612.55453206005</v>
      </c>
      <c r="F1090" s="19">
        <f>VLOOKUP(Panel!A1090,Datos!$A$2:$E$16,5,TRUE)</f>
        <v>71.2</v>
      </c>
      <c r="G1090" s="22">
        <f>VLOOKUP(Panel!A1090,Datos!$A$2:$F$16,6,TRUE)</f>
        <v>2.0954999943351815E-2</v>
      </c>
      <c r="H1090" s="19"/>
      <c r="I1090" s="19"/>
      <c r="J1090" s="19"/>
      <c r="K1090" s="19"/>
      <c r="M1090">
        <v>0</v>
      </c>
      <c r="N1090" s="19">
        <v>72436247.090000004</v>
      </c>
      <c r="O1090" s="19">
        <v>41221416</v>
      </c>
      <c r="P1090" s="19">
        <v>61130624</v>
      </c>
      <c r="Q1090" s="19">
        <v>869513029.55999994</v>
      </c>
      <c r="R1090" s="19">
        <v>28371465</v>
      </c>
    </row>
    <row r="1091" spans="1:20" x14ac:dyDescent="0.2">
      <c r="A1091">
        <v>2019</v>
      </c>
      <c r="B1091" t="s">
        <v>67</v>
      </c>
      <c r="C1091" s="19">
        <f>VLOOKUP(A1091,Datos!$A$2:$E$16,2,TRUE)</f>
        <v>36295619.711840503</v>
      </c>
      <c r="D1091" s="19">
        <f>VLOOKUP(Panel!A1091,Datos!$A$2:$E$16,3,TRUE)</f>
        <v>5.9576109000000002E-2</v>
      </c>
      <c r="E1091" s="19">
        <f>VLOOKUP(Panel!A1091,Datos!$A$2:$E$16,4,TRUE)</f>
        <v>-808612.55453206005</v>
      </c>
      <c r="F1091" s="19">
        <f>VLOOKUP(Panel!A1091,Datos!$A$2:$E$16,5,TRUE)</f>
        <v>71.2</v>
      </c>
      <c r="G1091" s="22">
        <f>VLOOKUP(Panel!A1091,Datos!$A$2:$F$16,6,TRUE)</f>
        <v>2.0954999943351815E-2</v>
      </c>
      <c r="H1091" s="19"/>
      <c r="I1091" s="19"/>
      <c r="J1091" s="19"/>
      <c r="K1091" s="19"/>
      <c r="M1091">
        <v>0</v>
      </c>
      <c r="O1091" s="19">
        <v>203111643.59999999</v>
      </c>
      <c r="P1091" s="19">
        <v>42117919</v>
      </c>
      <c r="Q1091" s="19">
        <v>1163978054.04</v>
      </c>
      <c r="R1091">
        <v>0</v>
      </c>
      <c r="S1091">
        <v>0</v>
      </c>
    </row>
    <row r="1092" spans="1:20" x14ac:dyDescent="0.2">
      <c r="A1092">
        <v>2019</v>
      </c>
      <c r="B1092" t="s">
        <v>68</v>
      </c>
      <c r="C1092" s="19">
        <f>VLOOKUP(A1092,Datos!$A$2:$E$16,2,TRUE)</f>
        <v>36295619.711840503</v>
      </c>
      <c r="D1092" s="19">
        <f>VLOOKUP(Panel!A1092,Datos!$A$2:$E$16,3,TRUE)</f>
        <v>5.9576109000000002E-2</v>
      </c>
      <c r="E1092" s="19">
        <f>VLOOKUP(Panel!A1092,Datos!$A$2:$E$16,4,TRUE)</f>
        <v>-808612.55453206005</v>
      </c>
      <c r="F1092" s="19">
        <f>VLOOKUP(Panel!A1092,Datos!$A$2:$E$16,5,TRUE)</f>
        <v>71.2</v>
      </c>
      <c r="G1092" s="22">
        <f>VLOOKUP(Panel!A1092,Datos!$A$2:$F$16,6,TRUE)</f>
        <v>2.0954999943351815E-2</v>
      </c>
      <c r="H1092" s="19"/>
      <c r="I1092" s="19"/>
      <c r="K1092" s="19"/>
      <c r="N1092" s="19">
        <v>98121762.140000001</v>
      </c>
      <c r="P1092">
        <v>0</v>
      </c>
      <c r="Q1092" s="19">
        <v>924433572.62</v>
      </c>
      <c r="R1092">
        <v>0</v>
      </c>
    </row>
    <row r="1093" spans="1:20" x14ac:dyDescent="0.2">
      <c r="A1093">
        <v>2019</v>
      </c>
      <c r="B1093" t="s">
        <v>69</v>
      </c>
      <c r="C1093" s="19">
        <f>VLOOKUP(A1093,Datos!$A$2:$E$16,2,TRUE)</f>
        <v>36295619.711840503</v>
      </c>
      <c r="D1093" s="19">
        <f>VLOOKUP(Panel!A1093,Datos!$A$2:$E$16,3,TRUE)</f>
        <v>5.9576109000000002E-2</v>
      </c>
      <c r="E1093" s="19">
        <f>VLOOKUP(Panel!A1093,Datos!$A$2:$E$16,4,TRUE)</f>
        <v>-808612.55453206005</v>
      </c>
      <c r="F1093" s="19">
        <f>VLOOKUP(Panel!A1093,Datos!$A$2:$E$16,5,TRUE)</f>
        <v>71.2</v>
      </c>
      <c r="G1093" s="22">
        <f>VLOOKUP(Panel!A1093,Datos!$A$2:$F$16,6,TRUE)</f>
        <v>2.0954999943351815E-2</v>
      </c>
      <c r="H1093" s="19"/>
      <c r="I1093" s="19"/>
      <c r="J1093" s="19"/>
      <c r="M1093" s="19">
        <v>2400000</v>
      </c>
      <c r="N1093" s="19">
        <v>1835810</v>
      </c>
      <c r="O1093" s="19">
        <v>32421542</v>
      </c>
      <c r="P1093" s="19">
        <v>145146686.09</v>
      </c>
      <c r="Q1093" s="19">
        <v>1346301784.54</v>
      </c>
      <c r="R1093" s="19">
        <v>68479041.640000001</v>
      </c>
      <c r="S1093">
        <v>0</v>
      </c>
    </row>
    <row r="1094" spans="1:20" x14ac:dyDescent="0.2">
      <c r="A1094">
        <v>2019</v>
      </c>
      <c r="B1094" t="s">
        <v>70</v>
      </c>
      <c r="C1094" s="19">
        <f>VLOOKUP(A1094,Datos!$A$2:$E$16,2,TRUE)</f>
        <v>36295619.711840503</v>
      </c>
      <c r="D1094" s="19">
        <f>VLOOKUP(Panel!A1094,Datos!$A$2:$E$16,3,TRUE)</f>
        <v>5.9576109000000002E-2</v>
      </c>
      <c r="E1094" s="19">
        <f>VLOOKUP(Panel!A1094,Datos!$A$2:$E$16,4,TRUE)</f>
        <v>-808612.55453206005</v>
      </c>
      <c r="F1094" s="19">
        <f>VLOOKUP(Panel!A1094,Datos!$A$2:$E$16,5,TRUE)</f>
        <v>71.2</v>
      </c>
      <c r="G1094" s="22">
        <f>VLOOKUP(Panel!A1094,Datos!$A$2:$F$16,6,TRUE)</f>
        <v>2.0954999943351815E-2</v>
      </c>
      <c r="H1094" s="19"/>
      <c r="J1094" s="19"/>
      <c r="K1094" s="19"/>
      <c r="L1094" s="19"/>
      <c r="M1094" s="19">
        <v>9300858.3699999992</v>
      </c>
      <c r="N1094" s="19">
        <v>259798</v>
      </c>
      <c r="P1094" s="19">
        <v>364935015.52999997</v>
      </c>
      <c r="Q1094" s="19">
        <v>312807307.73000002</v>
      </c>
      <c r="R1094">
        <v>0</v>
      </c>
    </row>
    <row r="1095" spans="1:20" x14ac:dyDescent="0.2">
      <c r="A1095">
        <v>2019</v>
      </c>
      <c r="B1095" t="s">
        <v>71</v>
      </c>
      <c r="C1095" s="19">
        <f>VLOOKUP(A1095,Datos!$A$2:$E$16,2,TRUE)</f>
        <v>36295619.711840503</v>
      </c>
      <c r="D1095" s="19">
        <f>VLOOKUP(Panel!A1095,Datos!$A$2:$E$16,3,TRUE)</f>
        <v>5.9576109000000002E-2</v>
      </c>
      <c r="E1095" s="19">
        <f>VLOOKUP(Panel!A1095,Datos!$A$2:$E$16,4,TRUE)</f>
        <v>-808612.55453206005</v>
      </c>
      <c r="F1095" s="19">
        <f>VLOOKUP(Panel!A1095,Datos!$A$2:$E$16,5,TRUE)</f>
        <v>71.2</v>
      </c>
      <c r="G1095" s="22">
        <f>VLOOKUP(Panel!A1095,Datos!$A$2:$F$16,6,TRUE)</f>
        <v>2.0954999943351815E-2</v>
      </c>
      <c r="H1095" s="19"/>
      <c r="I1095" s="19"/>
      <c r="J1095" s="19"/>
      <c r="K1095" s="19"/>
      <c r="L1095" s="19"/>
      <c r="M1095" s="19">
        <v>5725066</v>
      </c>
      <c r="N1095" s="19">
        <v>2325000</v>
      </c>
      <c r="O1095" s="19">
        <v>42549917</v>
      </c>
      <c r="P1095" s="19">
        <v>120000000</v>
      </c>
      <c r="Q1095" s="19">
        <v>503177138.29000002</v>
      </c>
      <c r="R1095" s="19">
        <v>19243919</v>
      </c>
      <c r="S1095">
        <v>0</v>
      </c>
    </row>
    <row r="1096" spans="1:20" x14ac:dyDescent="0.2">
      <c r="A1096">
        <v>2019</v>
      </c>
      <c r="B1096" t="s">
        <v>72</v>
      </c>
      <c r="C1096" s="19">
        <f>VLOOKUP(A1096,Datos!$A$2:$E$16,2,TRUE)</f>
        <v>36295619.711840503</v>
      </c>
      <c r="D1096" s="19">
        <f>VLOOKUP(Panel!A1096,Datos!$A$2:$E$16,3,TRUE)</f>
        <v>5.9576109000000002E-2</v>
      </c>
      <c r="E1096" s="19">
        <f>VLOOKUP(Panel!A1096,Datos!$A$2:$E$16,4,TRUE)</f>
        <v>-808612.55453206005</v>
      </c>
      <c r="F1096" s="19">
        <f>VLOOKUP(Panel!A1096,Datos!$A$2:$E$16,5,TRUE)</f>
        <v>71.2</v>
      </c>
      <c r="G1096" s="22">
        <f>VLOOKUP(Panel!A1096,Datos!$A$2:$F$16,6,TRUE)</f>
        <v>2.0954999943351815E-2</v>
      </c>
      <c r="H1096" s="19"/>
      <c r="I1096" s="19"/>
      <c r="J1096" s="19"/>
      <c r="K1096" s="19"/>
      <c r="M1096" s="19">
        <v>4875000</v>
      </c>
      <c r="N1096">
        <v>0</v>
      </c>
      <c r="O1096" s="19">
        <v>6215695</v>
      </c>
      <c r="P1096" s="19">
        <v>8847000</v>
      </c>
      <c r="Q1096" s="19">
        <v>227745438.24000001</v>
      </c>
      <c r="R1096" s="19">
        <v>2825000</v>
      </c>
      <c r="S1096">
        <v>0</v>
      </c>
    </row>
    <row r="1097" spans="1:20" x14ac:dyDescent="0.2">
      <c r="A1097">
        <v>2019</v>
      </c>
      <c r="B1097" t="s">
        <v>73</v>
      </c>
      <c r="C1097" s="19">
        <f>VLOOKUP(A1097,Datos!$A$2:$E$16,2,TRUE)</f>
        <v>36295619.711840503</v>
      </c>
      <c r="D1097" s="19">
        <f>VLOOKUP(Panel!A1097,Datos!$A$2:$E$16,3,TRUE)</f>
        <v>5.9576109000000002E-2</v>
      </c>
      <c r="E1097" s="19">
        <f>VLOOKUP(Panel!A1097,Datos!$A$2:$E$16,4,TRUE)</f>
        <v>-808612.55453206005</v>
      </c>
      <c r="F1097" s="19">
        <f>VLOOKUP(Panel!A1097,Datos!$A$2:$E$16,5,TRUE)</f>
        <v>71.2</v>
      </c>
      <c r="G1097" s="22">
        <f>VLOOKUP(Panel!A1097,Datos!$A$2:$F$16,6,TRUE)</f>
        <v>2.0954999943351815E-2</v>
      </c>
      <c r="H1097" s="19"/>
      <c r="J1097" s="19"/>
      <c r="K1097" s="19"/>
      <c r="L1097" s="19"/>
      <c r="N1097" s="19">
        <v>5070280</v>
      </c>
      <c r="O1097" s="19">
        <v>81535802</v>
      </c>
      <c r="P1097" s="19">
        <v>219372924.25999999</v>
      </c>
      <c r="Q1097" s="19">
        <v>815769642.86000001</v>
      </c>
      <c r="R1097" s="19">
        <v>105753420.09999999</v>
      </c>
    </row>
    <row r="1098" spans="1:20" x14ac:dyDescent="0.2">
      <c r="A1098">
        <v>2019</v>
      </c>
      <c r="B1098" t="s">
        <v>74</v>
      </c>
      <c r="C1098" s="19">
        <f>VLOOKUP(A1098,Datos!$A$2:$E$16,2,TRUE)</f>
        <v>36295619.711840503</v>
      </c>
      <c r="D1098" s="19">
        <f>VLOOKUP(Panel!A1098,Datos!$A$2:$E$16,3,TRUE)</f>
        <v>5.9576109000000002E-2</v>
      </c>
      <c r="E1098" s="19">
        <f>VLOOKUP(Panel!A1098,Datos!$A$2:$E$16,4,TRUE)</f>
        <v>-808612.55453206005</v>
      </c>
      <c r="F1098" s="19">
        <f>VLOOKUP(Panel!A1098,Datos!$A$2:$E$16,5,TRUE)</f>
        <v>71.2</v>
      </c>
      <c r="G1098" s="22">
        <f>VLOOKUP(Panel!A1098,Datos!$A$2:$F$16,6,TRUE)</f>
        <v>2.0954999943351815E-2</v>
      </c>
      <c r="H1098" s="19"/>
      <c r="I1098" s="19"/>
      <c r="J1098" s="19"/>
      <c r="K1098" s="19"/>
      <c r="M1098" s="19">
        <v>300000</v>
      </c>
      <c r="N1098" s="19">
        <v>79534408</v>
      </c>
      <c r="O1098" s="19">
        <v>128966200</v>
      </c>
      <c r="P1098">
        <v>0</v>
      </c>
      <c r="Q1098" s="19">
        <v>787518909.09000003</v>
      </c>
      <c r="R1098" s="19">
        <v>500000</v>
      </c>
      <c r="S1098">
        <v>0</v>
      </c>
    </row>
    <row r="1099" spans="1:20" x14ac:dyDescent="0.2">
      <c r="A1099">
        <v>2019</v>
      </c>
      <c r="B1099" t="s">
        <v>75</v>
      </c>
      <c r="C1099" s="19">
        <f>VLOOKUP(A1099,Datos!$A$2:$E$16,2,TRUE)</f>
        <v>36295619.711840503</v>
      </c>
      <c r="D1099" s="19">
        <f>VLOOKUP(Panel!A1099,Datos!$A$2:$E$16,3,TRUE)</f>
        <v>5.9576109000000002E-2</v>
      </c>
      <c r="E1099" s="19">
        <f>VLOOKUP(Panel!A1099,Datos!$A$2:$E$16,4,TRUE)</f>
        <v>-808612.55453206005</v>
      </c>
      <c r="F1099" s="19">
        <f>VLOOKUP(Panel!A1099,Datos!$A$2:$E$16,5,TRUE)</f>
        <v>71.2</v>
      </c>
      <c r="G1099" s="22">
        <f>VLOOKUP(Panel!A1099,Datos!$A$2:$F$16,6,TRUE)</f>
        <v>2.0954999943351815E-2</v>
      </c>
      <c r="H1099" s="19"/>
      <c r="I1099" s="19"/>
      <c r="J1099" s="19"/>
      <c r="K1099" s="19"/>
      <c r="N1099" s="19">
        <v>4210424.6100000003</v>
      </c>
      <c r="O1099" s="19">
        <v>99495455</v>
      </c>
      <c r="P1099">
        <v>0</v>
      </c>
      <c r="Q1099" s="19">
        <v>1174751820.3</v>
      </c>
      <c r="R1099">
        <v>0</v>
      </c>
      <c r="S1099">
        <v>0</v>
      </c>
      <c r="T1099">
        <v>0</v>
      </c>
    </row>
    <row r="1100" spans="1:20" x14ac:dyDescent="0.2">
      <c r="A1100">
        <v>2019</v>
      </c>
      <c r="B1100" t="s">
        <v>76</v>
      </c>
      <c r="C1100" s="19">
        <f>VLOOKUP(A1100,Datos!$A$2:$E$16,2,TRUE)</f>
        <v>36295619.711840503</v>
      </c>
      <c r="D1100" s="19">
        <f>VLOOKUP(Panel!A1100,Datos!$A$2:$E$16,3,TRUE)</f>
        <v>5.9576109000000002E-2</v>
      </c>
      <c r="E1100" s="19">
        <f>VLOOKUP(Panel!A1100,Datos!$A$2:$E$16,4,TRUE)</f>
        <v>-808612.55453206005</v>
      </c>
      <c r="F1100" s="19">
        <f>VLOOKUP(Panel!A1100,Datos!$A$2:$E$16,5,TRUE)</f>
        <v>71.2</v>
      </c>
      <c r="G1100" s="22">
        <f>VLOOKUP(Panel!A1100,Datos!$A$2:$F$16,6,TRUE)</f>
        <v>2.0954999943351815E-2</v>
      </c>
      <c r="H1100" s="19"/>
      <c r="I1100" s="19"/>
      <c r="J1100" s="19"/>
      <c r="K1100" s="19"/>
      <c r="L1100" s="19"/>
      <c r="M1100">
        <v>0</v>
      </c>
      <c r="N1100" s="19">
        <v>36842443.32</v>
      </c>
      <c r="O1100" s="19">
        <v>43883667.5</v>
      </c>
      <c r="P1100" s="19">
        <v>30482235.879999999</v>
      </c>
      <c r="Q1100" s="19">
        <v>2197734696.71</v>
      </c>
      <c r="R1100" s="19">
        <v>107905</v>
      </c>
      <c r="S1100">
        <v>0</v>
      </c>
    </row>
    <row r="1101" spans="1:20" x14ac:dyDescent="0.2">
      <c r="A1101">
        <v>2019</v>
      </c>
      <c r="B1101" t="s">
        <v>77</v>
      </c>
      <c r="C1101" s="19">
        <f>VLOOKUP(A1101,Datos!$A$2:$E$16,2,TRUE)</f>
        <v>36295619.711840503</v>
      </c>
      <c r="D1101" s="19">
        <f>VLOOKUP(Panel!A1101,Datos!$A$2:$E$16,3,TRUE)</f>
        <v>5.9576109000000002E-2</v>
      </c>
      <c r="E1101" s="19">
        <f>VLOOKUP(Panel!A1101,Datos!$A$2:$E$16,4,TRUE)</f>
        <v>-808612.55453206005</v>
      </c>
      <c r="F1101" s="19">
        <f>VLOOKUP(Panel!A1101,Datos!$A$2:$E$16,5,TRUE)</f>
        <v>71.2</v>
      </c>
      <c r="G1101" s="22">
        <f>VLOOKUP(Panel!A1101,Datos!$A$2:$F$16,6,TRUE)</f>
        <v>2.0954999943351815E-2</v>
      </c>
      <c r="H1101" s="19"/>
      <c r="J1101" s="19"/>
      <c r="M1101" s="19">
        <v>95000</v>
      </c>
      <c r="N1101" s="19">
        <v>2421415</v>
      </c>
      <c r="O1101" s="19">
        <v>95294588</v>
      </c>
      <c r="P1101" s="19">
        <v>122398974.18000001</v>
      </c>
      <c r="Q1101" s="19">
        <v>504924658.94999999</v>
      </c>
      <c r="R1101" s="19">
        <v>107665000</v>
      </c>
    </row>
    <row r="1102" spans="1:20" x14ac:dyDescent="0.2">
      <c r="A1102">
        <v>2019</v>
      </c>
      <c r="B1102" t="s">
        <v>78</v>
      </c>
      <c r="C1102" s="19">
        <f>VLOOKUP(A1102,Datos!$A$2:$E$16,2,TRUE)</f>
        <v>36295619.711840503</v>
      </c>
      <c r="D1102" s="19">
        <f>VLOOKUP(Panel!A1102,Datos!$A$2:$E$16,3,TRUE)</f>
        <v>5.9576109000000002E-2</v>
      </c>
      <c r="E1102" s="19">
        <f>VLOOKUP(Panel!A1102,Datos!$A$2:$E$16,4,TRUE)</f>
        <v>-808612.55453206005</v>
      </c>
      <c r="F1102" s="19">
        <f>VLOOKUP(Panel!A1102,Datos!$A$2:$E$16,5,TRUE)</f>
        <v>71.2</v>
      </c>
      <c r="G1102" s="22">
        <f>VLOOKUP(Panel!A1102,Datos!$A$2:$F$16,6,TRUE)</f>
        <v>2.0954999943351815E-2</v>
      </c>
      <c r="H1102" s="19"/>
      <c r="I1102" s="19"/>
      <c r="J1102" s="19"/>
      <c r="K1102" s="19"/>
      <c r="M1102" s="19">
        <v>65000</v>
      </c>
      <c r="N1102" s="19">
        <v>1840000</v>
      </c>
      <c r="O1102" s="19">
        <v>3200000</v>
      </c>
      <c r="P1102" s="19">
        <v>50035875</v>
      </c>
      <c r="Q1102" s="19">
        <v>532047449.63999999</v>
      </c>
      <c r="R1102" s="19">
        <v>8930000</v>
      </c>
    </row>
    <row r="1103" spans="1:20" x14ac:dyDescent="0.2">
      <c r="A1103">
        <v>2019</v>
      </c>
      <c r="B1103" t="s">
        <v>79</v>
      </c>
      <c r="C1103" s="19">
        <f>VLOOKUP(A1103,Datos!$A$2:$E$16,2,TRUE)</f>
        <v>36295619.711840503</v>
      </c>
      <c r="D1103" s="19">
        <f>VLOOKUP(Panel!A1103,Datos!$A$2:$E$16,3,TRUE)</f>
        <v>5.9576109000000002E-2</v>
      </c>
      <c r="E1103" s="19">
        <f>VLOOKUP(Panel!A1103,Datos!$A$2:$E$16,4,TRUE)</f>
        <v>-808612.55453206005</v>
      </c>
      <c r="F1103" s="19">
        <f>VLOOKUP(Panel!A1103,Datos!$A$2:$E$16,5,TRUE)</f>
        <v>71.2</v>
      </c>
      <c r="G1103" s="22">
        <f>VLOOKUP(Panel!A1103,Datos!$A$2:$F$16,6,TRUE)</f>
        <v>2.0954999943351815E-2</v>
      </c>
      <c r="H1103" s="19"/>
      <c r="J1103" s="19"/>
      <c r="K1103" s="19"/>
      <c r="L1103" s="19"/>
      <c r="N1103" s="19">
        <v>415738744.50999999</v>
      </c>
      <c r="O1103" s="19">
        <v>48310907.259999998</v>
      </c>
      <c r="P1103">
        <v>0</v>
      </c>
      <c r="Q1103" s="19">
        <v>1715219423.3</v>
      </c>
    </row>
    <row r="1104" spans="1:20" x14ac:dyDescent="0.2">
      <c r="A1104">
        <v>2019</v>
      </c>
      <c r="B1104" t="s">
        <v>80</v>
      </c>
      <c r="C1104" s="19">
        <f>VLOOKUP(A1104,Datos!$A$2:$E$16,2,TRUE)</f>
        <v>36295619.711840503</v>
      </c>
      <c r="D1104" s="19">
        <f>VLOOKUP(Panel!A1104,Datos!$A$2:$E$16,3,TRUE)</f>
        <v>5.9576109000000002E-2</v>
      </c>
      <c r="E1104" s="19">
        <f>VLOOKUP(Panel!A1104,Datos!$A$2:$E$16,4,TRUE)</f>
        <v>-808612.55453206005</v>
      </c>
      <c r="F1104" s="19">
        <f>VLOOKUP(Panel!A1104,Datos!$A$2:$E$16,5,TRUE)</f>
        <v>71.2</v>
      </c>
      <c r="G1104" s="22">
        <f>VLOOKUP(Panel!A1104,Datos!$A$2:$F$16,6,TRUE)</f>
        <v>2.0954999943351815E-2</v>
      </c>
      <c r="H1104" s="19"/>
      <c r="I1104" s="19"/>
      <c r="J1104" s="19"/>
      <c r="K1104" s="19"/>
      <c r="M1104" s="19">
        <v>3945415</v>
      </c>
      <c r="N1104" s="19">
        <v>12393383.99</v>
      </c>
      <c r="O1104" s="19">
        <v>16214999</v>
      </c>
      <c r="P1104" s="19">
        <v>59720602.850000001</v>
      </c>
      <c r="Q1104" s="19">
        <v>333364641.12</v>
      </c>
      <c r="R1104" s="19">
        <v>64934980</v>
      </c>
    </row>
    <row r="1105" spans="1:19" x14ac:dyDescent="0.2">
      <c r="A1105">
        <v>2019</v>
      </c>
      <c r="B1105" t="s">
        <v>81</v>
      </c>
      <c r="C1105" s="19">
        <f>VLOOKUP(A1105,Datos!$A$2:$E$16,2,TRUE)</f>
        <v>36295619.711840503</v>
      </c>
      <c r="D1105" s="19">
        <f>VLOOKUP(Panel!A1105,Datos!$A$2:$E$16,3,TRUE)</f>
        <v>5.9576109000000002E-2</v>
      </c>
      <c r="E1105" s="19">
        <f>VLOOKUP(Panel!A1105,Datos!$A$2:$E$16,4,TRUE)</f>
        <v>-808612.55453206005</v>
      </c>
      <c r="F1105" s="19">
        <f>VLOOKUP(Panel!A1105,Datos!$A$2:$E$16,5,TRUE)</f>
        <v>71.2</v>
      </c>
      <c r="G1105" s="22">
        <f>VLOOKUP(Panel!A1105,Datos!$A$2:$F$16,6,TRUE)</f>
        <v>2.0954999943351815E-2</v>
      </c>
      <c r="H1105" s="19"/>
      <c r="I1105" s="19"/>
      <c r="J1105" s="19"/>
      <c r="K1105" s="19"/>
      <c r="M1105">
        <v>0</v>
      </c>
      <c r="N1105" s="19">
        <v>10850205.210000001</v>
      </c>
      <c r="O1105" s="19">
        <v>40814000</v>
      </c>
      <c r="P1105" s="19">
        <v>45552644</v>
      </c>
      <c r="Q1105" s="19">
        <v>397893592.58999997</v>
      </c>
      <c r="R1105" s="19">
        <v>60254289.399999999</v>
      </c>
      <c r="S1105">
        <v>0</v>
      </c>
    </row>
    <row r="1106" spans="1:19" x14ac:dyDescent="0.2">
      <c r="A1106">
        <v>2019</v>
      </c>
      <c r="B1106" t="s">
        <v>82</v>
      </c>
      <c r="C1106" s="19">
        <f>VLOOKUP(A1106,Datos!$A$2:$E$16,2,TRUE)</f>
        <v>36295619.711840503</v>
      </c>
      <c r="D1106" s="19">
        <f>VLOOKUP(Panel!A1106,Datos!$A$2:$E$16,3,TRUE)</f>
        <v>5.9576109000000002E-2</v>
      </c>
      <c r="E1106" s="19">
        <f>VLOOKUP(Panel!A1106,Datos!$A$2:$E$16,4,TRUE)</f>
        <v>-808612.55453206005</v>
      </c>
      <c r="F1106" s="19">
        <f>VLOOKUP(Panel!A1106,Datos!$A$2:$E$16,5,TRUE)</f>
        <v>71.2</v>
      </c>
      <c r="G1106" s="22">
        <f>VLOOKUP(Panel!A1106,Datos!$A$2:$F$16,6,TRUE)</f>
        <v>2.0954999943351815E-2</v>
      </c>
      <c r="H1106" s="19"/>
      <c r="I1106" s="19"/>
      <c r="J1106" s="19"/>
      <c r="K1106" s="19"/>
      <c r="M1106">
        <v>0</v>
      </c>
      <c r="N1106" s="19">
        <v>2461760</v>
      </c>
      <c r="O1106" s="19">
        <v>13035150</v>
      </c>
      <c r="P1106" s="19">
        <v>59900000</v>
      </c>
      <c r="Q1106" s="19">
        <v>643852789.65999997</v>
      </c>
    </row>
    <row r="1107" spans="1:19" x14ac:dyDescent="0.2">
      <c r="A1107">
        <v>2019</v>
      </c>
      <c r="B1107" t="s">
        <v>83</v>
      </c>
      <c r="C1107" s="19">
        <f>VLOOKUP(A1107,Datos!$A$2:$E$16,2,TRUE)</f>
        <v>36295619.711840503</v>
      </c>
      <c r="D1107" s="19">
        <f>VLOOKUP(Panel!A1107,Datos!$A$2:$E$16,3,TRUE)</f>
        <v>5.9576109000000002E-2</v>
      </c>
      <c r="E1107" s="19">
        <f>VLOOKUP(Panel!A1107,Datos!$A$2:$E$16,4,TRUE)</f>
        <v>-808612.55453206005</v>
      </c>
      <c r="F1107" s="19">
        <f>VLOOKUP(Panel!A1107,Datos!$A$2:$E$16,5,TRUE)</f>
        <v>71.2</v>
      </c>
      <c r="G1107" s="22">
        <f>VLOOKUP(Panel!A1107,Datos!$A$2:$F$16,6,TRUE)</f>
        <v>2.0954999943351815E-2</v>
      </c>
      <c r="H1107" s="19"/>
      <c r="I1107" s="19"/>
      <c r="J1107" s="19"/>
      <c r="K1107" s="19"/>
      <c r="M1107" s="19">
        <v>180000</v>
      </c>
      <c r="N1107" s="19">
        <v>479449649.18000001</v>
      </c>
      <c r="O1107" s="19">
        <v>248243175.72999999</v>
      </c>
      <c r="P1107" s="19">
        <v>99678551.099999994</v>
      </c>
      <c r="Q1107" s="19">
        <v>1195248964.6099999</v>
      </c>
      <c r="S1107" s="19">
        <v>18000000</v>
      </c>
    </row>
    <row r="1108" spans="1:19" x14ac:dyDescent="0.2">
      <c r="A1108">
        <v>2019</v>
      </c>
      <c r="B1108" t="s">
        <v>84</v>
      </c>
      <c r="C1108" s="19">
        <f>VLOOKUP(A1108,Datos!$A$2:$E$16,2,TRUE)</f>
        <v>36295619.711840503</v>
      </c>
      <c r="D1108" s="19">
        <f>VLOOKUP(Panel!A1108,Datos!$A$2:$E$16,3,TRUE)</f>
        <v>5.9576109000000002E-2</v>
      </c>
      <c r="E1108" s="19">
        <f>VLOOKUP(Panel!A1108,Datos!$A$2:$E$16,4,TRUE)</f>
        <v>-808612.55453206005</v>
      </c>
      <c r="F1108" s="19">
        <f>VLOOKUP(Panel!A1108,Datos!$A$2:$E$16,5,TRUE)</f>
        <v>71.2</v>
      </c>
      <c r="G1108" s="22">
        <f>VLOOKUP(Panel!A1108,Datos!$A$2:$F$16,6,TRUE)</f>
        <v>2.0954999943351815E-2</v>
      </c>
      <c r="H1108" s="19"/>
      <c r="I1108" s="19"/>
      <c r="J1108" s="19"/>
      <c r="K1108" s="19"/>
      <c r="N1108" s="19">
        <v>9841920</v>
      </c>
      <c r="P1108" s="19">
        <v>154626688.72999999</v>
      </c>
      <c r="Q1108" s="19">
        <v>425002143.76999998</v>
      </c>
      <c r="S1108" s="19">
        <v>47968528</v>
      </c>
    </row>
    <row r="1109" spans="1:19" x14ac:dyDescent="0.2">
      <c r="A1109">
        <v>2019</v>
      </c>
      <c r="B1109" t="s">
        <v>85</v>
      </c>
      <c r="C1109" s="19">
        <f>VLOOKUP(A1109,Datos!$A$2:$E$16,2,TRUE)</f>
        <v>36295619.711840503</v>
      </c>
      <c r="D1109" s="19">
        <f>VLOOKUP(Panel!A1109,Datos!$A$2:$E$16,3,TRUE)</f>
        <v>5.9576109000000002E-2</v>
      </c>
      <c r="E1109" s="19">
        <f>VLOOKUP(Panel!A1109,Datos!$A$2:$E$16,4,TRUE)</f>
        <v>-808612.55453206005</v>
      </c>
      <c r="F1109" s="19">
        <f>VLOOKUP(Panel!A1109,Datos!$A$2:$E$16,5,TRUE)</f>
        <v>71.2</v>
      </c>
      <c r="G1109" s="22">
        <f>VLOOKUP(Panel!A1109,Datos!$A$2:$F$16,6,TRUE)</f>
        <v>2.0954999943351815E-2</v>
      </c>
      <c r="H1109" s="19"/>
      <c r="I1109" s="19"/>
      <c r="J1109" s="19"/>
      <c r="N1109" s="19">
        <v>35125669.079999998</v>
      </c>
      <c r="O1109" s="19">
        <v>19000000</v>
      </c>
      <c r="P1109" s="19">
        <v>66446692.890000001</v>
      </c>
      <c r="Q1109" s="19">
        <v>941542638.13999999</v>
      </c>
      <c r="R1109">
        <v>0</v>
      </c>
      <c r="S1109" s="19">
        <v>30000000</v>
      </c>
    </row>
    <row r="1110" spans="1:19" x14ac:dyDescent="0.2">
      <c r="A1110">
        <v>2019</v>
      </c>
      <c r="B1110" t="s">
        <v>86</v>
      </c>
      <c r="C1110" s="19">
        <f>VLOOKUP(A1110,Datos!$A$2:$E$16,2,TRUE)</f>
        <v>36295619.711840503</v>
      </c>
      <c r="D1110" s="19">
        <f>VLOOKUP(Panel!A1110,Datos!$A$2:$E$16,3,TRUE)</f>
        <v>5.9576109000000002E-2</v>
      </c>
      <c r="E1110" s="19">
        <f>VLOOKUP(Panel!A1110,Datos!$A$2:$E$16,4,TRUE)</f>
        <v>-808612.55453206005</v>
      </c>
      <c r="F1110" s="19">
        <f>VLOOKUP(Panel!A1110,Datos!$A$2:$E$16,5,TRUE)</f>
        <v>71.2</v>
      </c>
      <c r="G1110" s="22">
        <f>VLOOKUP(Panel!A1110,Datos!$A$2:$F$16,6,TRUE)</f>
        <v>2.0954999943351815E-2</v>
      </c>
      <c r="H1110" s="19"/>
      <c r="I1110" s="19"/>
      <c r="J1110" s="19"/>
      <c r="K1110" s="19"/>
      <c r="L1110" s="19"/>
      <c r="M1110">
        <v>0</v>
      </c>
      <c r="N1110" s="19">
        <v>24683378.399999999</v>
      </c>
      <c r="O1110" s="19">
        <v>14600000</v>
      </c>
      <c r="P1110" s="19">
        <v>78483553.200000003</v>
      </c>
      <c r="Q1110" s="19">
        <v>319014593.14999998</v>
      </c>
      <c r="R1110">
        <v>0</v>
      </c>
    </row>
    <row r="1111" spans="1:19" x14ac:dyDescent="0.2">
      <c r="A1111">
        <v>2019</v>
      </c>
      <c r="B1111" t="s">
        <v>87</v>
      </c>
      <c r="C1111" s="19">
        <f>VLOOKUP(A1111,Datos!$A$2:$E$16,2,TRUE)</f>
        <v>36295619.711840503</v>
      </c>
      <c r="D1111" s="19">
        <f>VLOOKUP(Panel!A1111,Datos!$A$2:$E$16,3,TRUE)</f>
        <v>5.9576109000000002E-2</v>
      </c>
      <c r="E1111" s="19">
        <f>VLOOKUP(Panel!A1111,Datos!$A$2:$E$16,4,TRUE)</f>
        <v>-808612.55453206005</v>
      </c>
      <c r="F1111" s="19">
        <f>VLOOKUP(Panel!A1111,Datos!$A$2:$E$16,5,TRUE)</f>
        <v>71.2</v>
      </c>
      <c r="G1111" s="22">
        <f>VLOOKUP(Panel!A1111,Datos!$A$2:$F$16,6,TRUE)</f>
        <v>2.0954999943351815E-2</v>
      </c>
      <c r="H1111" s="19"/>
      <c r="I1111" s="19"/>
      <c r="J1111" s="19"/>
      <c r="K1111" s="19"/>
      <c r="N1111">
        <v>0</v>
      </c>
      <c r="P1111" s="19">
        <v>42724851.590000004</v>
      </c>
      <c r="Q1111" s="19">
        <v>180097700.05000001</v>
      </c>
      <c r="R1111">
        <v>0</v>
      </c>
    </row>
    <row r="1112" spans="1:19" x14ac:dyDescent="0.2">
      <c r="A1112">
        <v>2019</v>
      </c>
      <c r="B1112" t="s">
        <v>88</v>
      </c>
      <c r="C1112" s="19">
        <f>VLOOKUP(A1112,Datos!$A$2:$E$16,2,TRUE)</f>
        <v>36295619.711840503</v>
      </c>
      <c r="D1112" s="19">
        <f>VLOOKUP(Panel!A1112,Datos!$A$2:$E$16,3,TRUE)</f>
        <v>5.9576109000000002E-2</v>
      </c>
      <c r="E1112" s="19">
        <f>VLOOKUP(Panel!A1112,Datos!$A$2:$E$16,4,TRUE)</f>
        <v>-808612.55453206005</v>
      </c>
      <c r="F1112" s="19">
        <f>VLOOKUP(Panel!A1112,Datos!$A$2:$E$16,5,TRUE)</f>
        <v>71.2</v>
      </c>
      <c r="G1112" s="22">
        <f>VLOOKUP(Panel!A1112,Datos!$A$2:$F$16,6,TRUE)</f>
        <v>2.0954999943351815E-2</v>
      </c>
      <c r="H1112" s="19"/>
      <c r="I1112" s="19"/>
      <c r="J1112" s="19"/>
      <c r="K1112" s="19"/>
      <c r="M1112">
        <v>0</v>
      </c>
      <c r="N1112" s="19">
        <v>73421697</v>
      </c>
      <c r="Q1112" s="19">
        <v>916523886.30999994</v>
      </c>
      <c r="S1112">
        <v>0</v>
      </c>
    </row>
    <row r="1113" spans="1:19" x14ac:dyDescent="0.2">
      <c r="A1113">
        <v>2019</v>
      </c>
      <c r="B1113" t="s">
        <v>89</v>
      </c>
      <c r="C1113" s="19">
        <f>VLOOKUP(A1113,Datos!$A$2:$E$16,2,TRUE)</f>
        <v>36295619.711840503</v>
      </c>
      <c r="D1113" s="19">
        <f>VLOOKUP(Panel!A1113,Datos!$A$2:$E$16,3,TRUE)</f>
        <v>5.9576109000000002E-2</v>
      </c>
      <c r="E1113" s="19">
        <f>VLOOKUP(Panel!A1113,Datos!$A$2:$E$16,4,TRUE)</f>
        <v>-808612.55453206005</v>
      </c>
      <c r="F1113" s="19">
        <f>VLOOKUP(Panel!A1113,Datos!$A$2:$E$16,5,TRUE)</f>
        <v>71.2</v>
      </c>
      <c r="G1113" s="22">
        <f>VLOOKUP(Panel!A1113,Datos!$A$2:$F$16,6,TRUE)</f>
        <v>2.0954999943351815E-2</v>
      </c>
      <c r="H1113" s="19"/>
      <c r="I1113" s="19"/>
      <c r="J1113" s="19"/>
      <c r="K1113" s="19"/>
      <c r="L1113" s="19"/>
      <c r="M1113" s="19">
        <v>1851693.5</v>
      </c>
      <c r="N1113" s="19">
        <v>17555429</v>
      </c>
      <c r="O1113" s="19">
        <v>37308630</v>
      </c>
      <c r="P1113" s="19">
        <v>6242445.1900000004</v>
      </c>
      <c r="Q1113" s="19">
        <v>3976396802.29</v>
      </c>
      <c r="R1113" s="19">
        <v>281194540.94</v>
      </c>
    </row>
    <row r="1114" spans="1:19" x14ac:dyDescent="0.2">
      <c r="A1114">
        <v>2019</v>
      </c>
      <c r="B1114" t="s">
        <v>90</v>
      </c>
      <c r="C1114" s="19">
        <f>VLOOKUP(A1114,Datos!$A$2:$E$16,2,TRUE)</f>
        <v>36295619.711840503</v>
      </c>
      <c r="D1114" s="19">
        <f>VLOOKUP(Panel!A1114,Datos!$A$2:$E$16,3,TRUE)</f>
        <v>5.9576109000000002E-2</v>
      </c>
      <c r="E1114" s="19">
        <f>VLOOKUP(Panel!A1114,Datos!$A$2:$E$16,4,TRUE)</f>
        <v>-808612.55453206005</v>
      </c>
      <c r="F1114" s="19">
        <f>VLOOKUP(Panel!A1114,Datos!$A$2:$E$16,5,TRUE)</f>
        <v>71.2</v>
      </c>
      <c r="G1114" s="22">
        <f>VLOOKUP(Panel!A1114,Datos!$A$2:$F$16,6,TRUE)</f>
        <v>2.0954999943351815E-2</v>
      </c>
      <c r="H1114" s="19"/>
      <c r="J1114" s="19"/>
      <c r="K1114" s="19"/>
      <c r="N1114" s="19">
        <v>9507567.9100000001</v>
      </c>
      <c r="O1114" s="19">
        <v>2950000</v>
      </c>
      <c r="P1114" s="19">
        <v>30834195</v>
      </c>
      <c r="Q1114" s="19">
        <v>419029804.69</v>
      </c>
      <c r="R1114" s="19">
        <v>15425500</v>
      </c>
    </row>
    <row r="1115" spans="1:19" x14ac:dyDescent="0.2">
      <c r="A1115">
        <v>2019</v>
      </c>
      <c r="B1115" t="s">
        <v>91</v>
      </c>
      <c r="C1115" s="19">
        <f>VLOOKUP(A1115,Datos!$A$2:$E$16,2,TRUE)</f>
        <v>36295619.711840503</v>
      </c>
      <c r="D1115" s="19">
        <f>VLOOKUP(Panel!A1115,Datos!$A$2:$E$16,3,TRUE)</f>
        <v>5.9576109000000002E-2</v>
      </c>
      <c r="E1115" s="19">
        <f>VLOOKUP(Panel!A1115,Datos!$A$2:$E$16,4,TRUE)</f>
        <v>-808612.55453206005</v>
      </c>
      <c r="F1115" s="19">
        <f>VLOOKUP(Panel!A1115,Datos!$A$2:$E$16,5,TRUE)</f>
        <v>71.2</v>
      </c>
      <c r="G1115" s="22">
        <f>VLOOKUP(Panel!A1115,Datos!$A$2:$F$16,6,TRUE)</f>
        <v>2.0954999943351815E-2</v>
      </c>
      <c r="H1115" s="19"/>
      <c r="I1115" s="19"/>
      <c r="J1115" s="19"/>
      <c r="K1115" s="19"/>
      <c r="L1115" s="19"/>
      <c r="N1115" s="19">
        <v>139256023.56999999</v>
      </c>
      <c r="O1115" s="19">
        <v>490349637.37</v>
      </c>
      <c r="P1115" s="19">
        <v>1426680344.3499999</v>
      </c>
      <c r="Q1115" s="19">
        <v>246105350.66999999</v>
      </c>
      <c r="R1115" s="19">
        <v>700748103.45000005</v>
      </c>
      <c r="S1115" s="19">
        <v>1378046192</v>
      </c>
    </row>
    <row r="1116" spans="1:19" x14ac:dyDescent="0.2">
      <c r="A1116">
        <v>2019</v>
      </c>
      <c r="B1116" t="s">
        <v>92</v>
      </c>
      <c r="C1116" s="19">
        <f>VLOOKUP(A1116,Datos!$A$2:$E$16,2,TRUE)</f>
        <v>36295619.711840503</v>
      </c>
      <c r="D1116" s="19">
        <f>VLOOKUP(Panel!A1116,Datos!$A$2:$E$16,3,TRUE)</f>
        <v>5.9576109000000002E-2</v>
      </c>
      <c r="E1116" s="19">
        <f>VLOOKUP(Panel!A1116,Datos!$A$2:$E$16,4,TRUE)</f>
        <v>-808612.55453206005</v>
      </c>
      <c r="F1116" s="19">
        <f>VLOOKUP(Panel!A1116,Datos!$A$2:$E$16,5,TRUE)</f>
        <v>71.2</v>
      </c>
      <c r="G1116" s="22">
        <f>VLOOKUP(Panel!A1116,Datos!$A$2:$F$16,6,TRUE)</f>
        <v>2.0954999943351815E-2</v>
      </c>
      <c r="H1116" s="19"/>
      <c r="I1116" s="19"/>
      <c r="J1116" s="19"/>
      <c r="P1116" s="19">
        <v>231388032</v>
      </c>
      <c r="Q1116" s="19">
        <v>117197219.33</v>
      </c>
    </row>
    <row r="1117" spans="1:19" x14ac:dyDescent="0.2">
      <c r="A1117">
        <v>2019</v>
      </c>
      <c r="B1117" t="s">
        <v>93</v>
      </c>
      <c r="C1117" s="19">
        <f>VLOOKUP(A1117,Datos!$A$2:$E$16,2,TRUE)</f>
        <v>36295619.711840503</v>
      </c>
      <c r="D1117" s="19">
        <f>VLOOKUP(Panel!A1117,Datos!$A$2:$E$16,3,TRUE)</f>
        <v>5.9576109000000002E-2</v>
      </c>
      <c r="E1117" s="19">
        <f>VLOOKUP(Panel!A1117,Datos!$A$2:$E$16,4,TRUE)</f>
        <v>-808612.55453206005</v>
      </c>
      <c r="F1117" s="19">
        <f>VLOOKUP(Panel!A1117,Datos!$A$2:$E$16,5,TRUE)</f>
        <v>71.2</v>
      </c>
      <c r="G1117" s="22">
        <f>VLOOKUP(Panel!A1117,Datos!$A$2:$F$16,6,TRUE)</f>
        <v>2.0954999943351815E-2</v>
      </c>
      <c r="H1117" s="19"/>
      <c r="I1117" s="19"/>
      <c r="J1117" s="19"/>
      <c r="K1117" s="19"/>
      <c r="L1117" s="19"/>
      <c r="M1117">
        <v>0</v>
      </c>
      <c r="O1117" s="19">
        <v>1502278</v>
      </c>
      <c r="P1117">
        <v>0</v>
      </c>
      <c r="Q1117" s="19">
        <v>151817264.25999999</v>
      </c>
    </row>
    <row r="1118" spans="1:19" x14ac:dyDescent="0.2">
      <c r="A1118">
        <v>2019</v>
      </c>
      <c r="B1118" t="s">
        <v>94</v>
      </c>
      <c r="C1118" s="19">
        <f>VLOOKUP(A1118,Datos!$A$2:$E$16,2,TRUE)</f>
        <v>36295619.711840503</v>
      </c>
      <c r="D1118" s="19">
        <f>VLOOKUP(Panel!A1118,Datos!$A$2:$E$16,3,TRUE)</f>
        <v>5.9576109000000002E-2</v>
      </c>
      <c r="E1118" s="19">
        <f>VLOOKUP(Panel!A1118,Datos!$A$2:$E$16,4,TRUE)</f>
        <v>-808612.55453206005</v>
      </c>
      <c r="F1118" s="19">
        <f>VLOOKUP(Panel!A1118,Datos!$A$2:$E$16,5,TRUE)</f>
        <v>71.2</v>
      </c>
      <c r="G1118" s="22">
        <f>VLOOKUP(Panel!A1118,Datos!$A$2:$F$16,6,TRUE)</f>
        <v>2.0954999943351815E-2</v>
      </c>
      <c r="I1118" s="19"/>
      <c r="J1118" s="19"/>
      <c r="K1118" s="19"/>
      <c r="L1118" s="19"/>
      <c r="M1118" s="19">
        <v>8149551.2999999998</v>
      </c>
      <c r="O1118" s="19">
        <v>10000000</v>
      </c>
      <c r="P1118" s="19">
        <v>42440067.359999999</v>
      </c>
      <c r="Q1118" s="19">
        <v>568029909.02999997</v>
      </c>
      <c r="S1118">
        <v>0</v>
      </c>
    </row>
    <row r="1119" spans="1:19" x14ac:dyDescent="0.2">
      <c r="A1119">
        <v>2019</v>
      </c>
      <c r="B1119" t="s">
        <v>95</v>
      </c>
      <c r="C1119" s="19">
        <f>VLOOKUP(A1119,Datos!$A$2:$E$16,2,TRUE)</f>
        <v>36295619.711840503</v>
      </c>
      <c r="D1119" s="19">
        <f>VLOOKUP(Panel!A1119,Datos!$A$2:$E$16,3,TRUE)</f>
        <v>5.9576109000000002E-2</v>
      </c>
      <c r="E1119" s="19">
        <f>VLOOKUP(Panel!A1119,Datos!$A$2:$E$16,4,TRUE)</f>
        <v>-808612.55453206005</v>
      </c>
      <c r="F1119" s="19">
        <f>VLOOKUP(Panel!A1119,Datos!$A$2:$E$16,5,TRUE)</f>
        <v>71.2</v>
      </c>
      <c r="G1119" s="22">
        <f>VLOOKUP(Panel!A1119,Datos!$A$2:$F$16,6,TRUE)</f>
        <v>2.0954999943351815E-2</v>
      </c>
      <c r="H1119" s="19"/>
      <c r="I1119" s="19"/>
      <c r="J1119" s="19"/>
      <c r="K1119" s="19"/>
      <c r="M1119" s="19">
        <v>75000</v>
      </c>
      <c r="N1119" s="19">
        <v>11073000</v>
      </c>
      <c r="O1119" s="19">
        <v>60309094.5</v>
      </c>
      <c r="P1119" s="19">
        <v>2494996.36</v>
      </c>
      <c r="Q1119">
        <v>0</v>
      </c>
      <c r="R1119" s="19">
        <v>260500000</v>
      </c>
      <c r="S1119" s="19">
        <v>42000000</v>
      </c>
    </row>
    <row r="1120" spans="1:19" x14ac:dyDescent="0.2">
      <c r="A1120">
        <v>2019</v>
      </c>
      <c r="B1120" t="s">
        <v>96</v>
      </c>
      <c r="C1120" s="19">
        <f>VLOOKUP(A1120,Datos!$A$2:$E$16,2,TRUE)</f>
        <v>36295619.711840503</v>
      </c>
      <c r="D1120" s="19">
        <f>VLOOKUP(Panel!A1120,Datos!$A$2:$E$16,3,TRUE)</f>
        <v>5.9576109000000002E-2</v>
      </c>
      <c r="E1120" s="19">
        <f>VLOOKUP(Panel!A1120,Datos!$A$2:$E$16,4,TRUE)</f>
        <v>-808612.55453206005</v>
      </c>
      <c r="F1120" s="19">
        <f>VLOOKUP(Panel!A1120,Datos!$A$2:$E$16,5,TRUE)</f>
        <v>71.2</v>
      </c>
      <c r="G1120" s="22">
        <f>VLOOKUP(Panel!A1120,Datos!$A$2:$F$16,6,TRUE)</f>
        <v>2.0954999943351815E-2</v>
      </c>
      <c r="H1120" s="19"/>
      <c r="I1120" s="19"/>
      <c r="J1120" s="19"/>
      <c r="K1120" s="19"/>
      <c r="L1120" s="19"/>
      <c r="N1120" s="19">
        <v>415658.54</v>
      </c>
      <c r="O1120" s="19">
        <v>140342859.41999999</v>
      </c>
      <c r="P1120" s="19">
        <v>678331075.12</v>
      </c>
      <c r="Q1120" s="19">
        <v>1071348869.74</v>
      </c>
      <c r="S1120">
        <v>0</v>
      </c>
    </row>
    <row r="1121" spans="1:19" x14ac:dyDescent="0.2">
      <c r="A1121">
        <v>2019</v>
      </c>
      <c r="B1121" t="s">
        <v>97</v>
      </c>
      <c r="C1121" s="19">
        <f>VLOOKUP(A1121,Datos!$A$2:$E$16,2,TRUE)</f>
        <v>36295619.711840503</v>
      </c>
      <c r="D1121" s="19">
        <f>VLOOKUP(Panel!A1121,Datos!$A$2:$E$16,3,TRUE)</f>
        <v>5.9576109000000002E-2</v>
      </c>
      <c r="E1121" s="19">
        <f>VLOOKUP(Panel!A1121,Datos!$A$2:$E$16,4,TRUE)</f>
        <v>-808612.55453206005</v>
      </c>
      <c r="F1121" s="19">
        <f>VLOOKUP(Panel!A1121,Datos!$A$2:$E$16,5,TRUE)</f>
        <v>71.2</v>
      </c>
      <c r="G1121" s="22">
        <f>VLOOKUP(Panel!A1121,Datos!$A$2:$F$16,6,TRUE)</f>
        <v>2.0954999943351815E-2</v>
      </c>
      <c r="I1121" s="19"/>
      <c r="J1121" s="19"/>
      <c r="O1121" s="19">
        <v>66659906.299999997</v>
      </c>
      <c r="Q1121" s="19">
        <v>454481082.18000001</v>
      </c>
      <c r="R1121" s="19">
        <v>21215000</v>
      </c>
      <c r="S1121">
        <v>0</v>
      </c>
    </row>
    <row r="1122" spans="1:19" x14ac:dyDescent="0.2">
      <c r="A1122">
        <v>2019</v>
      </c>
      <c r="B1122" t="s">
        <v>98</v>
      </c>
      <c r="C1122" s="19">
        <f>VLOOKUP(A1122,Datos!$A$2:$E$16,2,TRUE)</f>
        <v>36295619.711840503</v>
      </c>
      <c r="D1122" s="19">
        <f>VLOOKUP(Panel!A1122,Datos!$A$2:$E$16,3,TRUE)</f>
        <v>5.9576109000000002E-2</v>
      </c>
      <c r="E1122" s="19">
        <f>VLOOKUP(Panel!A1122,Datos!$A$2:$E$16,4,TRUE)</f>
        <v>-808612.55453206005</v>
      </c>
      <c r="F1122" s="19">
        <f>VLOOKUP(Panel!A1122,Datos!$A$2:$E$16,5,TRUE)</f>
        <v>71.2</v>
      </c>
      <c r="G1122" s="22">
        <f>VLOOKUP(Panel!A1122,Datos!$A$2:$F$16,6,TRUE)</f>
        <v>2.0954999943351815E-2</v>
      </c>
      <c r="H1122" s="19"/>
      <c r="I1122" s="19"/>
      <c r="J1122" s="19"/>
      <c r="K1122" s="19"/>
      <c r="L1122" s="19"/>
      <c r="M1122" s="19">
        <v>270881.36</v>
      </c>
      <c r="N1122" s="19">
        <v>7156106.0999999996</v>
      </c>
      <c r="O1122" s="19">
        <v>143245062.69</v>
      </c>
      <c r="P1122" s="19">
        <v>6986783</v>
      </c>
      <c r="Q1122" s="19">
        <v>1583166915.22</v>
      </c>
      <c r="R1122">
        <v>0</v>
      </c>
      <c r="S1122" s="19">
        <v>44680000</v>
      </c>
    </row>
    <row r="1123" spans="1:19" x14ac:dyDescent="0.2">
      <c r="A1123">
        <v>2019</v>
      </c>
      <c r="B1123" t="s">
        <v>99</v>
      </c>
      <c r="C1123" s="19">
        <f>VLOOKUP(A1123,Datos!$A$2:$E$16,2,TRUE)</f>
        <v>36295619.711840503</v>
      </c>
      <c r="D1123" s="19">
        <f>VLOOKUP(Panel!A1123,Datos!$A$2:$E$16,3,TRUE)</f>
        <v>5.9576109000000002E-2</v>
      </c>
      <c r="E1123" s="19">
        <f>VLOOKUP(Panel!A1123,Datos!$A$2:$E$16,4,TRUE)</f>
        <v>-808612.55453206005</v>
      </c>
      <c r="F1123" s="19">
        <f>VLOOKUP(Panel!A1123,Datos!$A$2:$E$16,5,TRUE)</f>
        <v>71.2</v>
      </c>
      <c r="G1123" s="22">
        <f>VLOOKUP(Panel!A1123,Datos!$A$2:$F$16,6,TRUE)</f>
        <v>2.0954999943351815E-2</v>
      </c>
      <c r="H1123" s="19"/>
      <c r="J1123" s="19"/>
      <c r="K1123" s="19"/>
      <c r="L1123" s="19"/>
      <c r="M1123">
        <v>0</v>
      </c>
      <c r="N1123" s="19">
        <v>35236079.219999999</v>
      </c>
      <c r="O1123" s="19">
        <v>623763299</v>
      </c>
      <c r="P1123" s="19">
        <v>74395233.209999993</v>
      </c>
      <c r="Q1123" s="19">
        <v>662101802.34000003</v>
      </c>
      <c r="R1123" s="19">
        <v>139975879.93000001</v>
      </c>
      <c r="S1123">
        <v>0</v>
      </c>
    </row>
    <row r="1124" spans="1:19" x14ac:dyDescent="0.2">
      <c r="A1124">
        <v>2019</v>
      </c>
      <c r="B1124" t="s">
        <v>100</v>
      </c>
      <c r="C1124" s="19">
        <f>VLOOKUP(A1124,Datos!$A$2:$E$16,2,TRUE)</f>
        <v>36295619.711840503</v>
      </c>
      <c r="D1124" s="19">
        <f>VLOOKUP(Panel!A1124,Datos!$A$2:$E$16,3,TRUE)</f>
        <v>5.9576109000000002E-2</v>
      </c>
      <c r="E1124" s="19">
        <f>VLOOKUP(Panel!A1124,Datos!$A$2:$E$16,4,TRUE)</f>
        <v>-808612.55453206005</v>
      </c>
      <c r="F1124" s="19">
        <f>VLOOKUP(Panel!A1124,Datos!$A$2:$E$16,5,TRUE)</f>
        <v>71.2</v>
      </c>
      <c r="G1124" s="22">
        <f>VLOOKUP(Panel!A1124,Datos!$A$2:$F$16,6,TRUE)</f>
        <v>2.0954999943351815E-2</v>
      </c>
      <c r="H1124" s="19"/>
      <c r="I1124" s="19"/>
      <c r="J1124" s="19"/>
      <c r="K1124" s="19"/>
      <c r="L1124" s="19"/>
      <c r="N1124">
        <v>0</v>
      </c>
      <c r="P1124" s="19">
        <v>434001274.58999997</v>
      </c>
      <c r="Q1124" s="19">
        <v>2434326096.3000002</v>
      </c>
      <c r="R1124" s="19">
        <v>91141159.230000004</v>
      </c>
      <c r="S1124" s="19">
        <v>4200000</v>
      </c>
    </row>
    <row r="1125" spans="1:19" x14ac:dyDescent="0.2">
      <c r="A1125">
        <v>2019</v>
      </c>
      <c r="B1125" t="s">
        <v>101</v>
      </c>
      <c r="C1125" s="19">
        <f>VLOOKUP(A1125,Datos!$A$2:$E$16,2,TRUE)</f>
        <v>36295619.711840503</v>
      </c>
      <c r="D1125" s="19">
        <f>VLOOKUP(Panel!A1125,Datos!$A$2:$E$16,3,TRUE)</f>
        <v>5.9576109000000002E-2</v>
      </c>
      <c r="E1125" s="19">
        <f>VLOOKUP(Panel!A1125,Datos!$A$2:$E$16,4,TRUE)</f>
        <v>-808612.55453206005</v>
      </c>
      <c r="F1125" s="19">
        <f>VLOOKUP(Panel!A1125,Datos!$A$2:$E$16,5,TRUE)</f>
        <v>71.2</v>
      </c>
      <c r="G1125" s="22">
        <f>VLOOKUP(Panel!A1125,Datos!$A$2:$F$16,6,TRUE)</f>
        <v>2.0954999943351815E-2</v>
      </c>
      <c r="H1125" s="19"/>
      <c r="I1125" s="19"/>
      <c r="J1125" s="19"/>
      <c r="K1125" s="19"/>
      <c r="N1125">
        <v>0</v>
      </c>
      <c r="O1125" s="19">
        <v>105709096.3</v>
      </c>
      <c r="P1125" s="19">
        <v>65305207.740000002</v>
      </c>
      <c r="S1125">
        <v>0</v>
      </c>
    </row>
    <row r="1126" spans="1:19" x14ac:dyDescent="0.2">
      <c r="A1126">
        <v>2019</v>
      </c>
      <c r="B1126" t="s">
        <v>102</v>
      </c>
      <c r="C1126" s="19">
        <f>VLOOKUP(A1126,Datos!$A$2:$E$16,2,TRUE)</f>
        <v>36295619.711840503</v>
      </c>
      <c r="D1126" s="19">
        <f>VLOOKUP(Panel!A1126,Datos!$A$2:$E$16,3,TRUE)</f>
        <v>5.9576109000000002E-2</v>
      </c>
      <c r="E1126" s="19">
        <f>VLOOKUP(Panel!A1126,Datos!$A$2:$E$16,4,TRUE)</f>
        <v>-808612.55453206005</v>
      </c>
      <c r="F1126" s="19">
        <f>VLOOKUP(Panel!A1126,Datos!$A$2:$E$16,5,TRUE)</f>
        <v>71.2</v>
      </c>
      <c r="G1126" s="22">
        <f>VLOOKUP(Panel!A1126,Datos!$A$2:$F$16,6,TRUE)</f>
        <v>2.0954999943351815E-2</v>
      </c>
      <c r="H1126" s="19"/>
      <c r="I1126" s="19"/>
      <c r="J1126" s="19"/>
      <c r="K1126" s="19"/>
      <c r="N1126" s="19">
        <v>2709832.84</v>
      </c>
      <c r="O1126">
        <v>0</v>
      </c>
      <c r="P1126">
        <v>0</v>
      </c>
      <c r="Q1126" s="19">
        <v>833254253.45000005</v>
      </c>
      <c r="S1126">
        <v>0</v>
      </c>
    </row>
    <row r="1127" spans="1:19" x14ac:dyDescent="0.2">
      <c r="A1127">
        <v>2019</v>
      </c>
      <c r="B1127" t="s">
        <v>103</v>
      </c>
      <c r="C1127" s="19">
        <f>VLOOKUP(A1127,Datos!$A$2:$E$16,2,TRUE)</f>
        <v>36295619.711840503</v>
      </c>
      <c r="D1127" s="19">
        <f>VLOOKUP(Panel!A1127,Datos!$A$2:$E$16,3,TRUE)</f>
        <v>5.9576109000000002E-2</v>
      </c>
      <c r="E1127" s="19">
        <f>VLOOKUP(Panel!A1127,Datos!$A$2:$E$16,4,TRUE)</f>
        <v>-808612.55453206005</v>
      </c>
      <c r="F1127" s="19">
        <f>VLOOKUP(Panel!A1127,Datos!$A$2:$E$16,5,TRUE)</f>
        <v>71.2</v>
      </c>
      <c r="G1127" s="22">
        <f>VLOOKUP(Panel!A1127,Datos!$A$2:$F$16,6,TRUE)</f>
        <v>2.0954999943351815E-2</v>
      </c>
      <c r="H1127" s="19"/>
      <c r="I1127" s="19"/>
      <c r="J1127" s="19"/>
      <c r="K1127" s="19"/>
      <c r="N1127">
        <v>0</v>
      </c>
      <c r="O1127" s="19">
        <v>30000000</v>
      </c>
      <c r="P1127" s="19">
        <v>10219877.960000001</v>
      </c>
      <c r="Q1127" s="19">
        <v>183599120.78999999</v>
      </c>
      <c r="R1127" s="19">
        <v>3734400.55</v>
      </c>
      <c r="S1127">
        <v>0</v>
      </c>
    </row>
    <row r="1128" spans="1:19" x14ac:dyDescent="0.2">
      <c r="A1128">
        <v>2019</v>
      </c>
      <c r="B1128" t="s">
        <v>104</v>
      </c>
      <c r="C1128" s="19">
        <f>VLOOKUP(A1128,Datos!$A$2:$E$16,2,TRUE)</f>
        <v>36295619.711840503</v>
      </c>
      <c r="D1128" s="19">
        <f>VLOOKUP(Panel!A1128,Datos!$A$2:$E$16,3,TRUE)</f>
        <v>5.9576109000000002E-2</v>
      </c>
      <c r="E1128" s="19">
        <f>VLOOKUP(Panel!A1128,Datos!$A$2:$E$16,4,TRUE)</f>
        <v>-808612.55453206005</v>
      </c>
      <c r="F1128" s="19">
        <f>VLOOKUP(Panel!A1128,Datos!$A$2:$E$16,5,TRUE)</f>
        <v>71.2</v>
      </c>
      <c r="G1128" s="22">
        <f>VLOOKUP(Panel!A1128,Datos!$A$2:$F$16,6,TRUE)</f>
        <v>2.0954999943351815E-2</v>
      </c>
      <c r="H1128" s="19"/>
      <c r="I1128" s="19"/>
      <c r="J1128" s="19"/>
      <c r="K1128" s="19"/>
      <c r="M1128" s="19">
        <v>460000</v>
      </c>
      <c r="N1128" s="19">
        <v>87557956.760000005</v>
      </c>
      <c r="O1128" s="19">
        <v>58044562.740000002</v>
      </c>
      <c r="P1128" s="19">
        <v>19659464.050000001</v>
      </c>
      <c r="Q1128" s="19">
        <v>801973600.33000004</v>
      </c>
      <c r="R1128" s="19">
        <v>16133370.380000001</v>
      </c>
      <c r="S1128">
        <v>0</v>
      </c>
    </row>
    <row r="1129" spans="1:19" x14ac:dyDescent="0.2">
      <c r="A1129">
        <v>2019</v>
      </c>
      <c r="B1129" t="s">
        <v>105</v>
      </c>
      <c r="C1129" s="19">
        <f>VLOOKUP(A1129,Datos!$A$2:$E$16,2,TRUE)</f>
        <v>36295619.711840503</v>
      </c>
      <c r="D1129" s="19">
        <f>VLOOKUP(Panel!A1129,Datos!$A$2:$E$16,3,TRUE)</f>
        <v>5.9576109000000002E-2</v>
      </c>
      <c r="E1129" s="19">
        <f>VLOOKUP(Panel!A1129,Datos!$A$2:$E$16,4,TRUE)</f>
        <v>-808612.55453206005</v>
      </c>
      <c r="F1129" s="19">
        <f>VLOOKUP(Panel!A1129,Datos!$A$2:$E$16,5,TRUE)</f>
        <v>71.2</v>
      </c>
      <c r="G1129" s="22">
        <f>VLOOKUP(Panel!A1129,Datos!$A$2:$F$16,6,TRUE)</f>
        <v>2.0954999943351815E-2</v>
      </c>
      <c r="H1129" s="19"/>
      <c r="I1129" s="19"/>
      <c r="J1129" s="19"/>
      <c r="K1129" s="19"/>
      <c r="N1129" s="19">
        <v>7331088.4699999997</v>
      </c>
      <c r="Q1129" s="19">
        <v>88980948.939999998</v>
      </c>
      <c r="R1129">
        <v>0</v>
      </c>
    </row>
    <row r="1130" spans="1:19" x14ac:dyDescent="0.2">
      <c r="A1130">
        <v>2019</v>
      </c>
      <c r="B1130" t="s">
        <v>106</v>
      </c>
      <c r="C1130" s="19">
        <f>VLOOKUP(A1130,Datos!$A$2:$E$16,2,TRUE)</f>
        <v>36295619.711840503</v>
      </c>
      <c r="D1130" s="19">
        <f>VLOOKUP(Panel!A1130,Datos!$A$2:$E$16,3,TRUE)</f>
        <v>5.9576109000000002E-2</v>
      </c>
      <c r="E1130" s="19">
        <f>VLOOKUP(Panel!A1130,Datos!$A$2:$E$16,4,TRUE)</f>
        <v>-808612.55453206005</v>
      </c>
      <c r="F1130" s="19">
        <f>VLOOKUP(Panel!A1130,Datos!$A$2:$E$16,5,TRUE)</f>
        <v>71.2</v>
      </c>
      <c r="G1130" s="22">
        <f>VLOOKUP(Panel!A1130,Datos!$A$2:$F$16,6,TRUE)</f>
        <v>2.0954999943351815E-2</v>
      </c>
      <c r="H1130" s="19"/>
      <c r="I1130" s="19"/>
      <c r="J1130" s="19"/>
      <c r="K1130" s="19"/>
      <c r="M1130" s="19">
        <v>964000</v>
      </c>
      <c r="N1130" s="19">
        <v>5777101</v>
      </c>
      <c r="O1130" s="19">
        <v>13313090</v>
      </c>
      <c r="P1130">
        <v>0</v>
      </c>
      <c r="Q1130" s="19">
        <v>516164691.98000002</v>
      </c>
    </row>
    <row r="1131" spans="1:19" x14ac:dyDescent="0.2">
      <c r="A1131">
        <v>2019</v>
      </c>
      <c r="B1131" t="s">
        <v>107</v>
      </c>
      <c r="C1131" s="19">
        <f>VLOOKUP(A1131,Datos!$A$2:$E$16,2,TRUE)</f>
        <v>36295619.711840503</v>
      </c>
      <c r="D1131" s="19">
        <f>VLOOKUP(Panel!A1131,Datos!$A$2:$E$16,3,TRUE)</f>
        <v>5.9576109000000002E-2</v>
      </c>
      <c r="E1131" s="19">
        <f>VLOOKUP(Panel!A1131,Datos!$A$2:$E$16,4,TRUE)</f>
        <v>-808612.55453206005</v>
      </c>
      <c r="F1131" s="19">
        <f>VLOOKUP(Panel!A1131,Datos!$A$2:$E$16,5,TRUE)</f>
        <v>71.2</v>
      </c>
      <c r="G1131" s="22">
        <f>VLOOKUP(Panel!A1131,Datos!$A$2:$F$16,6,TRUE)</f>
        <v>2.0954999943351815E-2</v>
      </c>
      <c r="H1131" s="19"/>
      <c r="I1131" s="19"/>
      <c r="J1131" s="19"/>
      <c r="K1131" s="19"/>
      <c r="M1131" s="19">
        <v>150000</v>
      </c>
      <c r="N1131" s="19">
        <v>101815371.93000001</v>
      </c>
      <c r="O1131" s="19">
        <v>389292.04</v>
      </c>
      <c r="P1131" s="19">
        <v>390951822.52999997</v>
      </c>
      <c r="Q1131" s="19">
        <v>2782418298.1900001</v>
      </c>
      <c r="R1131" s="19">
        <v>165757303.59999999</v>
      </c>
    </row>
    <row r="1132" spans="1:19" x14ac:dyDescent="0.2">
      <c r="A1132">
        <v>2019</v>
      </c>
      <c r="B1132" t="s">
        <v>108</v>
      </c>
      <c r="C1132" s="19">
        <f>VLOOKUP(A1132,Datos!$A$2:$E$16,2,TRUE)</f>
        <v>36295619.711840503</v>
      </c>
      <c r="D1132" s="19">
        <f>VLOOKUP(Panel!A1132,Datos!$A$2:$E$16,3,TRUE)</f>
        <v>5.9576109000000002E-2</v>
      </c>
      <c r="E1132" s="19">
        <f>VLOOKUP(Panel!A1132,Datos!$A$2:$E$16,4,TRUE)</f>
        <v>-808612.55453206005</v>
      </c>
      <c r="F1132" s="19">
        <f>VLOOKUP(Panel!A1132,Datos!$A$2:$E$16,5,TRUE)</f>
        <v>71.2</v>
      </c>
      <c r="G1132" s="22">
        <f>VLOOKUP(Panel!A1132,Datos!$A$2:$F$16,6,TRUE)</f>
        <v>2.0954999943351815E-2</v>
      </c>
      <c r="H1132" s="19"/>
      <c r="I1132" s="19"/>
      <c r="J1132" s="19"/>
      <c r="N1132" s="19">
        <v>64500000</v>
      </c>
      <c r="O1132" s="19">
        <v>17000000</v>
      </c>
      <c r="P1132" s="19">
        <v>976292.32</v>
      </c>
      <c r="Q1132" s="19">
        <v>666983088.63</v>
      </c>
      <c r="S1132">
        <v>0</v>
      </c>
    </row>
    <row r="1133" spans="1:19" x14ac:dyDescent="0.2">
      <c r="A1133">
        <v>2019</v>
      </c>
      <c r="B1133" t="s">
        <v>109</v>
      </c>
      <c r="C1133" s="19">
        <f>VLOOKUP(A1133,Datos!$A$2:$E$16,2,TRUE)</f>
        <v>36295619.711840503</v>
      </c>
      <c r="D1133" s="19">
        <f>VLOOKUP(Panel!A1133,Datos!$A$2:$E$16,3,TRUE)</f>
        <v>5.9576109000000002E-2</v>
      </c>
      <c r="E1133" s="19">
        <f>VLOOKUP(Panel!A1133,Datos!$A$2:$E$16,4,TRUE)</f>
        <v>-808612.55453206005</v>
      </c>
      <c r="F1133" s="19">
        <f>VLOOKUP(Panel!A1133,Datos!$A$2:$E$16,5,TRUE)</f>
        <v>71.2</v>
      </c>
      <c r="G1133" s="22">
        <f>VLOOKUP(Panel!A1133,Datos!$A$2:$F$16,6,TRUE)</f>
        <v>2.0954999943351815E-2</v>
      </c>
      <c r="H1133" s="19"/>
      <c r="I1133" s="19"/>
      <c r="J1133" s="19"/>
      <c r="K1133" s="19"/>
      <c r="L1133" s="19"/>
      <c r="M1133" s="19">
        <v>4625000</v>
      </c>
      <c r="N1133" s="19">
        <v>2289387.11</v>
      </c>
      <c r="O1133">
        <v>0</v>
      </c>
      <c r="P1133" s="19">
        <v>1125000</v>
      </c>
      <c r="Q1133" s="19">
        <v>861068514</v>
      </c>
      <c r="R1133" s="19">
        <v>425739491.58999997</v>
      </c>
      <c r="S1133">
        <v>0</v>
      </c>
    </row>
    <row r="1134" spans="1:19" x14ac:dyDescent="0.2">
      <c r="A1134">
        <v>2019</v>
      </c>
      <c r="B1134" t="s">
        <v>110</v>
      </c>
      <c r="C1134" s="19">
        <f>VLOOKUP(A1134,Datos!$A$2:$E$16,2,TRUE)</f>
        <v>36295619.711840503</v>
      </c>
      <c r="D1134" s="19">
        <f>VLOOKUP(Panel!A1134,Datos!$A$2:$E$16,3,TRUE)</f>
        <v>5.9576109000000002E-2</v>
      </c>
      <c r="E1134" s="19">
        <f>VLOOKUP(Panel!A1134,Datos!$A$2:$E$16,4,TRUE)</f>
        <v>-808612.55453206005</v>
      </c>
      <c r="F1134" s="19">
        <f>VLOOKUP(Panel!A1134,Datos!$A$2:$E$16,5,TRUE)</f>
        <v>71.2</v>
      </c>
      <c r="G1134" s="22">
        <f>VLOOKUP(Panel!A1134,Datos!$A$2:$F$16,6,TRUE)</f>
        <v>2.0954999943351815E-2</v>
      </c>
      <c r="H1134" s="19"/>
      <c r="I1134" s="19"/>
      <c r="J1134" s="19"/>
      <c r="K1134" s="19"/>
      <c r="M1134">
        <v>0</v>
      </c>
      <c r="N1134" s="19">
        <v>28950880.16</v>
      </c>
      <c r="O1134" s="19">
        <v>1175000</v>
      </c>
      <c r="P1134">
        <v>0</v>
      </c>
      <c r="Q1134" s="19">
        <v>603068399.75</v>
      </c>
      <c r="R1134" s="19">
        <v>7447032.5</v>
      </c>
      <c r="S1134" s="19">
        <v>8401377.3000000007</v>
      </c>
    </row>
    <row r="1135" spans="1:19" x14ac:dyDescent="0.2">
      <c r="A1135">
        <v>2019</v>
      </c>
      <c r="B1135" t="s">
        <v>111</v>
      </c>
      <c r="C1135" s="19">
        <f>VLOOKUP(A1135,Datos!$A$2:$E$16,2,TRUE)</f>
        <v>36295619.711840503</v>
      </c>
      <c r="D1135" s="19">
        <f>VLOOKUP(Panel!A1135,Datos!$A$2:$E$16,3,TRUE)</f>
        <v>5.9576109000000002E-2</v>
      </c>
      <c r="E1135" s="19">
        <f>VLOOKUP(Panel!A1135,Datos!$A$2:$E$16,4,TRUE)</f>
        <v>-808612.55453206005</v>
      </c>
      <c r="F1135" s="19">
        <f>VLOOKUP(Panel!A1135,Datos!$A$2:$E$16,5,TRUE)</f>
        <v>71.2</v>
      </c>
      <c r="G1135" s="22">
        <f>VLOOKUP(Panel!A1135,Datos!$A$2:$F$16,6,TRUE)</f>
        <v>2.0954999943351815E-2</v>
      </c>
      <c r="H1135" s="19"/>
      <c r="I1135" s="19"/>
      <c r="J1135" s="19"/>
      <c r="K1135" s="19"/>
      <c r="N1135" s="19">
        <v>217309193.88999999</v>
      </c>
      <c r="O1135" s="19">
        <v>14640000</v>
      </c>
      <c r="P1135" s="19">
        <v>28492675</v>
      </c>
      <c r="Q1135" s="19">
        <v>806200975.92999995</v>
      </c>
      <c r="R1135" s="19">
        <v>46553440</v>
      </c>
      <c r="S1135">
        <v>0</v>
      </c>
    </row>
    <row r="1136" spans="1:19" x14ac:dyDescent="0.2">
      <c r="A1136">
        <v>2020</v>
      </c>
      <c r="B1136" t="s">
        <v>31</v>
      </c>
      <c r="C1136" s="19">
        <f>VLOOKUP(A1136,Datos!$A$2:$E$16,2,TRUE)</f>
        <v>34859047.116019197</v>
      </c>
      <c r="D1136" s="19">
        <f>VLOOKUP(Panel!A1136,Datos!$A$2:$E$16,3,TRUE)</f>
        <v>3.9986280999999999E-2</v>
      </c>
      <c r="E1136" s="19">
        <f>VLOOKUP(Panel!A1136,Datos!$A$2:$E$16,4,TRUE)</f>
        <v>-668043.82874561998</v>
      </c>
      <c r="F1136" s="19">
        <f>VLOOKUP(Panel!A1136,Datos!$A$2:$E$16,5,TRUE)</f>
        <v>82.4</v>
      </c>
      <c r="G1136" s="22">
        <f>VLOOKUP(Panel!A1136,Datos!$A$2:$F$16,6,TRUE)</f>
        <v>7.264122137570439E-3</v>
      </c>
      <c r="H1136" s="19"/>
      <c r="I1136" s="19"/>
      <c r="J1136" s="19"/>
      <c r="K1136" s="19"/>
      <c r="N1136" s="19">
        <v>11015442.029999999</v>
      </c>
      <c r="O1136">
        <v>0</v>
      </c>
      <c r="P1136" s="19">
        <v>36534129</v>
      </c>
      <c r="Q1136" s="19">
        <v>994005757.50999999</v>
      </c>
      <c r="R1136">
        <v>0</v>
      </c>
      <c r="S1136">
        <v>0</v>
      </c>
    </row>
    <row r="1137" spans="1:20" x14ac:dyDescent="0.2">
      <c r="A1137">
        <v>2020</v>
      </c>
      <c r="B1137" t="s">
        <v>32</v>
      </c>
      <c r="C1137" s="19">
        <f>VLOOKUP(A1137,Datos!$A$2:$E$16,2,TRUE)</f>
        <v>34859047.116019197</v>
      </c>
      <c r="D1137" s="19">
        <f>VLOOKUP(Panel!A1137,Datos!$A$2:$E$16,3,TRUE)</f>
        <v>3.9986280999999999E-2</v>
      </c>
      <c r="E1137" s="19">
        <f>VLOOKUP(Panel!A1137,Datos!$A$2:$E$16,4,TRUE)</f>
        <v>-668043.82874561998</v>
      </c>
      <c r="F1137" s="19">
        <f>VLOOKUP(Panel!A1137,Datos!$A$2:$E$16,5,TRUE)</f>
        <v>82.4</v>
      </c>
      <c r="G1137" s="22">
        <f>VLOOKUP(Panel!A1137,Datos!$A$2:$F$16,6,TRUE)</f>
        <v>7.264122137570439E-3</v>
      </c>
      <c r="N1137" s="19">
        <v>74264400</v>
      </c>
      <c r="O1137" s="19">
        <v>17035180</v>
      </c>
      <c r="P1137" s="19">
        <v>1570000</v>
      </c>
      <c r="Q1137" s="19">
        <v>502611154.93000001</v>
      </c>
      <c r="R1137" s="19">
        <v>55108088.75</v>
      </c>
      <c r="S1137">
        <v>0</v>
      </c>
    </row>
    <row r="1138" spans="1:20" x14ac:dyDescent="0.2">
      <c r="A1138">
        <v>2020</v>
      </c>
      <c r="B1138" t="s">
        <v>33</v>
      </c>
      <c r="C1138" s="19">
        <f>VLOOKUP(A1138,Datos!$A$2:$E$16,2,TRUE)</f>
        <v>34859047.116019197</v>
      </c>
      <c r="D1138" s="19">
        <f>VLOOKUP(Panel!A1138,Datos!$A$2:$E$16,3,TRUE)</f>
        <v>3.9986280999999999E-2</v>
      </c>
      <c r="E1138" s="19">
        <f>VLOOKUP(Panel!A1138,Datos!$A$2:$E$16,4,TRUE)</f>
        <v>-668043.82874561998</v>
      </c>
      <c r="F1138" s="19">
        <f>VLOOKUP(Panel!A1138,Datos!$A$2:$E$16,5,TRUE)</f>
        <v>82.4</v>
      </c>
      <c r="G1138" s="22">
        <f>VLOOKUP(Panel!A1138,Datos!$A$2:$F$16,6,TRUE)</f>
        <v>7.264122137570439E-3</v>
      </c>
      <c r="H1138" s="19"/>
      <c r="I1138" s="19"/>
      <c r="J1138" s="19"/>
      <c r="K1138" s="19"/>
      <c r="M1138">
        <v>0</v>
      </c>
      <c r="N1138" s="19">
        <v>70494532.219999999</v>
      </c>
      <c r="O1138" s="19">
        <v>198519662.86000001</v>
      </c>
      <c r="P1138" s="19">
        <v>1110380435.3</v>
      </c>
      <c r="Q1138" s="19">
        <v>4750567081.5900002</v>
      </c>
      <c r="R1138" s="19">
        <v>3138161058.8699999</v>
      </c>
      <c r="S1138">
        <v>0</v>
      </c>
    </row>
    <row r="1139" spans="1:20" x14ac:dyDescent="0.2">
      <c r="A1139">
        <v>2020</v>
      </c>
      <c r="B1139" t="s">
        <v>34</v>
      </c>
      <c r="C1139" s="19">
        <f>VLOOKUP(A1139,Datos!$A$2:$E$16,2,TRUE)</f>
        <v>34859047.116019197</v>
      </c>
      <c r="D1139" s="19">
        <f>VLOOKUP(Panel!A1139,Datos!$A$2:$E$16,3,TRUE)</f>
        <v>3.9986280999999999E-2</v>
      </c>
      <c r="E1139" s="19">
        <f>VLOOKUP(Panel!A1139,Datos!$A$2:$E$16,4,TRUE)</f>
        <v>-668043.82874561998</v>
      </c>
      <c r="F1139" s="19">
        <f>VLOOKUP(Panel!A1139,Datos!$A$2:$E$16,5,TRUE)</f>
        <v>82.4</v>
      </c>
      <c r="G1139" s="22">
        <f>VLOOKUP(Panel!A1139,Datos!$A$2:$F$16,6,TRUE)</f>
        <v>7.264122137570439E-3</v>
      </c>
      <c r="I1139" s="19"/>
      <c r="J1139" s="19"/>
      <c r="K1139" s="19"/>
      <c r="O1139" s="19">
        <v>64007349.200000003</v>
      </c>
      <c r="Q1139" s="19">
        <v>224831281.16</v>
      </c>
      <c r="T1139" s="19">
        <v>6888403.9800000004</v>
      </c>
    </row>
    <row r="1140" spans="1:20" x14ac:dyDescent="0.2">
      <c r="A1140">
        <v>2020</v>
      </c>
      <c r="B1140" t="s">
        <v>35</v>
      </c>
      <c r="C1140" s="19">
        <f>VLOOKUP(A1140,Datos!$A$2:$E$16,2,TRUE)</f>
        <v>34859047.116019197</v>
      </c>
      <c r="D1140" s="19">
        <f>VLOOKUP(Panel!A1140,Datos!$A$2:$E$16,3,TRUE)</f>
        <v>3.9986280999999999E-2</v>
      </c>
      <c r="E1140" s="19">
        <f>VLOOKUP(Panel!A1140,Datos!$A$2:$E$16,4,TRUE)</f>
        <v>-668043.82874561998</v>
      </c>
      <c r="F1140" s="19">
        <f>VLOOKUP(Panel!A1140,Datos!$A$2:$E$16,5,TRUE)</f>
        <v>82.4</v>
      </c>
      <c r="G1140" s="22">
        <f>VLOOKUP(Panel!A1140,Datos!$A$2:$F$16,6,TRUE)</f>
        <v>7.264122137570439E-3</v>
      </c>
      <c r="H1140" s="19"/>
      <c r="J1140" s="19"/>
      <c r="K1140" s="19"/>
      <c r="M1140">
        <v>0</v>
      </c>
      <c r="N1140" s="19">
        <v>159758260</v>
      </c>
      <c r="O1140">
        <v>0</v>
      </c>
      <c r="P1140">
        <v>0</v>
      </c>
      <c r="Q1140" s="19">
        <v>362144825.50999999</v>
      </c>
      <c r="R1140" s="19">
        <v>87874070</v>
      </c>
      <c r="S1140">
        <v>0</v>
      </c>
    </row>
    <row r="1141" spans="1:20" x14ac:dyDescent="0.2">
      <c r="A1141">
        <v>2020</v>
      </c>
      <c r="B1141" t="s">
        <v>36</v>
      </c>
      <c r="C1141" s="19">
        <f>VLOOKUP(A1141,Datos!$A$2:$E$16,2,TRUE)</f>
        <v>34859047.116019197</v>
      </c>
      <c r="D1141" s="19">
        <f>VLOOKUP(Panel!A1141,Datos!$A$2:$E$16,3,TRUE)</f>
        <v>3.9986280999999999E-2</v>
      </c>
      <c r="E1141" s="19">
        <f>VLOOKUP(Panel!A1141,Datos!$A$2:$E$16,4,TRUE)</f>
        <v>-668043.82874561998</v>
      </c>
      <c r="F1141" s="19">
        <f>VLOOKUP(Panel!A1141,Datos!$A$2:$E$16,5,TRUE)</f>
        <v>82.4</v>
      </c>
      <c r="G1141" s="22">
        <f>VLOOKUP(Panel!A1141,Datos!$A$2:$F$16,6,TRUE)</f>
        <v>7.264122137570439E-3</v>
      </c>
      <c r="H1141" s="19"/>
      <c r="I1141" s="19"/>
      <c r="K1141" s="19"/>
      <c r="L1141" s="19"/>
      <c r="M1141" s="19">
        <v>1968371.34</v>
      </c>
      <c r="N1141" s="19">
        <v>1224835</v>
      </c>
      <c r="Q1141" s="19">
        <v>420156887.07999998</v>
      </c>
      <c r="S1141" s="19">
        <v>36577800</v>
      </c>
    </row>
    <row r="1142" spans="1:20" x14ac:dyDescent="0.2">
      <c r="A1142">
        <v>2020</v>
      </c>
      <c r="B1142" t="s">
        <v>37</v>
      </c>
      <c r="C1142" s="19">
        <f>VLOOKUP(A1142,Datos!$A$2:$E$16,2,TRUE)</f>
        <v>34859047.116019197</v>
      </c>
      <c r="D1142" s="19">
        <f>VLOOKUP(Panel!A1142,Datos!$A$2:$E$16,3,TRUE)</f>
        <v>3.9986280999999999E-2</v>
      </c>
      <c r="E1142" s="19">
        <f>VLOOKUP(Panel!A1142,Datos!$A$2:$E$16,4,TRUE)</f>
        <v>-668043.82874561998</v>
      </c>
      <c r="F1142" s="19">
        <f>VLOOKUP(Panel!A1142,Datos!$A$2:$E$16,5,TRUE)</f>
        <v>82.4</v>
      </c>
      <c r="G1142" s="22">
        <f>VLOOKUP(Panel!A1142,Datos!$A$2:$F$16,6,TRUE)</f>
        <v>7.264122137570439E-3</v>
      </c>
      <c r="H1142" s="19"/>
      <c r="I1142" s="19"/>
      <c r="J1142" s="19"/>
      <c r="K1142" s="19"/>
      <c r="N1142">
        <v>0</v>
      </c>
      <c r="O1142" s="19">
        <v>20000000</v>
      </c>
      <c r="Q1142" s="19">
        <v>219982811.41</v>
      </c>
    </row>
    <row r="1143" spans="1:20" x14ac:dyDescent="0.2">
      <c r="A1143">
        <v>2020</v>
      </c>
      <c r="B1143" t="s">
        <v>38</v>
      </c>
      <c r="C1143" s="19">
        <f>VLOOKUP(A1143,Datos!$A$2:$E$16,2,TRUE)</f>
        <v>34859047.116019197</v>
      </c>
      <c r="D1143" s="19">
        <f>VLOOKUP(Panel!A1143,Datos!$A$2:$E$16,3,TRUE)</f>
        <v>3.9986280999999999E-2</v>
      </c>
      <c r="E1143" s="19">
        <f>VLOOKUP(Panel!A1143,Datos!$A$2:$E$16,4,TRUE)</f>
        <v>-668043.82874561998</v>
      </c>
      <c r="F1143" s="19">
        <f>VLOOKUP(Panel!A1143,Datos!$A$2:$E$16,5,TRUE)</f>
        <v>82.4</v>
      </c>
      <c r="G1143" s="22">
        <f>VLOOKUP(Panel!A1143,Datos!$A$2:$F$16,6,TRUE)</f>
        <v>7.264122137570439E-3</v>
      </c>
      <c r="H1143" s="19"/>
      <c r="J1143" s="19"/>
      <c r="K1143" s="19"/>
      <c r="M1143">
        <v>0</v>
      </c>
      <c r="N1143" s="19">
        <v>13368913.24</v>
      </c>
      <c r="P1143" s="19">
        <v>1000000</v>
      </c>
      <c r="Q1143" s="19">
        <v>659154414.55999994</v>
      </c>
      <c r="R1143" s="19">
        <v>733867.25</v>
      </c>
    </row>
    <row r="1144" spans="1:20" x14ac:dyDescent="0.2">
      <c r="A1144">
        <v>2020</v>
      </c>
      <c r="B1144" t="s">
        <v>39</v>
      </c>
      <c r="C1144" s="19">
        <f>VLOOKUP(A1144,Datos!$A$2:$E$16,2,TRUE)</f>
        <v>34859047.116019197</v>
      </c>
      <c r="D1144" s="19">
        <f>VLOOKUP(Panel!A1144,Datos!$A$2:$E$16,3,TRUE)</f>
        <v>3.9986280999999999E-2</v>
      </c>
      <c r="E1144" s="19">
        <f>VLOOKUP(Panel!A1144,Datos!$A$2:$E$16,4,TRUE)</f>
        <v>-668043.82874561998</v>
      </c>
      <c r="F1144" s="19">
        <f>VLOOKUP(Panel!A1144,Datos!$A$2:$E$16,5,TRUE)</f>
        <v>82.4</v>
      </c>
      <c r="G1144" s="22">
        <f>VLOOKUP(Panel!A1144,Datos!$A$2:$F$16,6,TRUE)</f>
        <v>7.264122137570439E-3</v>
      </c>
      <c r="J1144" s="19"/>
      <c r="K1144" s="19"/>
      <c r="M1144" s="19">
        <v>2765000</v>
      </c>
      <c r="N1144" s="19">
        <v>4614975</v>
      </c>
      <c r="O1144">
        <v>0</v>
      </c>
      <c r="P1144" s="19">
        <v>164612010.87</v>
      </c>
      <c r="Q1144" s="19">
        <v>277754875.67000002</v>
      </c>
      <c r="R1144" s="19">
        <v>19526201.219999999</v>
      </c>
    </row>
    <row r="1145" spans="1:20" x14ac:dyDescent="0.2">
      <c r="A1145">
        <v>2020</v>
      </c>
      <c r="B1145" t="s">
        <v>40</v>
      </c>
      <c r="C1145" s="19">
        <f>VLOOKUP(A1145,Datos!$A$2:$E$16,2,TRUE)</f>
        <v>34859047.116019197</v>
      </c>
      <c r="D1145" s="19">
        <f>VLOOKUP(Panel!A1145,Datos!$A$2:$E$16,3,TRUE)</f>
        <v>3.9986280999999999E-2</v>
      </c>
      <c r="E1145" s="19">
        <f>VLOOKUP(Panel!A1145,Datos!$A$2:$E$16,4,TRUE)</f>
        <v>-668043.82874561998</v>
      </c>
      <c r="F1145" s="19">
        <f>VLOOKUP(Panel!A1145,Datos!$A$2:$E$16,5,TRUE)</f>
        <v>82.4</v>
      </c>
      <c r="G1145" s="22">
        <f>VLOOKUP(Panel!A1145,Datos!$A$2:$F$16,6,TRUE)</f>
        <v>7.264122137570439E-3</v>
      </c>
      <c r="H1145" s="19"/>
      <c r="J1145" s="19"/>
      <c r="K1145" s="19"/>
      <c r="L1145" s="19"/>
      <c r="M1145" s="19">
        <v>19050075.800000001</v>
      </c>
      <c r="N1145" s="19">
        <v>58728448.140000001</v>
      </c>
      <c r="O1145" s="19">
        <v>52153090</v>
      </c>
      <c r="P1145" s="19">
        <v>50000000</v>
      </c>
      <c r="Q1145" s="19">
        <v>297350523.86000001</v>
      </c>
      <c r="R1145" s="19">
        <v>547343875.39999998</v>
      </c>
      <c r="S1145" s="19">
        <v>55332835.229999997</v>
      </c>
    </row>
    <row r="1146" spans="1:20" x14ac:dyDescent="0.2">
      <c r="A1146">
        <v>2020</v>
      </c>
      <c r="B1146" t="s">
        <v>41</v>
      </c>
      <c r="C1146" s="19">
        <f>VLOOKUP(A1146,Datos!$A$2:$E$16,2,TRUE)</f>
        <v>34859047.116019197</v>
      </c>
      <c r="D1146" s="19">
        <f>VLOOKUP(Panel!A1146,Datos!$A$2:$E$16,3,TRUE)</f>
        <v>3.9986280999999999E-2</v>
      </c>
      <c r="E1146" s="19">
        <f>VLOOKUP(Panel!A1146,Datos!$A$2:$E$16,4,TRUE)</f>
        <v>-668043.82874561998</v>
      </c>
      <c r="F1146" s="19">
        <f>VLOOKUP(Panel!A1146,Datos!$A$2:$E$16,5,TRUE)</f>
        <v>82.4</v>
      </c>
      <c r="G1146" s="22">
        <f>VLOOKUP(Panel!A1146,Datos!$A$2:$F$16,6,TRUE)</f>
        <v>7.264122137570439E-3</v>
      </c>
      <c r="H1146" s="19"/>
      <c r="I1146" s="19"/>
      <c r="J1146" s="19"/>
      <c r="K1146" s="19"/>
      <c r="N1146" s="19">
        <v>884080735.05999994</v>
      </c>
      <c r="O1146" s="19">
        <v>93550</v>
      </c>
      <c r="P1146" s="19">
        <v>3000800</v>
      </c>
      <c r="Q1146" s="19">
        <v>1903961133.8499999</v>
      </c>
      <c r="S1146" s="19">
        <v>3800000</v>
      </c>
    </row>
    <row r="1147" spans="1:20" x14ac:dyDescent="0.2">
      <c r="A1147">
        <v>2020</v>
      </c>
      <c r="B1147" t="s">
        <v>42</v>
      </c>
      <c r="C1147" s="19">
        <f>VLOOKUP(A1147,Datos!$A$2:$E$16,2,TRUE)</f>
        <v>34859047.116019197</v>
      </c>
      <c r="D1147" s="19">
        <f>VLOOKUP(Panel!A1147,Datos!$A$2:$E$16,3,TRUE)</f>
        <v>3.9986280999999999E-2</v>
      </c>
      <c r="E1147" s="19">
        <f>VLOOKUP(Panel!A1147,Datos!$A$2:$E$16,4,TRUE)</f>
        <v>-668043.82874561998</v>
      </c>
      <c r="F1147" s="19">
        <f>VLOOKUP(Panel!A1147,Datos!$A$2:$E$16,5,TRUE)</f>
        <v>82.4</v>
      </c>
      <c r="G1147" s="22">
        <f>VLOOKUP(Panel!A1147,Datos!$A$2:$F$16,6,TRUE)</f>
        <v>7.264122137570439E-3</v>
      </c>
      <c r="H1147" s="19"/>
      <c r="I1147" s="19"/>
      <c r="J1147" s="19"/>
      <c r="K1147" s="19"/>
      <c r="M1147" s="19">
        <v>780450</v>
      </c>
      <c r="N1147" s="19">
        <v>472995.6</v>
      </c>
      <c r="O1147" s="19">
        <v>24644748.359999999</v>
      </c>
      <c r="P1147" s="19">
        <v>54492240.090000004</v>
      </c>
      <c r="Q1147" s="19">
        <v>1651908840.78</v>
      </c>
      <c r="R1147" s="19">
        <v>47587214.140000001</v>
      </c>
      <c r="S1147">
        <v>0</v>
      </c>
      <c r="T1147">
        <v>0</v>
      </c>
    </row>
    <row r="1148" spans="1:20" x14ac:dyDescent="0.2">
      <c r="A1148">
        <v>2020</v>
      </c>
      <c r="B1148" t="s">
        <v>43</v>
      </c>
      <c r="C1148" s="19">
        <f>VLOOKUP(A1148,Datos!$A$2:$E$16,2,TRUE)</f>
        <v>34859047.116019197</v>
      </c>
      <c r="D1148" s="19">
        <f>VLOOKUP(Panel!A1148,Datos!$A$2:$E$16,3,TRUE)</f>
        <v>3.9986280999999999E-2</v>
      </c>
      <c r="E1148" s="19">
        <f>VLOOKUP(Panel!A1148,Datos!$A$2:$E$16,4,TRUE)</f>
        <v>-668043.82874561998</v>
      </c>
      <c r="F1148" s="19">
        <f>VLOOKUP(Panel!A1148,Datos!$A$2:$E$16,5,TRUE)</f>
        <v>82.4</v>
      </c>
      <c r="G1148" s="22">
        <f>VLOOKUP(Panel!A1148,Datos!$A$2:$F$16,6,TRUE)</f>
        <v>7.264122137570439E-3</v>
      </c>
      <c r="H1148" s="19"/>
      <c r="I1148" s="19"/>
      <c r="J1148" s="19"/>
      <c r="K1148" s="19"/>
      <c r="M1148" s="19">
        <v>125995541.06</v>
      </c>
      <c r="N1148" s="19">
        <v>82334626.489999995</v>
      </c>
      <c r="O1148" s="19">
        <v>154100673.09</v>
      </c>
      <c r="P1148" s="19">
        <v>61896572.43</v>
      </c>
      <c r="Q1148" s="19">
        <v>135857970.12</v>
      </c>
      <c r="R1148" s="19">
        <v>1311007709.1600001</v>
      </c>
      <c r="S1148" s="19">
        <v>51362855</v>
      </c>
    </row>
    <row r="1149" spans="1:20" x14ac:dyDescent="0.2">
      <c r="A1149">
        <v>2020</v>
      </c>
      <c r="B1149" t="s">
        <v>44</v>
      </c>
      <c r="C1149" s="19">
        <f>VLOOKUP(A1149,Datos!$A$2:$E$16,2,TRUE)</f>
        <v>34859047.116019197</v>
      </c>
      <c r="D1149" s="19">
        <f>VLOOKUP(Panel!A1149,Datos!$A$2:$E$16,3,TRUE)</f>
        <v>3.9986280999999999E-2</v>
      </c>
      <c r="E1149" s="19">
        <f>VLOOKUP(Panel!A1149,Datos!$A$2:$E$16,4,TRUE)</f>
        <v>-668043.82874561998</v>
      </c>
      <c r="F1149" s="19">
        <f>VLOOKUP(Panel!A1149,Datos!$A$2:$E$16,5,TRUE)</f>
        <v>82.4</v>
      </c>
      <c r="G1149" s="22">
        <f>VLOOKUP(Panel!A1149,Datos!$A$2:$F$16,6,TRUE)</f>
        <v>7.264122137570439E-3</v>
      </c>
      <c r="H1149" s="19"/>
      <c r="J1149" s="19"/>
      <c r="K1149" s="19"/>
      <c r="L1149" s="19"/>
      <c r="M1149">
        <v>0</v>
      </c>
      <c r="P1149" s="19">
        <v>29996980</v>
      </c>
      <c r="Q1149" s="19">
        <v>362350818.51999998</v>
      </c>
    </row>
    <row r="1150" spans="1:20" x14ac:dyDescent="0.2">
      <c r="A1150">
        <v>2020</v>
      </c>
      <c r="B1150" t="s">
        <v>45</v>
      </c>
      <c r="C1150" s="19">
        <f>VLOOKUP(A1150,Datos!$A$2:$E$16,2,TRUE)</f>
        <v>34859047.116019197</v>
      </c>
      <c r="D1150" s="19">
        <f>VLOOKUP(Panel!A1150,Datos!$A$2:$E$16,3,TRUE)</f>
        <v>3.9986280999999999E-2</v>
      </c>
      <c r="E1150" s="19">
        <f>VLOOKUP(Panel!A1150,Datos!$A$2:$E$16,4,TRUE)</f>
        <v>-668043.82874561998</v>
      </c>
      <c r="F1150" s="19">
        <f>VLOOKUP(Panel!A1150,Datos!$A$2:$E$16,5,TRUE)</f>
        <v>82.4</v>
      </c>
      <c r="G1150" s="22">
        <f>VLOOKUP(Panel!A1150,Datos!$A$2:$F$16,6,TRUE)</f>
        <v>7.264122137570439E-3</v>
      </c>
      <c r="H1150" s="19"/>
      <c r="I1150" s="19"/>
      <c r="J1150" s="19"/>
      <c r="K1150" s="19"/>
      <c r="N1150" s="19">
        <v>7680127.9100000001</v>
      </c>
      <c r="O1150">
        <v>0</v>
      </c>
      <c r="P1150" s="19">
        <v>5947850</v>
      </c>
      <c r="Q1150" s="19">
        <v>260242591.06</v>
      </c>
      <c r="S1150">
        <v>0</v>
      </c>
    </row>
    <row r="1151" spans="1:20" x14ac:dyDescent="0.2">
      <c r="A1151">
        <v>2020</v>
      </c>
      <c r="B1151" t="s">
        <v>46</v>
      </c>
      <c r="C1151" s="19">
        <f>VLOOKUP(A1151,Datos!$A$2:$E$16,2,TRUE)</f>
        <v>34859047.116019197</v>
      </c>
      <c r="D1151" s="19">
        <f>VLOOKUP(Panel!A1151,Datos!$A$2:$E$16,3,TRUE)</f>
        <v>3.9986280999999999E-2</v>
      </c>
      <c r="E1151" s="19">
        <f>VLOOKUP(Panel!A1151,Datos!$A$2:$E$16,4,TRUE)</f>
        <v>-668043.82874561998</v>
      </c>
      <c r="F1151" s="19">
        <f>VLOOKUP(Panel!A1151,Datos!$A$2:$E$16,5,TRUE)</f>
        <v>82.4</v>
      </c>
      <c r="G1151" s="22">
        <f>VLOOKUP(Panel!A1151,Datos!$A$2:$F$16,6,TRUE)</f>
        <v>7.264122137570439E-3</v>
      </c>
      <c r="H1151" s="19"/>
      <c r="I1151" s="19"/>
      <c r="J1151" s="19"/>
      <c r="K1151" s="19"/>
      <c r="N1151" s="19">
        <v>182728471.06999999</v>
      </c>
      <c r="O1151" s="19">
        <v>177453232.5</v>
      </c>
      <c r="P1151" s="19">
        <v>21951625.039999999</v>
      </c>
      <c r="Q1151" s="19">
        <v>318110390.75999999</v>
      </c>
      <c r="S1151">
        <v>0</v>
      </c>
    </row>
    <row r="1152" spans="1:20" x14ac:dyDescent="0.2">
      <c r="A1152">
        <v>2020</v>
      </c>
      <c r="B1152" t="s">
        <v>47</v>
      </c>
      <c r="C1152" s="19">
        <f>VLOOKUP(A1152,Datos!$A$2:$E$16,2,TRUE)</f>
        <v>34859047.116019197</v>
      </c>
      <c r="D1152" s="19">
        <f>VLOOKUP(Panel!A1152,Datos!$A$2:$E$16,3,TRUE)</f>
        <v>3.9986280999999999E-2</v>
      </c>
      <c r="E1152" s="19">
        <f>VLOOKUP(Panel!A1152,Datos!$A$2:$E$16,4,TRUE)</f>
        <v>-668043.82874561998</v>
      </c>
      <c r="F1152" s="19">
        <f>VLOOKUP(Panel!A1152,Datos!$A$2:$E$16,5,TRUE)</f>
        <v>82.4</v>
      </c>
      <c r="G1152" s="22">
        <f>VLOOKUP(Panel!A1152,Datos!$A$2:$F$16,6,TRUE)</f>
        <v>7.264122137570439E-3</v>
      </c>
      <c r="I1152" s="19"/>
      <c r="J1152" s="19"/>
      <c r="K1152" s="19"/>
      <c r="M1152">
        <v>0</v>
      </c>
      <c r="N1152" s="19">
        <v>12382198.550000001</v>
      </c>
      <c r="O1152" s="19">
        <v>115520900</v>
      </c>
      <c r="P1152" s="19">
        <v>535468392.48000002</v>
      </c>
      <c r="Q1152" s="19">
        <v>322024992.93000001</v>
      </c>
      <c r="R1152" s="19">
        <v>220189727.59999999</v>
      </c>
    </row>
    <row r="1153" spans="1:20" x14ac:dyDescent="0.2">
      <c r="A1153">
        <v>2020</v>
      </c>
      <c r="B1153" t="s">
        <v>48</v>
      </c>
      <c r="C1153" s="19">
        <f>VLOOKUP(A1153,Datos!$A$2:$E$16,2,TRUE)</f>
        <v>34859047.116019197</v>
      </c>
      <c r="D1153" s="19">
        <f>VLOOKUP(Panel!A1153,Datos!$A$2:$E$16,3,TRUE)</f>
        <v>3.9986280999999999E-2</v>
      </c>
      <c r="E1153" s="19">
        <f>VLOOKUP(Panel!A1153,Datos!$A$2:$E$16,4,TRUE)</f>
        <v>-668043.82874561998</v>
      </c>
      <c r="F1153" s="19">
        <f>VLOOKUP(Panel!A1153,Datos!$A$2:$E$16,5,TRUE)</f>
        <v>82.4</v>
      </c>
      <c r="G1153" s="22">
        <f>VLOOKUP(Panel!A1153,Datos!$A$2:$F$16,6,TRUE)</f>
        <v>7.264122137570439E-3</v>
      </c>
      <c r="H1153" s="19"/>
      <c r="I1153" s="19"/>
      <c r="J1153" s="19"/>
      <c r="K1153" s="19"/>
      <c r="M1153" s="19">
        <v>24392791</v>
      </c>
      <c r="N1153" s="19">
        <v>90842053.5</v>
      </c>
      <c r="O1153" s="19">
        <v>22569855</v>
      </c>
      <c r="P1153" s="19">
        <v>19254746.559999999</v>
      </c>
      <c r="Q1153" s="19">
        <v>505800795.64999998</v>
      </c>
      <c r="S1153">
        <v>0</v>
      </c>
    </row>
    <row r="1154" spans="1:20" x14ac:dyDescent="0.2">
      <c r="A1154">
        <v>2020</v>
      </c>
      <c r="B1154" t="s">
        <v>49</v>
      </c>
      <c r="C1154" s="19">
        <f>VLOOKUP(A1154,Datos!$A$2:$E$16,2,TRUE)</f>
        <v>34859047.116019197</v>
      </c>
      <c r="D1154" s="19">
        <f>VLOOKUP(Panel!A1154,Datos!$A$2:$E$16,3,TRUE)</f>
        <v>3.9986280999999999E-2</v>
      </c>
      <c r="E1154" s="19">
        <f>VLOOKUP(Panel!A1154,Datos!$A$2:$E$16,4,TRUE)</f>
        <v>-668043.82874561998</v>
      </c>
      <c r="F1154" s="19">
        <f>VLOOKUP(Panel!A1154,Datos!$A$2:$E$16,5,TRUE)</f>
        <v>82.4</v>
      </c>
      <c r="G1154" s="22">
        <f>VLOOKUP(Panel!A1154,Datos!$A$2:$F$16,6,TRUE)</f>
        <v>7.264122137570439E-3</v>
      </c>
      <c r="H1154" s="19"/>
      <c r="I1154" s="19"/>
      <c r="J1154" s="19"/>
      <c r="K1154" s="19"/>
      <c r="M1154">
        <v>0</v>
      </c>
      <c r="Q1154" s="19">
        <v>1390622991.8199999</v>
      </c>
      <c r="R1154" s="19">
        <v>29665998.010000002</v>
      </c>
    </row>
    <row r="1155" spans="1:20" x14ac:dyDescent="0.2">
      <c r="A1155">
        <v>2020</v>
      </c>
      <c r="B1155" t="s">
        <v>50</v>
      </c>
      <c r="C1155" s="19">
        <f>VLOOKUP(A1155,Datos!$A$2:$E$16,2,TRUE)</f>
        <v>34859047.116019197</v>
      </c>
      <c r="D1155" s="19">
        <f>VLOOKUP(Panel!A1155,Datos!$A$2:$E$16,3,TRUE)</f>
        <v>3.9986280999999999E-2</v>
      </c>
      <c r="E1155" s="19">
        <f>VLOOKUP(Panel!A1155,Datos!$A$2:$E$16,4,TRUE)</f>
        <v>-668043.82874561998</v>
      </c>
      <c r="F1155" s="19">
        <f>VLOOKUP(Panel!A1155,Datos!$A$2:$E$16,5,TRUE)</f>
        <v>82.4</v>
      </c>
      <c r="G1155" s="22">
        <f>VLOOKUP(Panel!A1155,Datos!$A$2:$F$16,6,TRUE)</f>
        <v>7.264122137570439E-3</v>
      </c>
      <c r="H1155" s="19"/>
      <c r="I1155" s="19"/>
      <c r="J1155" s="19"/>
      <c r="K1155" s="19"/>
      <c r="M1155">
        <v>0</v>
      </c>
      <c r="N1155" s="19">
        <v>235179901</v>
      </c>
      <c r="O1155" s="19">
        <v>6263056.7999999998</v>
      </c>
      <c r="P1155" s="19">
        <v>162199371.69999999</v>
      </c>
      <c r="Q1155" s="19">
        <v>457710558.83999997</v>
      </c>
      <c r="R1155" s="19">
        <v>21478900</v>
      </c>
    </row>
    <row r="1156" spans="1:20" x14ac:dyDescent="0.2">
      <c r="A1156">
        <v>2020</v>
      </c>
      <c r="B1156" t="s">
        <v>51</v>
      </c>
      <c r="C1156" s="19">
        <f>VLOOKUP(A1156,Datos!$A$2:$E$16,2,TRUE)</f>
        <v>34859047.116019197</v>
      </c>
      <c r="D1156" s="19">
        <f>VLOOKUP(Panel!A1156,Datos!$A$2:$E$16,3,TRUE)</f>
        <v>3.9986280999999999E-2</v>
      </c>
      <c r="E1156" s="19">
        <f>VLOOKUP(Panel!A1156,Datos!$A$2:$E$16,4,TRUE)</f>
        <v>-668043.82874561998</v>
      </c>
      <c r="F1156" s="19">
        <f>VLOOKUP(Panel!A1156,Datos!$A$2:$E$16,5,TRUE)</f>
        <v>82.4</v>
      </c>
      <c r="G1156" s="22">
        <f>VLOOKUP(Panel!A1156,Datos!$A$2:$F$16,6,TRUE)</f>
        <v>7.264122137570439E-3</v>
      </c>
      <c r="H1156" s="19"/>
      <c r="I1156" s="19"/>
      <c r="J1156" s="19"/>
      <c r="K1156" s="19"/>
      <c r="M1156" s="19">
        <v>21750504.449999999</v>
      </c>
      <c r="N1156" s="19">
        <v>269097863.25999999</v>
      </c>
      <c r="O1156" s="19">
        <v>228645432.5</v>
      </c>
      <c r="P1156" s="19">
        <v>257759778.56</v>
      </c>
      <c r="Q1156" s="19">
        <v>7250129612.5200005</v>
      </c>
      <c r="R1156">
        <v>0</v>
      </c>
      <c r="S1156">
        <v>0</v>
      </c>
      <c r="T1156">
        <v>0</v>
      </c>
    </row>
    <row r="1157" spans="1:20" x14ac:dyDescent="0.2">
      <c r="A1157">
        <v>2020</v>
      </c>
      <c r="B1157" t="s">
        <v>52</v>
      </c>
      <c r="C1157" s="19">
        <f>VLOOKUP(A1157,Datos!$A$2:$E$16,2,TRUE)</f>
        <v>34859047.116019197</v>
      </c>
      <c r="D1157" s="19">
        <f>VLOOKUP(Panel!A1157,Datos!$A$2:$E$16,3,TRUE)</f>
        <v>3.9986280999999999E-2</v>
      </c>
      <c r="E1157" s="19">
        <f>VLOOKUP(Panel!A1157,Datos!$A$2:$E$16,4,TRUE)</f>
        <v>-668043.82874561998</v>
      </c>
      <c r="F1157" s="19">
        <f>VLOOKUP(Panel!A1157,Datos!$A$2:$E$16,5,TRUE)</f>
        <v>82.4</v>
      </c>
      <c r="G1157" s="22">
        <f>VLOOKUP(Panel!A1157,Datos!$A$2:$F$16,6,TRUE)</f>
        <v>7.264122137570439E-3</v>
      </c>
      <c r="H1157" s="19"/>
      <c r="J1157" s="19"/>
      <c r="K1157" s="19"/>
      <c r="M1157">
        <v>0</v>
      </c>
      <c r="N1157" s="19">
        <v>625000</v>
      </c>
      <c r="O1157" s="19">
        <v>19012556.940000001</v>
      </c>
      <c r="P1157" s="19">
        <v>66802699.289999999</v>
      </c>
      <c r="Q1157" s="19">
        <v>782542444.61000001</v>
      </c>
      <c r="R1157">
        <v>0</v>
      </c>
      <c r="S1157" s="19">
        <v>179999925</v>
      </c>
    </row>
    <row r="1158" spans="1:20" x14ac:dyDescent="0.2">
      <c r="A1158">
        <v>2020</v>
      </c>
      <c r="B1158" t="s">
        <v>53</v>
      </c>
      <c r="C1158" s="19">
        <f>VLOOKUP(A1158,Datos!$A$2:$E$16,2,TRUE)</f>
        <v>34859047.116019197</v>
      </c>
      <c r="D1158" s="19">
        <f>VLOOKUP(Panel!A1158,Datos!$A$2:$E$16,3,TRUE)</f>
        <v>3.9986280999999999E-2</v>
      </c>
      <c r="E1158" s="19">
        <f>VLOOKUP(Panel!A1158,Datos!$A$2:$E$16,4,TRUE)</f>
        <v>-668043.82874561998</v>
      </c>
      <c r="F1158" s="19">
        <f>VLOOKUP(Panel!A1158,Datos!$A$2:$E$16,5,TRUE)</f>
        <v>82.4</v>
      </c>
      <c r="G1158" s="22">
        <f>VLOOKUP(Panel!A1158,Datos!$A$2:$F$16,6,TRUE)</f>
        <v>7.264122137570439E-3</v>
      </c>
      <c r="H1158" s="19"/>
      <c r="I1158" s="19"/>
      <c r="J1158" s="19"/>
      <c r="K1158" s="19"/>
      <c r="M1158" s="19">
        <v>1332760</v>
      </c>
      <c r="N1158" s="19">
        <v>30817310.050000001</v>
      </c>
      <c r="O1158" s="19">
        <v>11126340</v>
      </c>
      <c r="P1158" s="19">
        <v>88657201</v>
      </c>
      <c r="Q1158" s="19">
        <v>142231912.74000001</v>
      </c>
      <c r="R1158" s="19">
        <v>89847413.579999998</v>
      </c>
      <c r="S1158">
        <v>0</v>
      </c>
    </row>
    <row r="1159" spans="1:20" x14ac:dyDescent="0.2">
      <c r="A1159">
        <v>2020</v>
      </c>
      <c r="B1159" t="s">
        <v>54</v>
      </c>
      <c r="C1159" s="19">
        <f>VLOOKUP(A1159,Datos!$A$2:$E$16,2,TRUE)</f>
        <v>34859047.116019197</v>
      </c>
      <c r="D1159" s="19">
        <f>VLOOKUP(Panel!A1159,Datos!$A$2:$E$16,3,TRUE)</f>
        <v>3.9986280999999999E-2</v>
      </c>
      <c r="E1159" s="19">
        <f>VLOOKUP(Panel!A1159,Datos!$A$2:$E$16,4,TRUE)</f>
        <v>-668043.82874561998</v>
      </c>
      <c r="F1159" s="19">
        <f>VLOOKUP(Panel!A1159,Datos!$A$2:$E$16,5,TRUE)</f>
        <v>82.4</v>
      </c>
      <c r="G1159" s="22">
        <f>VLOOKUP(Panel!A1159,Datos!$A$2:$F$16,6,TRUE)</f>
        <v>7.264122137570439E-3</v>
      </c>
      <c r="H1159" s="19"/>
      <c r="I1159" s="19"/>
      <c r="J1159" s="19"/>
      <c r="K1159" s="19"/>
      <c r="N1159" s="19">
        <v>5917966</v>
      </c>
      <c r="O1159" s="19">
        <v>13642487</v>
      </c>
      <c r="P1159">
        <v>0</v>
      </c>
      <c r="Q1159" s="19">
        <v>75966130.849999994</v>
      </c>
    </row>
    <row r="1160" spans="1:20" x14ac:dyDescent="0.2">
      <c r="A1160">
        <v>2020</v>
      </c>
      <c r="B1160" t="s">
        <v>55</v>
      </c>
      <c r="C1160" s="19">
        <f>VLOOKUP(A1160,Datos!$A$2:$E$16,2,TRUE)</f>
        <v>34859047.116019197</v>
      </c>
      <c r="D1160" s="19">
        <f>VLOOKUP(Panel!A1160,Datos!$A$2:$E$16,3,TRUE)</f>
        <v>3.9986280999999999E-2</v>
      </c>
      <c r="E1160" s="19">
        <f>VLOOKUP(Panel!A1160,Datos!$A$2:$E$16,4,TRUE)</f>
        <v>-668043.82874561998</v>
      </c>
      <c r="F1160" s="19">
        <f>VLOOKUP(Panel!A1160,Datos!$A$2:$E$16,5,TRUE)</f>
        <v>82.4</v>
      </c>
      <c r="G1160" s="22">
        <f>VLOOKUP(Panel!A1160,Datos!$A$2:$F$16,6,TRUE)</f>
        <v>7.264122137570439E-3</v>
      </c>
      <c r="H1160" s="19"/>
      <c r="I1160" s="19"/>
      <c r="K1160" s="19"/>
      <c r="L1160" s="19"/>
      <c r="M1160" s="19">
        <v>346899058.69999999</v>
      </c>
      <c r="N1160" s="19">
        <v>130585484.65000001</v>
      </c>
      <c r="O1160" s="19">
        <v>72681112</v>
      </c>
      <c r="P1160" s="19">
        <v>22441942</v>
      </c>
      <c r="Q1160" s="19">
        <v>528097029.36000001</v>
      </c>
      <c r="R1160" s="19">
        <v>746587668.61000001</v>
      </c>
      <c r="S1160">
        <v>0</v>
      </c>
    </row>
    <row r="1161" spans="1:20" x14ac:dyDescent="0.2">
      <c r="A1161">
        <v>2020</v>
      </c>
      <c r="B1161" t="s">
        <v>56</v>
      </c>
      <c r="C1161" s="19">
        <f>VLOOKUP(A1161,Datos!$A$2:$E$16,2,TRUE)</f>
        <v>34859047.116019197</v>
      </c>
      <c r="D1161" s="19">
        <f>VLOOKUP(Panel!A1161,Datos!$A$2:$E$16,3,TRUE)</f>
        <v>3.9986280999999999E-2</v>
      </c>
      <c r="E1161" s="19">
        <f>VLOOKUP(Panel!A1161,Datos!$A$2:$E$16,4,TRUE)</f>
        <v>-668043.82874561998</v>
      </c>
      <c r="F1161" s="19">
        <f>VLOOKUP(Panel!A1161,Datos!$A$2:$E$16,5,TRUE)</f>
        <v>82.4</v>
      </c>
      <c r="G1161" s="22">
        <f>VLOOKUP(Panel!A1161,Datos!$A$2:$F$16,6,TRUE)</f>
        <v>7.264122137570439E-3</v>
      </c>
      <c r="H1161" s="19"/>
      <c r="I1161" s="19"/>
      <c r="J1161" s="19"/>
      <c r="K1161" s="19"/>
      <c r="N1161" s="19">
        <v>174653069.00999999</v>
      </c>
      <c r="O1161" s="19">
        <v>20205260</v>
      </c>
      <c r="P1161" s="19">
        <v>15100000</v>
      </c>
      <c r="Q1161" s="19">
        <v>1927115997.55</v>
      </c>
      <c r="R1161" s="19">
        <v>3950000</v>
      </c>
    </row>
    <row r="1162" spans="1:20" x14ac:dyDescent="0.2">
      <c r="A1162">
        <v>2020</v>
      </c>
      <c r="B1162" t="s">
        <v>57</v>
      </c>
      <c r="C1162" s="19">
        <f>VLOOKUP(A1162,Datos!$A$2:$E$16,2,TRUE)</f>
        <v>34859047.116019197</v>
      </c>
      <c r="D1162" s="19">
        <f>VLOOKUP(Panel!A1162,Datos!$A$2:$E$16,3,TRUE)</f>
        <v>3.9986280999999999E-2</v>
      </c>
      <c r="E1162" s="19">
        <f>VLOOKUP(Panel!A1162,Datos!$A$2:$E$16,4,TRUE)</f>
        <v>-668043.82874561998</v>
      </c>
      <c r="F1162" s="19">
        <f>VLOOKUP(Panel!A1162,Datos!$A$2:$E$16,5,TRUE)</f>
        <v>82.4</v>
      </c>
      <c r="G1162" s="22">
        <f>VLOOKUP(Panel!A1162,Datos!$A$2:$F$16,6,TRUE)</f>
        <v>7.264122137570439E-3</v>
      </c>
      <c r="H1162" s="19"/>
      <c r="I1162" s="19"/>
      <c r="J1162" s="19"/>
      <c r="K1162" s="19"/>
      <c r="M1162" s="19">
        <v>2577603.02</v>
      </c>
      <c r="N1162" s="19">
        <v>7848894</v>
      </c>
      <c r="O1162">
        <v>0</v>
      </c>
      <c r="P1162" s="19">
        <v>7854398.6299999999</v>
      </c>
      <c r="Q1162" s="19">
        <v>138654237.94</v>
      </c>
      <c r="R1162" s="19">
        <v>75382821.870000005</v>
      </c>
      <c r="S1162">
        <v>0</v>
      </c>
    </row>
    <row r="1163" spans="1:20" x14ac:dyDescent="0.2">
      <c r="A1163">
        <v>2020</v>
      </c>
      <c r="B1163" t="s">
        <v>58</v>
      </c>
      <c r="C1163" s="19">
        <f>VLOOKUP(A1163,Datos!$A$2:$E$16,2,TRUE)</f>
        <v>34859047.116019197</v>
      </c>
      <c r="D1163" s="19">
        <f>VLOOKUP(Panel!A1163,Datos!$A$2:$E$16,3,TRUE)</f>
        <v>3.9986280999999999E-2</v>
      </c>
      <c r="E1163" s="19">
        <f>VLOOKUP(Panel!A1163,Datos!$A$2:$E$16,4,TRUE)</f>
        <v>-668043.82874561998</v>
      </c>
      <c r="F1163" s="19">
        <f>VLOOKUP(Panel!A1163,Datos!$A$2:$E$16,5,TRUE)</f>
        <v>82.4</v>
      </c>
      <c r="G1163" s="22">
        <f>VLOOKUP(Panel!A1163,Datos!$A$2:$F$16,6,TRUE)</f>
        <v>7.264122137570439E-3</v>
      </c>
      <c r="H1163" s="19"/>
      <c r="J1163" s="19"/>
      <c r="K1163" s="19"/>
      <c r="M1163">
        <v>0</v>
      </c>
      <c r="N1163" s="19">
        <v>52167602</v>
      </c>
      <c r="O1163" s="19">
        <v>56772867.890000001</v>
      </c>
      <c r="P1163" s="19">
        <v>5859172.5099999998</v>
      </c>
      <c r="Q1163" s="19">
        <v>380844277.58999997</v>
      </c>
    </row>
    <row r="1164" spans="1:20" x14ac:dyDescent="0.2">
      <c r="A1164">
        <v>2020</v>
      </c>
      <c r="B1164" t="s">
        <v>59</v>
      </c>
      <c r="C1164" s="19">
        <f>VLOOKUP(A1164,Datos!$A$2:$E$16,2,TRUE)</f>
        <v>34859047.116019197</v>
      </c>
      <c r="D1164" s="19">
        <f>VLOOKUP(Panel!A1164,Datos!$A$2:$E$16,3,TRUE)</f>
        <v>3.9986280999999999E-2</v>
      </c>
      <c r="E1164" s="19">
        <f>VLOOKUP(Panel!A1164,Datos!$A$2:$E$16,4,TRUE)</f>
        <v>-668043.82874561998</v>
      </c>
      <c r="F1164" s="19">
        <f>VLOOKUP(Panel!A1164,Datos!$A$2:$E$16,5,TRUE)</f>
        <v>82.4</v>
      </c>
      <c r="G1164" s="22">
        <f>VLOOKUP(Panel!A1164,Datos!$A$2:$F$16,6,TRUE)</f>
        <v>7.264122137570439E-3</v>
      </c>
      <c r="H1164" s="19"/>
      <c r="I1164" s="19"/>
      <c r="K1164" s="19"/>
      <c r="N1164" s="19">
        <v>2786553</v>
      </c>
      <c r="O1164">
        <v>0</v>
      </c>
      <c r="P1164">
        <v>0</v>
      </c>
      <c r="Q1164" s="19">
        <v>1462014377.6400001</v>
      </c>
    </row>
    <row r="1165" spans="1:20" x14ac:dyDescent="0.2">
      <c r="A1165">
        <v>2020</v>
      </c>
      <c r="B1165" t="s">
        <v>60</v>
      </c>
      <c r="C1165" s="19">
        <f>VLOOKUP(A1165,Datos!$A$2:$E$16,2,TRUE)</f>
        <v>34859047.116019197</v>
      </c>
      <c r="D1165" s="19">
        <f>VLOOKUP(Panel!A1165,Datos!$A$2:$E$16,3,TRUE)</f>
        <v>3.9986280999999999E-2</v>
      </c>
      <c r="E1165" s="19">
        <f>VLOOKUP(Panel!A1165,Datos!$A$2:$E$16,4,TRUE)</f>
        <v>-668043.82874561998</v>
      </c>
      <c r="F1165" s="19">
        <f>VLOOKUP(Panel!A1165,Datos!$A$2:$E$16,5,TRUE)</f>
        <v>82.4</v>
      </c>
      <c r="G1165" s="22">
        <f>VLOOKUP(Panel!A1165,Datos!$A$2:$F$16,6,TRUE)</f>
        <v>7.264122137570439E-3</v>
      </c>
      <c r="H1165" s="19"/>
      <c r="I1165" s="19"/>
      <c r="J1165" s="19"/>
      <c r="K1165" s="19"/>
      <c r="M1165">
        <v>0</v>
      </c>
      <c r="N1165" s="19">
        <v>100000</v>
      </c>
      <c r="P1165" s="19">
        <v>135025443.75</v>
      </c>
      <c r="Q1165" s="19">
        <v>1556479404.9400001</v>
      </c>
      <c r="R1165" s="19">
        <v>133098954.68000001</v>
      </c>
      <c r="S1165" s="19">
        <v>397940000</v>
      </c>
    </row>
    <row r="1166" spans="1:20" x14ac:dyDescent="0.2">
      <c r="A1166">
        <v>2020</v>
      </c>
      <c r="B1166" t="s">
        <v>61</v>
      </c>
      <c r="C1166" s="19">
        <f>VLOOKUP(A1166,Datos!$A$2:$E$16,2,TRUE)</f>
        <v>34859047.116019197</v>
      </c>
      <c r="D1166" s="19">
        <f>VLOOKUP(Panel!A1166,Datos!$A$2:$E$16,3,TRUE)</f>
        <v>3.9986280999999999E-2</v>
      </c>
      <c r="E1166" s="19">
        <f>VLOOKUP(Panel!A1166,Datos!$A$2:$E$16,4,TRUE)</f>
        <v>-668043.82874561998</v>
      </c>
      <c r="F1166" s="19">
        <f>VLOOKUP(Panel!A1166,Datos!$A$2:$E$16,5,TRUE)</f>
        <v>82.4</v>
      </c>
      <c r="G1166" s="22">
        <f>VLOOKUP(Panel!A1166,Datos!$A$2:$F$16,6,TRUE)</f>
        <v>7.264122137570439E-3</v>
      </c>
      <c r="H1166" s="19"/>
      <c r="I1166" s="19"/>
      <c r="J1166" s="19"/>
      <c r="K1166" s="19"/>
      <c r="M1166" s="19">
        <v>591000</v>
      </c>
      <c r="N1166" s="19">
        <v>688000</v>
      </c>
      <c r="O1166">
        <v>0</v>
      </c>
      <c r="Q1166" s="19">
        <v>197966338</v>
      </c>
    </row>
    <row r="1167" spans="1:20" x14ac:dyDescent="0.2">
      <c r="A1167">
        <v>2020</v>
      </c>
      <c r="B1167" t="s">
        <v>62</v>
      </c>
      <c r="C1167" s="19">
        <f>VLOOKUP(A1167,Datos!$A$2:$E$16,2,TRUE)</f>
        <v>34859047.116019197</v>
      </c>
      <c r="D1167" s="19">
        <f>VLOOKUP(Panel!A1167,Datos!$A$2:$E$16,3,TRUE)</f>
        <v>3.9986280999999999E-2</v>
      </c>
      <c r="E1167" s="19">
        <f>VLOOKUP(Panel!A1167,Datos!$A$2:$E$16,4,TRUE)</f>
        <v>-668043.82874561998</v>
      </c>
      <c r="F1167" s="19">
        <f>VLOOKUP(Panel!A1167,Datos!$A$2:$E$16,5,TRUE)</f>
        <v>82.4</v>
      </c>
      <c r="G1167" s="22">
        <f>VLOOKUP(Panel!A1167,Datos!$A$2:$F$16,6,TRUE)</f>
        <v>7.264122137570439E-3</v>
      </c>
      <c r="H1167" s="19"/>
      <c r="J1167" s="19"/>
      <c r="L1167" s="19"/>
      <c r="M1167" s="19">
        <v>32031367.050000001</v>
      </c>
      <c r="O1167" s="19">
        <v>2995000</v>
      </c>
      <c r="P1167" s="19">
        <v>23193164.800000001</v>
      </c>
      <c r="Q1167" s="19">
        <v>476043099.00999999</v>
      </c>
    </row>
    <row r="1168" spans="1:20" x14ac:dyDescent="0.2">
      <c r="A1168">
        <v>2020</v>
      </c>
      <c r="B1168" t="s">
        <v>63</v>
      </c>
      <c r="C1168" s="19">
        <f>VLOOKUP(A1168,Datos!$A$2:$E$16,2,TRUE)</f>
        <v>34859047.116019197</v>
      </c>
      <c r="D1168" s="19">
        <f>VLOOKUP(Panel!A1168,Datos!$A$2:$E$16,3,TRUE)</f>
        <v>3.9986280999999999E-2</v>
      </c>
      <c r="E1168" s="19">
        <f>VLOOKUP(Panel!A1168,Datos!$A$2:$E$16,4,TRUE)</f>
        <v>-668043.82874561998</v>
      </c>
      <c r="F1168" s="19">
        <f>VLOOKUP(Panel!A1168,Datos!$A$2:$E$16,5,TRUE)</f>
        <v>82.4</v>
      </c>
      <c r="G1168" s="22">
        <f>VLOOKUP(Panel!A1168,Datos!$A$2:$F$16,6,TRUE)</f>
        <v>7.264122137570439E-3</v>
      </c>
      <c r="H1168" s="19"/>
      <c r="I1168" s="19"/>
      <c r="J1168" s="19"/>
      <c r="K1168" s="19"/>
      <c r="N1168" s="19">
        <v>125670480</v>
      </c>
      <c r="O1168" s="19">
        <v>116248069.38</v>
      </c>
      <c r="P1168" s="19">
        <v>54868400</v>
      </c>
      <c r="Q1168" s="19">
        <v>689416861.34000003</v>
      </c>
      <c r="R1168">
        <v>0</v>
      </c>
      <c r="S1168" s="19">
        <v>110608800</v>
      </c>
      <c r="T1168" s="19">
        <v>117782584.98</v>
      </c>
    </row>
    <row r="1169" spans="1:19" x14ac:dyDescent="0.2">
      <c r="A1169">
        <v>2020</v>
      </c>
      <c r="B1169" t="s">
        <v>64</v>
      </c>
      <c r="C1169" s="19">
        <f>VLOOKUP(A1169,Datos!$A$2:$E$16,2,TRUE)</f>
        <v>34859047.116019197</v>
      </c>
      <c r="D1169" s="19">
        <f>VLOOKUP(Panel!A1169,Datos!$A$2:$E$16,3,TRUE)</f>
        <v>3.9986280999999999E-2</v>
      </c>
      <c r="E1169" s="19">
        <f>VLOOKUP(Panel!A1169,Datos!$A$2:$E$16,4,TRUE)</f>
        <v>-668043.82874561998</v>
      </c>
      <c r="F1169" s="19">
        <f>VLOOKUP(Panel!A1169,Datos!$A$2:$E$16,5,TRUE)</f>
        <v>82.4</v>
      </c>
      <c r="G1169" s="22">
        <f>VLOOKUP(Panel!A1169,Datos!$A$2:$F$16,6,TRUE)</f>
        <v>7.264122137570439E-3</v>
      </c>
      <c r="H1169" s="19"/>
      <c r="I1169" s="19"/>
      <c r="J1169" s="19"/>
      <c r="K1169" s="19"/>
      <c r="L1169" s="19"/>
      <c r="N1169" s="19">
        <v>2998665.81</v>
      </c>
      <c r="O1169" s="19">
        <v>190000</v>
      </c>
      <c r="Q1169" s="19">
        <v>343744172.39999998</v>
      </c>
      <c r="R1169" s="19">
        <v>113616224</v>
      </c>
      <c r="S1169">
        <v>0</v>
      </c>
    </row>
    <row r="1170" spans="1:19" x14ac:dyDescent="0.2">
      <c r="A1170">
        <v>2020</v>
      </c>
      <c r="B1170" t="s">
        <v>65</v>
      </c>
      <c r="C1170" s="19">
        <f>VLOOKUP(A1170,Datos!$A$2:$E$16,2,TRUE)</f>
        <v>34859047.116019197</v>
      </c>
      <c r="D1170" s="19">
        <f>VLOOKUP(Panel!A1170,Datos!$A$2:$E$16,3,TRUE)</f>
        <v>3.9986280999999999E-2</v>
      </c>
      <c r="E1170" s="19">
        <f>VLOOKUP(Panel!A1170,Datos!$A$2:$E$16,4,TRUE)</f>
        <v>-668043.82874561998</v>
      </c>
      <c r="F1170" s="19">
        <f>VLOOKUP(Panel!A1170,Datos!$A$2:$E$16,5,TRUE)</f>
        <v>82.4</v>
      </c>
      <c r="G1170" s="22">
        <f>VLOOKUP(Panel!A1170,Datos!$A$2:$F$16,6,TRUE)</f>
        <v>7.264122137570439E-3</v>
      </c>
      <c r="K1170" s="19"/>
      <c r="M1170">
        <v>0</v>
      </c>
      <c r="N1170" s="19">
        <v>19790798.09</v>
      </c>
      <c r="P1170">
        <v>0</v>
      </c>
      <c r="Q1170" s="19">
        <v>173865614.59999999</v>
      </c>
      <c r="R1170" s="19">
        <v>666834.94999999995</v>
      </c>
      <c r="S1170">
        <v>0</v>
      </c>
    </row>
    <row r="1171" spans="1:19" x14ac:dyDescent="0.2">
      <c r="A1171">
        <v>2020</v>
      </c>
      <c r="B1171" t="s">
        <v>66</v>
      </c>
      <c r="C1171" s="19">
        <f>VLOOKUP(A1171,Datos!$A$2:$E$16,2,TRUE)</f>
        <v>34859047.116019197</v>
      </c>
      <c r="D1171" s="19">
        <f>VLOOKUP(Panel!A1171,Datos!$A$2:$E$16,3,TRUE)</f>
        <v>3.9986280999999999E-2</v>
      </c>
      <c r="E1171" s="19">
        <f>VLOOKUP(Panel!A1171,Datos!$A$2:$E$16,4,TRUE)</f>
        <v>-668043.82874561998</v>
      </c>
      <c r="F1171" s="19">
        <f>VLOOKUP(Panel!A1171,Datos!$A$2:$E$16,5,TRUE)</f>
        <v>82.4</v>
      </c>
      <c r="G1171" s="22">
        <f>VLOOKUP(Panel!A1171,Datos!$A$2:$F$16,6,TRUE)</f>
        <v>7.264122137570439E-3</v>
      </c>
      <c r="H1171" s="19"/>
      <c r="I1171" s="19"/>
      <c r="J1171" s="19"/>
      <c r="K1171" s="19"/>
      <c r="N1171" s="19">
        <v>3854721.94</v>
      </c>
      <c r="O1171">
        <v>0</v>
      </c>
      <c r="P1171" s="19">
        <v>43278919.5</v>
      </c>
      <c r="Q1171" s="19">
        <v>617145913.97000003</v>
      </c>
      <c r="R1171" s="19">
        <v>6583049</v>
      </c>
    </row>
    <row r="1172" spans="1:19" x14ac:dyDescent="0.2">
      <c r="A1172">
        <v>2020</v>
      </c>
      <c r="B1172" t="s">
        <v>67</v>
      </c>
      <c r="C1172" s="19">
        <f>VLOOKUP(A1172,Datos!$A$2:$E$16,2,TRUE)</f>
        <v>34859047.116019197</v>
      </c>
      <c r="D1172" s="19">
        <f>VLOOKUP(Panel!A1172,Datos!$A$2:$E$16,3,TRUE)</f>
        <v>3.9986280999999999E-2</v>
      </c>
      <c r="E1172" s="19">
        <f>VLOOKUP(Panel!A1172,Datos!$A$2:$E$16,4,TRUE)</f>
        <v>-668043.82874561998</v>
      </c>
      <c r="F1172" s="19">
        <f>VLOOKUP(Panel!A1172,Datos!$A$2:$E$16,5,TRUE)</f>
        <v>82.4</v>
      </c>
      <c r="G1172" s="22">
        <f>VLOOKUP(Panel!A1172,Datos!$A$2:$F$16,6,TRUE)</f>
        <v>7.264122137570439E-3</v>
      </c>
      <c r="H1172" s="19"/>
      <c r="I1172" s="19"/>
      <c r="J1172" s="19"/>
      <c r="K1172" s="19"/>
      <c r="M1172">
        <v>0</v>
      </c>
      <c r="O1172">
        <v>0</v>
      </c>
      <c r="P1172" s="19">
        <v>63924659.329999998</v>
      </c>
      <c r="Q1172">
        <v>0</v>
      </c>
      <c r="R1172">
        <v>0</v>
      </c>
      <c r="S1172">
        <v>0</v>
      </c>
    </row>
    <row r="1173" spans="1:19" x14ac:dyDescent="0.2">
      <c r="A1173">
        <v>2020</v>
      </c>
      <c r="B1173" t="s">
        <v>68</v>
      </c>
      <c r="C1173" s="19">
        <f>VLOOKUP(A1173,Datos!$A$2:$E$16,2,TRUE)</f>
        <v>34859047.116019197</v>
      </c>
      <c r="D1173" s="19">
        <f>VLOOKUP(Panel!A1173,Datos!$A$2:$E$16,3,TRUE)</f>
        <v>3.9986280999999999E-2</v>
      </c>
      <c r="E1173" s="19">
        <f>VLOOKUP(Panel!A1173,Datos!$A$2:$E$16,4,TRUE)</f>
        <v>-668043.82874561998</v>
      </c>
      <c r="F1173" s="19">
        <f>VLOOKUP(Panel!A1173,Datos!$A$2:$E$16,5,TRUE)</f>
        <v>82.4</v>
      </c>
      <c r="G1173" s="22">
        <f>VLOOKUP(Panel!A1173,Datos!$A$2:$F$16,6,TRUE)</f>
        <v>7.264122137570439E-3</v>
      </c>
      <c r="H1173" s="19"/>
      <c r="I1173" s="19"/>
      <c r="K1173" s="19"/>
      <c r="M1173">
        <v>0</v>
      </c>
      <c r="N1173" s="19">
        <v>296463.14</v>
      </c>
      <c r="P1173">
        <v>0</v>
      </c>
      <c r="Q1173" s="19">
        <v>244249554.47</v>
      </c>
      <c r="R1173">
        <v>0</v>
      </c>
    </row>
    <row r="1174" spans="1:19" x14ac:dyDescent="0.2">
      <c r="A1174">
        <v>2020</v>
      </c>
      <c r="B1174" t="s">
        <v>69</v>
      </c>
      <c r="C1174" s="19">
        <f>VLOOKUP(A1174,Datos!$A$2:$E$16,2,TRUE)</f>
        <v>34859047.116019197</v>
      </c>
      <c r="D1174" s="19">
        <f>VLOOKUP(Panel!A1174,Datos!$A$2:$E$16,3,TRUE)</f>
        <v>3.9986280999999999E-2</v>
      </c>
      <c r="E1174" s="19">
        <f>VLOOKUP(Panel!A1174,Datos!$A$2:$E$16,4,TRUE)</f>
        <v>-668043.82874561998</v>
      </c>
      <c r="F1174" s="19">
        <f>VLOOKUP(Panel!A1174,Datos!$A$2:$E$16,5,TRUE)</f>
        <v>82.4</v>
      </c>
      <c r="G1174" s="22">
        <f>VLOOKUP(Panel!A1174,Datos!$A$2:$F$16,6,TRUE)</f>
        <v>7.264122137570439E-3</v>
      </c>
      <c r="H1174" s="19"/>
      <c r="I1174" s="19"/>
      <c r="J1174" s="19"/>
      <c r="K1174" s="19"/>
      <c r="M1174">
        <v>0</v>
      </c>
      <c r="N1174">
        <v>0</v>
      </c>
      <c r="O1174" s="19">
        <v>492654995.94999999</v>
      </c>
      <c r="P1174" s="19">
        <v>59471181.530000001</v>
      </c>
      <c r="Q1174" s="19">
        <v>2162749483.5500002</v>
      </c>
      <c r="R1174" s="19">
        <v>58735375</v>
      </c>
      <c r="S1174">
        <v>0</v>
      </c>
    </row>
    <row r="1175" spans="1:19" x14ac:dyDescent="0.2">
      <c r="A1175">
        <v>2020</v>
      </c>
      <c r="B1175" t="s">
        <v>70</v>
      </c>
      <c r="C1175" s="19">
        <f>VLOOKUP(A1175,Datos!$A$2:$E$16,2,TRUE)</f>
        <v>34859047.116019197</v>
      </c>
      <c r="D1175" s="19">
        <f>VLOOKUP(Panel!A1175,Datos!$A$2:$E$16,3,TRUE)</f>
        <v>3.9986280999999999E-2</v>
      </c>
      <c r="E1175" s="19">
        <f>VLOOKUP(Panel!A1175,Datos!$A$2:$E$16,4,TRUE)</f>
        <v>-668043.82874561998</v>
      </c>
      <c r="F1175" s="19">
        <f>VLOOKUP(Panel!A1175,Datos!$A$2:$E$16,5,TRUE)</f>
        <v>82.4</v>
      </c>
      <c r="G1175" s="22">
        <f>VLOOKUP(Panel!A1175,Datos!$A$2:$F$16,6,TRUE)</f>
        <v>7.264122137570439E-3</v>
      </c>
      <c r="H1175" s="19"/>
      <c r="J1175" s="19"/>
      <c r="K1175" s="19"/>
      <c r="L1175" s="19"/>
      <c r="N1175" s="19">
        <v>116585570.84999999</v>
      </c>
      <c r="O1175" s="19">
        <v>73568019</v>
      </c>
      <c r="P1175" s="19">
        <v>34802450</v>
      </c>
      <c r="Q1175" s="19">
        <v>466244300.94999999</v>
      </c>
    </row>
    <row r="1176" spans="1:19" x14ac:dyDescent="0.2">
      <c r="A1176">
        <v>2020</v>
      </c>
      <c r="B1176" t="s">
        <v>71</v>
      </c>
      <c r="C1176" s="19">
        <f>VLOOKUP(A1176,Datos!$A$2:$E$16,2,TRUE)</f>
        <v>34859047.116019197</v>
      </c>
      <c r="D1176" s="19">
        <f>VLOOKUP(Panel!A1176,Datos!$A$2:$E$16,3,TRUE)</f>
        <v>3.9986280999999999E-2</v>
      </c>
      <c r="E1176" s="19">
        <f>VLOOKUP(Panel!A1176,Datos!$A$2:$E$16,4,TRUE)</f>
        <v>-668043.82874561998</v>
      </c>
      <c r="F1176" s="19">
        <f>VLOOKUP(Panel!A1176,Datos!$A$2:$E$16,5,TRUE)</f>
        <v>82.4</v>
      </c>
      <c r="G1176" s="22">
        <f>VLOOKUP(Panel!A1176,Datos!$A$2:$F$16,6,TRUE)</f>
        <v>7.264122137570439E-3</v>
      </c>
      <c r="H1176" s="19"/>
      <c r="I1176" s="19"/>
      <c r="J1176" s="19"/>
      <c r="K1176" s="19"/>
      <c r="L1176" s="19"/>
      <c r="M1176" s="19">
        <v>7610000</v>
      </c>
      <c r="N1176" s="19">
        <v>3290000</v>
      </c>
      <c r="O1176" s="19">
        <v>15019588.25</v>
      </c>
      <c r="P1176" s="19">
        <v>48948449.520000003</v>
      </c>
      <c r="Q1176" s="19">
        <v>186518099.31</v>
      </c>
      <c r="R1176" s="19">
        <v>13996400</v>
      </c>
    </row>
    <row r="1177" spans="1:19" x14ac:dyDescent="0.2">
      <c r="A1177">
        <v>2020</v>
      </c>
      <c r="B1177" t="s">
        <v>72</v>
      </c>
      <c r="C1177" s="19">
        <f>VLOOKUP(A1177,Datos!$A$2:$E$16,2,TRUE)</f>
        <v>34859047.116019197</v>
      </c>
      <c r="D1177" s="19">
        <f>VLOOKUP(Panel!A1177,Datos!$A$2:$E$16,3,TRUE)</f>
        <v>3.9986280999999999E-2</v>
      </c>
      <c r="E1177" s="19">
        <f>VLOOKUP(Panel!A1177,Datos!$A$2:$E$16,4,TRUE)</f>
        <v>-668043.82874561998</v>
      </c>
      <c r="F1177" s="19">
        <f>VLOOKUP(Panel!A1177,Datos!$A$2:$E$16,5,TRUE)</f>
        <v>82.4</v>
      </c>
      <c r="G1177" s="22">
        <f>VLOOKUP(Panel!A1177,Datos!$A$2:$F$16,6,TRUE)</f>
        <v>7.264122137570439E-3</v>
      </c>
      <c r="H1177" s="19"/>
      <c r="I1177" s="19"/>
      <c r="J1177" s="19"/>
      <c r="K1177" s="19"/>
      <c r="N1177">
        <v>0</v>
      </c>
      <c r="O1177">
        <v>0</v>
      </c>
      <c r="P1177">
        <v>0</v>
      </c>
      <c r="Q1177" s="19">
        <v>96973513</v>
      </c>
      <c r="R1177">
        <v>0</v>
      </c>
      <c r="S1177">
        <v>0</v>
      </c>
    </row>
    <row r="1178" spans="1:19" x14ac:dyDescent="0.2">
      <c r="A1178">
        <v>2020</v>
      </c>
      <c r="B1178" t="s">
        <v>73</v>
      </c>
      <c r="C1178" s="19">
        <f>VLOOKUP(A1178,Datos!$A$2:$E$16,2,TRUE)</f>
        <v>34859047.116019197</v>
      </c>
      <c r="D1178" s="19">
        <f>VLOOKUP(Panel!A1178,Datos!$A$2:$E$16,3,TRUE)</f>
        <v>3.9986280999999999E-2</v>
      </c>
      <c r="E1178" s="19">
        <f>VLOOKUP(Panel!A1178,Datos!$A$2:$E$16,4,TRUE)</f>
        <v>-668043.82874561998</v>
      </c>
      <c r="F1178" s="19">
        <f>VLOOKUP(Panel!A1178,Datos!$A$2:$E$16,5,TRUE)</f>
        <v>82.4</v>
      </c>
      <c r="G1178" s="22">
        <f>VLOOKUP(Panel!A1178,Datos!$A$2:$F$16,6,TRUE)</f>
        <v>7.264122137570439E-3</v>
      </c>
      <c r="H1178" s="19"/>
      <c r="J1178" s="19"/>
      <c r="K1178" s="19"/>
      <c r="L1178" s="19"/>
      <c r="N1178" s="19">
        <v>78054183.849999994</v>
      </c>
      <c r="O1178" s="19">
        <v>156234174</v>
      </c>
      <c r="P1178" s="19">
        <v>259280604.22</v>
      </c>
      <c r="Q1178" s="19">
        <v>455299648.13</v>
      </c>
      <c r="R1178" s="19">
        <v>63948437</v>
      </c>
      <c r="S1178">
        <v>0</v>
      </c>
    </row>
    <row r="1179" spans="1:19" x14ac:dyDescent="0.2">
      <c r="A1179">
        <v>2020</v>
      </c>
      <c r="B1179" t="s">
        <v>74</v>
      </c>
      <c r="C1179" s="19">
        <f>VLOOKUP(A1179,Datos!$A$2:$E$16,2,TRUE)</f>
        <v>34859047.116019197</v>
      </c>
      <c r="D1179" s="19">
        <f>VLOOKUP(Panel!A1179,Datos!$A$2:$E$16,3,TRUE)</f>
        <v>3.9986280999999999E-2</v>
      </c>
      <c r="E1179" s="19">
        <f>VLOOKUP(Panel!A1179,Datos!$A$2:$E$16,4,TRUE)</f>
        <v>-668043.82874561998</v>
      </c>
      <c r="F1179" s="19">
        <f>VLOOKUP(Panel!A1179,Datos!$A$2:$E$16,5,TRUE)</f>
        <v>82.4</v>
      </c>
      <c r="G1179" s="22">
        <f>VLOOKUP(Panel!A1179,Datos!$A$2:$F$16,6,TRUE)</f>
        <v>7.264122137570439E-3</v>
      </c>
      <c r="H1179" s="19"/>
      <c r="I1179" s="19"/>
      <c r="K1179" s="19"/>
      <c r="N1179" s="19">
        <v>1590040</v>
      </c>
      <c r="O1179">
        <v>0</v>
      </c>
      <c r="P1179">
        <v>0</v>
      </c>
      <c r="Q1179" s="19">
        <v>758618143.67999995</v>
      </c>
    </row>
    <row r="1180" spans="1:19" x14ac:dyDescent="0.2">
      <c r="A1180">
        <v>2020</v>
      </c>
      <c r="B1180" t="s">
        <v>75</v>
      </c>
      <c r="C1180" s="19">
        <f>VLOOKUP(A1180,Datos!$A$2:$E$16,2,TRUE)</f>
        <v>34859047.116019197</v>
      </c>
      <c r="D1180" s="19">
        <f>VLOOKUP(Panel!A1180,Datos!$A$2:$E$16,3,TRUE)</f>
        <v>3.9986280999999999E-2</v>
      </c>
      <c r="E1180" s="19">
        <f>VLOOKUP(Panel!A1180,Datos!$A$2:$E$16,4,TRUE)</f>
        <v>-668043.82874561998</v>
      </c>
      <c r="F1180" s="19">
        <f>VLOOKUP(Panel!A1180,Datos!$A$2:$E$16,5,TRUE)</f>
        <v>82.4</v>
      </c>
      <c r="G1180" s="22">
        <f>VLOOKUP(Panel!A1180,Datos!$A$2:$F$16,6,TRUE)</f>
        <v>7.264122137570439E-3</v>
      </c>
      <c r="H1180" s="19"/>
      <c r="I1180" s="19"/>
      <c r="J1180" s="19"/>
      <c r="N1180" s="19">
        <v>284843.76</v>
      </c>
      <c r="P1180">
        <v>0</v>
      </c>
      <c r="Q1180" s="19">
        <v>161905915.19</v>
      </c>
      <c r="S1180">
        <v>0</v>
      </c>
    </row>
    <row r="1181" spans="1:19" x14ac:dyDescent="0.2">
      <c r="A1181">
        <v>2020</v>
      </c>
      <c r="B1181" t="s">
        <v>76</v>
      </c>
      <c r="C1181" s="19">
        <f>VLOOKUP(A1181,Datos!$A$2:$E$16,2,TRUE)</f>
        <v>34859047.116019197</v>
      </c>
      <c r="D1181" s="19">
        <f>VLOOKUP(Panel!A1181,Datos!$A$2:$E$16,3,TRUE)</f>
        <v>3.9986280999999999E-2</v>
      </c>
      <c r="E1181" s="19">
        <f>VLOOKUP(Panel!A1181,Datos!$A$2:$E$16,4,TRUE)</f>
        <v>-668043.82874561998</v>
      </c>
      <c r="F1181" s="19">
        <f>VLOOKUP(Panel!A1181,Datos!$A$2:$E$16,5,TRUE)</f>
        <v>82.4</v>
      </c>
      <c r="G1181" s="22">
        <f>VLOOKUP(Panel!A1181,Datos!$A$2:$F$16,6,TRUE)</f>
        <v>7.264122137570439E-3</v>
      </c>
      <c r="H1181" s="19"/>
      <c r="I1181" s="19"/>
      <c r="J1181" s="19"/>
      <c r="K1181" s="19"/>
      <c r="M1181" s="19">
        <v>295000</v>
      </c>
      <c r="N1181" s="19">
        <v>195787077</v>
      </c>
      <c r="O1181" s="19">
        <v>19560</v>
      </c>
      <c r="P1181" s="19">
        <v>4768023.78</v>
      </c>
      <c r="Q1181" s="19">
        <v>1309123711.1300001</v>
      </c>
      <c r="R1181" s="19">
        <v>195000</v>
      </c>
      <c r="S1181">
        <v>0</v>
      </c>
    </row>
    <row r="1182" spans="1:19" x14ac:dyDescent="0.2">
      <c r="A1182">
        <v>2020</v>
      </c>
      <c r="B1182" t="s">
        <v>77</v>
      </c>
      <c r="C1182" s="19">
        <f>VLOOKUP(A1182,Datos!$A$2:$E$16,2,TRUE)</f>
        <v>34859047.116019197</v>
      </c>
      <c r="D1182" s="19">
        <f>VLOOKUP(Panel!A1182,Datos!$A$2:$E$16,3,TRUE)</f>
        <v>3.9986280999999999E-2</v>
      </c>
      <c r="E1182" s="19">
        <f>VLOOKUP(Panel!A1182,Datos!$A$2:$E$16,4,TRUE)</f>
        <v>-668043.82874561998</v>
      </c>
      <c r="F1182" s="19">
        <f>VLOOKUP(Panel!A1182,Datos!$A$2:$E$16,5,TRUE)</f>
        <v>82.4</v>
      </c>
      <c r="G1182" s="22">
        <f>VLOOKUP(Panel!A1182,Datos!$A$2:$F$16,6,TRUE)</f>
        <v>7.264122137570439E-3</v>
      </c>
      <c r="H1182" s="19"/>
      <c r="J1182" s="19"/>
      <c r="M1182">
        <v>0</v>
      </c>
      <c r="N1182" s="19">
        <v>6742199</v>
      </c>
      <c r="O1182" s="19">
        <v>79215545</v>
      </c>
      <c r="P1182" s="19">
        <v>24390771.949999999</v>
      </c>
      <c r="Q1182" s="19">
        <v>237521733.66</v>
      </c>
      <c r="R1182" s="19">
        <v>71386142</v>
      </c>
      <c r="S1182">
        <v>0</v>
      </c>
    </row>
    <row r="1183" spans="1:19" x14ac:dyDescent="0.2">
      <c r="A1183">
        <v>2020</v>
      </c>
      <c r="B1183" t="s">
        <v>78</v>
      </c>
      <c r="C1183" s="19">
        <f>VLOOKUP(A1183,Datos!$A$2:$E$16,2,TRUE)</f>
        <v>34859047.116019197</v>
      </c>
      <c r="D1183" s="19">
        <f>VLOOKUP(Panel!A1183,Datos!$A$2:$E$16,3,TRUE)</f>
        <v>3.9986280999999999E-2</v>
      </c>
      <c r="E1183" s="19">
        <f>VLOOKUP(Panel!A1183,Datos!$A$2:$E$16,4,TRUE)</f>
        <v>-668043.82874561998</v>
      </c>
      <c r="F1183" s="19">
        <f>VLOOKUP(Panel!A1183,Datos!$A$2:$E$16,5,TRUE)</f>
        <v>82.4</v>
      </c>
      <c r="G1183" s="22">
        <f>VLOOKUP(Panel!A1183,Datos!$A$2:$F$16,6,TRUE)</f>
        <v>7.264122137570439E-3</v>
      </c>
      <c r="H1183" s="19"/>
      <c r="I1183" s="19"/>
      <c r="J1183" s="19"/>
      <c r="K1183" s="19"/>
      <c r="L1183" s="19"/>
      <c r="M1183" s="19">
        <v>725000</v>
      </c>
      <c r="N1183" s="19">
        <v>7198032.9800000004</v>
      </c>
      <c r="O1183" s="19">
        <v>1755000</v>
      </c>
      <c r="P1183">
        <v>0</v>
      </c>
      <c r="Q1183" s="19">
        <v>108591874.37</v>
      </c>
      <c r="R1183" s="19">
        <v>1800000</v>
      </c>
    </row>
    <row r="1184" spans="1:19" x14ac:dyDescent="0.2">
      <c r="A1184">
        <v>2020</v>
      </c>
      <c r="B1184" t="s">
        <v>79</v>
      </c>
      <c r="C1184" s="19">
        <f>VLOOKUP(A1184,Datos!$A$2:$E$16,2,TRUE)</f>
        <v>34859047.116019197</v>
      </c>
      <c r="D1184" s="19">
        <f>VLOOKUP(Panel!A1184,Datos!$A$2:$E$16,3,TRUE)</f>
        <v>3.9986280999999999E-2</v>
      </c>
      <c r="E1184" s="19">
        <f>VLOOKUP(Panel!A1184,Datos!$A$2:$E$16,4,TRUE)</f>
        <v>-668043.82874561998</v>
      </c>
      <c r="F1184" s="19">
        <f>VLOOKUP(Panel!A1184,Datos!$A$2:$E$16,5,TRUE)</f>
        <v>82.4</v>
      </c>
      <c r="G1184" s="22">
        <f>VLOOKUP(Panel!A1184,Datos!$A$2:$F$16,6,TRUE)</f>
        <v>7.264122137570439E-3</v>
      </c>
      <c r="H1184" s="19"/>
      <c r="J1184" s="19"/>
      <c r="K1184" s="19"/>
      <c r="L1184" s="19"/>
      <c r="M1184">
        <v>0</v>
      </c>
      <c r="N1184" s="19">
        <v>3825700</v>
      </c>
      <c r="O1184" s="19">
        <v>23500000</v>
      </c>
      <c r="P1184">
        <v>0</v>
      </c>
      <c r="Q1184" s="19">
        <v>677160394.10000002</v>
      </c>
      <c r="R1184" s="19">
        <v>338669.58</v>
      </c>
    </row>
    <row r="1185" spans="1:20" x14ac:dyDescent="0.2">
      <c r="A1185">
        <v>2020</v>
      </c>
      <c r="B1185" t="s">
        <v>80</v>
      </c>
      <c r="C1185" s="19">
        <f>VLOOKUP(A1185,Datos!$A$2:$E$16,2,TRUE)</f>
        <v>34859047.116019197</v>
      </c>
      <c r="D1185" s="19">
        <f>VLOOKUP(Panel!A1185,Datos!$A$2:$E$16,3,TRUE)</f>
        <v>3.9986280999999999E-2</v>
      </c>
      <c r="E1185" s="19">
        <f>VLOOKUP(Panel!A1185,Datos!$A$2:$E$16,4,TRUE)</f>
        <v>-668043.82874561998</v>
      </c>
      <c r="F1185" s="19">
        <f>VLOOKUP(Panel!A1185,Datos!$A$2:$E$16,5,TRUE)</f>
        <v>82.4</v>
      </c>
      <c r="G1185" s="22">
        <f>VLOOKUP(Panel!A1185,Datos!$A$2:$F$16,6,TRUE)</f>
        <v>7.264122137570439E-3</v>
      </c>
      <c r="H1185" s="19"/>
      <c r="I1185" s="19"/>
      <c r="J1185" s="19"/>
      <c r="K1185" s="19"/>
      <c r="M1185">
        <v>0</v>
      </c>
      <c r="N1185" s="19">
        <v>25338946.050000001</v>
      </c>
      <c r="O1185">
        <v>0</v>
      </c>
      <c r="P1185" s="19">
        <v>23389200</v>
      </c>
      <c r="Q1185" s="19">
        <v>162082711.80000001</v>
      </c>
      <c r="R1185" s="19">
        <v>39975000</v>
      </c>
      <c r="S1185" s="19">
        <v>40037820.329999998</v>
      </c>
    </row>
    <row r="1186" spans="1:20" x14ac:dyDescent="0.2">
      <c r="A1186">
        <v>2020</v>
      </c>
      <c r="B1186" t="s">
        <v>81</v>
      </c>
      <c r="C1186" s="19">
        <f>VLOOKUP(A1186,Datos!$A$2:$E$16,2,TRUE)</f>
        <v>34859047.116019197</v>
      </c>
      <c r="D1186" s="19">
        <f>VLOOKUP(Panel!A1186,Datos!$A$2:$E$16,3,TRUE)</f>
        <v>3.9986280999999999E-2</v>
      </c>
      <c r="E1186" s="19">
        <f>VLOOKUP(Panel!A1186,Datos!$A$2:$E$16,4,TRUE)</f>
        <v>-668043.82874561998</v>
      </c>
      <c r="F1186" s="19">
        <f>VLOOKUP(Panel!A1186,Datos!$A$2:$E$16,5,TRUE)</f>
        <v>82.4</v>
      </c>
      <c r="G1186" s="22">
        <f>VLOOKUP(Panel!A1186,Datos!$A$2:$F$16,6,TRUE)</f>
        <v>7.264122137570439E-3</v>
      </c>
      <c r="H1186" s="19"/>
      <c r="J1186" s="19"/>
      <c r="K1186" s="19"/>
      <c r="M1186" s="19">
        <v>424095</v>
      </c>
      <c r="N1186" s="19">
        <v>8564303.4199999999</v>
      </c>
      <c r="O1186" s="19">
        <v>184966643</v>
      </c>
      <c r="P1186" s="19">
        <v>9997605</v>
      </c>
      <c r="Q1186" s="19">
        <v>602910618.58000004</v>
      </c>
      <c r="R1186" s="19">
        <v>244590051.15000001</v>
      </c>
      <c r="S1186">
        <v>0</v>
      </c>
    </row>
    <row r="1187" spans="1:20" x14ac:dyDescent="0.2">
      <c r="A1187">
        <v>2020</v>
      </c>
      <c r="B1187" t="s">
        <v>82</v>
      </c>
      <c r="C1187" s="19">
        <f>VLOOKUP(A1187,Datos!$A$2:$E$16,2,TRUE)</f>
        <v>34859047.116019197</v>
      </c>
      <c r="D1187" s="19">
        <f>VLOOKUP(Panel!A1187,Datos!$A$2:$E$16,3,TRUE)</f>
        <v>3.9986280999999999E-2</v>
      </c>
      <c r="E1187" s="19">
        <f>VLOOKUP(Panel!A1187,Datos!$A$2:$E$16,4,TRUE)</f>
        <v>-668043.82874561998</v>
      </c>
      <c r="F1187" s="19">
        <f>VLOOKUP(Panel!A1187,Datos!$A$2:$E$16,5,TRUE)</f>
        <v>82.4</v>
      </c>
      <c r="G1187" s="22">
        <f>VLOOKUP(Panel!A1187,Datos!$A$2:$F$16,6,TRUE)</f>
        <v>7.264122137570439E-3</v>
      </c>
      <c r="H1187" s="19"/>
      <c r="I1187" s="19"/>
      <c r="J1187" s="19"/>
      <c r="K1187" s="19"/>
      <c r="M1187">
        <v>0</v>
      </c>
      <c r="N1187">
        <v>0</v>
      </c>
      <c r="P1187" s="19">
        <v>13692189.859999999</v>
      </c>
      <c r="Q1187">
        <v>0</v>
      </c>
    </row>
    <row r="1188" spans="1:20" x14ac:dyDescent="0.2">
      <c r="A1188">
        <v>2020</v>
      </c>
      <c r="B1188" t="s">
        <v>83</v>
      </c>
      <c r="C1188" s="19">
        <f>VLOOKUP(A1188,Datos!$A$2:$E$16,2,TRUE)</f>
        <v>34859047.116019197</v>
      </c>
      <c r="D1188" s="19">
        <f>VLOOKUP(Panel!A1188,Datos!$A$2:$E$16,3,TRUE)</f>
        <v>3.9986280999999999E-2</v>
      </c>
      <c r="E1188" s="19">
        <f>VLOOKUP(Panel!A1188,Datos!$A$2:$E$16,4,TRUE)</f>
        <v>-668043.82874561998</v>
      </c>
      <c r="F1188" s="19">
        <f>VLOOKUP(Panel!A1188,Datos!$A$2:$E$16,5,TRUE)</f>
        <v>82.4</v>
      </c>
      <c r="G1188" s="22">
        <f>VLOOKUP(Panel!A1188,Datos!$A$2:$F$16,6,TRUE)</f>
        <v>7.264122137570439E-3</v>
      </c>
      <c r="H1188" s="19"/>
      <c r="I1188" s="19"/>
      <c r="J1188" s="19"/>
      <c r="K1188" s="19"/>
      <c r="L1188" s="19"/>
      <c r="M1188" s="19">
        <v>300000</v>
      </c>
      <c r="N1188" s="19">
        <v>87757341.099999994</v>
      </c>
      <c r="P1188" s="19">
        <v>2330012</v>
      </c>
      <c r="Q1188" s="19">
        <v>772215434.47000003</v>
      </c>
      <c r="R1188" s="19">
        <v>5000000</v>
      </c>
    </row>
    <row r="1189" spans="1:20" x14ac:dyDescent="0.2">
      <c r="A1189">
        <v>2020</v>
      </c>
      <c r="B1189" t="s">
        <v>84</v>
      </c>
      <c r="C1189" s="19">
        <f>VLOOKUP(A1189,Datos!$A$2:$E$16,2,TRUE)</f>
        <v>34859047.116019197</v>
      </c>
      <c r="D1189" s="19">
        <f>VLOOKUP(Panel!A1189,Datos!$A$2:$E$16,3,TRUE)</f>
        <v>3.9986280999999999E-2</v>
      </c>
      <c r="E1189" s="19">
        <f>VLOOKUP(Panel!A1189,Datos!$A$2:$E$16,4,TRUE)</f>
        <v>-668043.82874561998</v>
      </c>
      <c r="F1189" s="19">
        <f>VLOOKUP(Panel!A1189,Datos!$A$2:$E$16,5,TRUE)</f>
        <v>82.4</v>
      </c>
      <c r="G1189" s="22">
        <f>VLOOKUP(Panel!A1189,Datos!$A$2:$F$16,6,TRUE)</f>
        <v>7.264122137570439E-3</v>
      </c>
      <c r="H1189" s="19"/>
      <c r="I1189" s="19"/>
      <c r="J1189" s="19"/>
      <c r="K1189" s="19"/>
      <c r="N1189" s="19">
        <v>443518.49</v>
      </c>
      <c r="O1189" s="19">
        <v>14000000</v>
      </c>
      <c r="P1189" s="19">
        <v>59678587.75</v>
      </c>
      <c r="Q1189" s="19">
        <v>391176468.51999998</v>
      </c>
      <c r="S1189">
        <v>0</v>
      </c>
    </row>
    <row r="1190" spans="1:20" x14ac:dyDescent="0.2">
      <c r="A1190">
        <v>2020</v>
      </c>
      <c r="B1190" t="s">
        <v>85</v>
      </c>
      <c r="C1190" s="19">
        <f>VLOOKUP(A1190,Datos!$A$2:$E$16,2,TRUE)</f>
        <v>34859047.116019197</v>
      </c>
      <c r="D1190" s="19">
        <f>VLOOKUP(Panel!A1190,Datos!$A$2:$E$16,3,TRUE)</f>
        <v>3.9986280999999999E-2</v>
      </c>
      <c r="E1190" s="19">
        <f>VLOOKUP(Panel!A1190,Datos!$A$2:$E$16,4,TRUE)</f>
        <v>-668043.82874561998</v>
      </c>
      <c r="F1190" s="19">
        <f>VLOOKUP(Panel!A1190,Datos!$A$2:$E$16,5,TRUE)</f>
        <v>82.4</v>
      </c>
      <c r="G1190" s="22">
        <f>VLOOKUP(Panel!A1190,Datos!$A$2:$F$16,6,TRUE)</f>
        <v>7.264122137570439E-3</v>
      </c>
      <c r="H1190" s="19"/>
      <c r="I1190" s="19"/>
      <c r="J1190" s="19"/>
      <c r="N1190" s="19">
        <v>5903421.7199999997</v>
      </c>
      <c r="P1190" s="19">
        <v>26200173.559999999</v>
      </c>
      <c r="Q1190" s="19">
        <v>2086689958.25</v>
      </c>
      <c r="R1190">
        <v>0</v>
      </c>
      <c r="S1190" s="19">
        <v>29548640</v>
      </c>
    </row>
    <row r="1191" spans="1:20" x14ac:dyDescent="0.2">
      <c r="A1191">
        <v>2020</v>
      </c>
      <c r="B1191" t="s">
        <v>86</v>
      </c>
      <c r="C1191" s="19">
        <f>VLOOKUP(A1191,Datos!$A$2:$E$16,2,TRUE)</f>
        <v>34859047.116019197</v>
      </c>
      <c r="D1191" s="19">
        <f>VLOOKUP(Panel!A1191,Datos!$A$2:$E$16,3,TRUE)</f>
        <v>3.9986280999999999E-2</v>
      </c>
      <c r="E1191" s="19">
        <f>VLOOKUP(Panel!A1191,Datos!$A$2:$E$16,4,TRUE)</f>
        <v>-668043.82874561998</v>
      </c>
      <c r="F1191" s="19">
        <f>VLOOKUP(Panel!A1191,Datos!$A$2:$E$16,5,TRUE)</f>
        <v>82.4</v>
      </c>
      <c r="G1191" s="22">
        <f>VLOOKUP(Panel!A1191,Datos!$A$2:$F$16,6,TRUE)</f>
        <v>7.264122137570439E-3</v>
      </c>
      <c r="H1191" s="19"/>
      <c r="I1191" s="19"/>
      <c r="J1191" s="19"/>
      <c r="K1191" s="19"/>
      <c r="L1191" s="19"/>
      <c r="M1191" s="19">
        <v>20000</v>
      </c>
      <c r="N1191" s="19">
        <v>458255971.55000001</v>
      </c>
      <c r="O1191" s="19">
        <v>16145230</v>
      </c>
      <c r="P1191" s="19">
        <v>53368506.829999998</v>
      </c>
      <c r="Q1191" s="19">
        <v>1161125660.25</v>
      </c>
      <c r="S1191">
        <v>0</v>
      </c>
    </row>
    <row r="1192" spans="1:20" x14ac:dyDescent="0.2">
      <c r="A1192">
        <v>2020</v>
      </c>
      <c r="B1192" t="s">
        <v>87</v>
      </c>
      <c r="C1192" s="19">
        <f>VLOOKUP(A1192,Datos!$A$2:$E$16,2,TRUE)</f>
        <v>34859047.116019197</v>
      </c>
      <c r="D1192" s="19">
        <f>VLOOKUP(Panel!A1192,Datos!$A$2:$E$16,3,TRUE)</f>
        <v>3.9986280999999999E-2</v>
      </c>
      <c r="E1192" s="19">
        <f>VLOOKUP(Panel!A1192,Datos!$A$2:$E$16,4,TRUE)</f>
        <v>-668043.82874561998</v>
      </c>
      <c r="F1192" s="19">
        <f>VLOOKUP(Panel!A1192,Datos!$A$2:$E$16,5,TRUE)</f>
        <v>82.4</v>
      </c>
      <c r="G1192" s="22">
        <f>VLOOKUP(Panel!A1192,Datos!$A$2:$F$16,6,TRUE)</f>
        <v>7.264122137570439E-3</v>
      </c>
      <c r="H1192" s="19"/>
      <c r="I1192" s="19"/>
      <c r="J1192" s="19"/>
      <c r="K1192" s="19"/>
      <c r="M1192" s="19">
        <v>609520</v>
      </c>
      <c r="N1192" s="19">
        <v>160403228.28999999</v>
      </c>
      <c r="P1192" s="19">
        <v>5383653.5800000001</v>
      </c>
      <c r="Q1192" s="19">
        <v>630409442.85000002</v>
      </c>
    </row>
    <row r="1193" spans="1:20" x14ac:dyDescent="0.2">
      <c r="A1193">
        <v>2020</v>
      </c>
      <c r="B1193" t="s">
        <v>88</v>
      </c>
      <c r="C1193" s="19">
        <f>VLOOKUP(A1193,Datos!$A$2:$E$16,2,TRUE)</f>
        <v>34859047.116019197</v>
      </c>
      <c r="D1193" s="19">
        <f>VLOOKUP(Panel!A1193,Datos!$A$2:$E$16,3,TRUE)</f>
        <v>3.9986280999999999E-2</v>
      </c>
      <c r="E1193" s="19">
        <f>VLOOKUP(Panel!A1193,Datos!$A$2:$E$16,4,TRUE)</f>
        <v>-668043.82874561998</v>
      </c>
      <c r="F1193" s="19">
        <f>VLOOKUP(Panel!A1193,Datos!$A$2:$E$16,5,TRUE)</f>
        <v>82.4</v>
      </c>
      <c r="G1193" s="22">
        <f>VLOOKUP(Panel!A1193,Datos!$A$2:$F$16,6,TRUE)</f>
        <v>7.264122137570439E-3</v>
      </c>
      <c r="H1193" s="19"/>
      <c r="I1193" s="19"/>
      <c r="J1193" s="19"/>
      <c r="M1193" s="19">
        <v>2546670.58</v>
      </c>
      <c r="O1193">
        <v>0</v>
      </c>
      <c r="Q1193" s="19">
        <v>540949407.85000002</v>
      </c>
      <c r="S1193">
        <v>0</v>
      </c>
    </row>
    <row r="1194" spans="1:20" x14ac:dyDescent="0.2">
      <c r="A1194">
        <v>2020</v>
      </c>
      <c r="B1194" t="s">
        <v>112</v>
      </c>
      <c r="C1194" s="19">
        <f>VLOOKUP(A1194,Datos!$A$2:$E$16,2,TRUE)</f>
        <v>34859047.116019197</v>
      </c>
      <c r="D1194" s="19">
        <f>VLOOKUP(Panel!A1194,Datos!$A$2:$E$16,3,TRUE)</f>
        <v>3.9986280999999999E-2</v>
      </c>
      <c r="E1194" s="19">
        <f>VLOOKUP(Panel!A1194,Datos!$A$2:$E$16,4,TRUE)</f>
        <v>-668043.82874561998</v>
      </c>
      <c r="F1194" s="19">
        <f>VLOOKUP(Panel!A1194,Datos!$A$2:$E$16,5,TRUE)</f>
        <v>82.4</v>
      </c>
      <c r="G1194" s="22">
        <f>VLOOKUP(Panel!A1194,Datos!$A$2:$F$16,6,TRUE)</f>
        <v>7.264122137570439E-3</v>
      </c>
      <c r="H1194" s="19"/>
      <c r="I1194" s="19"/>
      <c r="J1194" s="19"/>
      <c r="K1194" s="19"/>
      <c r="N1194">
        <v>0</v>
      </c>
      <c r="O1194" s="19">
        <v>55380474.560000002</v>
      </c>
      <c r="P1194" s="19">
        <v>12992000</v>
      </c>
      <c r="Q1194">
        <v>0</v>
      </c>
      <c r="S1194">
        <v>0</v>
      </c>
    </row>
    <row r="1195" spans="1:20" x14ac:dyDescent="0.2">
      <c r="A1195">
        <v>2020</v>
      </c>
      <c r="B1195" t="s">
        <v>89</v>
      </c>
      <c r="C1195" s="19">
        <f>VLOOKUP(A1195,Datos!$A$2:$E$16,2,TRUE)</f>
        <v>34859047.116019197</v>
      </c>
      <c r="D1195" s="19">
        <f>VLOOKUP(Panel!A1195,Datos!$A$2:$E$16,3,TRUE)</f>
        <v>3.9986280999999999E-2</v>
      </c>
      <c r="E1195" s="19">
        <f>VLOOKUP(Panel!A1195,Datos!$A$2:$E$16,4,TRUE)</f>
        <v>-668043.82874561998</v>
      </c>
      <c r="F1195" s="19">
        <f>VLOOKUP(Panel!A1195,Datos!$A$2:$E$16,5,TRUE)</f>
        <v>82.4</v>
      </c>
      <c r="G1195" s="22">
        <f>VLOOKUP(Panel!A1195,Datos!$A$2:$F$16,6,TRUE)</f>
        <v>7.264122137570439E-3</v>
      </c>
      <c r="H1195" s="19"/>
      <c r="I1195" s="19"/>
      <c r="J1195" s="19"/>
      <c r="K1195" s="19"/>
      <c r="N1195" s="19">
        <v>158371905.47999999</v>
      </c>
      <c r="O1195" s="19">
        <v>15502620</v>
      </c>
      <c r="P1195" s="19">
        <v>9897975.1999999993</v>
      </c>
      <c r="Q1195" s="19">
        <v>4027314959.0500002</v>
      </c>
      <c r="R1195" s="19">
        <v>161557196.90000001</v>
      </c>
    </row>
    <row r="1196" spans="1:20" x14ac:dyDescent="0.2">
      <c r="A1196">
        <v>2020</v>
      </c>
      <c r="B1196" t="s">
        <v>90</v>
      </c>
      <c r="C1196" s="19">
        <f>VLOOKUP(A1196,Datos!$A$2:$E$16,2,TRUE)</f>
        <v>34859047.116019197</v>
      </c>
      <c r="D1196" s="19">
        <f>VLOOKUP(Panel!A1196,Datos!$A$2:$E$16,3,TRUE)</f>
        <v>3.9986280999999999E-2</v>
      </c>
      <c r="E1196" s="19">
        <f>VLOOKUP(Panel!A1196,Datos!$A$2:$E$16,4,TRUE)</f>
        <v>-668043.82874561998</v>
      </c>
      <c r="F1196" s="19">
        <f>VLOOKUP(Panel!A1196,Datos!$A$2:$E$16,5,TRUE)</f>
        <v>82.4</v>
      </c>
      <c r="G1196" s="22">
        <f>VLOOKUP(Panel!A1196,Datos!$A$2:$F$16,6,TRUE)</f>
        <v>7.264122137570439E-3</v>
      </c>
      <c r="H1196" s="19"/>
      <c r="J1196" s="19"/>
      <c r="K1196" s="19"/>
      <c r="N1196" s="19">
        <v>2000000</v>
      </c>
      <c r="O1196" s="19">
        <v>182665</v>
      </c>
      <c r="P1196" s="19">
        <v>19985973.239999998</v>
      </c>
      <c r="Q1196" s="19">
        <v>316984269.48000002</v>
      </c>
    </row>
    <row r="1197" spans="1:20" x14ac:dyDescent="0.2">
      <c r="A1197">
        <v>2020</v>
      </c>
      <c r="B1197" t="s">
        <v>91</v>
      </c>
      <c r="C1197" s="19">
        <f>VLOOKUP(A1197,Datos!$A$2:$E$16,2,TRUE)</f>
        <v>34859047.116019197</v>
      </c>
      <c r="D1197" s="19">
        <f>VLOOKUP(Panel!A1197,Datos!$A$2:$E$16,3,TRUE)</f>
        <v>3.9986280999999999E-2</v>
      </c>
      <c r="E1197" s="19">
        <f>VLOOKUP(Panel!A1197,Datos!$A$2:$E$16,4,TRUE)</f>
        <v>-668043.82874561998</v>
      </c>
      <c r="F1197" s="19">
        <f>VLOOKUP(Panel!A1197,Datos!$A$2:$E$16,5,TRUE)</f>
        <v>82.4</v>
      </c>
      <c r="G1197" s="22">
        <f>VLOOKUP(Panel!A1197,Datos!$A$2:$F$16,6,TRUE)</f>
        <v>7.264122137570439E-3</v>
      </c>
      <c r="H1197" s="19"/>
      <c r="I1197" s="19"/>
      <c r="J1197" s="19"/>
      <c r="K1197" s="19"/>
      <c r="L1197" s="19"/>
      <c r="M1197" s="19">
        <v>594000</v>
      </c>
      <c r="N1197" s="19">
        <v>558963191.76999998</v>
      </c>
      <c r="O1197" s="19">
        <v>131719412.18000001</v>
      </c>
      <c r="P1197" s="19">
        <v>98576727.739999995</v>
      </c>
      <c r="Q1197" s="19">
        <v>1306045938.1900001</v>
      </c>
      <c r="R1197" s="19">
        <v>994512000</v>
      </c>
      <c r="S1197" s="19">
        <v>3400000</v>
      </c>
    </row>
    <row r="1198" spans="1:20" x14ac:dyDescent="0.2">
      <c r="A1198">
        <v>2020</v>
      </c>
      <c r="B1198" t="s">
        <v>92</v>
      </c>
      <c r="C1198" s="19">
        <f>VLOOKUP(A1198,Datos!$A$2:$E$16,2,TRUE)</f>
        <v>34859047.116019197</v>
      </c>
      <c r="D1198" s="19">
        <f>VLOOKUP(Panel!A1198,Datos!$A$2:$E$16,3,TRUE)</f>
        <v>3.9986280999999999E-2</v>
      </c>
      <c r="E1198" s="19">
        <f>VLOOKUP(Panel!A1198,Datos!$A$2:$E$16,4,TRUE)</f>
        <v>-668043.82874561998</v>
      </c>
      <c r="F1198" s="19">
        <f>VLOOKUP(Panel!A1198,Datos!$A$2:$E$16,5,TRUE)</f>
        <v>82.4</v>
      </c>
      <c r="G1198" s="22">
        <f>VLOOKUP(Panel!A1198,Datos!$A$2:$F$16,6,TRUE)</f>
        <v>7.264122137570439E-3</v>
      </c>
      <c r="H1198" s="19"/>
      <c r="I1198" s="19"/>
      <c r="J1198" s="19"/>
      <c r="K1198" s="19"/>
      <c r="P1198" s="19">
        <v>3076860</v>
      </c>
      <c r="Q1198" s="19">
        <v>316022599.99000001</v>
      </c>
      <c r="R1198">
        <v>0</v>
      </c>
    </row>
    <row r="1199" spans="1:20" x14ac:dyDescent="0.2">
      <c r="A1199">
        <v>2020</v>
      </c>
      <c r="B1199" t="s">
        <v>93</v>
      </c>
      <c r="C1199" s="19">
        <f>VLOOKUP(A1199,Datos!$A$2:$E$16,2,TRUE)</f>
        <v>34859047.116019197</v>
      </c>
      <c r="D1199" s="19">
        <f>VLOOKUP(Panel!A1199,Datos!$A$2:$E$16,3,TRUE)</f>
        <v>3.9986280999999999E-2</v>
      </c>
      <c r="E1199" s="19">
        <f>VLOOKUP(Panel!A1199,Datos!$A$2:$E$16,4,TRUE)</f>
        <v>-668043.82874561998</v>
      </c>
      <c r="F1199" s="19">
        <f>VLOOKUP(Panel!A1199,Datos!$A$2:$E$16,5,TRUE)</f>
        <v>82.4</v>
      </c>
      <c r="G1199" s="22">
        <f>VLOOKUP(Panel!A1199,Datos!$A$2:$F$16,6,TRUE)</f>
        <v>7.264122137570439E-3</v>
      </c>
      <c r="H1199" s="19"/>
      <c r="I1199" s="19"/>
      <c r="J1199" s="19"/>
      <c r="K1199" s="19"/>
      <c r="L1199" s="19"/>
      <c r="N1199" s="19">
        <v>19732898.699999999</v>
      </c>
      <c r="O1199" s="19">
        <v>640428.04</v>
      </c>
      <c r="P1199" s="19">
        <v>21383270.93</v>
      </c>
      <c r="Q1199" s="19">
        <v>388483544</v>
      </c>
    </row>
    <row r="1200" spans="1:20" x14ac:dyDescent="0.2">
      <c r="A1200">
        <v>2020</v>
      </c>
      <c r="B1200" t="s">
        <v>94</v>
      </c>
      <c r="C1200" s="19">
        <f>VLOOKUP(A1200,Datos!$A$2:$E$16,2,TRUE)</f>
        <v>34859047.116019197</v>
      </c>
      <c r="D1200" s="19">
        <f>VLOOKUP(Panel!A1200,Datos!$A$2:$E$16,3,TRUE)</f>
        <v>3.9986280999999999E-2</v>
      </c>
      <c r="E1200" s="19">
        <f>VLOOKUP(Panel!A1200,Datos!$A$2:$E$16,4,TRUE)</f>
        <v>-668043.82874561998</v>
      </c>
      <c r="F1200" s="19">
        <f>VLOOKUP(Panel!A1200,Datos!$A$2:$E$16,5,TRUE)</f>
        <v>82.4</v>
      </c>
      <c r="G1200" s="22">
        <f>VLOOKUP(Panel!A1200,Datos!$A$2:$F$16,6,TRUE)</f>
        <v>7.264122137570439E-3</v>
      </c>
      <c r="H1200" s="19"/>
      <c r="I1200" s="19"/>
      <c r="J1200" s="19"/>
      <c r="K1200" s="19"/>
      <c r="L1200" s="19"/>
      <c r="M1200" s="19">
        <v>12221907</v>
      </c>
      <c r="P1200" s="19">
        <v>37456448.770000003</v>
      </c>
      <c r="Q1200" s="19">
        <v>573932222.22000003</v>
      </c>
      <c r="S1200" s="19">
        <v>120000000</v>
      </c>
      <c r="T1200" s="19">
        <v>28341819.82</v>
      </c>
    </row>
    <row r="1201" spans="1:19" x14ac:dyDescent="0.2">
      <c r="A1201">
        <v>2020</v>
      </c>
      <c r="B1201" t="s">
        <v>95</v>
      </c>
      <c r="C1201" s="19">
        <f>VLOOKUP(A1201,Datos!$A$2:$E$16,2,TRUE)</f>
        <v>34859047.116019197</v>
      </c>
      <c r="D1201" s="19">
        <f>VLOOKUP(Panel!A1201,Datos!$A$2:$E$16,3,TRUE)</f>
        <v>3.9986280999999999E-2</v>
      </c>
      <c r="E1201" s="19">
        <f>VLOOKUP(Panel!A1201,Datos!$A$2:$E$16,4,TRUE)</f>
        <v>-668043.82874561998</v>
      </c>
      <c r="F1201" s="19">
        <f>VLOOKUP(Panel!A1201,Datos!$A$2:$E$16,5,TRUE)</f>
        <v>82.4</v>
      </c>
      <c r="G1201" s="22">
        <f>VLOOKUP(Panel!A1201,Datos!$A$2:$F$16,6,TRUE)</f>
        <v>7.264122137570439E-3</v>
      </c>
      <c r="H1201" s="19"/>
      <c r="I1201" s="19"/>
      <c r="J1201" s="19"/>
      <c r="K1201" s="19"/>
      <c r="M1201" s="19">
        <v>160000</v>
      </c>
      <c r="N1201" s="19">
        <v>2805265</v>
      </c>
      <c r="O1201" s="19">
        <v>173699946</v>
      </c>
      <c r="P1201" s="19">
        <v>5299198.05</v>
      </c>
      <c r="Q1201">
        <v>0</v>
      </c>
      <c r="R1201" s="19">
        <v>3709000</v>
      </c>
    </row>
    <row r="1202" spans="1:19" x14ac:dyDescent="0.2">
      <c r="A1202">
        <v>2020</v>
      </c>
      <c r="B1202" t="s">
        <v>96</v>
      </c>
      <c r="C1202" s="19">
        <f>VLOOKUP(A1202,Datos!$A$2:$E$16,2,TRUE)</f>
        <v>34859047.116019197</v>
      </c>
      <c r="D1202" s="19">
        <f>VLOOKUP(Panel!A1202,Datos!$A$2:$E$16,3,TRUE)</f>
        <v>3.9986280999999999E-2</v>
      </c>
      <c r="E1202" s="19">
        <f>VLOOKUP(Panel!A1202,Datos!$A$2:$E$16,4,TRUE)</f>
        <v>-668043.82874561998</v>
      </c>
      <c r="F1202" s="19">
        <f>VLOOKUP(Panel!A1202,Datos!$A$2:$E$16,5,TRUE)</f>
        <v>82.4</v>
      </c>
      <c r="G1202" s="22">
        <f>VLOOKUP(Panel!A1202,Datos!$A$2:$F$16,6,TRUE)</f>
        <v>7.264122137570439E-3</v>
      </c>
      <c r="H1202" s="19"/>
      <c r="I1202" s="19"/>
      <c r="J1202" s="19"/>
      <c r="K1202" s="19"/>
      <c r="L1202" s="19"/>
      <c r="N1202" s="19">
        <v>2796479.64</v>
      </c>
      <c r="O1202" s="19">
        <v>25082500</v>
      </c>
      <c r="P1202" s="19">
        <v>186127512.19</v>
      </c>
      <c r="Q1202" s="19">
        <v>1148880057.0899999</v>
      </c>
      <c r="S1202">
        <v>0</v>
      </c>
    </row>
    <row r="1203" spans="1:19" x14ac:dyDescent="0.2">
      <c r="A1203">
        <v>2020</v>
      </c>
      <c r="B1203" t="s">
        <v>97</v>
      </c>
      <c r="C1203" s="19">
        <f>VLOOKUP(A1203,Datos!$A$2:$E$16,2,TRUE)</f>
        <v>34859047.116019197</v>
      </c>
      <c r="D1203" s="19">
        <f>VLOOKUP(Panel!A1203,Datos!$A$2:$E$16,3,TRUE)</f>
        <v>3.9986280999999999E-2</v>
      </c>
      <c r="E1203" s="19">
        <f>VLOOKUP(Panel!A1203,Datos!$A$2:$E$16,4,TRUE)</f>
        <v>-668043.82874561998</v>
      </c>
      <c r="F1203" s="19">
        <f>VLOOKUP(Panel!A1203,Datos!$A$2:$E$16,5,TRUE)</f>
        <v>82.4</v>
      </c>
      <c r="G1203" s="22">
        <f>VLOOKUP(Panel!A1203,Datos!$A$2:$F$16,6,TRUE)</f>
        <v>7.264122137570439E-3</v>
      </c>
      <c r="J1203" s="19"/>
      <c r="O1203">
        <v>0</v>
      </c>
      <c r="Q1203" s="19">
        <v>807417536.40999997</v>
      </c>
      <c r="R1203" s="19">
        <v>392578525.68000001</v>
      </c>
      <c r="S1203">
        <v>0</v>
      </c>
    </row>
    <row r="1204" spans="1:19" x14ac:dyDescent="0.2">
      <c r="A1204">
        <v>2020</v>
      </c>
      <c r="B1204" t="s">
        <v>98</v>
      </c>
      <c r="C1204" s="19">
        <f>VLOOKUP(A1204,Datos!$A$2:$E$16,2,TRUE)</f>
        <v>34859047.116019197</v>
      </c>
      <c r="D1204" s="19">
        <f>VLOOKUP(Panel!A1204,Datos!$A$2:$E$16,3,TRUE)</f>
        <v>3.9986280999999999E-2</v>
      </c>
      <c r="E1204" s="19">
        <f>VLOOKUP(Panel!A1204,Datos!$A$2:$E$16,4,TRUE)</f>
        <v>-668043.82874561998</v>
      </c>
      <c r="F1204" s="19">
        <f>VLOOKUP(Panel!A1204,Datos!$A$2:$E$16,5,TRUE)</f>
        <v>82.4</v>
      </c>
      <c r="G1204" s="22">
        <f>VLOOKUP(Panel!A1204,Datos!$A$2:$F$16,6,TRUE)</f>
        <v>7.264122137570439E-3</v>
      </c>
      <c r="H1204" s="19"/>
      <c r="I1204" s="19"/>
      <c r="J1204" s="19"/>
      <c r="K1204" s="19"/>
      <c r="L1204" s="19"/>
      <c r="M1204" s="19">
        <v>2181800</v>
      </c>
      <c r="N1204" s="19">
        <v>36930292.149999999</v>
      </c>
      <c r="O1204" s="19">
        <v>296961249.60000002</v>
      </c>
      <c r="P1204" s="19">
        <v>300008648.50999999</v>
      </c>
      <c r="Q1204" s="19">
        <v>1566872376.46</v>
      </c>
      <c r="R1204" s="19">
        <v>14808000</v>
      </c>
      <c r="S1204">
        <v>0</v>
      </c>
    </row>
    <row r="1205" spans="1:19" x14ac:dyDescent="0.2">
      <c r="A1205">
        <v>2020</v>
      </c>
      <c r="B1205" t="s">
        <v>99</v>
      </c>
      <c r="C1205" s="19">
        <f>VLOOKUP(A1205,Datos!$A$2:$E$16,2,TRUE)</f>
        <v>34859047.116019197</v>
      </c>
      <c r="D1205" s="19">
        <f>VLOOKUP(Panel!A1205,Datos!$A$2:$E$16,3,TRUE)</f>
        <v>3.9986280999999999E-2</v>
      </c>
      <c r="E1205" s="19">
        <f>VLOOKUP(Panel!A1205,Datos!$A$2:$E$16,4,TRUE)</f>
        <v>-668043.82874561998</v>
      </c>
      <c r="F1205" s="19">
        <f>VLOOKUP(Panel!A1205,Datos!$A$2:$E$16,5,TRUE)</f>
        <v>82.4</v>
      </c>
      <c r="G1205" s="22">
        <f>VLOOKUP(Panel!A1205,Datos!$A$2:$F$16,6,TRUE)</f>
        <v>7.264122137570439E-3</v>
      </c>
      <c r="H1205" s="19"/>
      <c r="J1205" s="19"/>
      <c r="K1205" s="19"/>
      <c r="L1205" s="19"/>
      <c r="M1205" s="19">
        <v>30000000</v>
      </c>
      <c r="N1205" s="19">
        <v>7381207</v>
      </c>
      <c r="O1205" s="19">
        <v>37265880.920000002</v>
      </c>
      <c r="P1205" s="19">
        <v>16390204.5</v>
      </c>
      <c r="Q1205" s="19">
        <v>327526990.55000001</v>
      </c>
      <c r="R1205" s="19">
        <v>621841279.75999999</v>
      </c>
      <c r="S1205">
        <v>0</v>
      </c>
    </row>
    <row r="1206" spans="1:19" x14ac:dyDescent="0.2">
      <c r="A1206">
        <v>2020</v>
      </c>
      <c r="B1206" t="s">
        <v>100</v>
      </c>
      <c r="C1206" s="19">
        <f>VLOOKUP(A1206,Datos!$A$2:$E$16,2,TRUE)</f>
        <v>34859047.116019197</v>
      </c>
      <c r="D1206" s="19">
        <f>VLOOKUP(Panel!A1206,Datos!$A$2:$E$16,3,TRUE)</f>
        <v>3.9986280999999999E-2</v>
      </c>
      <c r="E1206" s="19">
        <f>VLOOKUP(Panel!A1206,Datos!$A$2:$E$16,4,TRUE)</f>
        <v>-668043.82874561998</v>
      </c>
      <c r="F1206" s="19">
        <f>VLOOKUP(Panel!A1206,Datos!$A$2:$E$16,5,TRUE)</f>
        <v>82.4</v>
      </c>
      <c r="G1206" s="22">
        <f>VLOOKUP(Panel!A1206,Datos!$A$2:$F$16,6,TRUE)</f>
        <v>7.264122137570439E-3</v>
      </c>
      <c r="H1206" s="19"/>
      <c r="I1206" s="19"/>
      <c r="J1206" s="19"/>
      <c r="K1206" s="19"/>
      <c r="L1206" s="19"/>
      <c r="N1206">
        <v>0</v>
      </c>
      <c r="O1206" s="19">
        <v>22000000</v>
      </c>
      <c r="P1206" s="19">
        <v>38209000</v>
      </c>
      <c r="Q1206" s="19">
        <v>1366794224.26</v>
      </c>
      <c r="R1206" s="19">
        <v>20135882.82</v>
      </c>
      <c r="S1206">
        <v>0</v>
      </c>
    </row>
    <row r="1207" spans="1:19" x14ac:dyDescent="0.2">
      <c r="A1207">
        <v>2020</v>
      </c>
      <c r="B1207" t="s">
        <v>101</v>
      </c>
      <c r="C1207" s="19">
        <f>VLOOKUP(A1207,Datos!$A$2:$E$16,2,TRUE)</f>
        <v>34859047.116019197</v>
      </c>
      <c r="D1207" s="19">
        <f>VLOOKUP(Panel!A1207,Datos!$A$2:$E$16,3,TRUE)</f>
        <v>3.9986280999999999E-2</v>
      </c>
      <c r="E1207" s="19">
        <f>VLOOKUP(Panel!A1207,Datos!$A$2:$E$16,4,TRUE)</f>
        <v>-668043.82874561998</v>
      </c>
      <c r="F1207" s="19">
        <f>VLOOKUP(Panel!A1207,Datos!$A$2:$E$16,5,TRUE)</f>
        <v>82.4</v>
      </c>
      <c r="G1207" s="22">
        <f>VLOOKUP(Panel!A1207,Datos!$A$2:$F$16,6,TRUE)</f>
        <v>7.264122137570439E-3</v>
      </c>
      <c r="H1207" s="19"/>
      <c r="I1207" s="19"/>
      <c r="J1207" s="19"/>
      <c r="K1207" s="19"/>
      <c r="M1207">
        <v>0</v>
      </c>
      <c r="N1207" s="19">
        <v>90214723.370000005</v>
      </c>
      <c r="O1207" s="19">
        <v>28256880</v>
      </c>
      <c r="P1207" s="19">
        <v>445842</v>
      </c>
      <c r="Q1207" s="19">
        <v>29368677.469999999</v>
      </c>
      <c r="S1207">
        <v>0</v>
      </c>
    </row>
    <row r="1208" spans="1:19" x14ac:dyDescent="0.2">
      <c r="A1208">
        <v>2020</v>
      </c>
      <c r="B1208" t="s">
        <v>102</v>
      </c>
      <c r="C1208" s="19">
        <f>VLOOKUP(A1208,Datos!$A$2:$E$16,2,TRUE)</f>
        <v>34859047.116019197</v>
      </c>
      <c r="D1208" s="19">
        <f>VLOOKUP(Panel!A1208,Datos!$A$2:$E$16,3,TRUE)</f>
        <v>3.9986280999999999E-2</v>
      </c>
      <c r="E1208" s="19">
        <f>VLOOKUP(Panel!A1208,Datos!$A$2:$E$16,4,TRUE)</f>
        <v>-668043.82874561998</v>
      </c>
      <c r="F1208" s="19">
        <f>VLOOKUP(Panel!A1208,Datos!$A$2:$E$16,5,TRUE)</f>
        <v>82.4</v>
      </c>
      <c r="G1208" s="22">
        <f>VLOOKUP(Panel!A1208,Datos!$A$2:$F$16,6,TRUE)</f>
        <v>7.264122137570439E-3</v>
      </c>
      <c r="H1208" s="19"/>
      <c r="I1208" s="19"/>
      <c r="J1208" s="19"/>
      <c r="K1208" s="19"/>
      <c r="N1208" s="19">
        <v>17164.73</v>
      </c>
      <c r="P1208" s="19">
        <v>104717098</v>
      </c>
      <c r="Q1208" s="19">
        <v>1291515470.03</v>
      </c>
      <c r="S1208" s="19">
        <v>20000000</v>
      </c>
    </row>
    <row r="1209" spans="1:19" x14ac:dyDescent="0.2">
      <c r="A1209">
        <v>2020</v>
      </c>
      <c r="B1209" t="s">
        <v>103</v>
      </c>
      <c r="C1209" s="19">
        <f>VLOOKUP(A1209,Datos!$A$2:$E$16,2,TRUE)</f>
        <v>34859047.116019197</v>
      </c>
      <c r="D1209" s="19">
        <f>VLOOKUP(Panel!A1209,Datos!$A$2:$E$16,3,TRUE)</f>
        <v>3.9986280999999999E-2</v>
      </c>
      <c r="E1209" s="19">
        <f>VLOOKUP(Panel!A1209,Datos!$A$2:$E$16,4,TRUE)</f>
        <v>-668043.82874561998</v>
      </c>
      <c r="F1209" s="19">
        <f>VLOOKUP(Panel!A1209,Datos!$A$2:$E$16,5,TRUE)</f>
        <v>82.4</v>
      </c>
      <c r="G1209" s="22">
        <f>VLOOKUP(Panel!A1209,Datos!$A$2:$F$16,6,TRUE)</f>
        <v>7.264122137570439E-3</v>
      </c>
      <c r="H1209" s="19"/>
      <c r="I1209" s="19"/>
      <c r="J1209" s="19"/>
      <c r="K1209" s="19"/>
      <c r="N1209">
        <v>0</v>
      </c>
      <c r="O1209" s="19">
        <v>97440000</v>
      </c>
      <c r="P1209" s="19">
        <v>2257737</v>
      </c>
      <c r="Q1209" s="19">
        <v>78042190</v>
      </c>
      <c r="R1209" s="19">
        <v>2225041</v>
      </c>
      <c r="S1209">
        <v>0</v>
      </c>
    </row>
    <row r="1210" spans="1:19" x14ac:dyDescent="0.2">
      <c r="A1210">
        <v>2020</v>
      </c>
      <c r="B1210" t="s">
        <v>104</v>
      </c>
      <c r="C1210" s="19">
        <f>VLOOKUP(A1210,Datos!$A$2:$E$16,2,TRUE)</f>
        <v>34859047.116019197</v>
      </c>
      <c r="D1210" s="19">
        <f>VLOOKUP(Panel!A1210,Datos!$A$2:$E$16,3,TRUE)</f>
        <v>3.9986280999999999E-2</v>
      </c>
      <c r="E1210" s="19">
        <f>VLOOKUP(Panel!A1210,Datos!$A$2:$E$16,4,TRUE)</f>
        <v>-668043.82874561998</v>
      </c>
      <c r="F1210" s="19">
        <f>VLOOKUP(Panel!A1210,Datos!$A$2:$E$16,5,TRUE)</f>
        <v>82.4</v>
      </c>
      <c r="G1210" s="22">
        <f>VLOOKUP(Panel!A1210,Datos!$A$2:$F$16,6,TRUE)</f>
        <v>7.264122137570439E-3</v>
      </c>
      <c r="H1210" s="19"/>
      <c r="I1210" s="19"/>
      <c r="J1210" s="19"/>
      <c r="M1210" s="19">
        <v>505265</v>
      </c>
      <c r="N1210">
        <v>0</v>
      </c>
      <c r="O1210" s="19">
        <v>30637570.870000001</v>
      </c>
      <c r="P1210" s="19">
        <v>275260604.25</v>
      </c>
      <c r="Q1210" s="19">
        <v>1187924779.8499999</v>
      </c>
      <c r="R1210" s="19">
        <v>30965886</v>
      </c>
      <c r="S1210">
        <v>0</v>
      </c>
    </row>
    <row r="1211" spans="1:19" x14ac:dyDescent="0.2">
      <c r="A1211">
        <v>2020</v>
      </c>
      <c r="B1211" t="s">
        <v>105</v>
      </c>
      <c r="C1211" s="19">
        <f>VLOOKUP(A1211,Datos!$A$2:$E$16,2,TRUE)</f>
        <v>34859047.116019197</v>
      </c>
      <c r="D1211" s="19">
        <f>VLOOKUP(Panel!A1211,Datos!$A$2:$E$16,3,TRUE)</f>
        <v>3.9986280999999999E-2</v>
      </c>
      <c r="E1211" s="19">
        <f>VLOOKUP(Panel!A1211,Datos!$A$2:$E$16,4,TRUE)</f>
        <v>-668043.82874561998</v>
      </c>
      <c r="F1211" s="19">
        <f>VLOOKUP(Panel!A1211,Datos!$A$2:$E$16,5,TRUE)</f>
        <v>82.4</v>
      </c>
      <c r="G1211" s="22">
        <f>VLOOKUP(Panel!A1211,Datos!$A$2:$F$16,6,TRUE)</f>
        <v>7.264122137570439E-3</v>
      </c>
      <c r="H1211" s="19"/>
      <c r="I1211" s="19"/>
      <c r="J1211" s="19"/>
      <c r="K1211" s="19"/>
      <c r="O1211" s="19">
        <v>10000000</v>
      </c>
      <c r="P1211" s="19">
        <v>89999000</v>
      </c>
      <c r="Q1211" s="19">
        <v>234431090.16</v>
      </c>
      <c r="R1211" s="19">
        <v>45000000</v>
      </c>
    </row>
    <row r="1212" spans="1:19" x14ac:dyDescent="0.2">
      <c r="A1212">
        <v>2020</v>
      </c>
      <c r="B1212" t="s">
        <v>106</v>
      </c>
      <c r="C1212" s="19">
        <f>VLOOKUP(A1212,Datos!$A$2:$E$16,2,TRUE)</f>
        <v>34859047.116019197</v>
      </c>
      <c r="D1212" s="19">
        <f>VLOOKUP(Panel!A1212,Datos!$A$2:$E$16,3,TRUE)</f>
        <v>3.9986280999999999E-2</v>
      </c>
      <c r="E1212" s="19">
        <f>VLOOKUP(Panel!A1212,Datos!$A$2:$E$16,4,TRUE)</f>
        <v>-668043.82874561998</v>
      </c>
      <c r="F1212" s="19">
        <f>VLOOKUP(Panel!A1212,Datos!$A$2:$E$16,5,TRUE)</f>
        <v>82.4</v>
      </c>
      <c r="G1212" s="22">
        <f>VLOOKUP(Panel!A1212,Datos!$A$2:$F$16,6,TRUE)</f>
        <v>7.264122137570439E-3</v>
      </c>
      <c r="H1212" s="19"/>
      <c r="I1212" s="19"/>
      <c r="J1212" s="19"/>
      <c r="K1212" s="19"/>
      <c r="M1212">
        <v>0</v>
      </c>
      <c r="N1212" s="19">
        <v>80150087.400000006</v>
      </c>
      <c r="O1212">
        <v>0</v>
      </c>
      <c r="Q1212" s="19">
        <v>364516945.13</v>
      </c>
    </row>
    <row r="1213" spans="1:19" x14ac:dyDescent="0.2">
      <c r="A1213">
        <v>2020</v>
      </c>
      <c r="B1213" t="s">
        <v>107</v>
      </c>
      <c r="C1213" s="19">
        <f>VLOOKUP(A1213,Datos!$A$2:$E$16,2,TRUE)</f>
        <v>34859047.116019197</v>
      </c>
      <c r="D1213" s="19">
        <f>VLOOKUP(Panel!A1213,Datos!$A$2:$E$16,3,TRUE)</f>
        <v>3.9986280999999999E-2</v>
      </c>
      <c r="E1213" s="19">
        <f>VLOOKUP(Panel!A1213,Datos!$A$2:$E$16,4,TRUE)</f>
        <v>-668043.82874561998</v>
      </c>
      <c r="F1213" s="19">
        <f>VLOOKUP(Panel!A1213,Datos!$A$2:$E$16,5,TRUE)</f>
        <v>82.4</v>
      </c>
      <c r="G1213" s="22">
        <f>VLOOKUP(Panel!A1213,Datos!$A$2:$F$16,6,TRUE)</f>
        <v>7.264122137570439E-3</v>
      </c>
      <c r="H1213" s="19"/>
      <c r="I1213" s="19"/>
      <c r="J1213" s="19"/>
      <c r="K1213" s="19"/>
      <c r="M1213">
        <v>0</v>
      </c>
      <c r="N1213" s="19">
        <v>6987000</v>
      </c>
      <c r="P1213" s="19">
        <v>59630053.950000003</v>
      </c>
      <c r="Q1213" s="19">
        <v>2504702308.8400002</v>
      </c>
      <c r="R1213" s="19">
        <v>456253010.80000001</v>
      </c>
    </row>
    <row r="1214" spans="1:19" x14ac:dyDescent="0.2">
      <c r="A1214">
        <v>2020</v>
      </c>
      <c r="B1214" t="s">
        <v>108</v>
      </c>
      <c r="C1214" s="19">
        <f>VLOOKUP(A1214,Datos!$A$2:$E$16,2,TRUE)</f>
        <v>34859047.116019197</v>
      </c>
      <c r="D1214" s="19">
        <f>VLOOKUP(Panel!A1214,Datos!$A$2:$E$16,3,TRUE)</f>
        <v>3.9986280999999999E-2</v>
      </c>
      <c r="E1214" s="19">
        <f>VLOOKUP(Panel!A1214,Datos!$A$2:$E$16,4,TRUE)</f>
        <v>-668043.82874561998</v>
      </c>
      <c r="F1214" s="19">
        <f>VLOOKUP(Panel!A1214,Datos!$A$2:$E$16,5,TRUE)</f>
        <v>82.4</v>
      </c>
      <c r="G1214" s="22">
        <f>VLOOKUP(Panel!A1214,Datos!$A$2:$F$16,6,TRUE)</f>
        <v>7.264122137570439E-3</v>
      </c>
      <c r="H1214" s="19"/>
      <c r="I1214" s="19"/>
      <c r="J1214" s="19"/>
      <c r="N1214" s="19">
        <v>82500000</v>
      </c>
      <c r="O1214">
        <v>0</v>
      </c>
      <c r="Q1214" s="19">
        <v>286002731.37</v>
      </c>
      <c r="S1214">
        <v>0</v>
      </c>
    </row>
    <row r="1215" spans="1:19" x14ac:dyDescent="0.2">
      <c r="A1215">
        <v>2020</v>
      </c>
      <c r="B1215" t="s">
        <v>109</v>
      </c>
      <c r="C1215" s="19">
        <f>VLOOKUP(A1215,Datos!$A$2:$E$16,2,TRUE)</f>
        <v>34859047.116019197</v>
      </c>
      <c r="D1215" s="19">
        <f>VLOOKUP(Panel!A1215,Datos!$A$2:$E$16,3,TRUE)</f>
        <v>3.9986280999999999E-2</v>
      </c>
      <c r="E1215" s="19">
        <f>VLOOKUP(Panel!A1215,Datos!$A$2:$E$16,4,TRUE)</f>
        <v>-668043.82874561998</v>
      </c>
      <c r="F1215" s="19">
        <f>VLOOKUP(Panel!A1215,Datos!$A$2:$E$16,5,TRUE)</f>
        <v>82.4</v>
      </c>
      <c r="G1215" s="22">
        <f>VLOOKUP(Panel!A1215,Datos!$A$2:$F$16,6,TRUE)</f>
        <v>7.264122137570439E-3</v>
      </c>
      <c r="H1215" s="19"/>
      <c r="I1215" s="19"/>
      <c r="J1215" s="19"/>
      <c r="K1215" s="19"/>
      <c r="M1215" s="19">
        <v>3381000</v>
      </c>
      <c r="N1215" s="19">
        <v>3419070.75</v>
      </c>
      <c r="P1215" s="19">
        <v>93340272</v>
      </c>
      <c r="Q1215" s="19">
        <v>1044404383.96</v>
      </c>
      <c r="R1215">
        <v>0</v>
      </c>
      <c r="S1215">
        <v>0</v>
      </c>
    </row>
    <row r="1216" spans="1:19" x14ac:dyDescent="0.2">
      <c r="A1216">
        <v>2020</v>
      </c>
      <c r="B1216" t="s">
        <v>110</v>
      </c>
      <c r="C1216" s="19">
        <f>VLOOKUP(A1216,Datos!$A$2:$E$16,2,TRUE)</f>
        <v>34859047.116019197</v>
      </c>
      <c r="D1216" s="19">
        <f>VLOOKUP(Panel!A1216,Datos!$A$2:$E$16,3,TRUE)</f>
        <v>3.9986280999999999E-2</v>
      </c>
      <c r="E1216" s="19">
        <f>VLOOKUP(Panel!A1216,Datos!$A$2:$E$16,4,TRUE)</f>
        <v>-668043.82874561998</v>
      </c>
      <c r="F1216" s="19">
        <f>VLOOKUP(Panel!A1216,Datos!$A$2:$E$16,5,TRUE)</f>
        <v>82.4</v>
      </c>
      <c r="G1216" s="22">
        <f>VLOOKUP(Panel!A1216,Datos!$A$2:$F$16,6,TRUE)</f>
        <v>7.264122137570439E-3</v>
      </c>
      <c r="H1216" s="19"/>
      <c r="J1216" s="19"/>
      <c r="K1216" s="19"/>
      <c r="N1216" s="19">
        <v>729800</v>
      </c>
      <c r="O1216">
        <v>0</v>
      </c>
      <c r="P1216">
        <v>0</v>
      </c>
      <c r="Q1216" s="19">
        <v>40563378.270000003</v>
      </c>
      <c r="R1216">
        <v>0</v>
      </c>
      <c r="S1216">
        <v>0</v>
      </c>
    </row>
    <row r="1217" spans="1:19" x14ac:dyDescent="0.2">
      <c r="A1217">
        <v>2020</v>
      </c>
      <c r="B1217" t="s">
        <v>111</v>
      </c>
      <c r="C1217" s="19">
        <f>VLOOKUP(A1217,Datos!$A$2:$E$16,2,TRUE)</f>
        <v>34859047.116019197</v>
      </c>
      <c r="D1217" s="19">
        <f>VLOOKUP(Panel!A1217,Datos!$A$2:$E$16,3,TRUE)</f>
        <v>3.9986280999999999E-2</v>
      </c>
      <c r="E1217" s="19">
        <f>VLOOKUP(Panel!A1217,Datos!$A$2:$E$16,4,TRUE)</f>
        <v>-668043.82874561998</v>
      </c>
      <c r="F1217" s="19">
        <f>VLOOKUP(Panel!A1217,Datos!$A$2:$E$16,5,TRUE)</f>
        <v>82.4</v>
      </c>
      <c r="G1217" s="22">
        <f>VLOOKUP(Panel!A1217,Datos!$A$2:$F$16,6,TRUE)</f>
        <v>7.264122137570439E-3</v>
      </c>
      <c r="H1217" s="19"/>
      <c r="I1217" s="19"/>
      <c r="J1217" s="19"/>
      <c r="K1217" s="19"/>
      <c r="N1217">
        <v>0</v>
      </c>
      <c r="P1217" s="19">
        <v>10000000</v>
      </c>
      <c r="Q1217" s="19">
        <v>299847036.25</v>
      </c>
      <c r="R1217">
        <v>0</v>
      </c>
      <c r="S12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Origen de los datos</vt:lpstr>
      <vt:lpstr>Datos</vt:lpstr>
      <vt:lpstr>Panel</vt:lpstr>
      <vt:lpstr>Panel!cgr_clean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Campos Reyes</dc:creator>
  <cp:lastModifiedBy>André Campos Reyes</cp:lastModifiedBy>
  <dcterms:created xsi:type="dcterms:W3CDTF">2022-04-29T16:29:24Z</dcterms:created>
  <dcterms:modified xsi:type="dcterms:W3CDTF">2022-05-14T19:57:09Z</dcterms:modified>
</cp:coreProperties>
</file>