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1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enovo\Desktop\Lalo Escuela\Universidad\Servicio Social\Julio\19\"/>
    </mc:Choice>
  </mc:AlternateContent>
  <xr:revisionPtr revIDLastSave="0" documentId="13_ncr:1_{ADF8421B-6892-456C-9CF2-0894921C0C45}" xr6:coauthVersionLast="47" xr6:coauthVersionMax="47" xr10:uidLastSave="{00000000-0000-0000-0000-000000000000}"/>
  <bookViews>
    <workbookView xWindow="-120" yWindow="-120" windowWidth="20640" windowHeight="11160" tabRatio="500" activeTab="3" xr2:uid="{00000000-000D-0000-FFFF-FFFF00000000}"/>
  </bookViews>
  <sheets>
    <sheet name="Municipal" sheetId="1" r:id="rId1"/>
    <sheet name="Regional" sheetId="2" r:id="rId2"/>
    <sheet name="Metropolitana" sheetId="3" r:id="rId3"/>
    <sheet name="Referencias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I5" i="2" l="1"/>
  <c r="I6" i="2"/>
  <c r="I7" i="2"/>
  <c r="I8" i="2"/>
  <c r="I9" i="2"/>
  <c r="I10" i="2"/>
  <c r="I11" i="2"/>
  <c r="I12" i="2"/>
  <c r="I13" i="2"/>
  <c r="I14" i="2"/>
  <c r="I15" i="2"/>
  <c r="I4" i="2"/>
  <c r="JR5" i="1"/>
  <c r="JR6" i="1"/>
  <c r="JR7" i="1"/>
  <c r="JR8" i="1"/>
  <c r="JR9" i="1"/>
  <c r="JR10" i="1"/>
  <c r="JR11" i="1"/>
  <c r="JR12" i="1"/>
  <c r="JR13" i="1"/>
  <c r="JR14" i="1"/>
  <c r="JR15" i="1"/>
  <c r="JR16" i="1"/>
  <c r="JR17" i="1"/>
  <c r="JR18" i="1"/>
  <c r="JR19" i="1"/>
  <c r="JR20" i="1"/>
  <c r="JR21" i="1"/>
  <c r="JR22" i="1"/>
  <c r="JR23" i="1"/>
  <c r="JR24" i="1"/>
  <c r="JR25" i="1"/>
  <c r="JR26" i="1"/>
  <c r="JR27" i="1"/>
  <c r="JR28" i="1"/>
  <c r="JR29" i="1"/>
  <c r="JR30" i="1"/>
  <c r="JR31" i="1"/>
  <c r="JR32" i="1"/>
  <c r="JR33" i="1"/>
  <c r="JR34" i="1"/>
  <c r="JR35" i="1"/>
  <c r="JR36" i="1"/>
  <c r="JR37" i="1"/>
  <c r="JR38" i="1"/>
  <c r="JR39" i="1"/>
  <c r="JR40" i="1"/>
  <c r="JR41" i="1"/>
  <c r="JR42" i="1"/>
  <c r="JR43" i="1"/>
  <c r="JR44" i="1"/>
  <c r="JR45" i="1"/>
  <c r="JR46" i="1"/>
  <c r="JR47" i="1"/>
  <c r="JR48" i="1"/>
  <c r="JR49" i="1"/>
  <c r="JR50" i="1"/>
  <c r="JR51" i="1"/>
  <c r="JR52" i="1"/>
  <c r="JR53" i="1"/>
  <c r="JR54" i="1"/>
  <c r="JR55" i="1"/>
  <c r="JR56" i="1"/>
  <c r="JR57" i="1"/>
  <c r="JR58" i="1"/>
  <c r="JR59" i="1"/>
  <c r="JR60" i="1"/>
  <c r="JR61" i="1"/>
  <c r="JR62" i="1"/>
  <c r="JR63" i="1"/>
  <c r="JR64" i="1"/>
  <c r="JR65" i="1"/>
  <c r="JR66" i="1"/>
  <c r="JR67" i="1"/>
  <c r="JR68" i="1"/>
  <c r="JR69" i="1"/>
  <c r="JR70" i="1"/>
  <c r="JR71" i="1"/>
  <c r="JR72" i="1"/>
  <c r="JR73" i="1"/>
  <c r="JR74" i="1"/>
  <c r="JR75" i="1"/>
  <c r="JR76" i="1"/>
  <c r="JR77" i="1"/>
  <c r="JR78" i="1"/>
  <c r="JR79" i="1"/>
  <c r="JR80" i="1"/>
  <c r="JR81" i="1"/>
  <c r="JR82" i="1"/>
  <c r="JR83" i="1"/>
  <c r="JR84" i="1"/>
  <c r="JR85" i="1"/>
  <c r="JR86" i="1"/>
  <c r="JR87" i="1"/>
  <c r="JR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4" i="1"/>
  <c r="Y87" i="1"/>
  <c r="S87" i="1"/>
  <c r="O87" i="1"/>
  <c r="E87" i="1"/>
  <c r="Y86" i="1"/>
  <c r="S86" i="1"/>
  <c r="O86" i="1"/>
  <c r="E86" i="1"/>
  <c r="Y85" i="1"/>
  <c r="S85" i="1"/>
  <c r="O85" i="1"/>
  <c r="E85" i="1"/>
  <c r="BM84" i="1"/>
  <c r="Y84" i="1"/>
  <c r="S84" i="1"/>
  <c r="O84" i="1"/>
  <c r="E84" i="1"/>
  <c r="Y83" i="1"/>
  <c r="S83" i="1"/>
  <c r="O83" i="1"/>
  <c r="E83" i="1"/>
  <c r="Y82" i="1"/>
  <c r="S82" i="1"/>
  <c r="O82" i="1"/>
  <c r="E82" i="1"/>
  <c r="Y81" i="1"/>
  <c r="S81" i="1"/>
  <c r="O81" i="1"/>
  <c r="E81" i="1"/>
  <c r="BM80" i="1"/>
  <c r="BN80" i="1" s="1"/>
  <c r="Y80" i="1"/>
  <c r="S80" i="1"/>
  <c r="O80" i="1"/>
  <c r="E80" i="1"/>
  <c r="BM79" i="1"/>
  <c r="BN79" i="1" s="1"/>
  <c r="Y79" i="1"/>
  <c r="S79" i="1"/>
  <c r="O79" i="1"/>
  <c r="E79" i="1"/>
  <c r="Y78" i="1"/>
  <c r="S78" i="1"/>
  <c r="O78" i="1"/>
  <c r="E78" i="1"/>
  <c r="Y77" i="1"/>
  <c r="S77" i="1"/>
  <c r="O77" i="1"/>
  <c r="E77" i="1"/>
  <c r="Y76" i="1"/>
  <c r="S76" i="1"/>
  <c r="O76" i="1"/>
  <c r="E76" i="1"/>
  <c r="Y75" i="1"/>
  <c r="S75" i="1"/>
  <c r="O75" i="1"/>
  <c r="E75" i="1"/>
  <c r="Y74" i="1"/>
  <c r="S74" i="1"/>
  <c r="O74" i="1"/>
  <c r="E74" i="1"/>
  <c r="Y73" i="1"/>
  <c r="S73" i="1"/>
  <c r="O73" i="1"/>
  <c r="E73" i="1"/>
  <c r="BM72" i="1"/>
  <c r="Y72" i="1"/>
  <c r="S72" i="1"/>
  <c r="O72" i="1"/>
  <c r="E72" i="1"/>
  <c r="Y71" i="1"/>
  <c r="S71" i="1"/>
  <c r="O71" i="1"/>
  <c r="E71" i="1"/>
  <c r="Y70" i="1"/>
  <c r="S70" i="1"/>
  <c r="O70" i="1"/>
  <c r="E70" i="1"/>
  <c r="Y69" i="1"/>
  <c r="S69" i="1"/>
  <c r="O69" i="1"/>
  <c r="E69" i="1"/>
  <c r="Y68" i="1"/>
  <c r="S68" i="1"/>
  <c r="O68" i="1"/>
  <c r="E68" i="1"/>
  <c r="Y67" i="1"/>
  <c r="S67" i="1"/>
  <c r="O67" i="1"/>
  <c r="E67" i="1"/>
  <c r="Y66" i="1"/>
  <c r="S66" i="1"/>
  <c r="O66" i="1"/>
  <c r="E66" i="1"/>
  <c r="Y65" i="1"/>
  <c r="S65" i="1"/>
  <c r="O65" i="1"/>
  <c r="E65" i="1"/>
  <c r="Y64" i="1"/>
  <c r="S64" i="1"/>
  <c r="O64" i="1"/>
  <c r="E64" i="1"/>
  <c r="BM63" i="1"/>
  <c r="Y63" i="1"/>
  <c r="S63" i="1"/>
  <c r="O63" i="1"/>
  <c r="E63" i="1"/>
  <c r="Y62" i="1"/>
  <c r="S62" i="1"/>
  <c r="O62" i="1"/>
  <c r="E62" i="1"/>
  <c r="Y61" i="1"/>
  <c r="S61" i="1"/>
  <c r="O61" i="1"/>
  <c r="E61" i="1"/>
  <c r="Y60" i="1"/>
  <c r="S60" i="1"/>
  <c r="O60" i="1"/>
  <c r="E60" i="1"/>
  <c r="Y59" i="1"/>
  <c r="S59" i="1"/>
  <c r="O59" i="1"/>
  <c r="E59" i="1"/>
  <c r="Y58" i="1"/>
  <c r="S58" i="1"/>
  <c r="O58" i="1"/>
  <c r="E58" i="1"/>
  <c r="Y57" i="1"/>
  <c r="S57" i="1"/>
  <c r="O57" i="1"/>
  <c r="E57" i="1"/>
  <c r="Y56" i="1"/>
  <c r="S56" i="1"/>
  <c r="O56" i="1"/>
  <c r="E56" i="1"/>
  <c r="Y55" i="1"/>
  <c r="S55" i="1"/>
  <c r="O55" i="1"/>
  <c r="E55" i="1"/>
  <c r="Y54" i="1"/>
  <c r="S54" i="1"/>
  <c r="O54" i="1"/>
  <c r="E54" i="1"/>
  <c r="Y53" i="1"/>
  <c r="S53" i="1"/>
  <c r="O53" i="1"/>
  <c r="E53" i="1"/>
  <c r="Y52" i="1"/>
  <c r="S52" i="1"/>
  <c r="O52" i="1"/>
  <c r="E52" i="1"/>
  <c r="Y51" i="1"/>
  <c r="S51" i="1"/>
  <c r="O51" i="1"/>
  <c r="E51" i="1"/>
  <c r="Y50" i="1"/>
  <c r="S50" i="1"/>
  <c r="O50" i="1"/>
  <c r="E50" i="1"/>
  <c r="Y49" i="1"/>
  <c r="S49" i="1"/>
  <c r="O49" i="1"/>
  <c r="E49" i="1"/>
  <c r="Y48" i="1"/>
  <c r="S48" i="1"/>
  <c r="O48" i="1"/>
  <c r="E48" i="1"/>
  <c r="Y47" i="1"/>
  <c r="S47" i="1"/>
  <c r="O47" i="1"/>
  <c r="E47" i="1"/>
  <c r="Y46" i="1"/>
  <c r="S46" i="1"/>
  <c r="O46" i="1"/>
  <c r="E46" i="1"/>
  <c r="BM45" i="1"/>
  <c r="BN45" i="1" s="1"/>
  <c r="Y45" i="1"/>
  <c r="S45" i="1"/>
  <c r="O45" i="1"/>
  <c r="E45" i="1"/>
  <c r="BM44" i="1"/>
  <c r="BN44" i="1" s="1"/>
  <c r="Y44" i="1"/>
  <c r="S44" i="1"/>
  <c r="O44" i="1"/>
  <c r="E44" i="1"/>
  <c r="Y43" i="1"/>
  <c r="S43" i="1"/>
  <c r="O43" i="1"/>
  <c r="E43" i="1"/>
  <c r="Y42" i="1"/>
  <c r="S42" i="1"/>
  <c r="O42" i="1"/>
  <c r="E42" i="1"/>
  <c r="Y41" i="1"/>
  <c r="S41" i="1"/>
  <c r="O41" i="1"/>
  <c r="E41" i="1"/>
  <c r="Y40" i="1"/>
  <c r="S40" i="1"/>
  <c r="O40" i="1"/>
  <c r="E40" i="1"/>
  <c r="Y39" i="1"/>
  <c r="S39" i="1"/>
  <c r="O39" i="1"/>
  <c r="E39" i="1"/>
  <c r="Y38" i="1"/>
  <c r="S38" i="1"/>
  <c r="O38" i="1"/>
  <c r="E38" i="1"/>
  <c r="Y37" i="1"/>
  <c r="S37" i="1"/>
  <c r="O37" i="1"/>
  <c r="E37" i="1"/>
  <c r="Y36" i="1"/>
  <c r="S36" i="1"/>
  <c r="O36" i="1"/>
  <c r="E36" i="1"/>
  <c r="BM35" i="1"/>
  <c r="BN35" i="1" s="1"/>
  <c r="Y35" i="1"/>
  <c r="S35" i="1"/>
  <c r="O35" i="1"/>
  <c r="E35" i="1"/>
  <c r="BM34" i="1"/>
  <c r="Y34" i="1"/>
  <c r="S34" i="1"/>
  <c r="O34" i="1"/>
  <c r="E34" i="1"/>
  <c r="BM33" i="1"/>
  <c r="BN33" i="1" s="1"/>
  <c r="Y33" i="1"/>
  <c r="S33" i="1"/>
  <c r="O33" i="1"/>
  <c r="E33" i="1"/>
  <c r="BM32" i="1"/>
  <c r="BN32" i="1" s="1"/>
  <c r="Y32" i="1"/>
  <c r="S32" i="1"/>
  <c r="O32" i="1"/>
  <c r="E32" i="1"/>
  <c r="Y31" i="1"/>
  <c r="S31" i="1"/>
  <c r="O31" i="1"/>
  <c r="E31" i="1"/>
  <c r="Y30" i="1"/>
  <c r="S30" i="1"/>
  <c r="O30" i="1"/>
  <c r="E30" i="1"/>
  <c r="Y29" i="1"/>
  <c r="S29" i="1"/>
  <c r="O29" i="1"/>
  <c r="E29" i="1"/>
  <c r="Y28" i="1"/>
  <c r="S28" i="1"/>
  <c r="O28" i="1"/>
  <c r="E28" i="1"/>
  <c r="Y27" i="1"/>
  <c r="S27" i="1"/>
  <c r="O27" i="1"/>
  <c r="E27" i="1"/>
  <c r="Y26" i="1"/>
  <c r="S26" i="1"/>
  <c r="O26" i="1"/>
  <c r="E26" i="1"/>
  <c r="Y25" i="1"/>
  <c r="S25" i="1"/>
  <c r="O25" i="1"/>
  <c r="E25" i="1"/>
  <c r="Y24" i="1"/>
  <c r="S24" i="1"/>
  <c r="O24" i="1"/>
  <c r="E24" i="1"/>
  <c r="Y23" i="1"/>
  <c r="S23" i="1"/>
  <c r="O23" i="1"/>
  <c r="E23" i="1"/>
  <c r="Y22" i="1"/>
  <c r="S22" i="1"/>
  <c r="O22" i="1"/>
  <c r="E22" i="1"/>
  <c r="Y21" i="1"/>
  <c r="S21" i="1"/>
  <c r="O21" i="1"/>
  <c r="E21" i="1"/>
  <c r="Y20" i="1"/>
  <c r="S20" i="1"/>
  <c r="O20" i="1"/>
  <c r="E20" i="1"/>
  <c r="Y19" i="1"/>
  <c r="S19" i="1"/>
  <c r="O19" i="1"/>
  <c r="E19" i="1"/>
  <c r="Y18" i="1"/>
  <c r="S18" i="1"/>
  <c r="O18" i="1"/>
  <c r="E18" i="1"/>
  <c r="Y17" i="1"/>
  <c r="S17" i="1"/>
  <c r="O17" i="1"/>
  <c r="E17" i="1"/>
  <c r="Y16" i="1"/>
  <c r="S16" i="1"/>
  <c r="O16" i="1"/>
  <c r="E16" i="1"/>
  <c r="Y15" i="1"/>
  <c r="S15" i="1"/>
  <c r="O15" i="1"/>
  <c r="E15" i="1"/>
  <c r="Y14" i="1"/>
  <c r="S14" i="1"/>
  <c r="O14" i="1"/>
  <c r="E14" i="1"/>
  <c r="Y13" i="1"/>
  <c r="S13" i="1"/>
  <c r="O13" i="1"/>
  <c r="E13" i="1"/>
  <c r="Y12" i="1"/>
  <c r="S12" i="1"/>
  <c r="O12" i="1"/>
  <c r="E12" i="1"/>
  <c r="BM11" i="1"/>
  <c r="BN11" i="1" s="1"/>
  <c r="Y11" i="1"/>
  <c r="S11" i="1"/>
  <c r="O11" i="1"/>
  <c r="E11" i="1"/>
  <c r="Y10" i="1"/>
  <c r="S10" i="1"/>
  <c r="O10" i="1"/>
  <c r="E10" i="1"/>
  <c r="Y9" i="1"/>
  <c r="S9" i="1"/>
  <c r="O9" i="1"/>
  <c r="E9" i="1"/>
  <c r="Y8" i="1"/>
  <c r="S8" i="1"/>
  <c r="O8" i="1"/>
  <c r="E8" i="1"/>
  <c r="Y7" i="1"/>
  <c r="S7" i="1"/>
  <c r="O7" i="1"/>
  <c r="E7" i="1"/>
  <c r="BM6" i="1"/>
  <c r="BN6" i="1" s="1"/>
  <c r="Y6" i="1"/>
  <c r="S6" i="1"/>
  <c r="O6" i="1"/>
  <c r="E6" i="1"/>
  <c r="Y5" i="1"/>
  <c r="S5" i="1"/>
  <c r="O5" i="1"/>
  <c r="E5" i="1"/>
  <c r="Y4" i="1"/>
  <c r="S4" i="1"/>
  <c r="O4" i="1"/>
  <c r="E4" i="1"/>
</calcChain>
</file>

<file path=xl/sharedStrings.xml><?xml version="1.0" encoding="utf-8"?>
<sst xmlns="http://schemas.openxmlformats.org/spreadsheetml/2006/main" count="9760" uniqueCount="2118">
  <si>
    <t>Municipio</t>
  </si>
  <si>
    <t>Región</t>
  </si>
  <si>
    <t>Zona Metropolitana</t>
  </si>
  <si>
    <t>Superficie
(km2)</t>
  </si>
  <si>
    <t>Densidad de Población (hab/km2)</t>
  </si>
  <si>
    <t>Población Urbana</t>
  </si>
  <si>
    <t>Población Rural</t>
  </si>
  <si>
    <t>Población total</t>
  </si>
  <si>
    <t>Población total%</t>
  </si>
  <si>
    <t>Población Mujeres</t>
  </si>
  <si>
    <t>Población Mujeres%</t>
  </si>
  <si>
    <t>Población Hombres</t>
  </si>
  <si>
    <t>Población Hombres%</t>
  </si>
  <si>
    <t>Población infantil (0-14 años)</t>
  </si>
  <si>
    <t>Población infantil (0-14 años)%</t>
  </si>
  <si>
    <t>Población juvenil (15-29 años)</t>
  </si>
  <si>
    <t>Población juvenil (15-29 años)%</t>
  </si>
  <si>
    <t>Población  (18 años y más)</t>
  </si>
  <si>
    <t>Población  (18 años y más)%</t>
  </si>
  <si>
    <t>Población adulta (30-59 años)</t>
  </si>
  <si>
    <t>Población adulta (30-59 años)%</t>
  </si>
  <si>
    <t>Población adulta mayor (60 y más años)</t>
  </si>
  <si>
    <t>Población adulta mayor (60 y más años)%</t>
  </si>
  <si>
    <t>Usuarios de los Servicios de Salud</t>
  </si>
  <si>
    <t>Usuarios de los Servicios de Salud%</t>
  </si>
  <si>
    <t>Unidades médicas en servicio de las instituciones del sector público de salud del municipio</t>
  </si>
  <si>
    <t>Personal médico de las instituciones del sector público de salud del municipio</t>
  </si>
  <si>
    <t>Población con discapacidad, limitación o con algún problema o condición mental</t>
  </si>
  <si>
    <t>Viviendas Particulares Habitadas</t>
  </si>
  <si>
    <t>Promedio de Ocupantes por Vivienda</t>
  </si>
  <si>
    <t>Deficit de Agua Potable</t>
  </si>
  <si>
    <t>Deficit de Drenaje</t>
  </si>
  <si>
    <t>Deficit de Energía Eléctrica</t>
  </si>
  <si>
    <t>Plantas de Tratamiento de Aguas Residuales</t>
  </si>
  <si>
    <t>Viviendas con Hacinamiento</t>
  </si>
  <si>
    <t>Rezago Educativo%</t>
  </si>
  <si>
    <t>Rezago Educativo</t>
  </si>
  <si>
    <t>Carencia por Acceso a los Servicios de Salud%</t>
  </si>
  <si>
    <t>Carencia por Acceso a los Servicios de Salud</t>
  </si>
  <si>
    <t>Carencia por Acceso a la Seguridad Social%</t>
  </si>
  <si>
    <t>Carencia por Acceso a la Seguridad Social</t>
  </si>
  <si>
    <t>Carencia por Calidad y Espacios de la Vivienda%</t>
  </si>
  <si>
    <t>Carencia por Calidad y Espacios de la Vivienda</t>
  </si>
  <si>
    <t>Carencia pro Acceso a los Sercicios Básicos en la Vivienda%</t>
  </si>
  <si>
    <t>Carencia pro Acceso a los Sercicios Básicos en la Vivienda</t>
  </si>
  <si>
    <t>Carencia por Acceso a la Alimentación%</t>
  </si>
  <si>
    <t>Carencia por Acceso a la Alimentación</t>
  </si>
  <si>
    <t>Pobreza%</t>
  </si>
  <si>
    <t>Pobreza</t>
  </si>
  <si>
    <t>Pobreza extrema%</t>
  </si>
  <si>
    <t>Pobreza extrema</t>
  </si>
  <si>
    <t>Vulnerables por Ingreso%</t>
  </si>
  <si>
    <t>Vulnerables por Ingreso</t>
  </si>
  <si>
    <t>Seguridad Total</t>
  </si>
  <si>
    <t>Seguridad Total - Hombres</t>
  </si>
  <si>
    <t>Seguridad Total - Mujeres</t>
  </si>
  <si>
    <t>Procedimientos Administrativos</t>
  </si>
  <si>
    <t>Procedimientos Administrativos A disposición de la policia municipal</t>
  </si>
  <si>
    <t>Procedimientos Administrativos A disposición de la policia estatal</t>
  </si>
  <si>
    <t>Procedimientos Administrativos A disposición de la guardia nacional</t>
  </si>
  <si>
    <t>Centros Penitenciarios</t>
  </si>
  <si>
    <t xml:space="preserve">Centros de Reinserción </t>
  </si>
  <si>
    <t>Centro Femenil de Reiserción Social</t>
  </si>
  <si>
    <t>Población Penitenciaria
Hombres</t>
  </si>
  <si>
    <t>Población Penitenciaria
Mujeres</t>
  </si>
  <si>
    <t>Total de delitos 2023</t>
  </si>
  <si>
    <t>Homicidios</t>
  </si>
  <si>
    <t>Secuestro</t>
  </si>
  <si>
    <t>Lesiones</t>
  </si>
  <si>
    <t>Extorción</t>
  </si>
  <si>
    <t>Feminicidios</t>
  </si>
  <si>
    <t>Narcomenudeo</t>
  </si>
  <si>
    <t>Robo a casa habitación</t>
  </si>
  <si>
    <t>Robo de vehículos</t>
  </si>
  <si>
    <t>Robo a negocio</t>
  </si>
  <si>
    <t>Violación</t>
  </si>
  <si>
    <t>Violencia familiar</t>
  </si>
  <si>
    <t>Otros delitos</t>
  </si>
  <si>
    <t>Tratamiento de Aguas Residuales</t>
  </si>
  <si>
    <t>Longitud de la Red Carretera (km)</t>
  </si>
  <si>
    <t>Carreteras Federales (km)</t>
  </si>
  <si>
    <t>Alimentadoras Estatales (km)</t>
  </si>
  <si>
    <t>Caminos Rurales (km)</t>
  </si>
  <si>
    <t>Brechas Mejoradas (km)</t>
  </si>
  <si>
    <t>% Viviendas con computadora</t>
  </si>
  <si>
    <t>% Viviendas con Internet</t>
  </si>
  <si>
    <t>% Viviendas con Servicios de TV de Paga</t>
  </si>
  <si>
    <t>% Viviendas con Celular</t>
  </si>
  <si>
    <t>% Viviendas con Telefonía Fija</t>
  </si>
  <si>
    <t>% Viviendas con TV Plana</t>
  </si>
  <si>
    <t>Número de áreas protegidas</t>
  </si>
  <si>
    <t>Nombres áreas protegida</t>
  </si>
  <si>
    <t>Cantidad
promedio diaria
de residuos
sólidos urbanos
recolectados</t>
  </si>
  <si>
    <t>Recolectados casa por casa</t>
  </si>
  <si>
    <t>Recolectados en un Punto Establecido</t>
  </si>
  <si>
    <t>Recolectados en Sistemas de Contenedores</t>
  </si>
  <si>
    <t>Automoviles Particulares en Circulación</t>
  </si>
  <si>
    <t>Camiones de Pasajeros en Circulación</t>
  </si>
  <si>
    <t>Accidentes de Tránsito Registrados</t>
  </si>
  <si>
    <t>Educación Total Escuelas</t>
  </si>
  <si>
    <t xml:space="preserve">Educación Total Alumnos </t>
  </si>
  <si>
    <t>Educación Total Docentes</t>
  </si>
  <si>
    <t>Educacion Preescolar Escuelas</t>
  </si>
  <si>
    <t xml:space="preserve">Educacion Preescolar Alumnos </t>
  </si>
  <si>
    <t>Educacion Preescolar Docentes</t>
  </si>
  <si>
    <t>Educacion Primaria Escuelas</t>
  </si>
  <si>
    <t xml:space="preserve">Educacion Primaria Alumnos </t>
  </si>
  <si>
    <t>Educacion Primaria Docentes</t>
  </si>
  <si>
    <t>Educacion Secundaria Escuelas</t>
  </si>
  <si>
    <t xml:space="preserve">Educacion Secundaria Alumnos </t>
  </si>
  <si>
    <t>Educacion Secundaria Docentes</t>
  </si>
  <si>
    <t>Grado Promedio de Escolaridad</t>
  </si>
  <si>
    <t>Equivalencia</t>
  </si>
  <si>
    <t>Porcentaje de la población analfabeta</t>
  </si>
  <si>
    <t>Desayunos Integrados</t>
  </si>
  <si>
    <t xml:space="preserve">Uniformes </t>
  </si>
  <si>
    <t>Becas</t>
  </si>
  <si>
    <t>Gasolinerias Establecidas</t>
  </si>
  <si>
    <t>Tianguis</t>
  </si>
  <si>
    <t>Mercados Públicos</t>
  </si>
  <si>
    <t>Centrales de Abasto</t>
  </si>
  <si>
    <t>Tiendas DICONSA</t>
  </si>
  <si>
    <t>Familias Beneficiadas LICONSA</t>
  </si>
  <si>
    <t>Beneficiarios LICONSA</t>
  </si>
  <si>
    <t>Dotación Anual de Leche (litros) LICONSA</t>
  </si>
  <si>
    <t>Población Económicamente Activa PEA</t>
  </si>
  <si>
    <t>Población Ocupada</t>
  </si>
  <si>
    <t>Población Ocupada %</t>
  </si>
  <si>
    <t>Porcentaje de la Población Ocupada Mujeres</t>
  </si>
  <si>
    <t>Porcentaje de la Población Ocupada Hombres</t>
  </si>
  <si>
    <t>Población Desocupada</t>
  </si>
  <si>
    <t>Población Desocupada%</t>
  </si>
  <si>
    <t>Unidades Económicas</t>
  </si>
  <si>
    <t>Personal Ocupado</t>
  </si>
  <si>
    <t>Producción Bruta Total (millones de pesos)</t>
  </si>
  <si>
    <t>No. De Trabajadores</t>
  </si>
  <si>
    <t>% trabajadores en el Sector Primario</t>
  </si>
  <si>
    <t>% trabajadores en el Sector Secundario</t>
  </si>
  <si>
    <t>% trabajadores en el Comercio (sector terciario)</t>
  </si>
  <si>
    <t>% trabajadores en Servicios (sector terciario)</t>
  </si>
  <si>
    <t>Ingresos por Remesas
(2023)</t>
  </si>
  <si>
    <t>Ingresos por Remesas
(2023) %</t>
  </si>
  <si>
    <t>Grado de Intensidad Migratoria</t>
  </si>
  <si>
    <t>Hoteles</t>
  </si>
  <si>
    <t>Moteles</t>
  </si>
  <si>
    <t>Cabañas, Villas y Similares</t>
  </si>
  <si>
    <t>Campamentos y albergues recreativos</t>
  </si>
  <si>
    <t>Pensiones y casas de huéspedes</t>
  </si>
  <si>
    <t>Departamentos y casas amuebladas con servicio de hotelería</t>
  </si>
  <si>
    <t>Restaurantes</t>
  </si>
  <si>
    <t>Servicios de preparación de otros alimentos para consumo inmediato</t>
  </si>
  <si>
    <t>Cafeterías, fuentes de sodas, neverías, refresquerías y similares</t>
  </si>
  <si>
    <t>Centros nocturnos, discotecas y similares</t>
  </si>
  <si>
    <t>Bares, cantinas y similares</t>
  </si>
  <si>
    <t>Bibliotecas públicas</t>
  </si>
  <si>
    <t>Unidades deportivas</t>
  </si>
  <si>
    <t>Superficie Sembrada (has)</t>
  </si>
  <si>
    <t>Superficie cosechada (has)</t>
  </si>
  <si>
    <t>Volumen de la Producción (tons)</t>
  </si>
  <si>
    <t>Valor de la Producción (miles de pesos)</t>
  </si>
  <si>
    <t>Abeja_Miel_Valor</t>
  </si>
  <si>
    <t>Abeja_Miel_Volumen</t>
  </si>
  <si>
    <t>Ave_Ganado en pie_Valor</t>
  </si>
  <si>
    <t>Ave_Ganado en pie_Volumen</t>
  </si>
  <si>
    <t>Ave_Huevo plato_Valor</t>
  </si>
  <si>
    <t>Ave_Huevo plato_Volumen</t>
  </si>
  <si>
    <t>Bovino_Ganado en pie_Valor</t>
  </si>
  <si>
    <t>Bovino_Ganado en pie_Volumen</t>
  </si>
  <si>
    <t>Bovino_Leche_Valor</t>
  </si>
  <si>
    <t>Bovino_Leche_Volumen</t>
  </si>
  <si>
    <t>Caprino_Ganado en pie_Valor</t>
  </si>
  <si>
    <t>Caprino_Ganado en pie_Volumen</t>
  </si>
  <si>
    <t>Caprino_Leche_Valor</t>
  </si>
  <si>
    <t>Caprino_Leche_Volumen</t>
  </si>
  <si>
    <t>Guajolote_Ganado en pie_Valor</t>
  </si>
  <si>
    <t>Guajolote_Ganado en pie_Volumen</t>
  </si>
  <si>
    <t>Ovino_Ganado en pie_Valor</t>
  </si>
  <si>
    <t>Ovino_Ganado en pie_Volumen</t>
  </si>
  <si>
    <t>Porcino_Ganado en pie_Valor</t>
  </si>
  <si>
    <t>Porcino_Ganado en pie_Volumen</t>
  </si>
  <si>
    <t>Aguacate(toneladas)</t>
  </si>
  <si>
    <t>Aguacate(valor en miles de pesos)</t>
  </si>
  <si>
    <t>Ajo(toneladas)</t>
  </si>
  <si>
    <t>Ajo(valor en miles de pesos)</t>
  </si>
  <si>
    <t>Alfalfa(toneladas)</t>
  </si>
  <si>
    <t>Alfalfa(valor en miles de pesos)</t>
  </si>
  <si>
    <t>Avena forrajera en verde(toneladas)</t>
  </si>
  <si>
    <t>Avena forrajera en verde(valor en miles de pesos)</t>
  </si>
  <si>
    <t>Avena grano(toneladas)</t>
  </si>
  <si>
    <t>Avena grano(valor en miles de pesos)</t>
  </si>
  <si>
    <t>Brócoli(toneladas)</t>
  </si>
  <si>
    <t>Brócoli(valor en miles de pesos)</t>
  </si>
  <si>
    <t>Café cereza(toneladas)</t>
  </si>
  <si>
    <t>Café cereza(valor en miles de pesos)</t>
  </si>
  <si>
    <t>Calabacita(toneladas)</t>
  </si>
  <si>
    <t>Calabacita(valor en miles de pesos)</t>
  </si>
  <si>
    <t>Cebada grano(toneladas)</t>
  </si>
  <si>
    <t>Cebada grano(valor en miles de pesos)</t>
  </si>
  <si>
    <t>Cebolla(toneladas)</t>
  </si>
  <si>
    <t>Cebolla(valor en miles de pesos)</t>
  </si>
  <si>
    <t>Chile verde(toneladas)</t>
  </si>
  <si>
    <t>Chile verde(valor en miles de pesos)</t>
  </si>
  <si>
    <t>Coliflor(toneladas)</t>
  </si>
  <si>
    <t>Coliflor(valor en miles de pesos)</t>
  </si>
  <si>
    <t>Durazno(toneladas)</t>
  </si>
  <si>
    <t>Durazno(valor en miles de pesos)</t>
  </si>
  <si>
    <t>Elote(toneladas)</t>
  </si>
  <si>
    <t>Elote(valor en miles de pesos)</t>
  </si>
  <si>
    <t>Espárrago(toneladas)</t>
  </si>
  <si>
    <t>Espárrago(valor en miles de pesos)</t>
  </si>
  <si>
    <t>Frijol(toneladas)</t>
  </si>
  <si>
    <t>Frijol(valor en miles de pesos)</t>
  </si>
  <si>
    <t>Garbanzo grano(toneladas)</t>
  </si>
  <si>
    <t>Garbanzo grano(valor en miles de pesos)</t>
  </si>
  <si>
    <t>Granada(toneladas)</t>
  </si>
  <si>
    <t>Granada(valor en miles de pesos)</t>
  </si>
  <si>
    <t>Guayaba(toneladas)</t>
  </si>
  <si>
    <t>Guayaba(valor en miles de pesos)</t>
  </si>
  <si>
    <t>Lechuga(toneladas)</t>
  </si>
  <si>
    <t>Lechuga(valor en miles de pesos)</t>
  </si>
  <si>
    <t>Limón(toneladas)</t>
  </si>
  <si>
    <t>Limón(valor en miles de pesos)</t>
  </si>
  <si>
    <t>Maguey pulquero(toneladas)</t>
  </si>
  <si>
    <t>Maguey pulquero(valor en miles de pesos)</t>
  </si>
  <si>
    <t>Maíz forrajero en verde(toneladas)</t>
  </si>
  <si>
    <t>Maíz forrajero en verde(valor en miles de pesos)</t>
  </si>
  <si>
    <t>Maíz grano(toneladas)</t>
  </si>
  <si>
    <t>Maíz grano(valor en miles de pesos)</t>
  </si>
  <si>
    <t>Mandarina(toneladas)</t>
  </si>
  <si>
    <t>Mandarina(valor en miles de pesos)</t>
  </si>
  <si>
    <t>Mango(toneladas)</t>
  </si>
  <si>
    <t>Mango(valor en miles de pesos)</t>
  </si>
  <si>
    <t>Manzana(toneladas)</t>
  </si>
  <si>
    <t>Manzana(valor en miles de pesos)</t>
  </si>
  <si>
    <t>Naranja(toneladas)</t>
  </si>
  <si>
    <t>Naranja(valor en miles de pesos)</t>
  </si>
  <si>
    <t>Nopalitos(toneladas)</t>
  </si>
  <si>
    <t>Nopalitos(valor en miles de pesos)</t>
  </si>
  <si>
    <t>Nuez(toneladas)</t>
  </si>
  <si>
    <t>Nuez(valor en miles de pesos)</t>
  </si>
  <si>
    <t>Papa(toneladas)</t>
  </si>
  <si>
    <t>Papa(valor en miles de pesos)</t>
  </si>
  <si>
    <t>Pepino(toneladas)</t>
  </si>
  <si>
    <t>Pepino(valor en miles de pesos)</t>
  </si>
  <si>
    <t>Pera(toneladas)</t>
  </si>
  <si>
    <t>Pera(valor en miles de pesos)</t>
  </si>
  <si>
    <t>Piña(toneladas)</t>
  </si>
  <si>
    <t>Piña(valor en miles de pesos)</t>
  </si>
  <si>
    <t>Plátano(toneladas)</t>
  </si>
  <si>
    <t>Plátano(valor en miles de pesos)</t>
  </si>
  <si>
    <t>Rosa(toneladas)</t>
  </si>
  <si>
    <t>Rosa(valor en miles de pesos)</t>
  </si>
  <si>
    <t>Sorgo grano(toneladas)</t>
  </si>
  <si>
    <t>Sorgo grano(valor en miles de pesos)</t>
  </si>
  <si>
    <t>Tomate rojo (jitomate)(toneladas)</t>
  </si>
  <si>
    <t>Tomate rojo (jitomate)(valor en miles de pesos)</t>
  </si>
  <si>
    <t>Tomate verde(toneladas)</t>
  </si>
  <si>
    <t>Tomate verde(valor en miles de pesos)</t>
  </si>
  <si>
    <t>Trigo grano(toneladas)</t>
  </si>
  <si>
    <t>Trigo grano(valor en miles de pesos)</t>
  </si>
  <si>
    <t>Tuna(toneladas)</t>
  </si>
  <si>
    <t>Tuna(valor en miles de pesos)</t>
  </si>
  <si>
    <t>Zarzamora(toneladas)</t>
  </si>
  <si>
    <t>Zarzamora(valor en miles de pesos)</t>
  </si>
  <si>
    <t>Zempoalxochitl(toneladas)</t>
  </si>
  <si>
    <t>Zempoalxochitl(valor en miles de pesos)</t>
  </si>
  <si>
    <t>Abs.</t>
  </si>
  <si>
    <t>%</t>
  </si>
  <si>
    <t>*: Podría ser que la suma de disposiciones no de el total. Hay más posibles orígenes</t>
  </si>
  <si>
    <t>Estatal</t>
  </si>
  <si>
    <t xml:space="preserve"> </t>
  </si>
  <si>
    <t>Alto</t>
  </si>
  <si>
    <t>Acatlán</t>
  </si>
  <si>
    <t>Región Tulancingo</t>
  </si>
  <si>
    <t>12464</t>
  </si>
  <si>
    <t>NA</t>
  </si>
  <si>
    <t>Barranca de Metztitlán</t>
  </si>
  <si>
    <t>1er año de Secundaria</t>
  </si>
  <si>
    <t>Muy alto</t>
  </si>
  <si>
    <t>164117.530</t>
  </si>
  <si>
    <t>5098.542</t>
  </si>
  <si>
    <t>1986.79</t>
  </si>
  <si>
    <t>59.201</t>
  </si>
  <si>
    <t>49020.870</t>
  </si>
  <si>
    <t>1476.579</t>
  </si>
  <si>
    <t>173722.48</t>
  </si>
  <si>
    <t>23457.22</t>
  </si>
  <si>
    <t>235.418</t>
  </si>
  <si>
    <t>6.307</t>
  </si>
  <si>
    <t>375.455</t>
  </si>
  <si>
    <t>9.575</t>
  </si>
  <si>
    <t>7525.598</t>
  </si>
  <si>
    <t>152.850</t>
  </si>
  <si>
    <t>231339.252</t>
  </si>
  <si>
    <t>5590.732</t>
  </si>
  <si>
    <t>Acaxochitlán</t>
  </si>
  <si>
    <t>29607</t>
  </si>
  <si>
    <t>Zona Protectora Forestal Vedada la Cuenca Hidrográfica del Río Necaxa</t>
  </si>
  <si>
    <t>6to grado de Primaria</t>
  </si>
  <si>
    <t>Bajo</t>
  </si>
  <si>
    <t>247.107</t>
  </si>
  <si>
    <t>4.935</t>
  </si>
  <si>
    <t>2160.375</t>
  </si>
  <si>
    <t>74.321</t>
  </si>
  <si>
    <t>1340.29</t>
  </si>
  <si>
    <t>38.88</t>
  </si>
  <si>
    <t>11876.261</t>
  </si>
  <si>
    <t>358.907</t>
  </si>
  <si>
    <t>41999.04</t>
  </si>
  <si>
    <t>5605.40</t>
  </si>
  <si>
    <t>237.038</t>
  </si>
  <si>
    <t>6.271</t>
  </si>
  <si>
    <t>539.655</t>
  </si>
  <si>
    <t>13.762</t>
  </si>
  <si>
    <t>6841.109</t>
  </si>
  <si>
    <t>138.760</t>
  </si>
  <si>
    <t>9372.812</t>
  </si>
  <si>
    <t>255.271</t>
  </si>
  <si>
    <t>Actopan</t>
  </si>
  <si>
    <t>Región Actopan</t>
  </si>
  <si>
    <t>38580</t>
  </si>
  <si>
    <t>3er año de Secundaria</t>
  </si>
  <si>
    <t>Medio</t>
  </si>
  <si>
    <t>133842.579</t>
  </si>
  <si>
    <t>4635.327</t>
  </si>
  <si>
    <t>2182.52</t>
  </si>
  <si>
    <t>66.805</t>
  </si>
  <si>
    <t>55471.893</t>
  </si>
  <si>
    <t>1579.587</t>
  </si>
  <si>
    <t>156300.69</t>
  </si>
  <si>
    <t>21558.31</t>
  </si>
  <si>
    <t>1575.798</t>
  </si>
  <si>
    <t>44.515</t>
  </si>
  <si>
    <t>1354.312</t>
  </si>
  <si>
    <t>38.602</t>
  </si>
  <si>
    <t>14330.896</t>
  </si>
  <si>
    <t>290.967</t>
  </si>
  <si>
    <t>2837.613</t>
  </si>
  <si>
    <t>104.837</t>
  </si>
  <si>
    <t>Agua Blanca de Iturbide</t>
  </si>
  <si>
    <t>6893</t>
  </si>
  <si>
    <t>1555.395</t>
  </si>
  <si>
    <t>53.432</t>
  </si>
  <si>
    <t>752.826</t>
  </si>
  <si>
    <t>22.077</t>
  </si>
  <si>
    <t>20408.562</t>
  </si>
  <si>
    <t>517.235</t>
  </si>
  <si>
    <t>15186.45</t>
  </si>
  <si>
    <t>2042.80</t>
  </si>
  <si>
    <t>596.737</t>
  </si>
  <si>
    <t>15.061</t>
  </si>
  <si>
    <t>4402.198</t>
  </si>
  <si>
    <t>89.625</t>
  </si>
  <si>
    <t>7153.869</t>
  </si>
  <si>
    <t>191.871</t>
  </si>
  <si>
    <t>Ajacuba</t>
  </si>
  <si>
    <t>Región Tula</t>
  </si>
  <si>
    <t>12408</t>
  </si>
  <si>
    <t>2do año de Secundaria</t>
  </si>
  <si>
    <t>235.058</t>
  </si>
  <si>
    <t>5.25</t>
  </si>
  <si>
    <t>1154.183</t>
  </si>
  <si>
    <t>52.073</t>
  </si>
  <si>
    <t>2203.92</t>
  </si>
  <si>
    <t>69.59</t>
  </si>
  <si>
    <t>36529.768</t>
  </si>
  <si>
    <t>1000.178</t>
  </si>
  <si>
    <t>44953.90</t>
  </si>
  <si>
    <t>6164.60</t>
  </si>
  <si>
    <t>247.824</t>
  </si>
  <si>
    <t>7.092</t>
  </si>
  <si>
    <t>1241.273</t>
  </si>
  <si>
    <t>32.151</t>
  </si>
  <si>
    <t>7824.656</t>
  </si>
  <si>
    <t>159.672</t>
  </si>
  <si>
    <t>2772.541</t>
  </si>
  <si>
    <t>101.303</t>
  </si>
  <si>
    <t>Alfajayucan</t>
  </si>
  <si>
    <t>Región Ixmiquilpan</t>
  </si>
  <si>
    <t>12638</t>
  </si>
  <si>
    <t>39.026</t>
  </si>
  <si>
    <t>0.86</t>
  </si>
  <si>
    <t>2341.532</t>
  </si>
  <si>
    <t>82.727</t>
  </si>
  <si>
    <t>245.77</t>
  </si>
  <si>
    <t>7.78</t>
  </si>
  <si>
    <t>43697.133</t>
  </si>
  <si>
    <t>1194.788</t>
  </si>
  <si>
    <t>56152.84</t>
  </si>
  <si>
    <t>7664.77</t>
  </si>
  <si>
    <t>528.127</t>
  </si>
  <si>
    <t>14.318</t>
  </si>
  <si>
    <t>542.382</t>
  </si>
  <si>
    <t>15.039</t>
  </si>
  <si>
    <t>10160.335</t>
  </si>
  <si>
    <t>206.001</t>
  </si>
  <si>
    <t>1757.133</t>
  </si>
  <si>
    <t>60.916</t>
  </si>
  <si>
    <t>Almoloya</t>
  </si>
  <si>
    <t>Región Apan</t>
  </si>
  <si>
    <t>9862</t>
  </si>
  <si>
    <t>78.828</t>
  </si>
  <si>
    <t>1.59</t>
  </si>
  <si>
    <t>18797.610</t>
  </si>
  <si>
    <t>694.032</t>
  </si>
  <si>
    <t>648.339</t>
  </si>
  <si>
    <t>19.95</t>
  </si>
  <si>
    <t>19924.130</t>
  </si>
  <si>
    <t>473.833</t>
  </si>
  <si>
    <t>55443.06</t>
  </si>
  <si>
    <t>6624.02</t>
  </si>
  <si>
    <t>884.931</t>
  </si>
  <si>
    <t>23.048</t>
  </si>
  <si>
    <t>271.255</t>
  </si>
  <si>
    <t>6.093</t>
  </si>
  <si>
    <t>12286.321</t>
  </si>
  <si>
    <t>249.034</t>
  </si>
  <si>
    <t>2888.185</t>
  </si>
  <si>
    <t>68.344</t>
  </si>
  <si>
    <t>Apan</t>
  </si>
  <si>
    <t>32915</t>
  </si>
  <si>
    <t>65.223</t>
  </si>
  <si>
    <t>1.3</t>
  </si>
  <si>
    <t>23910.152</t>
  </si>
  <si>
    <t>865.220</t>
  </si>
  <si>
    <t>639.147</t>
  </si>
  <si>
    <t>19.73</t>
  </si>
  <si>
    <t>13244.624</t>
  </si>
  <si>
    <t>321.043</t>
  </si>
  <si>
    <t>45993.85</t>
  </si>
  <si>
    <t>5341.91</t>
  </si>
  <si>
    <t>1109.920</t>
  </si>
  <si>
    <t>29.268</t>
  </si>
  <si>
    <t>278.684</t>
  </si>
  <si>
    <t>6.404</t>
  </si>
  <si>
    <t>17018.361</t>
  </si>
  <si>
    <t>346.129</t>
  </si>
  <si>
    <t>11490.494</t>
  </si>
  <si>
    <t>271.092</t>
  </si>
  <si>
    <t>El Arenal</t>
  </si>
  <si>
    <t>12659</t>
  </si>
  <si>
    <t>39.402</t>
  </si>
  <si>
    <t>0.88</t>
  </si>
  <si>
    <t>16533.281</t>
  </si>
  <si>
    <t>598.232</t>
  </si>
  <si>
    <t>436.016</t>
  </si>
  <si>
    <t>13.42</t>
  </si>
  <si>
    <t>23284.749</t>
  </si>
  <si>
    <t>609.888</t>
  </si>
  <si>
    <t>13478.34</t>
  </si>
  <si>
    <t>1815.38</t>
  </si>
  <si>
    <t>801.570</t>
  </si>
  <si>
    <t>22.246</t>
  </si>
  <si>
    <t>829.566</t>
  </si>
  <si>
    <t>22.766</t>
  </si>
  <si>
    <t>6759.063</t>
  </si>
  <si>
    <t>155.610</t>
  </si>
  <si>
    <t>1841.913</t>
  </si>
  <si>
    <t>66.490</t>
  </si>
  <si>
    <t>Atitalaquia</t>
  </si>
  <si>
    <t>Zona Metropolitana de Tula</t>
  </si>
  <si>
    <t>23192</t>
  </si>
  <si>
    <t>Muy bajo</t>
  </si>
  <si>
    <t>15.672</t>
  </si>
  <si>
    <t>0.35</t>
  </si>
  <si>
    <t>984.207</t>
  </si>
  <si>
    <t>44.995</t>
  </si>
  <si>
    <t>2100.10</t>
  </si>
  <si>
    <t>65.18</t>
  </si>
  <si>
    <t>32508.180</t>
  </si>
  <si>
    <t>980.710</t>
  </si>
  <si>
    <t>189674.54</t>
  </si>
  <si>
    <t>26120.36</t>
  </si>
  <si>
    <t>292.701</t>
  </si>
  <si>
    <t>8.070</t>
  </si>
  <si>
    <t>1859.290</t>
  </si>
  <si>
    <t>48.496</t>
  </si>
  <si>
    <t>9349.581</t>
  </si>
  <si>
    <t>195.428</t>
  </si>
  <si>
    <t>4127.653</t>
  </si>
  <si>
    <t>151.435</t>
  </si>
  <si>
    <t>Atlapexco</t>
  </si>
  <si>
    <t>Región Huejutla</t>
  </si>
  <si>
    <t>16651</t>
  </si>
  <si>
    <t>2788.14</t>
  </si>
  <si>
    <t>60.06</t>
  </si>
  <si>
    <t>827.327</t>
  </si>
  <si>
    <t>31.304</t>
  </si>
  <si>
    <t>840.933</t>
  </si>
  <si>
    <t>27.37</t>
  </si>
  <si>
    <t>21740.001</t>
  </si>
  <si>
    <t>582.011</t>
  </si>
  <si>
    <t>1964.27</t>
  </si>
  <si>
    <t>270.467</t>
  </si>
  <si>
    <t>549.966</t>
  </si>
  <si>
    <t>12.551</t>
  </si>
  <si>
    <t>302.695</t>
  </si>
  <si>
    <t>6.167</t>
  </si>
  <si>
    <t>4884.742</t>
  </si>
  <si>
    <t>148.097</t>
  </si>
  <si>
    <t>Atotonilco el Grande</t>
  </si>
  <si>
    <t>Región Zacualtipán</t>
  </si>
  <si>
    <t>20089</t>
  </si>
  <si>
    <t>433.786</t>
  </si>
  <si>
    <t>8.93</t>
  </si>
  <si>
    <t>88064.426</t>
  </si>
  <si>
    <t>3275.575</t>
  </si>
  <si>
    <t>1185.01</t>
  </si>
  <si>
    <t>35.69</t>
  </si>
  <si>
    <t>32496.911</t>
  </si>
  <si>
    <t>770.842</t>
  </si>
  <si>
    <t>26087.72</t>
  </si>
  <si>
    <t>3085.86</t>
  </si>
  <si>
    <t>1216.952</t>
  </si>
  <si>
    <t>31.371</t>
  </si>
  <si>
    <t>490.069</t>
  </si>
  <si>
    <t>11.526</t>
  </si>
  <si>
    <t>15135.631</t>
  </si>
  <si>
    <t>308.663</t>
  </si>
  <si>
    <t>4695.300</t>
  </si>
  <si>
    <t>111.068</t>
  </si>
  <si>
    <t>Atotonilco de Tula</t>
  </si>
  <si>
    <t>45079</t>
  </si>
  <si>
    <t>727.621</t>
  </si>
  <si>
    <t>31.880</t>
  </si>
  <si>
    <t>1497.63</t>
  </si>
  <si>
    <t>45.59</t>
  </si>
  <si>
    <t>28937.102</t>
  </si>
  <si>
    <t>770.759</t>
  </si>
  <si>
    <t>36671.64</t>
  </si>
  <si>
    <t>4967.41</t>
  </si>
  <si>
    <t>301.752</t>
  </si>
  <si>
    <t>8.162</t>
  </si>
  <si>
    <t>1323.755</t>
  </si>
  <si>
    <t>35.405</t>
  </si>
  <si>
    <t>9713.245</t>
  </si>
  <si>
    <t>197.148</t>
  </si>
  <si>
    <t>1407.548</t>
  </si>
  <si>
    <t>50.180</t>
  </si>
  <si>
    <t>Calnali</t>
  </si>
  <si>
    <t>12932</t>
  </si>
  <si>
    <t>1385.86</t>
  </si>
  <si>
    <t>30.08</t>
  </si>
  <si>
    <t>1675.092</t>
  </si>
  <si>
    <t>64.257</t>
  </si>
  <si>
    <t>1711.24</t>
  </si>
  <si>
    <t>54.83</t>
  </si>
  <si>
    <t>13840.992</t>
  </si>
  <si>
    <t>366.365</t>
  </si>
  <si>
    <t>1417.00</t>
  </si>
  <si>
    <t>185.398</t>
  </si>
  <si>
    <t>804.906</t>
  </si>
  <si>
    <t>18.805</t>
  </si>
  <si>
    <t>1137.114</t>
  </si>
  <si>
    <t>24.612</t>
  </si>
  <si>
    <t>5321.236</t>
  </si>
  <si>
    <t>163.206</t>
  </si>
  <si>
    <t>Cardonal</t>
  </si>
  <si>
    <t>14053</t>
  </si>
  <si>
    <t>1028.524</t>
  </si>
  <si>
    <t>47.302</t>
  </si>
  <si>
    <t>1400.76</t>
  </si>
  <si>
    <t>43.14</t>
  </si>
  <si>
    <t>15092.580</t>
  </si>
  <si>
    <t>431.386</t>
  </si>
  <si>
    <t>23461.78</t>
  </si>
  <si>
    <t>3182.10</t>
  </si>
  <si>
    <t>2895.385</t>
  </si>
  <si>
    <t>86.627</t>
  </si>
  <si>
    <t>842.397</t>
  </si>
  <si>
    <t>21.523</t>
  </si>
  <si>
    <t>14584.352</t>
  </si>
  <si>
    <t>297.000</t>
  </si>
  <si>
    <t>1050.076</t>
  </si>
  <si>
    <t>37.531</t>
  </si>
  <si>
    <t>Cuautepec de Hinojosa</t>
  </si>
  <si>
    <t>Zona Metropolitana de Tulancingo</t>
  </si>
  <si>
    <t>35657</t>
  </si>
  <si>
    <t>202.593</t>
  </si>
  <si>
    <t>4.046</t>
  </si>
  <si>
    <t>5786.500</t>
  </si>
  <si>
    <t>195.277</t>
  </si>
  <si>
    <t>2987.31</t>
  </si>
  <si>
    <t>89.36</t>
  </si>
  <si>
    <t>17659.997</t>
  </si>
  <si>
    <t>515.860</t>
  </si>
  <si>
    <t>57749.88</t>
  </si>
  <si>
    <t>7796.80</t>
  </si>
  <si>
    <t>517.955</t>
  </si>
  <si>
    <t>13.688</t>
  </si>
  <si>
    <t>484.958</t>
  </si>
  <si>
    <t>12.330</t>
  </si>
  <si>
    <t>16913.392</t>
  </si>
  <si>
    <t>344.645</t>
  </si>
  <si>
    <t>15448.799</t>
  </si>
  <si>
    <t>420.264</t>
  </si>
  <si>
    <t>Chapantongo</t>
  </si>
  <si>
    <t>Región Huichapan</t>
  </si>
  <si>
    <t>8992</t>
  </si>
  <si>
    <t>76.418</t>
  </si>
  <si>
    <t>1.62</t>
  </si>
  <si>
    <t>597.876</t>
  </si>
  <si>
    <t>23.880</t>
  </si>
  <si>
    <t>678.033</t>
  </si>
  <si>
    <t>21.07</t>
  </si>
  <si>
    <t>31999.641</t>
  </si>
  <si>
    <t>829.072</t>
  </si>
  <si>
    <t>8329.38</t>
  </si>
  <si>
    <t>974.197</t>
  </si>
  <si>
    <t>403.879</t>
  </si>
  <si>
    <t>11.291</t>
  </si>
  <si>
    <t>367.427</t>
  </si>
  <si>
    <t>9.356</t>
  </si>
  <si>
    <t>4696.261</t>
  </si>
  <si>
    <t>98.925</t>
  </si>
  <si>
    <t>7272.937</t>
  </si>
  <si>
    <t>248.542</t>
  </si>
  <si>
    <t>Chapulhuacán</t>
  </si>
  <si>
    <t>Región Jacala</t>
  </si>
  <si>
    <t>18362</t>
  </si>
  <si>
    <t>162.593</t>
  </si>
  <si>
    <t>3.48</t>
  </si>
  <si>
    <t>229.918</t>
  </si>
  <si>
    <t>9.183</t>
  </si>
  <si>
    <t>319.513</t>
  </si>
  <si>
    <t>9.78</t>
  </si>
  <si>
    <t>48439.338</t>
  </si>
  <si>
    <t>1251.555</t>
  </si>
  <si>
    <t>284.212</t>
  </si>
  <si>
    <t>31.172</t>
  </si>
  <si>
    <t>70.031</t>
  </si>
  <si>
    <t>1.931</t>
  </si>
  <si>
    <t>313.014</t>
  </si>
  <si>
    <t>8.189</t>
  </si>
  <si>
    <t>513.334</t>
  </si>
  <si>
    <t>10.407</t>
  </si>
  <si>
    <t>3789.839</t>
  </si>
  <si>
    <t>127.533</t>
  </si>
  <si>
    <t>Chilcuautla</t>
  </si>
  <si>
    <t>12571</t>
  </si>
  <si>
    <t>110.139</t>
  </si>
  <si>
    <t>2.46</t>
  </si>
  <si>
    <t>615.543</t>
  </si>
  <si>
    <t>28.309</t>
  </si>
  <si>
    <t>1335.52</t>
  </si>
  <si>
    <t>42.29</t>
  </si>
  <si>
    <t>28354.473</t>
  </si>
  <si>
    <t>760.917</t>
  </si>
  <si>
    <t>31791.44</t>
  </si>
  <si>
    <t>4327.84</t>
  </si>
  <si>
    <t>417.156</t>
  </si>
  <si>
    <t>12.278</t>
  </si>
  <si>
    <t>995.307</t>
  </si>
  <si>
    <t>26.793</t>
  </si>
  <si>
    <t>7431.758</t>
  </si>
  <si>
    <t>154.882</t>
  </si>
  <si>
    <t>2321.405</t>
  </si>
  <si>
    <t>85.556</t>
  </si>
  <si>
    <t>Eloxochitlán</t>
  </si>
  <si>
    <t>2057</t>
  </si>
  <si>
    <t xml:space="preserve">Barranca de Metztitlán </t>
  </si>
  <si>
    <t>335.42</t>
  </si>
  <si>
    <t>7.32</t>
  </si>
  <si>
    <t>164.743</t>
  </si>
  <si>
    <t>6.621</t>
  </si>
  <si>
    <t>545.845</t>
  </si>
  <si>
    <t>17.54</t>
  </si>
  <si>
    <t>9904.635</t>
  </si>
  <si>
    <t>260.306</t>
  </si>
  <si>
    <t>523.451</t>
  </si>
  <si>
    <t>67.512</t>
  </si>
  <si>
    <t>872.052</t>
  </si>
  <si>
    <t>23.710</t>
  </si>
  <si>
    <t>209.258</t>
  </si>
  <si>
    <t>693.061</t>
  </si>
  <si>
    <t>15.133</t>
  </si>
  <si>
    <t>1563.708</t>
  </si>
  <si>
    <t>46.805</t>
  </si>
  <si>
    <t>Emiliano Zapata</t>
  </si>
  <si>
    <t>11274</t>
  </si>
  <si>
    <t>146.315</t>
  </si>
  <si>
    <t>6.129</t>
  </si>
  <si>
    <t>147.235</t>
  </si>
  <si>
    <t>4.49</t>
  </si>
  <si>
    <t>8277.192</t>
  </si>
  <si>
    <t>198.070</t>
  </si>
  <si>
    <t>19056.47</t>
  </si>
  <si>
    <t>2219.77</t>
  </si>
  <si>
    <t>807.945</t>
  </si>
  <si>
    <t>21.355</t>
  </si>
  <si>
    <t>231.607</t>
  </si>
  <si>
    <t>5.322</t>
  </si>
  <si>
    <t>8844.506</t>
  </si>
  <si>
    <t>182.775</t>
  </si>
  <si>
    <t>1831.085</t>
  </si>
  <si>
    <t>43.421</t>
  </si>
  <si>
    <t>Epazoyucan</t>
  </si>
  <si>
    <t>Región Mineral de la Reforma</t>
  </si>
  <si>
    <t>Zona Metropolitana de Pachuca</t>
  </si>
  <si>
    <t>10459</t>
  </si>
  <si>
    <t>38.685</t>
  </si>
  <si>
    <t>0.74</t>
  </si>
  <si>
    <t>141370.548</t>
  </si>
  <si>
    <t>5159.942</t>
  </si>
  <si>
    <t>865.815</t>
  </si>
  <si>
    <t>25.94</t>
  </si>
  <si>
    <t>7047.412</t>
  </si>
  <si>
    <t>170.332</t>
  </si>
  <si>
    <t>12293.99</t>
  </si>
  <si>
    <t>1436.21</t>
  </si>
  <si>
    <t>1103.551</t>
  </si>
  <si>
    <t>28.401</t>
  </si>
  <si>
    <t>236.253</t>
  </si>
  <si>
    <t>5.190</t>
  </si>
  <si>
    <t>10390.271</t>
  </si>
  <si>
    <t>210.068</t>
  </si>
  <si>
    <t>23962.939</t>
  </si>
  <si>
    <t>559.311</t>
  </si>
  <si>
    <t>Francisco I. Madero</t>
  </si>
  <si>
    <t>25600</t>
  </si>
  <si>
    <t>1er año de Preparatoria</t>
  </si>
  <si>
    <t>11056.370</t>
  </si>
  <si>
    <t>408.540</t>
  </si>
  <si>
    <t>4309.77</t>
  </si>
  <si>
    <t>135.06</t>
  </si>
  <si>
    <t>26130.271</t>
  </si>
  <si>
    <t>856.752</t>
  </si>
  <si>
    <t>120174.62</t>
  </si>
  <si>
    <t>16113.89</t>
  </si>
  <si>
    <t>208.629</t>
  </si>
  <si>
    <t>5.818</t>
  </si>
  <si>
    <t>1143.909</t>
  </si>
  <si>
    <t>33.134</t>
  </si>
  <si>
    <t>9627.456</t>
  </si>
  <si>
    <t>195.236</t>
  </si>
  <si>
    <t>4818.842</t>
  </si>
  <si>
    <t>177.999</t>
  </si>
  <si>
    <t>Huasca de Ocampo</t>
  </si>
  <si>
    <t>11562</t>
  </si>
  <si>
    <t>152.255</t>
  </si>
  <si>
    <t>3.09</t>
  </si>
  <si>
    <t>67499.887</t>
  </si>
  <si>
    <t>2500.030</t>
  </si>
  <si>
    <t>1383.70</t>
  </si>
  <si>
    <t>42.32</t>
  </si>
  <si>
    <t>27386.084</t>
  </si>
  <si>
    <t>655.680</t>
  </si>
  <si>
    <t>34204.20</t>
  </si>
  <si>
    <t>3986.50</t>
  </si>
  <si>
    <t>1146.946</t>
  </si>
  <si>
    <t>29.875</t>
  </si>
  <si>
    <t>503.894</t>
  </si>
  <si>
    <t>11.447</t>
  </si>
  <si>
    <t>15035.326</t>
  </si>
  <si>
    <t>319.525</t>
  </si>
  <si>
    <t>5217.275</t>
  </si>
  <si>
    <t>122.264</t>
  </si>
  <si>
    <t>Huautla</t>
  </si>
  <si>
    <t>17682</t>
  </si>
  <si>
    <t>2322.38</t>
  </si>
  <si>
    <t>50.1</t>
  </si>
  <si>
    <t>989.268</t>
  </si>
  <si>
    <t>37.492</t>
  </si>
  <si>
    <t>1001.93</t>
  </si>
  <si>
    <t>32.64</t>
  </si>
  <si>
    <t>51011.756</t>
  </si>
  <si>
    <t>1359.201</t>
  </si>
  <si>
    <t>4256.04</t>
  </si>
  <si>
    <t>595.573</t>
  </si>
  <si>
    <t>781.680</t>
  </si>
  <si>
    <t>17.732</t>
  </si>
  <si>
    <t>282.878</t>
  </si>
  <si>
    <t>6.136</t>
  </si>
  <si>
    <t>6952.409</t>
  </si>
  <si>
    <t>210.912</t>
  </si>
  <si>
    <t>Huazalingo</t>
  </si>
  <si>
    <t>11502</t>
  </si>
  <si>
    <t>873.343</t>
  </si>
  <si>
    <t>19.02</t>
  </si>
  <si>
    <t>609.211</t>
  </si>
  <si>
    <t>23.023</t>
  </si>
  <si>
    <t>615.741</t>
  </si>
  <si>
    <t>20.05</t>
  </si>
  <si>
    <t>20829.732</t>
  </si>
  <si>
    <t>558.046</t>
  </si>
  <si>
    <t>1893.62</t>
  </si>
  <si>
    <t>265.171</t>
  </si>
  <si>
    <t>291.082</t>
  </si>
  <si>
    <t>6.608</t>
  </si>
  <si>
    <t>111.002</t>
  </si>
  <si>
    <t>2.382</t>
  </si>
  <si>
    <t>4169.010</t>
  </si>
  <si>
    <t>126.903</t>
  </si>
  <si>
    <t>Huehuetla</t>
  </si>
  <si>
    <t>19951</t>
  </si>
  <si>
    <t>1876.13</t>
  </si>
  <si>
    <t>41.441</t>
  </si>
  <si>
    <t>1603.640</t>
  </si>
  <si>
    <t>55.072</t>
  </si>
  <si>
    <t>1050.41</t>
  </si>
  <si>
    <t>31.44</t>
  </si>
  <si>
    <t>57432.107</t>
  </si>
  <si>
    <t>1369.279</t>
  </si>
  <si>
    <t>949.494</t>
  </si>
  <si>
    <t>24.165</t>
  </si>
  <si>
    <t>407.823</t>
  </si>
  <si>
    <t>8.265</t>
  </si>
  <si>
    <t>3585.496</t>
  </si>
  <si>
    <t>98.415</t>
  </si>
  <si>
    <t>Huejutla de Reyes</t>
  </si>
  <si>
    <t>103059</t>
  </si>
  <si>
    <t>SD</t>
  </si>
  <si>
    <t>11801.00</t>
  </si>
  <si>
    <t>255.67</t>
  </si>
  <si>
    <t>3622.286</t>
  </si>
  <si>
    <t>133.502</t>
  </si>
  <si>
    <t>3575.01</t>
  </si>
  <si>
    <t>115.36</t>
  </si>
  <si>
    <t>99348.544</t>
  </si>
  <si>
    <t>2617.538</t>
  </si>
  <si>
    <t>7966.79</t>
  </si>
  <si>
    <t>1106.66</t>
  </si>
  <si>
    <t>3360.862</t>
  </si>
  <si>
    <t>73.738</t>
  </si>
  <si>
    <t>1005.031</t>
  </si>
  <si>
    <t>20.388</t>
  </si>
  <si>
    <t>23733.941</t>
  </si>
  <si>
    <t>705.159</t>
  </si>
  <si>
    <t>Huichapan</t>
  </si>
  <si>
    <t>33937</t>
  </si>
  <si>
    <t>578.892</t>
  </si>
  <si>
    <t>12.08</t>
  </si>
  <si>
    <t>214429.867</t>
  </si>
  <si>
    <t>7674.125</t>
  </si>
  <si>
    <t>2253.37</t>
  </si>
  <si>
    <t>69.57</t>
  </si>
  <si>
    <t>59170.438</t>
  </si>
  <si>
    <t>1533.225</t>
  </si>
  <si>
    <t>13442.15</t>
  </si>
  <si>
    <t>1583.29</t>
  </si>
  <si>
    <t>578.894</t>
  </si>
  <si>
    <t>16.462</t>
  </si>
  <si>
    <t>385.626</t>
  </si>
  <si>
    <t>9.953</t>
  </si>
  <si>
    <t>7457.889</t>
  </si>
  <si>
    <t>158.005</t>
  </si>
  <si>
    <t>8449.315</t>
  </si>
  <si>
    <t>277.006</t>
  </si>
  <si>
    <t>Ixmiquilpan</t>
  </si>
  <si>
    <t>61432</t>
  </si>
  <si>
    <t>90.828</t>
  </si>
  <si>
    <t>1.98</t>
  </si>
  <si>
    <t>62116.933</t>
  </si>
  <si>
    <t>2283.555</t>
  </si>
  <si>
    <t>7361.08</t>
  </si>
  <si>
    <t>229.46</t>
  </si>
  <si>
    <t>74464.104</t>
  </si>
  <si>
    <t>2105.389</t>
  </si>
  <si>
    <t>163817.24</t>
  </si>
  <si>
    <t>22615.27</t>
  </si>
  <si>
    <t>4109.509</t>
  </si>
  <si>
    <t>123.192</t>
  </si>
  <si>
    <t>1286.251</t>
  </si>
  <si>
    <t>33.682</t>
  </si>
  <si>
    <t>51207.177</t>
  </si>
  <si>
    <t>1037.119</t>
  </si>
  <si>
    <t>16456.643</t>
  </si>
  <si>
    <t>566.889</t>
  </si>
  <si>
    <t>Jacala de Ledezma</t>
  </si>
  <si>
    <t>10626</t>
  </si>
  <si>
    <t>Los Marmoles</t>
  </si>
  <si>
    <t>109.251</t>
  </si>
  <si>
    <t>2.32</t>
  </si>
  <si>
    <t>160.943</t>
  </si>
  <si>
    <t>6.434</t>
  </si>
  <si>
    <t>241.176</t>
  </si>
  <si>
    <t>7.446</t>
  </si>
  <si>
    <t>15682.582</t>
  </si>
  <si>
    <t>392.122</t>
  </si>
  <si>
    <t>425.85</t>
  </si>
  <si>
    <t>46.843</t>
  </si>
  <si>
    <t>431.910</t>
  </si>
  <si>
    <t>11.752</t>
  </si>
  <si>
    <t>193.645</t>
  </si>
  <si>
    <t>5.041</t>
  </si>
  <si>
    <t>1377.295</t>
  </si>
  <si>
    <t>28.013</t>
  </si>
  <si>
    <t>3290.683</t>
  </si>
  <si>
    <t>111.473</t>
  </si>
  <si>
    <t>Jaltocán</t>
  </si>
  <si>
    <t>9380</t>
  </si>
  <si>
    <t>1547.47</t>
  </si>
  <si>
    <t>33.49</t>
  </si>
  <si>
    <t>620.822</t>
  </si>
  <si>
    <t>23.345</t>
  </si>
  <si>
    <t>636.401</t>
  </si>
  <si>
    <t>20.73</t>
  </si>
  <si>
    <t>12977.749</t>
  </si>
  <si>
    <t>342.775</t>
  </si>
  <si>
    <t>1169.35</t>
  </si>
  <si>
    <t>163.306</t>
  </si>
  <si>
    <t>857.999</t>
  </si>
  <si>
    <t>19.215</t>
  </si>
  <si>
    <t>226.488</t>
  </si>
  <si>
    <t>4.848</t>
  </si>
  <si>
    <t>2890.120</t>
  </si>
  <si>
    <t>88.270</t>
  </si>
  <si>
    <t>Juárez Hidalgo</t>
  </si>
  <si>
    <t>2150</t>
  </si>
  <si>
    <t>23.698</t>
  </si>
  <si>
    <t>0.52</t>
  </si>
  <si>
    <t>243.737</t>
  </si>
  <si>
    <t>9.812</t>
  </si>
  <si>
    <t>517.381</t>
  </si>
  <si>
    <t>16.62</t>
  </si>
  <si>
    <t>7717.013</t>
  </si>
  <si>
    <t>207.203</t>
  </si>
  <si>
    <t>318.669</t>
  </si>
  <si>
    <t>41.225</t>
  </si>
  <si>
    <t>131.666</t>
  </si>
  <si>
    <t>3.574</t>
  </si>
  <si>
    <t>173.692</t>
  </si>
  <si>
    <t>4.101</t>
  </si>
  <si>
    <t>216.585</t>
  </si>
  <si>
    <t>4.674</t>
  </si>
  <si>
    <t>1337.247</t>
  </si>
  <si>
    <t>40.504</t>
  </si>
  <si>
    <t>Lolotla</t>
  </si>
  <si>
    <t>7773</t>
  </si>
  <si>
    <t>402.673</t>
  </si>
  <si>
    <t>8.74</t>
  </si>
  <si>
    <t>1020.734</t>
  </si>
  <si>
    <t>40.951</t>
  </si>
  <si>
    <t>1783.59</t>
  </si>
  <si>
    <t>57.35</t>
  </si>
  <si>
    <t>24792.776</t>
  </si>
  <si>
    <t>647.162</t>
  </si>
  <si>
    <t>1010.85</t>
  </si>
  <si>
    <t>132.166</t>
  </si>
  <si>
    <t>709.686</t>
  </si>
  <si>
    <t>16.683</t>
  </si>
  <si>
    <t>362.730</t>
  </si>
  <si>
    <t>7.837</t>
  </si>
  <si>
    <t>4065.200</t>
  </si>
  <si>
    <t>124.842</t>
  </si>
  <si>
    <t>Metepec</t>
  </si>
  <si>
    <t>7288</t>
  </si>
  <si>
    <t>1320.341</t>
  </si>
  <si>
    <t>45.124</t>
  </si>
  <si>
    <t>765.428</t>
  </si>
  <si>
    <t>22.74</t>
  </si>
  <si>
    <t>20000.795</t>
  </si>
  <si>
    <t>585.358</t>
  </si>
  <si>
    <t>61002.03</t>
  </si>
  <si>
    <t>8210.43</t>
  </si>
  <si>
    <t>112.231</t>
  </si>
  <si>
    <t>2.958</t>
  </si>
  <si>
    <t>486.083</t>
  </si>
  <si>
    <t>12.338</t>
  </si>
  <si>
    <t>5535.741</t>
  </si>
  <si>
    <t>112.539</t>
  </si>
  <si>
    <t>7454.685</t>
  </si>
  <si>
    <t>204.104</t>
  </si>
  <si>
    <t>San Agustín Metzquititlán</t>
  </si>
  <si>
    <t>6374</t>
  </si>
  <si>
    <t>54.026</t>
  </si>
  <si>
    <t>1.16</t>
  </si>
  <si>
    <t>1804.464</t>
  </si>
  <si>
    <t>70.751</t>
  </si>
  <si>
    <t>11492.83</t>
  </si>
  <si>
    <t>368.36</t>
  </si>
  <si>
    <t>13970.622</t>
  </si>
  <si>
    <t>369.103</t>
  </si>
  <si>
    <t>349.119</t>
  </si>
  <si>
    <t>45.074</t>
  </si>
  <si>
    <t>1306.792</t>
  </si>
  <si>
    <t>35.334</t>
  </si>
  <si>
    <t>411.272</t>
  </si>
  <si>
    <t>9.551</t>
  </si>
  <si>
    <t>1954.510</t>
  </si>
  <si>
    <t>41.754</t>
  </si>
  <si>
    <t>1844.719</t>
  </si>
  <si>
    <t>56.471</t>
  </si>
  <si>
    <t>Metztitlán</t>
  </si>
  <si>
    <t>13959</t>
  </si>
  <si>
    <t>49.758</t>
  </si>
  <si>
    <t>1.08</t>
  </si>
  <si>
    <t>3919.571</t>
  </si>
  <si>
    <t>153.120</t>
  </si>
  <si>
    <t>23475.80</t>
  </si>
  <si>
    <t>742.67</t>
  </si>
  <si>
    <t>12092.186</t>
  </si>
  <si>
    <t>317.547</t>
  </si>
  <si>
    <t>832.107</t>
  </si>
  <si>
    <t>109.136</t>
  </si>
  <si>
    <t>5169.783</t>
  </si>
  <si>
    <t>140.667</t>
  </si>
  <si>
    <t>1145.987</t>
  </si>
  <si>
    <t>26.698</t>
  </si>
  <si>
    <t>4397.139</t>
  </si>
  <si>
    <t>94.763</t>
  </si>
  <si>
    <t>9066.600</t>
  </si>
  <si>
    <t>250.929</t>
  </si>
  <si>
    <t>Mineral del Chico</t>
  </si>
  <si>
    <t>5635</t>
  </si>
  <si>
    <t>El Chico</t>
  </si>
  <si>
    <t>188.968</t>
  </si>
  <si>
    <t>3.81</t>
  </si>
  <si>
    <t>481.104</t>
  </si>
  <si>
    <t>21.122</t>
  </si>
  <si>
    <t>398.292</t>
  </si>
  <si>
    <t>12.26</t>
  </si>
  <si>
    <t>5402.606</t>
  </si>
  <si>
    <t>128.531</t>
  </si>
  <si>
    <t>4837.70</t>
  </si>
  <si>
    <t>562.523</t>
  </si>
  <si>
    <t>654.706</t>
  </si>
  <si>
    <t>16.848</t>
  </si>
  <si>
    <t>279.402</t>
  </si>
  <si>
    <t>6.420</t>
  </si>
  <si>
    <t>10272.253</t>
  </si>
  <si>
    <t>213.282</t>
  </si>
  <si>
    <t>973.560</t>
  </si>
  <si>
    <t>22.783</t>
  </si>
  <si>
    <t>Mineral del Monte</t>
  </si>
  <si>
    <t>9166</t>
  </si>
  <si>
    <t>482.629</t>
  </si>
  <si>
    <t>20.611</t>
  </si>
  <si>
    <t>410.953</t>
  </si>
  <si>
    <t>12.57</t>
  </si>
  <si>
    <t>6047.622</t>
  </si>
  <si>
    <t>145.325</t>
  </si>
  <si>
    <t>4408.98</t>
  </si>
  <si>
    <t>516.879</t>
  </si>
  <si>
    <t>306.357</t>
  </si>
  <si>
    <t>7.972</t>
  </si>
  <si>
    <t>226.720</t>
  </si>
  <si>
    <t>5.396</t>
  </si>
  <si>
    <t>10294.430</t>
  </si>
  <si>
    <t>209.272</t>
  </si>
  <si>
    <t>2724.651</t>
  </si>
  <si>
    <t>64.458</t>
  </si>
  <si>
    <t>La Misión</t>
  </si>
  <si>
    <t>8673</t>
  </si>
  <si>
    <t>83.812</t>
  </si>
  <si>
    <t>1.79</t>
  </si>
  <si>
    <t>121.724</t>
  </si>
  <si>
    <t>4.868</t>
  </si>
  <si>
    <t>205.903</t>
  </si>
  <si>
    <t>6.357</t>
  </si>
  <si>
    <t>25359.784</t>
  </si>
  <si>
    <t>656.868</t>
  </si>
  <si>
    <t>741.383</t>
  </si>
  <si>
    <t>80.873</t>
  </si>
  <si>
    <t>354.209</t>
  </si>
  <si>
    <t>9.767</t>
  </si>
  <si>
    <t>237.799</t>
  </si>
  <si>
    <t>6.237</t>
  </si>
  <si>
    <t>656.163</t>
  </si>
  <si>
    <t>14.163</t>
  </si>
  <si>
    <t>2832.453</t>
  </si>
  <si>
    <t>95.683</t>
  </si>
  <si>
    <t>Mixquiahuala de Juárez</t>
  </si>
  <si>
    <t>34435</t>
  </si>
  <si>
    <t>67.172</t>
  </si>
  <si>
    <t>1.5</t>
  </si>
  <si>
    <t>2810.757</t>
  </si>
  <si>
    <t>131.808</t>
  </si>
  <si>
    <t>6508.09</t>
  </si>
  <si>
    <t>203.76</t>
  </si>
  <si>
    <t>23696.277</t>
  </si>
  <si>
    <t>759.560</t>
  </si>
  <si>
    <t>81119.32</t>
  </si>
  <si>
    <t>11086.68</t>
  </si>
  <si>
    <t>199.804</t>
  </si>
  <si>
    <t>5.567</t>
  </si>
  <si>
    <t>1674.936</t>
  </si>
  <si>
    <t>42.222</t>
  </si>
  <si>
    <t>13056.655</t>
  </si>
  <si>
    <t>264.282</t>
  </si>
  <si>
    <t>2127.711</t>
  </si>
  <si>
    <t>74.946</t>
  </si>
  <si>
    <t>Molango de Escamilla</t>
  </si>
  <si>
    <t>9880</t>
  </si>
  <si>
    <t>154.373</t>
  </si>
  <si>
    <t>3.38</t>
  </si>
  <si>
    <t>1269.811</t>
  </si>
  <si>
    <t>48.273</t>
  </si>
  <si>
    <t>1522.79</t>
  </si>
  <si>
    <t>48.87</t>
  </si>
  <si>
    <t>32650.695</t>
  </si>
  <si>
    <t>871.076</t>
  </si>
  <si>
    <t>959.548</t>
  </si>
  <si>
    <t>124.455</t>
  </si>
  <si>
    <t>448.137</t>
  </si>
  <si>
    <t>10.577</t>
  </si>
  <si>
    <t>521.721</t>
  </si>
  <si>
    <t>11.263</t>
  </si>
  <si>
    <t>4362.169</t>
  </si>
  <si>
    <t>133.029</t>
  </si>
  <si>
    <t>Nicolás Flores</t>
  </si>
  <si>
    <t>5158</t>
  </si>
  <si>
    <t xml:space="preserve">Los Marmoles </t>
  </si>
  <si>
    <t>28.217</t>
  </si>
  <si>
    <t>0.557</t>
  </si>
  <si>
    <t>72.492</t>
  </si>
  <si>
    <t>2.901</t>
  </si>
  <si>
    <t>169.575</t>
  </si>
  <si>
    <t>8029.616</t>
  </si>
  <si>
    <t>210.555</t>
  </si>
  <si>
    <t>924.929</t>
  </si>
  <si>
    <t>25.486</t>
  </si>
  <si>
    <t>177.790</t>
  </si>
  <si>
    <t>4.587</t>
  </si>
  <si>
    <t>1033.794</t>
  </si>
  <si>
    <t>21.844</t>
  </si>
  <si>
    <t>2221.462</t>
  </si>
  <si>
    <t>77.269</t>
  </si>
  <si>
    <t>Nopala de Villagrán</t>
  </si>
  <si>
    <t>12537</t>
  </si>
  <si>
    <t>132.769</t>
  </si>
  <si>
    <t>2.774</t>
  </si>
  <si>
    <t>175434.445</t>
  </si>
  <si>
    <t>6263.591</t>
  </si>
  <si>
    <t>1064.72</t>
  </si>
  <si>
    <t>32.61</t>
  </si>
  <si>
    <t>55180.261</t>
  </si>
  <si>
    <t>1416.687</t>
  </si>
  <si>
    <t>53331.07</t>
  </si>
  <si>
    <t>6186.90</t>
  </si>
  <si>
    <t>535.171</t>
  </si>
  <si>
    <t>14.979</t>
  </si>
  <si>
    <t>30.636</t>
  </si>
  <si>
    <t>3.791</t>
  </si>
  <si>
    <t>876.321</t>
  </si>
  <si>
    <t>22.611</t>
  </si>
  <si>
    <t>6762.411</t>
  </si>
  <si>
    <t>136.823</t>
  </si>
  <si>
    <t>10458.454</t>
  </si>
  <si>
    <t>354.091</t>
  </si>
  <si>
    <t>Omitlán de Juárez</t>
  </si>
  <si>
    <t>5789</t>
  </si>
  <si>
    <t>559.345</t>
  </si>
  <si>
    <t>23.418</t>
  </si>
  <si>
    <t>359.885</t>
  </si>
  <si>
    <t>11.18</t>
  </si>
  <si>
    <t>9877.521</t>
  </si>
  <si>
    <t>236.143</t>
  </si>
  <si>
    <t>6118.02</t>
  </si>
  <si>
    <t>714.248</t>
  </si>
  <si>
    <t>317.302</t>
  </si>
  <si>
    <t>8.324</t>
  </si>
  <si>
    <t>362.760</t>
  </si>
  <si>
    <t>8.736</t>
  </si>
  <si>
    <t>10136.347</t>
  </si>
  <si>
    <t>205.455</t>
  </si>
  <si>
    <t>2154.265</t>
  </si>
  <si>
    <t>50.529</t>
  </si>
  <si>
    <t>San Felipe Orizatlán</t>
  </si>
  <si>
    <t>29536</t>
  </si>
  <si>
    <t>21969.58</t>
  </si>
  <si>
    <t>471.28</t>
  </si>
  <si>
    <t>2396.060</t>
  </si>
  <si>
    <t>89.173</t>
  </si>
  <si>
    <t>2296.21</t>
  </si>
  <si>
    <t>74.67</t>
  </si>
  <si>
    <t>117189.546</t>
  </si>
  <si>
    <t>3051.328</t>
  </si>
  <si>
    <t>9848.36</t>
  </si>
  <si>
    <t>1358.57</t>
  </si>
  <si>
    <t>3125.013</t>
  </si>
  <si>
    <t>68.513</t>
  </si>
  <si>
    <t>1138.190</t>
  </si>
  <si>
    <t>24.397</t>
  </si>
  <si>
    <t>17367.433</t>
  </si>
  <si>
    <t>526.290</t>
  </si>
  <si>
    <t>Pacula</t>
  </si>
  <si>
    <t>3383</t>
  </si>
  <si>
    <t>21.536</t>
  </si>
  <si>
    <t>0.423</t>
  </si>
  <si>
    <t>34.253</t>
  </si>
  <si>
    <t>1.387</t>
  </si>
  <si>
    <t>38.592</t>
  </si>
  <si>
    <t>1.19</t>
  </si>
  <si>
    <t>14152.642</t>
  </si>
  <si>
    <t>370.134</t>
  </si>
  <si>
    <t>444.653</t>
  </si>
  <si>
    <t>12.243</t>
  </si>
  <si>
    <t>135.164</t>
  </si>
  <si>
    <t>3.482</t>
  </si>
  <si>
    <t>984.520</t>
  </si>
  <si>
    <t>20.832</t>
  </si>
  <si>
    <t>3354.357</t>
  </si>
  <si>
    <t>116.768</t>
  </si>
  <si>
    <t>Pachuca de Soto</t>
  </si>
  <si>
    <t>Región Pachuca</t>
  </si>
  <si>
    <t>212342</t>
  </si>
  <si>
    <t>2do año de Preparatoria</t>
  </si>
  <si>
    <t>90.32</t>
  </si>
  <si>
    <t>2.04</t>
  </si>
  <si>
    <t>636.656</t>
  </si>
  <si>
    <t>27.875</t>
  </si>
  <si>
    <t>526.168</t>
  </si>
  <si>
    <t>16.15</t>
  </si>
  <si>
    <t>3990.077</t>
  </si>
  <si>
    <t>94.574</t>
  </si>
  <si>
    <t>989.577</t>
  </si>
  <si>
    <t>116.284</t>
  </si>
  <si>
    <t>133.334</t>
  </si>
  <si>
    <t>3.443</t>
  </si>
  <si>
    <t>46.800</t>
  </si>
  <si>
    <t>1.051</t>
  </si>
  <si>
    <t>9662.856</t>
  </si>
  <si>
    <t>196.579</t>
  </si>
  <si>
    <t>762.945</t>
  </si>
  <si>
    <t>17.796</t>
  </si>
  <si>
    <t>Pisaflores</t>
  </si>
  <si>
    <t>15626</t>
  </si>
  <si>
    <t>240.351</t>
  </si>
  <si>
    <t>5.13</t>
  </si>
  <si>
    <t>107.365</t>
  </si>
  <si>
    <t>4.322</t>
  </si>
  <si>
    <t>223.931</t>
  </si>
  <si>
    <t>6.92</t>
  </si>
  <si>
    <t>29018.622</t>
  </si>
  <si>
    <t>754.973</t>
  </si>
  <si>
    <t>1888.47</t>
  </si>
  <si>
    <t>209.107</t>
  </si>
  <si>
    <t>69.216</t>
  </si>
  <si>
    <t>1.909</t>
  </si>
  <si>
    <t>278.668</t>
  </si>
  <si>
    <t>7.312</t>
  </si>
  <si>
    <t>795.517</t>
  </si>
  <si>
    <t>16.670</t>
  </si>
  <si>
    <t>4374.205</t>
  </si>
  <si>
    <t>147.796</t>
  </si>
  <si>
    <t>Progreso de Obregón</t>
  </si>
  <si>
    <t>15944</t>
  </si>
  <si>
    <t>32.237</t>
  </si>
  <si>
    <t>0.72</t>
  </si>
  <si>
    <t>577.112</t>
  </si>
  <si>
    <t>26.026</t>
  </si>
  <si>
    <t>1063.03</t>
  </si>
  <si>
    <t>32.85</t>
  </si>
  <si>
    <t>8073.177</t>
  </si>
  <si>
    <t>223.804</t>
  </si>
  <si>
    <t>14269.26</t>
  </si>
  <si>
    <t>1959.43</t>
  </si>
  <si>
    <t>971.322</t>
  </si>
  <si>
    <t>24.597</t>
  </si>
  <si>
    <t>8548.420</t>
  </si>
  <si>
    <t>173.909</t>
  </si>
  <si>
    <t>1942.115</t>
  </si>
  <si>
    <t>68.486</t>
  </si>
  <si>
    <t>Mineral de la Reforma</t>
  </si>
  <si>
    <t>142801</t>
  </si>
  <si>
    <t>104.138</t>
  </si>
  <si>
    <t>2.1</t>
  </si>
  <si>
    <t>439.399</t>
  </si>
  <si>
    <t>18.464</t>
  </si>
  <si>
    <t>448.767</t>
  </si>
  <si>
    <t>13.86</t>
  </si>
  <si>
    <t>15967.916</t>
  </si>
  <si>
    <t>381.460</t>
  </si>
  <si>
    <t>3238.74</t>
  </si>
  <si>
    <t>378.357</t>
  </si>
  <si>
    <t>563.050</t>
  </si>
  <si>
    <t>14.335</t>
  </si>
  <si>
    <t>297.039</t>
  </si>
  <si>
    <t>6.598</t>
  </si>
  <si>
    <t>10963.540</t>
  </si>
  <si>
    <t>222.413</t>
  </si>
  <si>
    <t>2502.639</t>
  </si>
  <si>
    <t>58.121</t>
  </si>
  <si>
    <t>San Agustín Tlaxiaca</t>
  </si>
  <si>
    <t>23409</t>
  </si>
  <si>
    <t>182.966</t>
  </si>
  <si>
    <t>4.1</t>
  </si>
  <si>
    <t>3492.017</t>
  </si>
  <si>
    <t>132.079</t>
  </si>
  <si>
    <t>1290.71</t>
  </si>
  <si>
    <t>39.36</t>
  </si>
  <si>
    <t>17194.588</t>
  </si>
  <si>
    <t>405.246</t>
  </si>
  <si>
    <t>11357.77</t>
  </si>
  <si>
    <t>1328.39</t>
  </si>
  <si>
    <t>1596.562</t>
  </si>
  <si>
    <t>41.587</t>
  </si>
  <si>
    <t>412.344</t>
  </si>
  <si>
    <t>9.475</t>
  </si>
  <si>
    <t>12414.049</t>
  </si>
  <si>
    <t>256.598</t>
  </si>
  <si>
    <t>4523.297</t>
  </si>
  <si>
    <t>106.745</t>
  </si>
  <si>
    <t>San Bartolo Tutotepec</t>
  </si>
  <si>
    <t>15843</t>
  </si>
  <si>
    <t>542.952</t>
  </si>
  <si>
    <t>11.993</t>
  </si>
  <si>
    <t>1332.296</t>
  </si>
  <si>
    <t>45.011</t>
  </si>
  <si>
    <t>737.485</t>
  </si>
  <si>
    <t>21.44</t>
  </si>
  <si>
    <t>79635.087</t>
  </si>
  <si>
    <t>1906.821</t>
  </si>
  <si>
    <t>534.470</t>
  </si>
  <si>
    <t>13.581</t>
  </si>
  <si>
    <t>804.848</t>
  </si>
  <si>
    <t>16.345</t>
  </si>
  <si>
    <t>3725.310</t>
  </si>
  <si>
    <t>101.428</t>
  </si>
  <si>
    <t>San Salvador</t>
  </si>
  <si>
    <t>26126</t>
  </si>
  <si>
    <t>37.61</t>
  </si>
  <si>
    <t>0.84</t>
  </si>
  <si>
    <t>6269.967</t>
  </si>
  <si>
    <t>278.731</t>
  </si>
  <si>
    <t>4952.94</t>
  </si>
  <si>
    <t>155.07</t>
  </si>
  <si>
    <t>22387.172</t>
  </si>
  <si>
    <t>678.003</t>
  </si>
  <si>
    <t>52308.38</t>
  </si>
  <si>
    <t>7097.08</t>
  </si>
  <si>
    <t>508.858</t>
  </si>
  <si>
    <t>14.215</t>
  </si>
  <si>
    <t>1545.783</t>
  </si>
  <si>
    <t>45.581</t>
  </si>
  <si>
    <t>17136.069</t>
  </si>
  <si>
    <t>347.984</t>
  </si>
  <si>
    <t>2751.172</t>
  </si>
  <si>
    <t>98.660</t>
  </si>
  <si>
    <t>Santiago de Anaya</t>
  </si>
  <si>
    <t>13653</t>
  </si>
  <si>
    <t>160.287</t>
  </si>
  <si>
    <t>3.58</t>
  </si>
  <si>
    <t>1202.993</t>
  </si>
  <si>
    <t>55.176</t>
  </si>
  <si>
    <t>2340.61</t>
  </si>
  <si>
    <t>73.72</t>
  </si>
  <si>
    <t>29835.625</t>
  </si>
  <si>
    <t>792.730</t>
  </si>
  <si>
    <t>25120.03</t>
  </si>
  <si>
    <t>3407.83</t>
  </si>
  <si>
    <t>724.313</t>
  </si>
  <si>
    <t>20.175</t>
  </si>
  <si>
    <t>740.881</t>
  </si>
  <si>
    <t>20.501</t>
  </si>
  <si>
    <t>11272.811</t>
  </si>
  <si>
    <t>236.270</t>
  </si>
  <si>
    <t>479.208</t>
  </si>
  <si>
    <t>17.173</t>
  </si>
  <si>
    <t>Santiago Tulantepec de Lugo Guerrero</t>
  </si>
  <si>
    <t>24417</t>
  </si>
  <si>
    <t>198.237</t>
  </si>
  <si>
    <t>3.959</t>
  </si>
  <si>
    <t>2633.912</t>
  </si>
  <si>
    <t>89.317</t>
  </si>
  <si>
    <t>1276.04</t>
  </si>
  <si>
    <t>37.019</t>
  </si>
  <si>
    <t>10669.086</t>
  </si>
  <si>
    <t>344.555</t>
  </si>
  <si>
    <t>59232.75</t>
  </si>
  <si>
    <t>7965.08</t>
  </si>
  <si>
    <t>150.564</t>
  </si>
  <si>
    <t>3.977</t>
  </si>
  <si>
    <t>203.268</t>
  </si>
  <si>
    <t>5.183</t>
  </si>
  <si>
    <t>5316.842</t>
  </si>
  <si>
    <t>107.848</t>
  </si>
  <si>
    <t>18341.320</t>
  </si>
  <si>
    <t>492.300</t>
  </si>
  <si>
    <t>Singuilucan</t>
  </si>
  <si>
    <t>7965</t>
  </si>
  <si>
    <t>2346.486</t>
  </si>
  <si>
    <t>81.444</t>
  </si>
  <si>
    <t>1607.58</t>
  </si>
  <si>
    <t>48.16</t>
  </si>
  <si>
    <t>13570.334</t>
  </si>
  <si>
    <t>371.838</t>
  </si>
  <si>
    <t>26801.78</t>
  </si>
  <si>
    <t>3606.14</t>
  </si>
  <si>
    <t>326.444</t>
  </si>
  <si>
    <t>8.712</t>
  </si>
  <si>
    <t>191.578</t>
  </si>
  <si>
    <t>4.873</t>
  </si>
  <si>
    <t>42909.004</t>
  </si>
  <si>
    <t>871.867</t>
  </si>
  <si>
    <t>2612.562</t>
  </si>
  <si>
    <t>69.916</t>
  </si>
  <si>
    <t>Tasquillo</t>
  </si>
  <si>
    <t>12076</t>
  </si>
  <si>
    <t>59.175</t>
  </si>
  <si>
    <t>1.29</t>
  </si>
  <si>
    <t>9105.063</t>
  </si>
  <si>
    <t>330.163</t>
  </si>
  <si>
    <t>1554.28</t>
  </si>
  <si>
    <t>48.8</t>
  </si>
  <si>
    <t>24664.070</t>
  </si>
  <si>
    <t>639.872</t>
  </si>
  <si>
    <t>11519.77</t>
  </si>
  <si>
    <t>1573.84</t>
  </si>
  <si>
    <t>1889.412</t>
  </si>
  <si>
    <t>55.852</t>
  </si>
  <si>
    <t>1061.901</t>
  </si>
  <si>
    <t>26.789</t>
  </si>
  <si>
    <t>12525.646</t>
  </si>
  <si>
    <t>257.344</t>
  </si>
  <si>
    <t>1604.672</t>
  </si>
  <si>
    <t>56.429</t>
  </si>
  <si>
    <t>Tecozautla</t>
  </si>
  <si>
    <t>28422</t>
  </si>
  <si>
    <t>124.848</t>
  </si>
  <si>
    <t>2.63</t>
  </si>
  <si>
    <t>1154875.607</t>
  </si>
  <si>
    <t>40876.724</t>
  </si>
  <si>
    <t>1233.02</t>
  </si>
  <si>
    <t>37.73</t>
  </si>
  <si>
    <t>35847.828</t>
  </si>
  <si>
    <t>927.506</t>
  </si>
  <si>
    <t>13477.84</t>
  </si>
  <si>
    <t>1567.19</t>
  </si>
  <si>
    <t>1283.723</t>
  </si>
  <si>
    <t>35.855</t>
  </si>
  <si>
    <t>464.684</t>
  </si>
  <si>
    <t>57.503</t>
  </si>
  <si>
    <t>447.581</t>
  </si>
  <si>
    <t>11.509</t>
  </si>
  <si>
    <t>8478.335</t>
  </si>
  <si>
    <t>177.363</t>
  </si>
  <si>
    <t>15598.824</t>
  </si>
  <si>
    <t>540.636</t>
  </si>
  <si>
    <t>Tenango de Doria</t>
  </si>
  <si>
    <t>15306</t>
  </si>
  <si>
    <t>53.214</t>
  </si>
  <si>
    <t>1.155</t>
  </si>
  <si>
    <t>1162.186</t>
  </si>
  <si>
    <t>39.795</t>
  </si>
  <si>
    <t>655.18</t>
  </si>
  <si>
    <t>19.43</t>
  </si>
  <si>
    <t>34653.057</t>
  </si>
  <si>
    <t>826.899</t>
  </si>
  <si>
    <t>159.761</t>
  </si>
  <si>
    <t>4.270</t>
  </si>
  <si>
    <t>589.386</t>
  </si>
  <si>
    <t>14.922</t>
  </si>
  <si>
    <t>812.552</t>
  </si>
  <si>
    <t>16.492</t>
  </si>
  <si>
    <t>6467.331</t>
  </si>
  <si>
    <t>174.323</t>
  </si>
  <si>
    <t>Tepeapulco</t>
  </si>
  <si>
    <t>40481</t>
  </si>
  <si>
    <t>152.039</t>
  </si>
  <si>
    <t>3.03</t>
  </si>
  <si>
    <t>179.045</t>
  </si>
  <si>
    <t>7.490</t>
  </si>
  <si>
    <t>180.464</t>
  </si>
  <si>
    <t>5.52</t>
  </si>
  <si>
    <t>14494.616</t>
  </si>
  <si>
    <t>347.548</t>
  </si>
  <si>
    <t>22509.12</t>
  </si>
  <si>
    <t>2641.92</t>
  </si>
  <si>
    <t>975.814</t>
  </si>
  <si>
    <t>25.747</t>
  </si>
  <si>
    <t>279.995</t>
  </si>
  <si>
    <t>6.509</t>
  </si>
  <si>
    <t>10272.242</t>
  </si>
  <si>
    <t>208.920</t>
  </si>
  <si>
    <t>2208.372</t>
  </si>
  <si>
    <t>52.124</t>
  </si>
  <si>
    <t>Tepehuacán de Guerrero</t>
  </si>
  <si>
    <t>28918</t>
  </si>
  <si>
    <t>724.253</t>
  </si>
  <si>
    <t>15.72</t>
  </si>
  <si>
    <t>1733.706</t>
  </si>
  <si>
    <t>69.455</t>
  </si>
  <si>
    <t>2379.92</t>
  </si>
  <si>
    <t>76.5</t>
  </si>
  <si>
    <t>25501.101</t>
  </si>
  <si>
    <t>679.355</t>
  </si>
  <si>
    <t>1506.19</t>
  </si>
  <si>
    <t>196.954</t>
  </si>
  <si>
    <t>765.373</t>
  </si>
  <si>
    <t>17.827</t>
  </si>
  <si>
    <t>1053.463</t>
  </si>
  <si>
    <t>22.513</t>
  </si>
  <si>
    <t>6326.105</t>
  </si>
  <si>
    <t>193.989</t>
  </si>
  <si>
    <t>Tepeji del Río de Ocampo</t>
  </si>
  <si>
    <t>66939</t>
  </si>
  <si>
    <t>81.486</t>
  </si>
  <si>
    <t>1.82</t>
  </si>
  <si>
    <t>255855.195</t>
  </si>
  <si>
    <t>8971.725</t>
  </si>
  <si>
    <t>1592.76</t>
  </si>
  <si>
    <t>48.53</t>
  </si>
  <si>
    <t>87160.941</t>
  </si>
  <si>
    <t>2305.791</t>
  </si>
  <si>
    <t>52364.67</t>
  </si>
  <si>
    <t>7167.71</t>
  </si>
  <si>
    <t>332.492</t>
  </si>
  <si>
    <t>9.789</t>
  </si>
  <si>
    <t>1582.573</t>
  </si>
  <si>
    <t>42.842</t>
  </si>
  <si>
    <t>7453.279</t>
  </si>
  <si>
    <t>151.784</t>
  </si>
  <si>
    <t>15875.908</t>
  </si>
  <si>
    <t>569.697</t>
  </si>
  <si>
    <t>Tepetitlán</t>
  </si>
  <si>
    <t>8086</t>
  </si>
  <si>
    <t>16.563</t>
  </si>
  <si>
    <t>0.37</t>
  </si>
  <si>
    <t>1447.525</t>
  </si>
  <si>
    <t>70.979</t>
  </si>
  <si>
    <t>3020.68</t>
  </si>
  <si>
    <t>94.99</t>
  </si>
  <si>
    <t>32864.405</t>
  </si>
  <si>
    <t>942.646</t>
  </si>
  <si>
    <t>33546.42</t>
  </si>
  <si>
    <t>4601.24</t>
  </si>
  <si>
    <t>180.050</t>
  </si>
  <si>
    <t>5.304</t>
  </si>
  <si>
    <t>1553.982</t>
  </si>
  <si>
    <t>42.297</t>
  </si>
  <si>
    <t>7362.277</t>
  </si>
  <si>
    <t>148.875</t>
  </si>
  <si>
    <t>3149.703</t>
  </si>
  <si>
    <t>118.003</t>
  </si>
  <si>
    <t>Tetepango</t>
  </si>
  <si>
    <t>7874</t>
  </si>
  <si>
    <t>227.441</t>
  </si>
  <si>
    <t>5.08</t>
  </si>
  <si>
    <t>622.174</t>
  </si>
  <si>
    <t>28.483</t>
  </si>
  <si>
    <t>1379.70</t>
  </si>
  <si>
    <t>42</t>
  </si>
  <si>
    <t>12653.482</t>
  </si>
  <si>
    <t>324.924</t>
  </si>
  <si>
    <t>6942.22</t>
  </si>
  <si>
    <t>948.817</t>
  </si>
  <si>
    <t>215.215</t>
  </si>
  <si>
    <t>5.835</t>
  </si>
  <si>
    <t>1111.829</t>
  </si>
  <si>
    <t>30.263</t>
  </si>
  <si>
    <t>6761.731</t>
  </si>
  <si>
    <t>139.294</t>
  </si>
  <si>
    <t>1327.509</t>
  </si>
  <si>
    <t>48.419</t>
  </si>
  <si>
    <t>Villa de Tezontepec</t>
  </si>
  <si>
    <t>Región Tizayuca</t>
  </si>
  <si>
    <t>7240</t>
  </si>
  <si>
    <t>2565.87</t>
  </si>
  <si>
    <t>54108.990</t>
  </si>
  <si>
    <t>1981.764</t>
  </si>
  <si>
    <t>121.931</t>
  </si>
  <si>
    <t>3.8</t>
  </si>
  <si>
    <t>30402.032</t>
  </si>
  <si>
    <t>722.430</t>
  </si>
  <si>
    <t>13921.33</t>
  </si>
  <si>
    <t>1628.23</t>
  </si>
  <si>
    <t>1409.366</t>
  </si>
  <si>
    <t>35.807</t>
  </si>
  <si>
    <t>412.024</t>
  </si>
  <si>
    <t>8.857</t>
  </si>
  <si>
    <t>11997.003</t>
  </si>
  <si>
    <t>243.010</t>
  </si>
  <si>
    <t>3433.941</t>
  </si>
  <si>
    <t>80.754</t>
  </si>
  <si>
    <t>Tezontepec de Aldama</t>
  </si>
  <si>
    <t>37150</t>
  </si>
  <si>
    <t>233.714</t>
  </si>
  <si>
    <t>5.22</t>
  </si>
  <si>
    <t>1594.397</t>
  </si>
  <si>
    <t>70.879</t>
  </si>
  <si>
    <t>3180.46</t>
  </si>
  <si>
    <t>97.59</t>
  </si>
  <si>
    <t>26501.959</t>
  </si>
  <si>
    <t>801.266</t>
  </si>
  <si>
    <t>75263.03</t>
  </si>
  <si>
    <t>10184.16</t>
  </si>
  <si>
    <t>88.681</t>
  </si>
  <si>
    <t>2.471</t>
  </si>
  <si>
    <t>1130.267</t>
  </si>
  <si>
    <t>28.442</t>
  </si>
  <si>
    <t>19824.202</t>
  </si>
  <si>
    <t>403.020</t>
  </si>
  <si>
    <t>8933.995</t>
  </si>
  <si>
    <t>325.801</t>
  </si>
  <si>
    <t>Tianguistengo</t>
  </si>
  <si>
    <t>11828</t>
  </si>
  <si>
    <t>51.769</t>
  </si>
  <si>
    <t>1.12</t>
  </si>
  <si>
    <t>983.685</t>
  </si>
  <si>
    <t>39.199</t>
  </si>
  <si>
    <t>1572.91</t>
  </si>
  <si>
    <t>50.43</t>
  </si>
  <si>
    <t>17791.403</t>
  </si>
  <si>
    <t>467.392</t>
  </si>
  <si>
    <t>1459.08</t>
  </si>
  <si>
    <t>191.634</t>
  </si>
  <si>
    <t>554.177</t>
  </si>
  <si>
    <t>12.950</t>
  </si>
  <si>
    <t>678.025</t>
  </si>
  <si>
    <t>14.431</t>
  </si>
  <si>
    <t>2937.533</t>
  </si>
  <si>
    <t>86.926</t>
  </si>
  <si>
    <t>Tizayuca</t>
  </si>
  <si>
    <t>Zona Metropolitana del Valle de México</t>
  </si>
  <si>
    <t>108889</t>
  </si>
  <si>
    <t>137.226</t>
  </si>
  <si>
    <t>2.61</t>
  </si>
  <si>
    <t>113934.593</t>
  </si>
  <si>
    <t>4094.499</t>
  </si>
  <si>
    <t>227.74</t>
  </si>
  <si>
    <t>6.76</t>
  </si>
  <si>
    <t>29564.880</t>
  </si>
  <si>
    <t>736.114</t>
  </si>
  <si>
    <t>870136.04</t>
  </si>
  <si>
    <t>103711.09</t>
  </si>
  <si>
    <t>1395.601</t>
  </si>
  <si>
    <t>36.317</t>
  </si>
  <si>
    <t>394.326</t>
  </si>
  <si>
    <t>8.662</t>
  </si>
  <si>
    <t>13658.177</t>
  </si>
  <si>
    <t>277.515</t>
  </si>
  <si>
    <t>5150.757</t>
  </si>
  <si>
    <t>122.837</t>
  </si>
  <si>
    <t>Tlahuelilpan</t>
  </si>
  <si>
    <t>12547</t>
  </si>
  <si>
    <t>450.329</t>
  </si>
  <si>
    <t>20.227</t>
  </si>
  <si>
    <t>780.047</t>
  </si>
  <si>
    <t>24.18</t>
  </si>
  <si>
    <t>17871.347</t>
  </si>
  <si>
    <t>483.946</t>
  </si>
  <si>
    <t>26766.96</t>
  </si>
  <si>
    <t>3630.12</t>
  </si>
  <si>
    <t>200.072</t>
  </si>
  <si>
    <t>5.415</t>
  </si>
  <si>
    <t>938.372</t>
  </si>
  <si>
    <t>25.894</t>
  </si>
  <si>
    <t>6563.107</t>
  </si>
  <si>
    <t>150.036</t>
  </si>
  <si>
    <t>1107.861</t>
  </si>
  <si>
    <t>39.301</t>
  </si>
  <si>
    <t>Tlahuiltepa</t>
  </si>
  <si>
    <t>7315</t>
  </si>
  <si>
    <t>622.515</t>
  </si>
  <si>
    <t>13.63</t>
  </si>
  <si>
    <t>1277.937</t>
  </si>
  <si>
    <t>51.225</t>
  </si>
  <si>
    <t>2067.44</t>
  </si>
  <si>
    <t>66.52</t>
  </si>
  <si>
    <t>21885.952</t>
  </si>
  <si>
    <t>573.832</t>
  </si>
  <si>
    <t>929.381</t>
  </si>
  <si>
    <t>120.075</t>
  </si>
  <si>
    <t>1133.063</t>
  </si>
  <si>
    <t>30.802</t>
  </si>
  <si>
    <t>519.174</t>
  </si>
  <si>
    <t>12.274</t>
  </si>
  <si>
    <t>1706.068</t>
  </si>
  <si>
    <t>36.545</t>
  </si>
  <si>
    <t>2998.625</t>
  </si>
  <si>
    <t>91.823</t>
  </si>
  <si>
    <t>Tlanalapa</t>
  </si>
  <si>
    <t>8089</t>
  </si>
  <si>
    <t>20.346</t>
  </si>
  <si>
    <t>0.41</t>
  </si>
  <si>
    <t>102.498</t>
  </si>
  <si>
    <t>4.379</t>
  </si>
  <si>
    <t>92.55</t>
  </si>
  <si>
    <t>2.86</t>
  </si>
  <si>
    <t>6691.354</t>
  </si>
  <si>
    <t>160.662</t>
  </si>
  <si>
    <t>8498.98</t>
  </si>
  <si>
    <t>992.871</t>
  </si>
  <si>
    <t>1121.238</t>
  </si>
  <si>
    <t>29.986</t>
  </si>
  <si>
    <t>170.818</t>
  </si>
  <si>
    <t>3.925</t>
  </si>
  <si>
    <t>7904.785</t>
  </si>
  <si>
    <t>163.185</t>
  </si>
  <si>
    <t>1557.258</t>
  </si>
  <si>
    <t>36.626</t>
  </si>
  <si>
    <t>Tlanchinol</t>
  </si>
  <si>
    <t>34234</t>
  </si>
  <si>
    <t>1338.82</t>
  </si>
  <si>
    <t>29.06</t>
  </si>
  <si>
    <t>1839.172</t>
  </si>
  <si>
    <t>70.624</t>
  </si>
  <si>
    <t>1969.34</t>
  </si>
  <si>
    <t>63.12</t>
  </si>
  <si>
    <t>41108.733</t>
  </si>
  <si>
    <t>1095.827</t>
  </si>
  <si>
    <t>2834.17</t>
  </si>
  <si>
    <t>371.76</t>
  </si>
  <si>
    <t>759.157</t>
  </si>
  <si>
    <t>17.646</t>
  </si>
  <si>
    <t>990.175</t>
  </si>
  <si>
    <t>21.529</t>
  </si>
  <si>
    <t>5820.266</t>
  </si>
  <si>
    <t>177.773</t>
  </si>
  <si>
    <t>Tlaxcoapan</t>
  </si>
  <si>
    <t>17408</t>
  </si>
  <si>
    <t>757.238</t>
  </si>
  <si>
    <t>34.181</t>
  </si>
  <si>
    <t>1509.27</t>
  </si>
  <si>
    <t>46.24</t>
  </si>
  <si>
    <t>28645.024</t>
  </si>
  <si>
    <t>806.586</t>
  </si>
  <si>
    <t>47743.57</t>
  </si>
  <si>
    <t>6444.12</t>
  </si>
  <si>
    <t>292.370</t>
  </si>
  <si>
    <t>7.900</t>
  </si>
  <si>
    <t>860.660</t>
  </si>
  <si>
    <t>23.206</t>
  </si>
  <si>
    <t>7322.181</t>
  </si>
  <si>
    <t>148.500</t>
  </si>
  <si>
    <t>5546.355</t>
  </si>
  <si>
    <t>200.463</t>
  </si>
  <si>
    <t>Tolcayuca</t>
  </si>
  <si>
    <t>14218</t>
  </si>
  <si>
    <t>154938.831</t>
  </si>
  <si>
    <t>5862.547</t>
  </si>
  <si>
    <t>416.884</t>
  </si>
  <si>
    <t>12.49</t>
  </si>
  <si>
    <t>7813.323</t>
  </si>
  <si>
    <t>187.658</t>
  </si>
  <si>
    <t>22918.90</t>
  </si>
  <si>
    <t>2744.78</t>
  </si>
  <si>
    <t>1401.143</t>
  </si>
  <si>
    <t>36.527</t>
  </si>
  <si>
    <t>247.805</t>
  </si>
  <si>
    <t>5.160</t>
  </si>
  <si>
    <t>13230.490</t>
  </si>
  <si>
    <t>268.989</t>
  </si>
  <si>
    <t>54438.973</t>
  </si>
  <si>
    <t>1306.905</t>
  </si>
  <si>
    <t>Tula de Allende</t>
  </si>
  <si>
    <t>83782</t>
  </si>
  <si>
    <t>Parque Nacional Tula</t>
  </si>
  <si>
    <t>13.878</t>
  </si>
  <si>
    <t>0.31</t>
  </si>
  <si>
    <t>15640.115</t>
  </si>
  <si>
    <t>741.108</t>
  </si>
  <si>
    <t>21304.26</t>
  </si>
  <si>
    <t>687.9</t>
  </si>
  <si>
    <t>79412.607</t>
  </si>
  <si>
    <t>2181.053</t>
  </si>
  <si>
    <t>107444.05</t>
  </si>
  <si>
    <t>14721.34</t>
  </si>
  <si>
    <t>1393.977</t>
  </si>
  <si>
    <t>41.183</t>
  </si>
  <si>
    <t>1045.073</t>
  </si>
  <si>
    <t>28.292</t>
  </si>
  <si>
    <t>14702.571</t>
  </si>
  <si>
    <t>299.850</t>
  </si>
  <si>
    <t>8624.014</t>
  </si>
  <si>
    <t>324.489</t>
  </si>
  <si>
    <t>Tulancingo de Bravo</t>
  </si>
  <si>
    <t>92996</t>
  </si>
  <si>
    <t>951.479</t>
  </si>
  <si>
    <t>19.002</t>
  </si>
  <si>
    <t>45753.775</t>
  </si>
  <si>
    <t>1455.696</t>
  </si>
  <si>
    <t>46904.68</t>
  </si>
  <si>
    <t>1397.22</t>
  </si>
  <si>
    <t>28735.592</t>
  </si>
  <si>
    <t>939.976</t>
  </si>
  <si>
    <t>170151.54</t>
  </si>
  <si>
    <t>22909.52</t>
  </si>
  <si>
    <t>154.383</t>
  </si>
  <si>
    <t>4.080</t>
  </si>
  <si>
    <t>393.292</t>
  </si>
  <si>
    <t>9.938</t>
  </si>
  <si>
    <t>8603.462</t>
  </si>
  <si>
    <t>173.956</t>
  </si>
  <si>
    <t>7469.037</t>
  </si>
  <si>
    <t>196.222</t>
  </si>
  <si>
    <t>Xochiatipan</t>
  </si>
  <si>
    <t>16601</t>
  </si>
  <si>
    <t>5to grado de Primaria</t>
  </si>
  <si>
    <t>8367.45</t>
  </si>
  <si>
    <t>182.34</t>
  </si>
  <si>
    <t>526.036</t>
  </si>
  <si>
    <t>19.855</t>
  </si>
  <si>
    <t>522.965</t>
  </si>
  <si>
    <t>17.05</t>
  </si>
  <si>
    <t>6895.164</t>
  </si>
  <si>
    <t>185.214</t>
  </si>
  <si>
    <t>617.27</t>
  </si>
  <si>
    <t>86.524</t>
  </si>
  <si>
    <t>497.726</t>
  </si>
  <si>
    <t>11.293</t>
  </si>
  <si>
    <t>179.566</t>
  </si>
  <si>
    <t>3.861</t>
  </si>
  <si>
    <t>3186.451</t>
  </si>
  <si>
    <t>97.206</t>
  </si>
  <si>
    <t>Xochicoatlán</t>
  </si>
  <si>
    <t>5727</t>
  </si>
  <si>
    <t>61.725</t>
  </si>
  <si>
    <t>1.35</t>
  </si>
  <si>
    <t>733.597</t>
  </si>
  <si>
    <t>29.377</t>
  </si>
  <si>
    <t>1610.34</t>
  </si>
  <si>
    <t>51.63</t>
  </si>
  <si>
    <t>25372.681</t>
  </si>
  <si>
    <t>676.514</t>
  </si>
  <si>
    <t>561.894</t>
  </si>
  <si>
    <t>72.409</t>
  </si>
  <si>
    <t>517.950</t>
  </si>
  <si>
    <t>12.202</t>
  </si>
  <si>
    <t>302.474</t>
  </si>
  <si>
    <t>6.467</t>
  </si>
  <si>
    <t>3511.639</t>
  </si>
  <si>
    <t>107.224</t>
  </si>
  <si>
    <t>Yahualica</t>
  </si>
  <si>
    <t>21828</t>
  </si>
  <si>
    <t>1113.84</t>
  </si>
  <si>
    <t>23.98</t>
  </si>
  <si>
    <t>632.981</t>
  </si>
  <si>
    <t>23.939</t>
  </si>
  <si>
    <t>636.055</t>
  </si>
  <si>
    <t>20.69</t>
  </si>
  <si>
    <t>10255.188</t>
  </si>
  <si>
    <t>274.810</t>
  </si>
  <si>
    <t>912.61</t>
  </si>
  <si>
    <t>127.904</t>
  </si>
  <si>
    <t>751.106</t>
  </si>
  <si>
    <t>17.040</t>
  </si>
  <si>
    <t>93.030</t>
  </si>
  <si>
    <t>1.989</t>
  </si>
  <si>
    <t>2293.991</t>
  </si>
  <si>
    <t>69.945</t>
  </si>
  <si>
    <t>Zacualtipán de Ángeles</t>
  </si>
  <si>
    <t>23128</t>
  </si>
  <si>
    <t>61.272</t>
  </si>
  <si>
    <t>1.31</t>
  </si>
  <si>
    <t>1268.342</t>
  </si>
  <si>
    <t>48.274</t>
  </si>
  <si>
    <t>1782.21</t>
  </si>
  <si>
    <t>57.65</t>
  </si>
  <si>
    <t>14172.724</t>
  </si>
  <si>
    <t>371.436</t>
  </si>
  <si>
    <t>1744.58</t>
  </si>
  <si>
    <t>222.076</t>
  </si>
  <si>
    <t>733.342</t>
  </si>
  <si>
    <t>19.851</t>
  </si>
  <si>
    <t>513.123</t>
  </si>
  <si>
    <t>11.866</t>
  </si>
  <si>
    <t>1134.458</t>
  </si>
  <si>
    <t>24.400</t>
  </si>
  <si>
    <t>3637.526</t>
  </si>
  <si>
    <t>104.914</t>
  </si>
  <si>
    <t>Zapotlán de Juárez</t>
  </si>
  <si>
    <t>12418</t>
  </si>
  <si>
    <t>411.547</t>
  </si>
  <si>
    <t>18.466</t>
  </si>
  <si>
    <t>493.393</t>
  </si>
  <si>
    <t>15.1</t>
  </si>
  <si>
    <t>10838.913</t>
  </si>
  <si>
    <t>258.316</t>
  </si>
  <si>
    <t>22513.45</t>
  </si>
  <si>
    <t>2633.15</t>
  </si>
  <si>
    <t>1358.613</t>
  </si>
  <si>
    <t>35.452</t>
  </si>
  <si>
    <t>254.098</t>
  </si>
  <si>
    <t>5.521</t>
  </si>
  <si>
    <t>11539.047</t>
  </si>
  <si>
    <t>235.092</t>
  </si>
  <si>
    <t>2663.073</t>
  </si>
  <si>
    <t>63.660</t>
  </si>
  <si>
    <t>Zempoala</t>
  </si>
  <si>
    <t>36979</t>
  </si>
  <si>
    <t>160.266</t>
  </si>
  <si>
    <t>3.32</t>
  </si>
  <si>
    <t>328863.943</t>
  </si>
  <si>
    <t>12071.512</t>
  </si>
  <si>
    <t>896.006</t>
  </si>
  <si>
    <t>27.42</t>
  </si>
  <si>
    <t>21156.944</t>
  </si>
  <si>
    <t>506.585</t>
  </si>
  <si>
    <t>31290.40</t>
  </si>
  <si>
    <t>3634.19</t>
  </si>
  <si>
    <t>1603.548</t>
  </si>
  <si>
    <t>41.279</t>
  </si>
  <si>
    <t>1167.812</t>
  </si>
  <si>
    <t>25.376</t>
  </si>
  <si>
    <t>15201.080</t>
  </si>
  <si>
    <t>317.376</t>
  </si>
  <si>
    <t>38859.197</t>
  </si>
  <si>
    <t>922.401</t>
  </si>
  <si>
    <t>Zimapán</t>
  </si>
  <si>
    <t>24907</t>
  </si>
  <si>
    <t>180.896</t>
  </si>
  <si>
    <t>3.57</t>
  </si>
  <si>
    <t>5021.048</t>
  </si>
  <si>
    <t>180.685</t>
  </si>
  <si>
    <t>462.041</t>
  </si>
  <si>
    <t>14.16</t>
  </si>
  <si>
    <t>8821.986</t>
  </si>
  <si>
    <t>230.558</t>
  </si>
  <si>
    <t>739.846</t>
  </si>
  <si>
    <t>80.418</t>
  </si>
  <si>
    <t>3937.165</t>
  </si>
  <si>
    <t>110.091</t>
  </si>
  <si>
    <t>354.027</t>
  </si>
  <si>
    <t>9.133</t>
  </si>
  <si>
    <t>6004.914</t>
  </si>
  <si>
    <t>127.987</t>
  </si>
  <si>
    <t>5424.160</t>
  </si>
  <si>
    <t>186.749</t>
  </si>
  <si>
    <t>Viviendas con Hacinamiento%</t>
  </si>
  <si>
    <t>Se considera indígena (abs)</t>
  </si>
  <si>
    <t>Se considera indígena (porcentaje)</t>
  </si>
  <si>
    <t>Náhuatl</t>
  </si>
  <si>
    <t>Otomí</t>
  </si>
  <si>
    <t>Tepehua</t>
  </si>
  <si>
    <t xml:space="preserve">Totonaco </t>
  </si>
  <si>
    <t>Zapoteco</t>
  </si>
  <si>
    <t>Mixteco</t>
  </si>
  <si>
    <t>Índice de marginación</t>
  </si>
  <si>
    <t xml:space="preserve"> Kickapoo</t>
  </si>
  <si>
    <t xml:space="preserve"> Pápago</t>
  </si>
  <si>
    <t xml:space="preserve"> Tepehuano del sur</t>
  </si>
  <si>
    <t xml:space="preserve"> Tarahumara</t>
  </si>
  <si>
    <t xml:space="preserve"> Guarijío</t>
  </si>
  <si>
    <t xml:space="preserve"> Yaqui</t>
  </si>
  <si>
    <t xml:space="preserve"> Mayo</t>
  </si>
  <si>
    <t xml:space="preserve"> Huichol</t>
  </si>
  <si>
    <t xml:space="preserve"> Seri</t>
  </si>
  <si>
    <t xml:space="preserve"> Mazahua</t>
  </si>
  <si>
    <t xml:space="preserve"> Matlatzinca</t>
  </si>
  <si>
    <t xml:space="preserve"> Tlahuica</t>
  </si>
  <si>
    <t xml:space="preserve"> Pame</t>
  </si>
  <si>
    <t xml:space="preserve"> Chichimeco Jonaz</t>
  </si>
  <si>
    <t xml:space="preserve"> Chinanteco</t>
  </si>
  <si>
    <t xml:space="preserve"> Tlapaneco</t>
  </si>
  <si>
    <t xml:space="preserve"> Mazateco</t>
  </si>
  <si>
    <t xml:space="preserve"> Popoloca</t>
  </si>
  <si>
    <t xml:space="preserve"> Chatino</t>
  </si>
  <si>
    <t xml:space="preserve"> Amuzgo</t>
  </si>
  <si>
    <t xml:space="preserve"> Cuicateco</t>
  </si>
  <si>
    <t xml:space="preserve"> Triqui</t>
  </si>
  <si>
    <t xml:space="preserve"> Huasteco</t>
  </si>
  <si>
    <t xml:space="preserve"> Maya</t>
  </si>
  <si>
    <t xml:space="preserve"> Ch'ol</t>
  </si>
  <si>
    <t xml:space="preserve"> Chontal de Tabasco</t>
  </si>
  <si>
    <t xml:space="preserve"> Tseltal</t>
  </si>
  <si>
    <t xml:space="preserve"> Tsotsil</t>
  </si>
  <si>
    <t xml:space="preserve"> Q'anjob'al</t>
  </si>
  <si>
    <t xml:space="preserve"> Tojolabal</t>
  </si>
  <si>
    <t xml:space="preserve"> Q'eqchi'</t>
  </si>
  <si>
    <t xml:space="preserve"> K'iche'</t>
  </si>
  <si>
    <t xml:space="preserve"> Teko</t>
  </si>
  <si>
    <t xml:space="preserve"> Mam</t>
  </si>
  <si>
    <t xml:space="preserve"> Tarasco</t>
  </si>
  <si>
    <t xml:space="preserve"> Mixe</t>
  </si>
  <si>
    <t xml:space="preserve"> Zoque</t>
  </si>
  <si>
    <t xml:space="preserve"> Huave</t>
  </si>
  <si>
    <t xml:space="preserve"> Otras lenguas indígenas de América</t>
  </si>
  <si>
    <t xml:space="preserve"> No especificado</t>
  </si>
  <si>
    <t xml:space="preserve"> Chontal insuficientemente especificado</t>
  </si>
  <si>
    <t xml:space="preserve"> Tepehuano insuficientemente especificado</t>
  </si>
  <si>
    <t xml:space="preserve"> Popoluca insuficientemente especificado</t>
  </si>
  <si>
    <t>Población de 3 años y más que habla alguna lengua indígena</t>
  </si>
  <si>
    <t>Educacion Media Superior Escuelas</t>
  </si>
  <si>
    <t xml:space="preserve">Educacion Media Superior Alumnos </t>
  </si>
  <si>
    <t>Educacion Media Superior Docentes</t>
  </si>
  <si>
    <t>Educacion Superior Escuelas</t>
  </si>
  <si>
    <t xml:space="preserve">Educacion Superior Alumnos </t>
  </si>
  <si>
    <t>Educacion Superior Docentes</t>
  </si>
  <si>
    <t>Punto de Atención LICONSA</t>
  </si>
  <si>
    <t>Zona Metropolitana de PachucaZona Metropolitana de Pachuca</t>
  </si>
  <si>
    <t>Zona Metropolitana de TulaZona Metropolitana de Tula</t>
  </si>
  <si>
    <t>Zona Metropolitana de TulancingoZona Metropolitana de Tulancingo</t>
  </si>
  <si>
    <t>Zona Metropolitana del Valle de MéxicoZona Metropolitana del Valle de México</t>
  </si>
  <si>
    <t>NANA</t>
  </si>
  <si>
    <t>Información Demográfica</t>
  </si>
  <si>
    <t>Superficie (km2)</t>
  </si>
  <si>
    <t>Link: https://www.inegi.org.mx/programas/ccpv/2020/#tabulados            Filtro: Grupos-Todos, Area Geografica - Hidalgo,   Descargas Poblacion y  se encuentra en hoja 5.</t>
  </si>
  <si>
    <t>Link: https://www.inegi.org.mx/programas/ccpv/2020/#tabulados            Filtro: Grupos-Todos, Area Geografica - Hidalgo,   Descargas Poblacion y  se encuentra en hoja 2. Realizar suma</t>
  </si>
  <si>
    <t>Población (18 años y más)</t>
  </si>
  <si>
    <t>Población (18 años y más)%</t>
  </si>
  <si>
    <t>Salud</t>
  </si>
  <si>
    <t xml:space="preserve">Link: https://www.inegi.org.mx/programas/ccpv/2020/#tabulados            Filtro: Grupos-Todos, Area Geografica - Hidalgo,   Descargas Servicios de salud y se encuentra en hoja 2. </t>
  </si>
  <si>
    <t>Vivienda</t>
  </si>
  <si>
    <t xml:space="preserve">Link: https://www.inegi.org.mx/programas/ccpv/2020/#tabulados            Filtro: Grupos-Todos, Area Geografica - Hidalgo,   Descargas Vivienda y se encuentra en hoja 10. </t>
  </si>
  <si>
    <t xml:space="preserve">Link: https://www.inegi.org.mx/programas/ccpv/2020/#tabulados            Filtro: Grupos-Todos, Area Geografica - Hidalgo,   Descargas Vivienda y se encuentra en hoja 18. </t>
  </si>
  <si>
    <t>Déficit de Agua Potable</t>
  </si>
  <si>
    <t>Déficit de Drenaje</t>
  </si>
  <si>
    <t>Déficit de Energía Eléctrica</t>
  </si>
  <si>
    <t>Carencias</t>
  </si>
  <si>
    <t>https://www.coneval.org.mx/Medicion/Paginas/Pobreza-municipio-2010-2020.aspx                                       Descargar Anexo Estadistico/ Filtras Hidalgo</t>
  </si>
  <si>
    <t>Carencia por Acceso a los Servicios Básicos en la Vivienda%</t>
  </si>
  <si>
    <t>Carencia por Acceso a los Servicios Básicos en la Vivienda</t>
  </si>
  <si>
    <t>Seguridad</t>
  </si>
  <si>
    <t>Total</t>
  </si>
  <si>
    <t>https://www.inegi.org.mx/programas/cngmd/2023/#datos_abiertos</t>
  </si>
  <si>
    <t>Total - Hombres</t>
  </si>
  <si>
    <t>Total - Mujeres</t>
  </si>
  <si>
    <t>A disposición de la policia municipal</t>
  </si>
  <si>
    <t>A disposición de la policia estatal</t>
  </si>
  <si>
    <t>A disposición de la guardia nacional</t>
  </si>
  <si>
    <t>Justicia</t>
  </si>
  <si>
    <t>https://cdhhgo.org/home/wp-content/uploads/2022/07/2021-INFORME-ESPECIAL-CDHEH-SISTEMA-PENITENCIARIO-Y-BARANDILLA-2021.pdf            Pagina 14</t>
  </si>
  <si>
    <t>Centros de Reinserción</t>
  </si>
  <si>
    <t>https://cdhhgo.org/home/wp-content/uploads/2022/07/2021-INFORME-ESPECIAL-CDHEH-SISTEMA-PENITENCIARIO-Y-BARANDILLA-2021.pdf            Pagina 15</t>
  </si>
  <si>
    <t>Centro Femenil de Reinserción Social</t>
  </si>
  <si>
    <t>https://cdhhgo.org/home/wp-content/uploads/2022/07/2021-INFORME-ESPECIAL-CDHEH-SISTEMA-PENITENCIARIO-Y-BARANDILLA-2021.pdf            Pagina 16</t>
  </si>
  <si>
    <t>Población Penitenciaria Hombres</t>
  </si>
  <si>
    <t>https://cdhhgo.org/home/wp-content/uploads/2022/07/2021-INFORME-ESPECIAL-CDHEH-SISTEMA-PENITENCIARIO-Y-BARANDILLA-2021.pdf            Pagina 17</t>
  </si>
  <si>
    <t>Población Penitenciaria Mujeres</t>
  </si>
  <si>
    <t>https://cdhhgo.org/home/wp-content/uploads/2022/07/2021-INFORME-ESPECIAL-CDHEH-SISTEMA-PENITENCIARIO-Y-BARANDILLA-2021.pdf            Pagina 18</t>
  </si>
  <si>
    <t>Incidencia Delictiva</t>
  </si>
  <si>
    <t>Archivo Incidencia Delictiva 2023 del RAR llamado fuentes</t>
  </si>
  <si>
    <t>Extorsión</t>
  </si>
  <si>
    <t>https://www.inegi.org.mx/programas/cngmd/2023/#tabulados                                   ,  Descargar agua potable y se encuentra en la hoja 35</t>
  </si>
  <si>
    <t>Red Carretera</t>
  </si>
  <si>
    <t>https://www.inegi.org.mx/app/cuadroentidad/Hgo/2022/22/22_1</t>
  </si>
  <si>
    <t>Medio Ambiente</t>
  </si>
  <si>
    <t>Cantidad promedio diaria de residuos sólidos urbanos recolectados</t>
  </si>
  <si>
    <t>Movilidad</t>
  </si>
  <si>
    <t>Automóviles Particulares en Circulación</t>
  </si>
  <si>
    <t>https://www.inegi.org.mx/sistemas/olap/proyectos/bd/continuas/transporte/vehiculos.asp</t>
  </si>
  <si>
    <t>Educacion</t>
  </si>
  <si>
    <t>https://sep.hidalgo.gob.mx/vistas/modulos/intraseph/estadistica-basica/estadistica-bibliotecas/01%20Publicacio%CC%81n%20Estadi%CC%81stica%20Educativa%20Inicio%20de%20Cursos%202023-2024%20Hidalgo.pdf</t>
  </si>
  <si>
    <t>Educación Total Alumnos</t>
  </si>
  <si>
    <t>Educacion Preescolar Alumnos</t>
  </si>
  <si>
    <t>Educacion Primaria Alumnos</t>
  </si>
  <si>
    <t>Educacion Secundaria Alumnos</t>
  </si>
  <si>
    <t>Educacion Media Superior Alumnos</t>
  </si>
  <si>
    <t>Educacion Superior Alumnos</t>
  </si>
  <si>
    <t>https://sep.hidalgo.gob.mx/index.php?ruta=evaluacion-monitoreo/rezago-educativo                   , Te puedes ir al mapa años promedios de escolaridad Hidalgo</t>
  </si>
  <si>
    <t>Depende de la variable anterior</t>
  </si>
  <si>
    <t>https://sep.hidalgo.gob.mx/index.php?ruta=evaluacion-monitoreo/rezago-educativo                   , Te puedes ir al mapa de Analfabetismo Municipal 2020 o puedes encontrar la informacion en https://www.inegi.org.mx/programas/ccpv/2020/#tabulados            Filtro: Grupos-Todos, Area Geografica - Hidalgo,   Descargas Educacion y  se encuentra en hoja 4. Hacer la cuenta para obtener el porcentaje</t>
  </si>
  <si>
    <t>Uniformes</t>
  </si>
  <si>
    <t>Comercio</t>
  </si>
  <si>
    <t>Gasolinerías Establecidas</t>
  </si>
  <si>
    <t>https://www.inegi.org.mx/app/areasgeograficas/#collapse-Tabulados</t>
  </si>
  <si>
    <t>LICONSA</t>
  </si>
  <si>
    <t>Punto de Atención</t>
  </si>
  <si>
    <t>Familias Beneficiadas</t>
  </si>
  <si>
    <t>Beneficiarios</t>
  </si>
  <si>
    <t>Dotación Anual de Leche (litros)</t>
  </si>
  <si>
    <t>Economia</t>
  </si>
  <si>
    <t>https://www.inegi.org.mx/programas/ccpv/2020/#tabulados</t>
  </si>
  <si>
    <t>https://www.banxico.org.mx/SieInternet/consultarDirectorioInternetAction.do?sector=1&amp;accion=consultarCuadro&amp;idCuadro=CE166&amp;locale=es</t>
  </si>
  <si>
    <t>Ingresos por Remesas(2023)</t>
  </si>
  <si>
    <t>Ingresos por Remesas(2023)%</t>
  </si>
  <si>
    <t>Turismo</t>
  </si>
  <si>
    <t>Produccion Agricola</t>
  </si>
  <si>
    <t>http://infosiap.siap.gob.mx/gobmx/datosAbiertos.php</t>
  </si>
  <si>
    <t>Producción Ganadera</t>
  </si>
  <si>
    <t>Totonaco</t>
  </si>
  <si>
    <t>Kickapoo</t>
  </si>
  <si>
    <t>Pápago</t>
  </si>
  <si>
    <t>Tepehuano del sur</t>
  </si>
  <si>
    <t>Tarahumara</t>
  </si>
  <si>
    <t>Guarijío</t>
  </si>
  <si>
    <t>Yaqui</t>
  </si>
  <si>
    <t>Mayo</t>
  </si>
  <si>
    <t>Huichol</t>
  </si>
  <si>
    <t>Seri</t>
  </si>
  <si>
    <t>Mazahua</t>
  </si>
  <si>
    <t>Matlatzinca</t>
  </si>
  <si>
    <t>Tlahuica</t>
  </si>
  <si>
    <t>Pame</t>
  </si>
  <si>
    <t>Chichimeco Jonaz</t>
  </si>
  <si>
    <t>Chinanteco</t>
  </si>
  <si>
    <t>Tlapaneco</t>
  </si>
  <si>
    <t>Mazateco</t>
  </si>
  <si>
    <t>Popoloca</t>
  </si>
  <si>
    <t>Chatino</t>
  </si>
  <si>
    <t>Amuzgo</t>
  </si>
  <si>
    <t>Cuicateco</t>
  </si>
  <si>
    <t>Triqui</t>
  </si>
  <si>
    <t>Huasteco</t>
  </si>
  <si>
    <t>Maya</t>
  </si>
  <si>
    <t>Ch'ol</t>
  </si>
  <si>
    <t>Chontal de Tabasco</t>
  </si>
  <si>
    <t>Tseltal</t>
  </si>
  <si>
    <t>Tsotsil</t>
  </si>
  <si>
    <t>Q'anjob'al</t>
  </si>
  <si>
    <t>Tojolabal</t>
  </si>
  <si>
    <t>Q'eqchi'</t>
  </si>
  <si>
    <t>K'iche'</t>
  </si>
  <si>
    <t>Teko</t>
  </si>
  <si>
    <t>Mam</t>
  </si>
  <si>
    <t>Tarasco</t>
  </si>
  <si>
    <t>Mixe</t>
  </si>
  <si>
    <t>Zoque</t>
  </si>
  <si>
    <t>Huave</t>
  </si>
  <si>
    <t>Otras lenguas indígenas de América</t>
  </si>
  <si>
    <t>No especificado</t>
  </si>
  <si>
    <t>Chontal insuficientemente especificado</t>
  </si>
  <si>
    <t>Tepehuano insuficientemente especificado</t>
  </si>
  <si>
    <t>Popoluca insuficientemente especificado</t>
  </si>
  <si>
    <t>Lenguas Indigenas</t>
  </si>
  <si>
    <t>Scince 2020 Aplicación - Etnicidad</t>
  </si>
  <si>
    <t>Del documento "BD Indigenas 2020 INPI"</t>
  </si>
  <si>
    <t>https://www.inegi.org.mx/app/areasgeograficas/#collapse-Tabulados                                   Area Geografica: Hidalgo,                          Titulo: De Integracion, 2024.  Seleccionas Comercio y es Unidades de comercio y de abasto en operación por municipio. / Al 31 de diciembre de 2024</t>
  </si>
  <si>
    <t>https://www.inegi.org.mx/app/areasgeograficas/#collapse-Tabulados                                   Area Geografica: Hidalgo,                          Titulo: De Integracion, 2024.  Seleccionas Comercio y es Unidades de comercio y de abasto en operación por municipio. / Al 31 de diciembre de 2025</t>
  </si>
  <si>
    <t>https://www.inegi.org.mx/app/areasgeograficas/#collapse-Tabulados                                   Area Geografica: Hidalgo,                          Titulo: De Integracion, 2024.  Seleccionas Comercio y es Unidades de comercio y de abasto en operación por municipio. / Al 31 de diciembre de 2026</t>
  </si>
  <si>
    <t>https://www.inegi.org.mx/app/areasgeograficas/#collapse-Tabulados                                   Area Geografica: Hidalgo,                          Titulo: De Integracion, 2024.  Seleccionas: Comercio y es Unidades de comercio y de abasto en operación por municipio. / Al 31 de diciembre de 2023</t>
  </si>
  <si>
    <t>https://www.inegi.org.mx/app/areasgeograficas/#collapse-Tabulados                                   Area Geografica: Hidalgo,                          Titulo: De Integracion, 2024.  Seleccionas: Puntos de atención, familias beneficiarias, beneficiarios, dotación anual e importe de la venta de leche fortificada del programa de abasto social Liconsa por municipio. / 2023</t>
  </si>
  <si>
    <t>https://www.inegi.org.mx/app/areasgeograficas/#collapse-Tabulados                                   Area Geografica: Hidalgo,                          Titulo: De Integracion, 2024.  Seleccionas: Puntos de atención, familias beneficiarias, beneficiarios, dotación anual e importe de la venta de leche fortificada del programa de abasto social Liconsa por municipio. / 2024</t>
  </si>
  <si>
    <t>https://www.inegi.org.mx/app/areasgeograficas/#collapse-Tabulados                                   Area Geografica: Hidalgo,                          Titulo: De Integracion, 2024.  Seleccionas: Puntos de atención, familias beneficiarias, beneficiarios, dotación anual e importe de la venta de leche fortificada del programa de abasto social Liconsa por municipio. / 2025</t>
  </si>
  <si>
    <t>https://www.inegi.org.mx/app/areasgeograficas/#collapse-Tabulados                                   Area Geografica: Hidalgo,                          Titulo: De Integracion, 2024.  Seleccionas: Puntos de atención, familias beneficiarias, beneficiarios, dotación anual e importe de la venta de leche fortificada del programa de abasto social Liconsa por municipio. / 2026</t>
  </si>
  <si>
    <t>https://www.inegi.org.mx/app/areasgeograficas/#collapse-Tabulados                                   Area Geografica: Hidalgo,                          Titulo: De Integracion, 2023.  Seleccionas: Turismo y es Establecimientos de hospedaje registrados por municipio según tipo de alojamiento / Al 31 de diciembre de 2022</t>
  </si>
  <si>
    <t>https://www.inegi.org.mx/app/areasgeograficas/#collapse-Tabulados                                   Area Geografica: Hidalgo,                          Titulo: De Integracion, 2023.  Seleccionas: Turismo y es Establecimientos de hospedaje registrados por municipio según tipo de alojamiento / Al 31 de diciembre de 2023</t>
  </si>
  <si>
    <t>https://www.inegi.org.mx/app/areasgeograficas/#collapse-Tabulados                                   Area Geografica: Hidalgo,                          Titulo: De Integracion, 2023.  Seleccionas: Turismo y es Establecimientos de hospedaje registrados por municipio según tipo de alojamiento / Al 31 de diciembre de 2024</t>
  </si>
  <si>
    <t>https://www.inegi.org.mx/app/areasgeograficas/#collapse-Tabulados                                   Area Geografica: Hidalgo,                          Titulo: De Integracion, 2023.  Seleccionas: Turismo y es Establecimientos de hospedaje registrados por municipio según tipo de alojamiento / Al 31 de diciembre de 2025</t>
  </si>
  <si>
    <t>https://www.inegi.org.mx/app/areasgeograficas/#collapse-Tabulados                                   Area Geografica: Hidalgo,                          Titulo: De Integracion, 2023.  Seleccionas: Turismo y es Establecimientos de hospedaje registrados por municipio según tipo de alojamiento / Al 31 de diciembre de 2026</t>
  </si>
  <si>
    <t>https://www.inegi.org.mx/app/areasgeograficas/#collapse-Tabulados                                   Area Geografica: Hidalgo,                          Titulo: De Integracion, 2023.  Seleccionas: Turismo y es Establecimientos de preparación y servicio de alimentos y de bebidas con categoría turística por municipio según clase del establecimiento / Al 31 de diciembre de 2022</t>
  </si>
  <si>
    <t>https://www.inegi.org.mx/app/areasgeograficas/#collapse-Tabulados                                   Area Geografica: Hidalgo,                          Titulo: De Integracion, 2023.  Seleccionas: Turismo y es Establecimientos de preparación y servicio de alimentos y de bebidas con categoría turística por municipio según clase del establecimiento / Al 31 de diciembre de 2023</t>
  </si>
  <si>
    <t>https://www.inegi.org.mx/app/areasgeograficas/#collapse-Tabulados                                   Area Geografica: Hidalgo,                          Titulo: De Integracion, 2023.  Seleccionas: Turismo y es Establecimientos de preparación y servicio de alimentos y de bebidas con categoría turística por municipio según clase del establecimiento / Al 31 de diciembre de 2024</t>
  </si>
  <si>
    <t>https://www.inegi.org.mx/app/areasgeograficas/#collapse-Tabulados                                   Area Geografica: Hidalgo,                          Titulo: De Integracion, 2023.  Seleccionas: Turismo y es Establecimientos de preparación y servicio de alimentos y de bebidas con categoría turística por municipio según clase del establecimiento / Al 31 de diciembre de 2025</t>
  </si>
  <si>
    <t>https://www.inegi.org.mx/app/areasgeograficas/#collapse-Tabulados                                   Area Geografica: Hidalgo,                          Titulo: De Integracion, 2023.  Seleccionas: Turismo y es Establecimientos de preparación y servicio de alimentos y de bebidas con categoría turística por municipio según clase del establecimiento / Al 31 de diciembre de 2026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</si>
</sst>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"/>
    <numFmt numFmtId="165" formatCode="0.0"/>
    <numFmt numFmtId="166" formatCode="0.0%"/>
    <numFmt numFmtId="167" formatCode="###\ ###\ ###\ ##0"/>
    <numFmt numFmtId="168" formatCode="0.000"/>
  </numFmts>
  <fonts count="14" x14ac:knownFonts="1">
    <font>
      <sz val="10"/>
      <name val="Arial"/>
      <family val="2"/>
      <charset val="1"/>
    </font>
    <font>
      <b/>
      <sz val="1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name val="Calibri"/>
      <family val="2"/>
      <charset val="1"/>
    </font>
    <font>
      <sz val="11"/>
      <color rgb="FF000000"/>
      <name val="Calibri"/>
      <family val="2"/>
      <charset val="1"/>
    </font>
    <font>
      <sz val="7"/>
      <color rgb="FF000000"/>
      <name val="Arial"/>
      <family val="2"/>
      <charset val="1"/>
    </font>
    <font>
      <b/>
      <sz val="10"/>
      <name val="Arial"/>
      <family val="2"/>
    </font>
    <font>
      <sz val="10"/>
      <color theme="1"/>
      <name val="Arial"/>
      <family val="2"/>
    </font>
    <font>
      <b/>
      <sz val="11"/>
      <color rgb="FFFFFFFF"/>
      <name val="Calibri"/>
      <family val="2"/>
      <charset val="1"/>
    </font>
    <font>
      <b/>
      <sz val="10"/>
      <name val="Arial"/>
      <family val="2"/>
      <charset val="1"/>
    </font>
    <font>
      <b/>
      <sz val="12"/>
      <color rgb="FF000000"/>
      <name val="Calibri"/>
      <family val="2"/>
    </font>
    <font>
      <sz val="12"/>
      <name val="Calibri"/>
      <family val="2"/>
    </font>
    <font>
      <u/>
      <sz val="10"/>
      <color theme="10"/>
      <name val="Arial"/>
      <family val="2"/>
      <charset val="1"/>
    </font>
    <font>
      <sz val="8"/>
      <name val="Arial"/>
      <family val="2"/>
      <charset val="1"/>
    </font>
  </fonts>
  <fills count="51">
    <fill>
      <patternFill patternType="none"/>
    </fill>
    <fill>
      <patternFill patternType="gray125"/>
    </fill>
    <fill>
      <patternFill patternType="solid">
        <fgColor rgb="FFFFFF00"/>
        <bgColor rgb="FFCECA30"/>
      </patternFill>
    </fill>
    <fill>
      <patternFill patternType="solid">
        <fgColor rgb="FF8497B0"/>
        <bgColor rgb="FFADB9CA"/>
      </patternFill>
    </fill>
    <fill>
      <patternFill patternType="solid">
        <fgColor rgb="FF9DC3E6"/>
        <bgColor rgb="FFADB9CA"/>
      </patternFill>
    </fill>
    <fill>
      <patternFill patternType="solid">
        <fgColor rgb="FFC5E0B4"/>
        <bgColor rgb="FFD9D9D9"/>
      </patternFill>
    </fill>
    <fill>
      <patternFill patternType="solid">
        <fgColor rgb="FFFFF2CC"/>
        <bgColor rgb="FFFBE5D6"/>
      </patternFill>
    </fill>
    <fill>
      <patternFill patternType="solid">
        <fgColor rgb="FFCBADD5"/>
        <bgColor rgb="FFD0B0B8"/>
      </patternFill>
    </fill>
    <fill>
      <patternFill patternType="solid">
        <fgColor rgb="FF660033"/>
        <bgColor rgb="FF800000"/>
      </patternFill>
    </fill>
    <fill>
      <patternFill patternType="solid">
        <fgColor rgb="FFCECA30"/>
        <bgColor rgb="FFACCA90"/>
      </patternFill>
    </fill>
    <fill>
      <patternFill patternType="solid">
        <fgColor rgb="FFEFB3B3"/>
        <bgColor rgb="FFD0B0B8"/>
      </patternFill>
    </fill>
    <fill>
      <patternFill patternType="solid">
        <fgColor rgb="FFDBDBDB"/>
        <bgColor rgb="FFD9D9D9"/>
      </patternFill>
    </fill>
    <fill>
      <patternFill patternType="solid">
        <fgColor rgb="FFADB9CA"/>
        <bgColor rgb="FFBFBFBF"/>
      </patternFill>
    </fill>
    <fill>
      <patternFill patternType="solid">
        <fgColor rgb="FFFBE5D6"/>
        <bgColor rgb="FFFFF2CC"/>
      </patternFill>
    </fill>
    <fill>
      <patternFill patternType="solid">
        <fgColor rgb="FFF1B7FF"/>
        <bgColor rgb="FFEFB3B3"/>
      </patternFill>
    </fill>
    <fill>
      <patternFill patternType="solid">
        <fgColor rgb="FFD9D9D9"/>
        <bgColor rgb="FFDBDBDB"/>
      </patternFill>
    </fill>
    <fill>
      <patternFill patternType="solid">
        <fgColor rgb="FFE7778A"/>
        <bgColor rgb="FFFF8000"/>
      </patternFill>
    </fill>
    <fill>
      <patternFill patternType="solid">
        <fgColor rgb="FFCCCCFF"/>
        <bgColor rgb="FFD6DCE5"/>
      </patternFill>
    </fill>
    <fill>
      <patternFill patternType="solid">
        <fgColor rgb="FFD6DCE5"/>
        <bgColor rgb="FFDBDBDB"/>
      </patternFill>
    </fill>
    <fill>
      <patternFill patternType="solid">
        <fgColor rgb="FFE2F0D9"/>
        <bgColor rgb="FFDAE3F3"/>
      </patternFill>
    </fill>
    <fill>
      <patternFill patternType="solid">
        <fgColor rgb="FFACCA90"/>
        <bgColor rgb="FFBFBFBF"/>
      </patternFill>
    </fill>
    <fill>
      <patternFill patternType="solid">
        <fgColor rgb="FFD0B0B8"/>
        <bgColor rgb="FFCBADD5"/>
      </patternFill>
    </fill>
    <fill>
      <patternFill patternType="solid">
        <fgColor rgb="FF00A933"/>
        <bgColor rgb="FF008000"/>
      </patternFill>
    </fill>
    <fill>
      <patternFill patternType="solid">
        <fgColor rgb="FFFF8000"/>
        <bgColor rgb="FFFF6600"/>
      </patternFill>
    </fill>
    <fill>
      <patternFill patternType="solid">
        <fgColor rgb="FFDAE3F3"/>
        <bgColor rgb="FFD6DCE5"/>
      </patternFill>
    </fill>
    <fill>
      <patternFill patternType="solid">
        <fgColor rgb="FFCCECFF"/>
        <bgColor rgb="FFDAE3F3"/>
      </patternFill>
    </fill>
    <fill>
      <patternFill patternType="solid">
        <fgColor rgb="FFFFFFFF"/>
        <bgColor rgb="FFFFF2CC"/>
      </patternFill>
    </fill>
    <fill>
      <patternFill patternType="solid">
        <fgColor theme="3" tint="0.749992370372631"/>
        <bgColor rgb="FFFF8000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339966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C66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9" fontId="4" fillId="0" borderId="0" applyBorder="0" applyProtection="0"/>
    <xf numFmtId="0" fontId="12" fillId="0" borderId="0" applyNumberFormat="0" applyFill="0" applyBorder="0" applyAlignment="0" applyProtection="0"/>
  </cellStyleXfs>
  <cellXfs count="116">
    <xf numFmtId="0" fontId="0" fillId="0" borderId="0" xfId="0"/>
    <xf numFmtId="0" fontId="0" fillId="0" borderId="0" xfId="0" applyAlignment="1">
      <alignment horizont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13" borderId="1" xfId="0" applyFont="1" applyFill="1" applyBorder="1" applyAlignment="1">
      <alignment horizontal="center" vertical="center" wrapText="1"/>
    </xf>
    <xf numFmtId="0" fontId="2" fillId="14" borderId="0" xfId="0" applyFont="1" applyFill="1" applyAlignment="1">
      <alignment horizontal="center" vertical="center" wrapText="1"/>
    </xf>
    <xf numFmtId="0" fontId="2" fillId="20" borderId="1" xfId="0" applyFont="1" applyFill="1" applyBorder="1" applyAlignment="1">
      <alignment horizontal="center" vertical="center" wrapText="1"/>
    </xf>
    <xf numFmtId="0" fontId="2" fillId="16" borderId="1" xfId="0" applyFont="1" applyFill="1" applyBorder="1" applyAlignment="1">
      <alignment horizontal="center" vertical="center" wrapText="1"/>
    </xf>
    <xf numFmtId="0" fontId="2" fillId="21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49" fontId="0" fillId="3" borderId="1" xfId="0" applyNumberFormat="1" applyFill="1" applyBorder="1" applyAlignment="1">
      <alignment horizontal="center" vertical="center"/>
    </xf>
    <xf numFmtId="0" fontId="0" fillId="22" borderId="1" xfId="0" applyFill="1" applyBorder="1" applyAlignment="1">
      <alignment horizontal="center" vertical="center"/>
    </xf>
    <xf numFmtId="164" fontId="0" fillId="24" borderId="0" xfId="0" applyNumberFormat="1" applyFill="1" applyAlignment="1">
      <alignment horizontal="center"/>
    </xf>
    <xf numFmtId="165" fontId="0" fillId="0" borderId="0" xfId="0" applyNumberFormat="1" applyAlignment="1">
      <alignment horizontal="center"/>
    </xf>
    <xf numFmtId="165" fontId="0" fillId="24" borderId="0" xfId="0" applyNumberFormat="1" applyFill="1" applyAlignment="1">
      <alignment horizontal="center"/>
    </xf>
    <xf numFmtId="3" fontId="0" fillId="24" borderId="0" xfId="0" applyNumberFormat="1" applyFill="1" applyAlignment="1">
      <alignment horizontal="center"/>
    </xf>
    <xf numFmtId="0" fontId="0" fillId="24" borderId="0" xfId="0" applyFill="1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3" fontId="4" fillId="0" borderId="0" xfId="0" applyNumberFormat="1" applyFont="1" applyAlignment="1">
      <alignment horizontal="center"/>
    </xf>
    <xf numFmtId="3" fontId="0" fillId="0" borderId="0" xfId="0" applyNumberFormat="1" applyAlignment="1">
      <alignment horizontal="center"/>
    </xf>
    <xf numFmtId="0" fontId="4" fillId="0" borderId="6" xfId="0" applyFont="1" applyBorder="1" applyAlignment="1">
      <alignment horizontal="center" vertical="center"/>
    </xf>
    <xf numFmtId="2" fontId="0" fillId="24" borderId="0" xfId="0" applyNumberFormat="1" applyFill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2" fillId="27" borderId="1" xfId="0" applyFont="1" applyFill="1" applyBorder="1" applyAlignment="1">
      <alignment horizontal="center" vertical="center" wrapText="1"/>
    </xf>
    <xf numFmtId="168" fontId="7" fillId="28" borderId="0" xfId="0" applyNumberFormat="1" applyFont="1" applyFill="1" applyAlignment="1">
      <alignment horizontal="center" vertical="center"/>
    </xf>
    <xf numFmtId="0" fontId="0" fillId="22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23" borderId="0" xfId="0" applyFill="1" applyAlignment="1">
      <alignment horizontal="center"/>
    </xf>
    <xf numFmtId="0" fontId="4" fillId="25" borderId="0" xfId="0" applyFont="1" applyFill="1" applyAlignment="1">
      <alignment horizontal="center"/>
    </xf>
    <xf numFmtId="166" fontId="4" fillId="24" borderId="5" xfId="1" applyNumberFormat="1" applyFill="1" applyBorder="1" applyAlignment="1" applyProtection="1">
      <alignment horizontal="center" wrapText="1"/>
    </xf>
    <xf numFmtId="49" fontId="0" fillId="0" borderId="0" xfId="0" applyNumberFormat="1" applyAlignment="1">
      <alignment horizontal="center"/>
    </xf>
    <xf numFmtId="0" fontId="0" fillId="18" borderId="0" xfId="0" applyFill="1" applyAlignment="1">
      <alignment horizontal="center"/>
    </xf>
    <xf numFmtId="167" fontId="5" fillId="26" borderId="0" xfId="0" applyNumberFormat="1" applyFont="1" applyFill="1" applyAlignment="1">
      <alignment horizontal="center"/>
    </xf>
    <xf numFmtId="3" fontId="0" fillId="2" borderId="0" xfId="0" applyNumberFormat="1" applyFill="1" applyAlignment="1">
      <alignment horizontal="center"/>
    </xf>
    <xf numFmtId="4" fontId="0" fillId="24" borderId="0" xfId="0" applyNumberFormat="1" applyFill="1" applyAlignment="1">
      <alignment horizontal="center"/>
    </xf>
    <xf numFmtId="166" fontId="4" fillId="0" borderId="5" xfId="1" applyNumberFormat="1" applyBorder="1" applyAlignment="1" applyProtection="1">
      <alignment horizontal="center" wrapText="1"/>
    </xf>
    <xf numFmtId="3" fontId="4" fillId="2" borderId="0" xfId="0" applyNumberFormat="1" applyFont="1" applyFill="1" applyAlignment="1">
      <alignment horizontal="center"/>
    </xf>
    <xf numFmtId="4" fontId="0" fillId="0" borderId="0" xfId="0" applyNumberFormat="1" applyAlignment="1">
      <alignment horizontal="center"/>
    </xf>
    <xf numFmtId="0" fontId="2" fillId="16" borderId="0" xfId="0" applyFont="1" applyFill="1" applyAlignment="1">
      <alignment horizontal="center" vertical="center"/>
    </xf>
    <xf numFmtId="0" fontId="8" fillId="8" borderId="0" xfId="0" applyFont="1" applyFill="1" applyAlignment="1">
      <alignment horizontal="center" vertical="center" wrapText="1"/>
    </xf>
    <xf numFmtId="0" fontId="2" fillId="9" borderId="0" xfId="0" applyFont="1" applyFill="1" applyAlignment="1">
      <alignment horizontal="center" vertical="center" wrapText="1"/>
    </xf>
    <xf numFmtId="0" fontId="2" fillId="10" borderId="0" xfId="0" applyFont="1" applyFill="1" applyAlignment="1">
      <alignment horizontal="center" vertical="center" wrapText="1"/>
    </xf>
    <xf numFmtId="0" fontId="2" fillId="11" borderId="0" xfId="0" applyFont="1" applyFill="1" applyAlignment="1">
      <alignment horizontal="center" vertical="center" wrapText="1"/>
    </xf>
    <xf numFmtId="0" fontId="2" fillId="12" borderId="0" xfId="0" applyFont="1" applyFill="1" applyAlignment="1">
      <alignment horizontal="center" vertical="center"/>
    </xf>
    <xf numFmtId="0" fontId="2" fillId="15" borderId="0" xfId="0" applyFont="1" applyFill="1" applyAlignment="1">
      <alignment horizontal="center" vertical="center" wrapText="1"/>
    </xf>
    <xf numFmtId="0" fontId="2" fillId="17" borderId="0" xfId="0" applyFont="1" applyFill="1" applyAlignment="1">
      <alignment horizontal="center" vertical="center"/>
    </xf>
    <xf numFmtId="0" fontId="2" fillId="17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2" fillId="18" borderId="0" xfId="0" applyFont="1" applyFill="1" applyAlignment="1">
      <alignment horizontal="center" vertical="center" wrapText="1"/>
    </xf>
    <xf numFmtId="0" fontId="2" fillId="19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9" fillId="29" borderId="0" xfId="0" applyFont="1" applyFill="1" applyAlignment="1">
      <alignment horizontal="center" vertical="center"/>
    </xf>
    <xf numFmtId="0" fontId="9" fillId="31" borderId="0" xfId="0" applyFont="1" applyFill="1" applyAlignment="1">
      <alignment horizontal="center" vertical="center"/>
    </xf>
    <xf numFmtId="0" fontId="9" fillId="30" borderId="0" xfId="0" applyFont="1" applyFill="1" applyAlignment="1">
      <alignment horizontal="center" vertical="center"/>
    </xf>
    <xf numFmtId="0" fontId="6" fillId="32" borderId="0" xfId="0" applyFont="1" applyFill="1" applyAlignment="1">
      <alignment horizontal="center" vertical="center"/>
    </xf>
    <xf numFmtId="4" fontId="6" fillId="32" borderId="0" xfId="0" applyNumberFormat="1" applyFont="1" applyFill="1" applyAlignment="1">
      <alignment horizontal="center" vertical="center"/>
    </xf>
    <xf numFmtId="10" fontId="6" fillId="32" borderId="0" xfId="0" applyNumberFormat="1" applyFont="1" applyFill="1" applyAlignment="1">
      <alignment horizontal="center" vertical="center"/>
    </xf>
    <xf numFmtId="3" fontId="6" fillId="32" borderId="0" xfId="0" applyNumberFormat="1" applyFont="1" applyFill="1" applyAlignment="1">
      <alignment horizontal="center" vertical="center"/>
    </xf>
    <xf numFmtId="0" fontId="10" fillId="3" borderId="1" xfId="0" applyFont="1" applyFill="1" applyBorder="1" applyAlignment="1">
      <alignment horizontal="center" vertical="center" wrapText="1"/>
    </xf>
    <xf numFmtId="49" fontId="11" fillId="3" borderId="1" xfId="0" applyNumberFormat="1" applyFont="1" applyFill="1" applyBorder="1" applyAlignment="1">
      <alignment horizontal="center" vertical="center"/>
    </xf>
    <xf numFmtId="0" fontId="11" fillId="22" borderId="1" xfId="0" applyFont="1" applyFill="1" applyBorder="1" applyAlignment="1">
      <alignment horizontal="center" vertical="center"/>
    </xf>
    <xf numFmtId="0" fontId="11" fillId="2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3" borderId="0" xfId="0" applyFont="1" applyFill="1" applyAlignment="1">
      <alignment horizontal="center"/>
    </xf>
    <xf numFmtId="0" fontId="1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12" fillId="0" borderId="0" xfId="2"/>
    <xf numFmtId="0" fontId="0" fillId="33" borderId="0" xfId="0" applyFill="1"/>
    <xf numFmtId="0" fontId="0" fillId="35" borderId="0" xfId="0" applyFill="1"/>
    <xf numFmtId="0" fontId="0" fillId="39" borderId="0" xfId="0" applyFill="1"/>
    <xf numFmtId="0" fontId="0" fillId="43" borderId="0" xfId="0" applyFill="1"/>
    <xf numFmtId="0" fontId="2" fillId="20" borderId="0" xfId="0" applyFont="1" applyFill="1" applyAlignment="1">
      <alignment horizontal="center"/>
    </xf>
    <xf numFmtId="4" fontId="2" fillId="20" borderId="0" xfId="0" applyNumberFormat="1" applyFont="1" applyFill="1" applyAlignment="1">
      <alignment horizontal="center"/>
    </xf>
    <xf numFmtId="10" fontId="2" fillId="0" borderId="0" xfId="0" applyNumberFormat="1" applyFont="1" applyAlignment="1">
      <alignment horizontal="center"/>
    </xf>
    <xf numFmtId="10" fontId="2" fillId="20" borderId="0" xfId="0" applyNumberFormat="1" applyFont="1" applyFill="1" applyAlignment="1">
      <alignment horizontal="center"/>
    </xf>
    <xf numFmtId="3" fontId="2" fillId="20" borderId="0" xfId="0" applyNumberFormat="1" applyFont="1" applyFill="1" applyAlignment="1">
      <alignment horizontal="center"/>
    </xf>
    <xf numFmtId="10" fontId="2" fillId="20" borderId="4" xfId="1" applyNumberFormat="1" applyFont="1" applyFill="1" applyBorder="1" applyAlignment="1" applyProtection="1">
      <alignment horizontal="center" wrapText="1"/>
    </xf>
    <xf numFmtId="3" fontId="2" fillId="24" borderId="0" xfId="0" applyNumberFormat="1" applyFont="1" applyFill="1" applyAlignment="1">
      <alignment horizontal="center"/>
    </xf>
    <xf numFmtId="0" fontId="2" fillId="24" borderId="0" xfId="0" applyFont="1" applyFill="1" applyAlignment="1">
      <alignment horizontal="center"/>
    </xf>
    <xf numFmtId="10" fontId="2" fillId="24" borderId="0" xfId="0" applyNumberFormat="1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0" fillId="20" borderId="0" xfId="0" applyFill="1" applyAlignment="1">
      <alignment horizontal="center"/>
    </xf>
    <xf numFmtId="4" fontId="0" fillId="20" borderId="0" xfId="0" applyNumberFormat="1" applyFill="1" applyAlignment="1">
      <alignment horizontal="center"/>
    </xf>
    <xf numFmtId="4" fontId="0" fillId="2" borderId="0" xfId="0" applyNumberFormat="1" applyFill="1" applyAlignment="1">
      <alignment horizontal="center"/>
    </xf>
    <xf numFmtId="10" fontId="0" fillId="0" borderId="0" xfId="0" applyNumberFormat="1" applyAlignment="1">
      <alignment horizontal="center"/>
    </xf>
    <xf numFmtId="0" fontId="0" fillId="35" borderId="0" xfId="0" applyFill="1" applyAlignment="1">
      <alignment horizontal="center"/>
    </xf>
    <xf numFmtId="0" fontId="0" fillId="45" borderId="0" xfId="0" applyFill="1" applyAlignment="1">
      <alignment horizontal="center"/>
    </xf>
    <xf numFmtId="0" fontId="0" fillId="30" borderId="0" xfId="0" applyFill="1" applyAlignment="1">
      <alignment horizontal="center"/>
    </xf>
    <xf numFmtId="0" fontId="0" fillId="37" borderId="0" xfId="0" applyFill="1" applyAlignment="1">
      <alignment horizontal="center"/>
    </xf>
    <xf numFmtId="0" fontId="0" fillId="38" borderId="0" xfId="0" applyFill="1" applyAlignment="1">
      <alignment horizontal="center"/>
    </xf>
    <xf numFmtId="0" fontId="0" fillId="40" borderId="0" xfId="0" applyFill="1" applyAlignment="1">
      <alignment horizontal="center"/>
    </xf>
    <xf numFmtId="0" fontId="0" fillId="41" borderId="0" xfId="0" applyFill="1" applyAlignment="1">
      <alignment horizontal="center"/>
    </xf>
    <xf numFmtId="0" fontId="0" fillId="42" borderId="0" xfId="0" applyFill="1" applyAlignment="1">
      <alignment horizontal="center"/>
    </xf>
    <xf numFmtId="0" fontId="0" fillId="44" borderId="0" xfId="0" applyFill="1" applyAlignment="1">
      <alignment horizontal="center"/>
    </xf>
    <xf numFmtId="0" fontId="0" fillId="49" borderId="0" xfId="0" applyFill="1" applyAlignment="1">
      <alignment horizontal="center"/>
    </xf>
    <xf numFmtId="0" fontId="0" fillId="50" borderId="0" xfId="0" applyFill="1" applyAlignment="1">
      <alignment horizontal="center"/>
    </xf>
    <xf numFmtId="0" fontId="0" fillId="12" borderId="0" xfId="0" applyFill="1" applyAlignment="1">
      <alignment horizontal="center"/>
    </xf>
    <xf numFmtId="0" fontId="0" fillId="34" borderId="0" xfId="0" applyFill="1" applyAlignment="1">
      <alignment horizontal="center"/>
    </xf>
    <xf numFmtId="0" fontId="0" fillId="36" borderId="0" xfId="0" applyFill="1" applyAlignment="1">
      <alignment horizontal="center"/>
    </xf>
    <xf numFmtId="0" fontId="0" fillId="39" borderId="0" xfId="0" applyFill="1" applyAlignment="1">
      <alignment horizontal="center"/>
    </xf>
    <xf numFmtId="0" fontId="0" fillId="46" borderId="0" xfId="0" applyFill="1" applyAlignment="1">
      <alignment horizontal="center"/>
    </xf>
    <xf numFmtId="0" fontId="0" fillId="47" borderId="0" xfId="0" applyFill="1" applyAlignment="1">
      <alignment horizontal="center"/>
    </xf>
    <xf numFmtId="0" fontId="0" fillId="48" borderId="0" xfId="0" applyFill="1" applyAlignment="1">
      <alignment horizontal="center"/>
    </xf>
  </cellXfs>
  <cellStyles count="3">
    <cellStyle name="Hipervínculo" xfId="2" builtinId="8"/>
    <cellStyle name="Normal" xfId="0" builtinId="0"/>
    <cellStyle name="Porcentaje" xfId="1" builtinId="5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D9D9D9"/>
      <rgbColor rgb="FF800080"/>
      <rgbColor rgb="FF008080"/>
      <rgbColor rgb="FFBFBFBF"/>
      <rgbColor rgb="FFD0B0B8"/>
      <rgbColor rgb="FFADB9CA"/>
      <rgbColor rgb="FF993366"/>
      <rgbColor rgb="FFFFF2CC"/>
      <rgbColor rgb="FFCCECFF"/>
      <rgbColor rgb="FF660033"/>
      <rgbColor rgb="FFE7778A"/>
      <rgbColor rgb="FF0066CC"/>
      <rgbColor rgb="FFCCCCFF"/>
      <rgbColor rgb="FF000080"/>
      <rgbColor rgb="FFFF00FF"/>
      <rgbColor rgb="FFC5E0B4"/>
      <rgbColor rgb="FF00FFFF"/>
      <rgbColor rgb="FF800080"/>
      <rgbColor rgb="FF800000"/>
      <rgbColor rgb="FF008080"/>
      <rgbColor rgb="FF0000FF"/>
      <rgbColor rgb="FF00CCFF"/>
      <rgbColor rgb="FFDAE3F3"/>
      <rgbColor rgb="FFE2F0D9"/>
      <rgbColor rgb="FFFBE5D6"/>
      <rgbColor rgb="FF9DC3E6"/>
      <rgbColor rgb="FFF1B7FF"/>
      <rgbColor rgb="FFCBADD5"/>
      <rgbColor rgb="FFEFB3B3"/>
      <rgbColor rgb="FF3366FF"/>
      <rgbColor rgb="FFD6DCE5"/>
      <rgbColor rgb="FFACCA90"/>
      <rgbColor rgb="FFCECA30"/>
      <rgbColor rgb="FFFF8000"/>
      <rgbColor rgb="FFFF6600"/>
      <rgbColor rgb="FFDBDBDB"/>
      <rgbColor rgb="FF8497B0"/>
      <rgbColor rgb="FF003366"/>
      <rgbColor rgb="FF00A933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33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inegi.org.mx/programas/cngmd/2023/" TargetMode="External"/><Relationship Id="rId13" Type="http://schemas.openxmlformats.org/officeDocument/2006/relationships/hyperlink" Target="https://sep.hidalgo.gob.mx/index.php?ruta=evaluacion-monitoreo/rezago-educativo%20%20%20%20%20%20%20%20%20%20%20%20%20%20%20%20%20%20%20,%20Te%20puedes%20ir%20al%20mapa%20de%20Analfabetismo%20Municipal%202020%20o%20puedes%20encontrar%20la%20informacion%20en" TargetMode="External"/><Relationship Id="rId18" Type="http://schemas.openxmlformats.org/officeDocument/2006/relationships/hyperlink" Target="https://www.inegi.org.mx/app/areasgeograficas/" TargetMode="External"/><Relationship Id="rId26" Type="http://schemas.openxmlformats.org/officeDocument/2006/relationships/hyperlink" Target="https://www.inegi.org.mx/app/areasgeograficas/" TargetMode="External"/><Relationship Id="rId3" Type="http://schemas.openxmlformats.org/officeDocument/2006/relationships/hyperlink" Target="https://www.inegi.org.mx/app/cuadroentidad/Hgo/2022/22/22_1" TargetMode="External"/><Relationship Id="rId21" Type="http://schemas.openxmlformats.org/officeDocument/2006/relationships/hyperlink" Target="https://www.banxico.org.mx/SieInternet/consultarDirectorioInternetAction.do?sector=1&amp;accion=consultarCuadro&amp;idCuadro=CE166&amp;locale=es" TargetMode="External"/><Relationship Id="rId7" Type="http://schemas.openxmlformats.org/officeDocument/2006/relationships/hyperlink" Target="https://www.coneval.org.mx/Medicion/Paginas/Pobreza-municipio-2010-2020.aspx%20%20%20%20%20%20%20%20%20%20%20%20%20%20%20%20%20%20%20%20%20%20%20%20%20%20%20%20%20%20%20%20%20%20%20%20%20%20%20Descargar%20Anexo%20Estadistico/%20Filtras%20Hidalgo" TargetMode="External"/><Relationship Id="rId12" Type="http://schemas.openxmlformats.org/officeDocument/2006/relationships/hyperlink" Target="https://sep.hidalgo.gob.mx/index.php?ruta=evaluacion-monitoreo/rezago-educativo%20%20%20%20%20%20%20%20%20%20%20%20%20%20%20%20%20%20%20,%20Te%20puedes%20ir%20al%20mapa%20a&#241;os%20promedios%20de%20escolaridad%20Hidalgo" TargetMode="External"/><Relationship Id="rId17" Type="http://schemas.openxmlformats.org/officeDocument/2006/relationships/hyperlink" Target="https://www.inegi.org.mx/app/areasgeograficas/" TargetMode="External"/><Relationship Id="rId25" Type="http://schemas.openxmlformats.org/officeDocument/2006/relationships/hyperlink" Target="https://www.inegi.org.mx/app/cuadroentidad/Hgo/2022/22/22_1" TargetMode="External"/><Relationship Id="rId2" Type="http://schemas.openxmlformats.org/officeDocument/2006/relationships/hyperlink" Target="http://infosiap.siap.gob.mx/gobmx/datosAbiertos.php" TargetMode="External"/><Relationship Id="rId16" Type="http://schemas.openxmlformats.org/officeDocument/2006/relationships/hyperlink" Target="https://www.inegi.org.mx/app/cuadroentidad/Hgo/2022/22/22_1" TargetMode="External"/><Relationship Id="rId20" Type="http://schemas.openxmlformats.org/officeDocument/2006/relationships/hyperlink" Target="https://www.inegi.org.mx/app/areasgeograficas/" TargetMode="External"/><Relationship Id="rId29" Type="http://schemas.openxmlformats.org/officeDocument/2006/relationships/hyperlink" Target="https://www.inegi.org.mx/app/areasgeograficas/" TargetMode="External"/><Relationship Id="rId1" Type="http://schemas.openxmlformats.org/officeDocument/2006/relationships/hyperlink" Target="http://infosiap.siap.gob.mx/gobmx/datosAbiertos.php" TargetMode="External"/><Relationship Id="rId6" Type="http://schemas.openxmlformats.org/officeDocument/2006/relationships/hyperlink" Target="https://www.coneval.org.mx/Medicion/Paginas/Pobreza-municipio-2010-2020.aspx%20%20%20%20%20%20%20%20%20%20%20%20%20%20%20%20%20%20%20%20%20%20%20%20%20%20%20%20%20%20%20%20%20%20%20%20%20%20%20Descargar%20Anexo%20Estadistico/%20Filtras%20Hidalgo" TargetMode="External"/><Relationship Id="rId11" Type="http://schemas.openxmlformats.org/officeDocument/2006/relationships/hyperlink" Target="https://www.inegi.org.mx/programas/cngmd/2023/" TargetMode="External"/><Relationship Id="rId24" Type="http://schemas.openxmlformats.org/officeDocument/2006/relationships/hyperlink" Target="https://www.inegi.org.mx/app/cuadroentidad/Hgo/2022/22/22_1" TargetMode="External"/><Relationship Id="rId5" Type="http://schemas.openxmlformats.org/officeDocument/2006/relationships/hyperlink" Target="https://www.coneval.org.mx/Medicion/Paginas/Pobreza-municipio-2010-2020.aspx%20%20%20%20%20%20%20%20%20%20%20%20%20%20%20%20%20%20%20%20%20%20%20%20%20%20%20%20%20%20%20%20%20%20%20%20%20%20%20Descargar%20Anexo%20Estadistico/%20Filtras%20Hidalgo" TargetMode="External"/><Relationship Id="rId15" Type="http://schemas.openxmlformats.org/officeDocument/2006/relationships/hyperlink" Target="https://www.banxico.org.mx/SieInternet/consultarDirectorioInternetAction.do?sector=1&amp;accion=consultarCuadro&amp;idCuadro=CE166&amp;locale=es" TargetMode="External"/><Relationship Id="rId23" Type="http://schemas.openxmlformats.org/officeDocument/2006/relationships/hyperlink" Target="https://www.inegi.org.mx/app/cuadroentidad/Hgo/2022/22/22_1" TargetMode="External"/><Relationship Id="rId28" Type="http://schemas.openxmlformats.org/officeDocument/2006/relationships/hyperlink" Target="https://www.inegi.org.mx/app/areasgeograficas/" TargetMode="External"/><Relationship Id="rId10" Type="http://schemas.openxmlformats.org/officeDocument/2006/relationships/hyperlink" Target="https://cdhhgo.org/home/wp-content/uploads/2022/07/2021-INFORME-ESPECIAL-CDHEH-SISTEMA-PENITENCIARIO-Y-BARANDILLA-2021.pdf%20%20%20%20%20%20%20%20%20%20%20%20Pagina%2014" TargetMode="External"/><Relationship Id="rId19" Type="http://schemas.openxmlformats.org/officeDocument/2006/relationships/hyperlink" Target="https://www.inegi.org.mx/app/areasgeograficas/" TargetMode="External"/><Relationship Id="rId4" Type="http://schemas.openxmlformats.org/officeDocument/2006/relationships/hyperlink" Target="https://www.coneval.org.mx/Medicion/Paginas/Pobreza-municipio-2010-2020.aspx%20%20%20%20%20%20%20%20%20%20%20%20%20%20%20%20%20%20%20%20%20%20%20%20%20%20%20%20%20%20%20%20%20%20%20%20%20%20%20Descargar%20Anexo%20Estadistico/%20Filtras%20Hidalgo" TargetMode="External"/><Relationship Id="rId9" Type="http://schemas.openxmlformats.org/officeDocument/2006/relationships/hyperlink" Target="https://cdhhgo.org/home/wp-content/uploads/2022/07/2021-INFORME-ESPECIAL-CDHEH-SISTEMA-PENITENCIARIO-Y-BARANDILLA-2021.pdf%20%20%20%20%20%20%20%20%20%20%20%20Pagina%2014" TargetMode="External"/><Relationship Id="rId14" Type="http://schemas.openxmlformats.org/officeDocument/2006/relationships/hyperlink" Target="https://www.inegi.org.mx/app/areasgeograficas/" TargetMode="External"/><Relationship Id="rId22" Type="http://schemas.openxmlformats.org/officeDocument/2006/relationships/hyperlink" Target="https://www.inegi.org.mx/app/cuadroentidad/Hgo/2022/22/22_1" TargetMode="External"/><Relationship Id="rId27" Type="http://schemas.openxmlformats.org/officeDocument/2006/relationships/hyperlink" Target="https://www.inegi.org.mx/app/areasgeograficas/" TargetMode="External"/><Relationship Id="rId30" Type="http://schemas.openxmlformats.org/officeDocument/2006/relationships/hyperlink" Target="https://www.inegi.org.mx/app/areasgeografica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D98"/>
  <sheetViews>
    <sheetView zoomScale="80" zoomScaleNormal="80" workbookViewId="0">
      <pane xSplit="1" topLeftCell="EV1" activePane="topRight" state="frozen"/>
      <selection pane="topRight" activeCell="FC3" sqref="FC3"/>
    </sheetView>
  </sheetViews>
  <sheetFormatPr baseColWidth="10" defaultColWidth="10.7109375" defaultRowHeight="12.75" x14ac:dyDescent="0.2"/>
  <cols>
    <col min="1" max="1" width="19" style="1" customWidth="1"/>
    <col min="2" max="3" width="37.42578125" style="1" customWidth="1"/>
    <col min="4" max="4" width="13.7109375" style="1" customWidth="1"/>
    <col min="5" max="7" width="14.140625" style="1" customWidth="1"/>
    <col min="8" max="8" width="16.85546875" style="1" customWidth="1"/>
    <col min="9" max="9" width="10.7109375" style="1"/>
    <col min="10" max="10" width="13.5703125" style="1" bestFit="1" customWidth="1"/>
    <col min="11" max="11" width="11" style="1" bestFit="1" customWidth="1"/>
    <col min="12" max="12" width="13.5703125" style="1" bestFit="1" customWidth="1"/>
    <col min="13" max="13" width="11" style="1" bestFit="1" customWidth="1"/>
    <col min="14" max="14" width="12.42578125" style="1" bestFit="1" customWidth="1"/>
    <col min="15" max="15" width="11" style="1" bestFit="1" customWidth="1"/>
    <col min="16" max="16" width="12.42578125" style="1" bestFit="1" customWidth="1"/>
    <col min="17" max="17" width="11" style="1" bestFit="1" customWidth="1"/>
    <col min="18" max="18" width="14.5703125" style="1" customWidth="1"/>
    <col min="19" max="19" width="11" style="1" bestFit="1" customWidth="1"/>
    <col min="20" max="20" width="9.140625" style="1" customWidth="1"/>
    <col min="21" max="21" width="9" style="1" customWidth="1"/>
    <col min="22" max="22" width="12.42578125" style="1" bestFit="1" customWidth="1"/>
    <col min="23" max="23" width="11" style="1" bestFit="1" customWidth="1"/>
    <col min="24" max="24" width="13.5703125" style="1" bestFit="1" customWidth="1"/>
    <col min="25" max="25" width="11" style="1" bestFit="1" customWidth="1"/>
    <col min="26" max="26" width="19" style="1" customWidth="1"/>
    <col min="27" max="27" width="18.85546875" style="1" customWidth="1"/>
    <col min="28" max="28" width="21.5703125" style="1" customWidth="1"/>
    <col min="29" max="29" width="12.42578125" style="1" bestFit="1" customWidth="1"/>
    <col min="30" max="30" width="10.7109375" style="1"/>
    <col min="31" max="34" width="11" style="1" bestFit="1" customWidth="1"/>
    <col min="35" max="36" width="10.7109375" style="1"/>
    <col min="37" max="37" width="11.5703125" style="1" bestFit="1" customWidth="1"/>
    <col min="38" max="38" width="12.42578125" style="1" bestFit="1" customWidth="1"/>
    <col min="39" max="39" width="11" style="1" bestFit="1" customWidth="1"/>
    <col min="40" max="40" width="12.42578125" style="1" bestFit="1" customWidth="1"/>
    <col min="41" max="41" width="11" style="1" bestFit="1" customWidth="1"/>
    <col min="42" max="42" width="13.5703125" style="1" bestFit="1" customWidth="1"/>
    <col min="43" max="43" width="11" style="1" bestFit="1" customWidth="1"/>
    <col min="44" max="44" width="12.42578125" style="1" bestFit="1" customWidth="1"/>
    <col min="45" max="45" width="11" style="1" bestFit="1" customWidth="1"/>
    <col min="46" max="46" width="12.42578125" style="1" bestFit="1" customWidth="1"/>
    <col min="47" max="47" width="11" style="1" bestFit="1" customWidth="1"/>
    <col min="48" max="48" width="12.42578125" style="1" bestFit="1" customWidth="1"/>
    <col min="49" max="49" width="11" style="1" bestFit="1" customWidth="1"/>
    <col min="50" max="50" width="13.5703125" style="1" bestFit="1" customWidth="1"/>
    <col min="51" max="51" width="11" style="1" bestFit="1" customWidth="1"/>
    <col min="52" max="52" width="12.42578125" style="1" bestFit="1" customWidth="1"/>
    <col min="53" max="53" width="11" style="1" bestFit="1" customWidth="1"/>
    <col min="54" max="54" width="12.42578125" style="1" bestFit="1" customWidth="1"/>
    <col min="55" max="57" width="11" style="1" bestFit="1" customWidth="1"/>
    <col min="58" max="59" width="11.42578125" style="1" bestFit="1" customWidth="1"/>
    <col min="60" max="61" width="11" style="1" bestFit="1" customWidth="1"/>
    <col min="62" max="62" width="14.140625" style="1" customWidth="1"/>
    <col min="63" max="63" width="13.5703125" style="1" customWidth="1"/>
    <col min="64" max="64" width="14.28515625" style="1" customWidth="1"/>
    <col min="65" max="65" width="15.5703125" style="1" customWidth="1"/>
    <col min="66" max="66" width="15.42578125" style="1" customWidth="1"/>
    <col min="67" max="67" width="11.42578125" style="1" bestFit="1" customWidth="1"/>
    <col min="68" max="71" width="11" style="1" bestFit="1" customWidth="1"/>
    <col min="72" max="72" width="14" style="1" customWidth="1"/>
    <col min="73" max="73" width="15.28515625" style="1" customWidth="1"/>
    <col min="74" max="78" width="11" style="1" bestFit="1" customWidth="1"/>
    <col min="79" max="79" width="11.42578125" style="1" bestFit="1" customWidth="1"/>
    <col min="80" max="80" width="30" style="1" customWidth="1"/>
    <col min="81" max="81" width="11.42578125" style="1" bestFit="1" customWidth="1"/>
    <col min="82" max="92" width="11" style="1" bestFit="1" customWidth="1"/>
    <col min="93" max="93" width="48.42578125" style="1" customWidth="1"/>
    <col min="94" max="95" width="13.5703125" style="1" bestFit="1" customWidth="1"/>
    <col min="96" max="97" width="12.42578125" style="1" bestFit="1" customWidth="1"/>
    <col min="98" max="98" width="13.85546875" style="1" customWidth="1"/>
    <col min="99" max="99" width="15.5703125" style="1" customWidth="1"/>
    <col min="100" max="100" width="15.7109375" style="1" customWidth="1"/>
    <col min="101" max="101" width="11" style="1" bestFit="1" customWidth="1"/>
    <col min="102" max="102" width="12.42578125" style="1" bestFit="1" customWidth="1"/>
    <col min="103" max="103" width="11.42578125" style="1" bestFit="1" customWidth="1"/>
    <col min="104" max="104" width="11" style="1" bestFit="1" customWidth="1"/>
    <col min="105" max="105" width="11.42578125" style="1" bestFit="1" customWidth="1"/>
    <col min="106" max="107" width="11" style="1" bestFit="1" customWidth="1"/>
    <col min="108" max="108" width="12.42578125" style="1" bestFit="1" customWidth="1"/>
    <col min="109" max="109" width="11.42578125" style="1" bestFit="1" customWidth="1"/>
    <col min="110" max="110" width="11" style="1" bestFit="1" customWidth="1"/>
    <col min="111" max="111" width="12.42578125" style="1" bestFit="1" customWidth="1"/>
    <col min="112" max="112" width="11.42578125" style="1" bestFit="1" customWidth="1"/>
    <col min="113" max="113" width="11" style="1" bestFit="1" customWidth="1"/>
    <col min="114" max="114" width="12.42578125" style="1" bestFit="1" customWidth="1"/>
    <col min="115" max="116" width="11" style="1" bestFit="1" customWidth="1"/>
    <col min="117" max="117" width="12.42578125" style="1" bestFit="1" customWidth="1"/>
    <col min="118" max="119" width="11" style="1" bestFit="1" customWidth="1"/>
    <col min="120" max="120" width="22" style="1" customWidth="1"/>
    <col min="121" max="121" width="11" style="1" bestFit="1" customWidth="1"/>
    <col min="122" max="122" width="15.7109375" style="1" bestFit="1" customWidth="1"/>
    <col min="123" max="124" width="12.42578125" style="1" bestFit="1" customWidth="1"/>
    <col min="125" max="125" width="13.7109375" style="33" customWidth="1"/>
    <col min="126" max="130" width="11" style="1" bestFit="1" customWidth="1"/>
    <col min="131" max="131" width="12.7109375" style="1" customWidth="1"/>
    <col min="132" max="132" width="13.5703125" style="1" customWidth="1"/>
    <col min="133" max="133" width="12.42578125" style="1" customWidth="1"/>
    <col min="134" max="135" width="13.5703125" style="1" bestFit="1" customWidth="1"/>
    <col min="136" max="138" width="11" style="1" bestFit="1" customWidth="1"/>
    <col min="139" max="139" width="11.42578125" style="1" bestFit="1" customWidth="1"/>
    <col min="140" max="140" width="11" style="1" bestFit="1" customWidth="1"/>
    <col min="141" max="143" width="12.42578125" style="1" bestFit="1" customWidth="1"/>
    <col min="144" max="144" width="13.5703125" style="1" bestFit="1" customWidth="1"/>
    <col min="145" max="150" width="11" style="1" bestFit="1" customWidth="1"/>
    <col min="151" max="151" width="11" style="1" customWidth="1"/>
    <col min="152" max="152" width="24.7109375" style="1" customWidth="1"/>
    <col min="153" max="157" width="11" style="1" bestFit="1" customWidth="1"/>
    <col min="158" max="158" width="11" style="33" bestFit="1" customWidth="1"/>
    <col min="159" max="165" width="11" style="1" bestFit="1" customWidth="1"/>
    <col min="166" max="167" width="12.42578125" style="1" bestFit="1" customWidth="1"/>
    <col min="168" max="168" width="11.7109375" style="1" customWidth="1"/>
    <col min="169" max="169" width="12.7109375" style="1" customWidth="1"/>
    <col min="170" max="170" width="11.42578125" style="1" bestFit="1" customWidth="1"/>
    <col min="171" max="171" width="11" style="1" bestFit="1" customWidth="1"/>
    <col min="172" max="172" width="13.5703125" style="33" bestFit="1" customWidth="1"/>
    <col min="173" max="173" width="11.7109375" style="1" customWidth="1"/>
    <col min="174" max="174" width="12.42578125" style="1" bestFit="1" customWidth="1"/>
    <col min="175" max="175" width="11" style="1" bestFit="1" customWidth="1"/>
    <col min="176" max="176" width="13.5703125" style="1" bestFit="1" customWidth="1"/>
    <col min="177" max="177" width="11.42578125" style="1" bestFit="1" customWidth="1"/>
    <col min="178" max="178" width="13.5703125" style="1" bestFit="1" customWidth="1"/>
    <col min="179" max="179" width="12.42578125" style="1" bestFit="1" customWidth="1"/>
    <col min="180" max="180" width="11.42578125" style="1" bestFit="1" customWidth="1"/>
    <col min="181" max="181" width="11.7109375" style="1" customWidth="1"/>
    <col min="182" max="183" width="11" style="1" bestFit="1" customWidth="1"/>
    <col min="184" max="184" width="11.42578125" style="1" bestFit="1" customWidth="1"/>
    <col min="185" max="185" width="13.7109375" style="1" customWidth="1"/>
    <col min="186" max="186" width="12.42578125" style="1" bestFit="1" customWidth="1"/>
    <col min="187" max="187" width="11.42578125" style="1" bestFit="1" customWidth="1"/>
    <col min="188" max="188" width="12.42578125" style="1" bestFit="1" customWidth="1"/>
    <col min="189" max="189" width="11.42578125" style="1" bestFit="1" customWidth="1"/>
    <col min="190" max="190" width="11" style="1" bestFit="1" customWidth="1"/>
    <col min="191" max="191" width="11.42578125" style="1" bestFit="1" customWidth="1"/>
    <col min="192" max="192" width="11" style="1" bestFit="1" customWidth="1"/>
    <col min="193" max="193" width="11.42578125" style="1" bestFit="1" customWidth="1"/>
    <col min="194" max="195" width="13.5703125" style="1" bestFit="1" customWidth="1"/>
    <col min="196" max="197" width="12.42578125" style="1" bestFit="1" customWidth="1"/>
    <col min="198" max="198" width="11" style="1" bestFit="1" customWidth="1"/>
    <col min="199" max="199" width="11.42578125" style="1" bestFit="1" customWidth="1"/>
    <col min="200" max="201" width="11" style="1" bestFit="1" customWidth="1"/>
    <col min="202" max="202" width="11.42578125" style="1" bestFit="1" customWidth="1"/>
    <col min="203" max="203" width="12.42578125" style="1" bestFit="1" customWidth="1"/>
    <col min="204" max="204" width="11.42578125" style="1" bestFit="1" customWidth="1"/>
    <col min="205" max="207" width="12.42578125" style="1" bestFit="1" customWidth="1"/>
    <col min="208" max="209" width="11" style="1" bestFit="1" customWidth="1"/>
    <col min="210" max="210" width="11.42578125" style="1" bestFit="1" customWidth="1"/>
    <col min="211" max="211" width="12.42578125" style="1" bestFit="1" customWidth="1"/>
    <col min="212" max="213" width="11.42578125" style="1" bestFit="1" customWidth="1"/>
    <col min="214" max="214" width="11" style="1" bestFit="1" customWidth="1"/>
    <col min="215" max="217" width="11.42578125" style="1" bestFit="1" customWidth="1"/>
    <col min="218" max="219" width="11" style="1" bestFit="1" customWidth="1"/>
    <col min="220" max="220" width="11.42578125" style="1" bestFit="1" customWidth="1"/>
    <col min="221" max="221" width="12.42578125" style="1" bestFit="1" customWidth="1"/>
    <col min="222" max="231" width="11" style="1" bestFit="1" customWidth="1"/>
    <col min="232" max="234" width="12.42578125" style="1" bestFit="1" customWidth="1"/>
    <col min="235" max="235" width="11.42578125" style="1" bestFit="1" customWidth="1"/>
    <col min="236" max="236" width="12.42578125" style="1" bestFit="1" customWidth="1"/>
    <col min="237" max="237" width="13.5703125" style="1" bestFit="1" customWidth="1"/>
    <col min="238" max="242" width="11" style="1" bestFit="1" customWidth="1"/>
    <col min="243" max="245" width="11.42578125" style="1" bestFit="1" customWidth="1"/>
    <col min="246" max="246" width="11" style="1" bestFit="1" customWidth="1"/>
    <col min="247" max="247" width="11.42578125" style="1" bestFit="1" customWidth="1"/>
    <col min="248" max="248" width="11" style="1" bestFit="1" customWidth="1"/>
    <col min="249" max="249" width="11.42578125" style="1" bestFit="1" customWidth="1"/>
    <col min="250" max="252" width="11" style="1" bestFit="1" customWidth="1"/>
    <col min="253" max="253" width="11.42578125" style="1" bestFit="1" customWidth="1"/>
    <col min="254" max="263" width="11" style="1" bestFit="1" customWidth="1"/>
    <col min="264" max="264" width="11.42578125" style="1" bestFit="1" customWidth="1"/>
    <col min="265" max="265" width="12.42578125" style="1" bestFit="1" customWidth="1"/>
    <col min="266" max="267" width="11.42578125" style="1" bestFit="1" customWidth="1"/>
    <col min="268" max="269" width="11" style="1" bestFit="1" customWidth="1"/>
    <col min="270" max="271" width="11.42578125" style="1" bestFit="1" customWidth="1"/>
    <col min="272" max="275" width="11" style="1" bestFit="1" customWidth="1"/>
    <col min="276" max="1009" width="10.7109375" style="1"/>
    <col min="1010" max="1018" width="11.5703125" style="1" customWidth="1"/>
    <col min="1019" max="16384" width="10.7109375" style="1"/>
  </cols>
  <sheetData>
    <row r="1" spans="1:1018" ht="51.2" customHeight="1" x14ac:dyDescent="0.2">
      <c r="A1" s="2" t="s">
        <v>0</v>
      </c>
      <c r="B1" s="3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7" t="s">
        <v>23</v>
      </c>
      <c r="Y1" s="7" t="s">
        <v>24</v>
      </c>
      <c r="Z1" s="7" t="s">
        <v>25</v>
      </c>
      <c r="AA1" s="7" t="s">
        <v>26</v>
      </c>
      <c r="AB1" s="7" t="s">
        <v>27</v>
      </c>
      <c r="AC1" s="8" t="s">
        <v>28</v>
      </c>
      <c r="AD1" s="8" t="s">
        <v>29</v>
      </c>
      <c r="AE1" s="8" t="s">
        <v>30</v>
      </c>
      <c r="AF1" s="8" t="s">
        <v>31</v>
      </c>
      <c r="AG1" s="8" t="s">
        <v>32</v>
      </c>
      <c r="AH1" s="8" t="s">
        <v>33</v>
      </c>
      <c r="AI1" s="6" t="s">
        <v>1911</v>
      </c>
      <c r="AJ1" s="6" t="s">
        <v>34</v>
      </c>
      <c r="AK1" s="5" t="s">
        <v>35</v>
      </c>
      <c r="AL1" s="5" t="s">
        <v>36</v>
      </c>
      <c r="AM1" s="5" t="s">
        <v>37</v>
      </c>
      <c r="AN1" s="5" t="s">
        <v>38</v>
      </c>
      <c r="AO1" s="5" t="s">
        <v>39</v>
      </c>
      <c r="AP1" s="5" t="s">
        <v>40</v>
      </c>
      <c r="AQ1" s="5" t="s">
        <v>41</v>
      </c>
      <c r="AR1" s="5" t="s">
        <v>42</v>
      </c>
      <c r="AS1" s="5" t="s">
        <v>43</v>
      </c>
      <c r="AT1" s="5" t="s">
        <v>44</v>
      </c>
      <c r="AU1" s="5" t="s">
        <v>45</v>
      </c>
      <c r="AV1" s="5" t="s">
        <v>46</v>
      </c>
      <c r="AW1" s="9" t="s">
        <v>47</v>
      </c>
      <c r="AX1" s="9" t="s">
        <v>48</v>
      </c>
      <c r="AY1" s="9" t="s">
        <v>49</v>
      </c>
      <c r="AZ1" s="9" t="s">
        <v>50</v>
      </c>
      <c r="BA1" s="9" t="s">
        <v>51</v>
      </c>
      <c r="BB1" s="9" t="s">
        <v>52</v>
      </c>
      <c r="BC1" s="46" t="s">
        <v>53</v>
      </c>
      <c r="BD1" s="46" t="s">
        <v>54</v>
      </c>
      <c r="BE1" s="46" t="s">
        <v>55</v>
      </c>
      <c r="BF1" s="47" t="s">
        <v>56</v>
      </c>
      <c r="BG1" s="47" t="s">
        <v>57</v>
      </c>
      <c r="BH1" s="47" t="s">
        <v>58</v>
      </c>
      <c r="BI1" s="47" t="s">
        <v>59</v>
      </c>
      <c r="BJ1" s="48" t="s">
        <v>60</v>
      </c>
      <c r="BK1" s="48" t="s">
        <v>61</v>
      </c>
      <c r="BL1" s="48" t="s">
        <v>62</v>
      </c>
      <c r="BM1" s="48" t="s">
        <v>63</v>
      </c>
      <c r="BN1" s="48" t="s">
        <v>64</v>
      </c>
      <c r="BO1" s="49" t="s">
        <v>65</v>
      </c>
      <c r="BP1" s="49" t="s">
        <v>66</v>
      </c>
      <c r="BQ1" s="49" t="s">
        <v>67</v>
      </c>
      <c r="BR1" s="49" t="s">
        <v>68</v>
      </c>
      <c r="BS1" s="49" t="s">
        <v>69</v>
      </c>
      <c r="BT1" s="49" t="s">
        <v>70</v>
      </c>
      <c r="BU1" s="49" t="s">
        <v>71</v>
      </c>
      <c r="BV1" s="49" t="s">
        <v>72</v>
      </c>
      <c r="BW1" s="49" t="s">
        <v>73</v>
      </c>
      <c r="BX1" s="49" t="s">
        <v>74</v>
      </c>
      <c r="BY1" s="49" t="s">
        <v>75</v>
      </c>
      <c r="BZ1" s="49" t="s">
        <v>76</v>
      </c>
      <c r="CA1" s="49" t="s">
        <v>77</v>
      </c>
      <c r="CB1" s="50" t="s">
        <v>78</v>
      </c>
      <c r="CC1" s="10" t="s">
        <v>79</v>
      </c>
      <c r="CD1" s="10" t="s">
        <v>80</v>
      </c>
      <c r="CE1" s="10" t="s">
        <v>81</v>
      </c>
      <c r="CF1" s="10" t="s">
        <v>82</v>
      </c>
      <c r="CG1" s="10" t="s">
        <v>83</v>
      </c>
      <c r="CH1" s="5" t="s">
        <v>84</v>
      </c>
      <c r="CI1" s="5" t="s">
        <v>85</v>
      </c>
      <c r="CJ1" s="5" t="s">
        <v>86</v>
      </c>
      <c r="CK1" s="5" t="s">
        <v>87</v>
      </c>
      <c r="CL1" s="5" t="s">
        <v>88</v>
      </c>
      <c r="CM1" s="5" t="s">
        <v>89</v>
      </c>
      <c r="CN1" s="5" t="s">
        <v>90</v>
      </c>
      <c r="CO1" s="5" t="s">
        <v>91</v>
      </c>
      <c r="CP1" s="11" t="s">
        <v>92</v>
      </c>
      <c r="CQ1" s="11" t="s">
        <v>93</v>
      </c>
      <c r="CR1" s="11" t="s">
        <v>94</v>
      </c>
      <c r="CS1" s="11" t="s">
        <v>95</v>
      </c>
      <c r="CT1" s="51" t="s">
        <v>96</v>
      </c>
      <c r="CU1" s="51" t="s">
        <v>97</v>
      </c>
      <c r="CV1" s="51" t="s">
        <v>98</v>
      </c>
      <c r="CW1" s="45" t="s">
        <v>99</v>
      </c>
      <c r="CX1" s="45" t="s">
        <v>100</v>
      </c>
      <c r="CY1" s="45" t="s">
        <v>101</v>
      </c>
      <c r="CZ1" s="52" t="s">
        <v>102</v>
      </c>
      <c r="DA1" s="52" t="s">
        <v>103</v>
      </c>
      <c r="DB1" s="52" t="s">
        <v>104</v>
      </c>
      <c r="DC1" s="52" t="s">
        <v>105</v>
      </c>
      <c r="DD1" s="52" t="s">
        <v>106</v>
      </c>
      <c r="DE1" s="52" t="s">
        <v>107</v>
      </c>
      <c r="DF1" s="45" t="s">
        <v>108</v>
      </c>
      <c r="DG1" s="45" t="s">
        <v>109</v>
      </c>
      <c r="DH1" s="45" t="s">
        <v>110</v>
      </c>
      <c r="DI1" s="45" t="s">
        <v>1965</v>
      </c>
      <c r="DJ1" s="45" t="s">
        <v>1966</v>
      </c>
      <c r="DK1" s="45" t="s">
        <v>1967</v>
      </c>
      <c r="DL1" s="45" t="s">
        <v>1968</v>
      </c>
      <c r="DM1" s="45" t="s">
        <v>1969</v>
      </c>
      <c r="DN1" s="45" t="s">
        <v>1970</v>
      </c>
      <c r="DO1" s="53" t="s">
        <v>111</v>
      </c>
      <c r="DP1" s="53" t="s">
        <v>112</v>
      </c>
      <c r="DQ1" s="53" t="s">
        <v>113</v>
      </c>
      <c r="DR1" s="53" t="s">
        <v>114</v>
      </c>
      <c r="DS1" s="53" t="s">
        <v>115</v>
      </c>
      <c r="DT1" s="53" t="s">
        <v>116</v>
      </c>
      <c r="DU1" s="54" t="s">
        <v>117</v>
      </c>
      <c r="DV1" s="55" t="s">
        <v>118</v>
      </c>
      <c r="DW1" s="55" t="s">
        <v>119</v>
      </c>
      <c r="DX1" s="55" t="s">
        <v>120</v>
      </c>
      <c r="DY1" s="55" t="s">
        <v>121</v>
      </c>
      <c r="DZ1" s="56" t="s">
        <v>1971</v>
      </c>
      <c r="EA1" s="56" t="s">
        <v>122</v>
      </c>
      <c r="EB1" s="56" t="s">
        <v>123</v>
      </c>
      <c r="EC1" s="56" t="s">
        <v>124</v>
      </c>
      <c r="ED1" s="12" t="s">
        <v>125</v>
      </c>
      <c r="EE1" s="12" t="s">
        <v>126</v>
      </c>
      <c r="EF1" s="12" t="s">
        <v>127</v>
      </c>
      <c r="EG1" s="12" t="s">
        <v>128</v>
      </c>
      <c r="EH1" s="12" t="s">
        <v>129</v>
      </c>
      <c r="EI1" s="12" t="s">
        <v>130</v>
      </c>
      <c r="EJ1" s="12" t="s">
        <v>131</v>
      </c>
      <c r="EK1" s="12" t="s">
        <v>132</v>
      </c>
      <c r="EL1" s="12" t="s">
        <v>133</v>
      </c>
      <c r="EM1" s="12" t="s">
        <v>134</v>
      </c>
      <c r="EN1" s="12" t="s">
        <v>135</v>
      </c>
      <c r="EO1" s="12" t="s">
        <v>136</v>
      </c>
      <c r="EP1" s="12" t="s">
        <v>137</v>
      </c>
      <c r="EQ1" s="12" t="s">
        <v>138</v>
      </c>
      <c r="ER1" s="12" t="s">
        <v>139</v>
      </c>
      <c r="ES1" s="13" t="s">
        <v>140</v>
      </c>
      <c r="ET1" s="13" t="s">
        <v>141</v>
      </c>
      <c r="EU1" s="30" t="s">
        <v>1920</v>
      </c>
      <c r="EV1" s="5" t="s">
        <v>142</v>
      </c>
      <c r="EW1" s="14" t="s">
        <v>143</v>
      </c>
      <c r="EX1" s="14" t="s">
        <v>144</v>
      </c>
      <c r="EY1" s="14" t="s">
        <v>145</v>
      </c>
      <c r="EZ1" s="14" t="s">
        <v>146</v>
      </c>
      <c r="FA1" s="14" t="s">
        <v>147</v>
      </c>
      <c r="FB1" s="15" t="s">
        <v>148</v>
      </c>
      <c r="FC1" s="14" t="s">
        <v>149</v>
      </c>
      <c r="FD1" s="14" t="s">
        <v>150</v>
      </c>
      <c r="FE1" s="14" t="s">
        <v>151</v>
      </c>
      <c r="FF1" s="14" t="s">
        <v>152</v>
      </c>
      <c r="FG1" s="14" t="s">
        <v>153</v>
      </c>
      <c r="FH1" s="5" t="s">
        <v>154</v>
      </c>
      <c r="FI1" s="5" t="s">
        <v>155</v>
      </c>
      <c r="FJ1" s="57" t="s">
        <v>156</v>
      </c>
      <c r="FK1" s="57" t="s">
        <v>157</v>
      </c>
      <c r="FL1" s="57" t="s">
        <v>158</v>
      </c>
      <c r="FM1" s="57" t="s">
        <v>159</v>
      </c>
      <c r="FN1" s="58" t="s">
        <v>160</v>
      </c>
      <c r="FO1" s="58" t="s">
        <v>161</v>
      </c>
      <c r="FP1" s="58" t="s">
        <v>162</v>
      </c>
      <c r="FQ1" s="58" t="s">
        <v>163</v>
      </c>
      <c r="FR1" s="58" t="s">
        <v>164</v>
      </c>
      <c r="FS1" s="58" t="s">
        <v>165</v>
      </c>
      <c r="FT1" s="58" t="s">
        <v>166</v>
      </c>
      <c r="FU1" s="58" t="s">
        <v>167</v>
      </c>
      <c r="FV1" s="58" t="s">
        <v>168</v>
      </c>
      <c r="FW1" s="58" t="s">
        <v>169</v>
      </c>
      <c r="FX1" s="58" t="s">
        <v>170</v>
      </c>
      <c r="FY1" s="58" t="s">
        <v>171</v>
      </c>
      <c r="FZ1" s="58" t="s">
        <v>172</v>
      </c>
      <c r="GA1" s="58" t="s">
        <v>173</v>
      </c>
      <c r="GB1" s="58" t="s">
        <v>174</v>
      </c>
      <c r="GC1" s="58" t="s">
        <v>175</v>
      </c>
      <c r="GD1" s="58" t="s">
        <v>176</v>
      </c>
      <c r="GE1" s="58" t="s">
        <v>177</v>
      </c>
      <c r="GF1" s="58" t="s">
        <v>178</v>
      </c>
      <c r="GG1" s="58" t="s">
        <v>179</v>
      </c>
      <c r="GH1" s="58" t="s">
        <v>180</v>
      </c>
      <c r="GI1" s="58" t="s">
        <v>181</v>
      </c>
      <c r="GJ1" s="58" t="s">
        <v>182</v>
      </c>
      <c r="GK1" s="58" t="s">
        <v>183</v>
      </c>
      <c r="GL1" s="58" t="s">
        <v>184</v>
      </c>
      <c r="GM1" s="58" t="s">
        <v>185</v>
      </c>
      <c r="GN1" s="58" t="s">
        <v>186</v>
      </c>
      <c r="GO1" s="58" t="s">
        <v>187</v>
      </c>
      <c r="GP1" s="58" t="s">
        <v>188</v>
      </c>
      <c r="GQ1" s="58" t="s">
        <v>189</v>
      </c>
      <c r="GR1" s="58" t="s">
        <v>190</v>
      </c>
      <c r="GS1" s="58" t="s">
        <v>191</v>
      </c>
      <c r="GT1" s="58" t="s">
        <v>192</v>
      </c>
      <c r="GU1" s="58" t="s">
        <v>193</v>
      </c>
      <c r="GV1" s="58" t="s">
        <v>194</v>
      </c>
      <c r="GW1" s="58" t="s">
        <v>195</v>
      </c>
      <c r="GX1" s="58" t="s">
        <v>196</v>
      </c>
      <c r="GY1" s="58" t="s">
        <v>197</v>
      </c>
      <c r="GZ1" s="58" t="s">
        <v>198</v>
      </c>
      <c r="HA1" s="58" t="s">
        <v>199</v>
      </c>
      <c r="HB1" s="58" t="s">
        <v>200</v>
      </c>
      <c r="HC1" s="58" t="s">
        <v>201</v>
      </c>
      <c r="HD1" s="58" t="s">
        <v>202</v>
      </c>
      <c r="HE1" s="58" t="s">
        <v>203</v>
      </c>
      <c r="HF1" s="58" t="s">
        <v>204</v>
      </c>
      <c r="HG1" s="58" t="s">
        <v>205</v>
      </c>
      <c r="HH1" s="58" t="s">
        <v>206</v>
      </c>
      <c r="HI1" s="58" t="s">
        <v>207</v>
      </c>
      <c r="HJ1" s="58" t="s">
        <v>208</v>
      </c>
      <c r="HK1" s="58" t="s">
        <v>209</v>
      </c>
      <c r="HL1" s="58" t="s">
        <v>210</v>
      </c>
      <c r="HM1" s="58" t="s">
        <v>211</v>
      </c>
      <c r="HN1" s="58" t="s">
        <v>212</v>
      </c>
      <c r="HO1" s="58" t="s">
        <v>213</v>
      </c>
      <c r="HP1" s="58" t="s">
        <v>214</v>
      </c>
      <c r="HQ1" s="58" t="s">
        <v>215</v>
      </c>
      <c r="HR1" s="58" t="s">
        <v>216</v>
      </c>
      <c r="HS1" s="58" t="s">
        <v>217</v>
      </c>
      <c r="HT1" s="58" t="s">
        <v>218</v>
      </c>
      <c r="HU1" s="58" t="s">
        <v>219</v>
      </c>
      <c r="HV1" s="58" t="s">
        <v>220</v>
      </c>
      <c r="HW1" s="58" t="s">
        <v>221</v>
      </c>
      <c r="HX1" s="58" t="s">
        <v>222</v>
      </c>
      <c r="HY1" s="58" t="s">
        <v>223</v>
      </c>
      <c r="HZ1" s="58" t="s">
        <v>224</v>
      </c>
      <c r="IA1" s="58" t="s">
        <v>225</v>
      </c>
      <c r="IB1" s="58" t="s">
        <v>226</v>
      </c>
      <c r="IC1" s="58" t="s">
        <v>227</v>
      </c>
      <c r="ID1" s="58" t="s">
        <v>228</v>
      </c>
      <c r="IE1" s="58" t="s">
        <v>229</v>
      </c>
      <c r="IF1" s="58" t="s">
        <v>230</v>
      </c>
      <c r="IG1" s="58" t="s">
        <v>231</v>
      </c>
      <c r="IH1" s="58" t="s">
        <v>232</v>
      </c>
      <c r="II1" s="58" t="s">
        <v>233</v>
      </c>
      <c r="IJ1" s="58" t="s">
        <v>234</v>
      </c>
      <c r="IK1" s="58" t="s">
        <v>235</v>
      </c>
      <c r="IL1" s="58" t="s">
        <v>236</v>
      </c>
      <c r="IM1" s="58" t="s">
        <v>237</v>
      </c>
      <c r="IN1" s="58" t="s">
        <v>238</v>
      </c>
      <c r="IO1" s="58" t="s">
        <v>239</v>
      </c>
      <c r="IP1" s="58" t="s">
        <v>240</v>
      </c>
      <c r="IQ1" s="58" t="s">
        <v>241</v>
      </c>
      <c r="IR1" s="58" t="s">
        <v>242</v>
      </c>
      <c r="IS1" s="58" t="s">
        <v>243</v>
      </c>
      <c r="IT1" s="58" t="s">
        <v>244</v>
      </c>
      <c r="IU1" s="58" t="s">
        <v>245</v>
      </c>
      <c r="IV1" s="58" t="s">
        <v>246</v>
      </c>
      <c r="IW1" s="58" t="s">
        <v>247</v>
      </c>
      <c r="IX1" s="58" t="s">
        <v>248</v>
      </c>
      <c r="IY1" s="58" t="s">
        <v>249</v>
      </c>
      <c r="IZ1" s="58" t="s">
        <v>250</v>
      </c>
      <c r="JA1" s="58" t="s">
        <v>251</v>
      </c>
      <c r="JB1" s="58" t="s">
        <v>252</v>
      </c>
      <c r="JC1" s="58" t="s">
        <v>253</v>
      </c>
      <c r="JD1" s="58" t="s">
        <v>254</v>
      </c>
      <c r="JE1" s="58" t="s">
        <v>255</v>
      </c>
      <c r="JF1" s="58" t="s">
        <v>256</v>
      </c>
      <c r="JG1" s="58" t="s">
        <v>257</v>
      </c>
      <c r="JH1" s="58" t="s">
        <v>258</v>
      </c>
      <c r="JI1" s="58" t="s">
        <v>259</v>
      </c>
      <c r="JJ1" s="58" t="s">
        <v>260</v>
      </c>
      <c r="JK1" s="58" t="s">
        <v>261</v>
      </c>
      <c r="JL1" s="58" t="s">
        <v>262</v>
      </c>
      <c r="JM1" s="58" t="s">
        <v>263</v>
      </c>
      <c r="JN1" s="58" t="s">
        <v>264</v>
      </c>
      <c r="JO1" s="58" t="s">
        <v>265</v>
      </c>
      <c r="JP1" s="59" t="s">
        <v>1964</v>
      </c>
      <c r="JQ1" s="59" t="s">
        <v>1912</v>
      </c>
      <c r="JR1" s="59" t="s">
        <v>1913</v>
      </c>
      <c r="JS1" s="60" t="s">
        <v>1914</v>
      </c>
      <c r="JT1" s="60" t="s">
        <v>1915</v>
      </c>
      <c r="JU1" s="60" t="s">
        <v>1916</v>
      </c>
      <c r="JV1" s="60" t="s">
        <v>1917</v>
      </c>
      <c r="JW1" s="60" t="s">
        <v>1918</v>
      </c>
      <c r="JX1" s="60" t="s">
        <v>1919</v>
      </c>
      <c r="JY1" s="60" t="s">
        <v>1921</v>
      </c>
      <c r="JZ1" s="60" t="s">
        <v>1922</v>
      </c>
      <c r="KA1" s="60" t="s">
        <v>1923</v>
      </c>
      <c r="KB1" s="60" t="s">
        <v>1924</v>
      </c>
      <c r="KC1" s="60" t="s">
        <v>1925</v>
      </c>
      <c r="KD1" s="60" t="s">
        <v>1926</v>
      </c>
      <c r="KE1" s="60" t="s">
        <v>1927</v>
      </c>
      <c r="KF1" s="60" t="s">
        <v>1928</v>
      </c>
      <c r="KG1" s="60" t="s">
        <v>1929</v>
      </c>
      <c r="KH1" s="60" t="s">
        <v>1930</v>
      </c>
      <c r="KI1" s="60" t="s">
        <v>1931</v>
      </c>
      <c r="KJ1" s="60" t="s">
        <v>1932</v>
      </c>
      <c r="KK1" s="60" t="s">
        <v>1933</v>
      </c>
      <c r="KL1" s="60" t="s">
        <v>1934</v>
      </c>
      <c r="KM1" s="60" t="s">
        <v>1935</v>
      </c>
      <c r="KN1" s="60" t="s">
        <v>1936</v>
      </c>
      <c r="KO1" s="60" t="s">
        <v>1937</v>
      </c>
      <c r="KP1" s="60" t="s">
        <v>1938</v>
      </c>
      <c r="KQ1" s="60" t="s">
        <v>1939</v>
      </c>
      <c r="KR1" s="60" t="s">
        <v>1940</v>
      </c>
      <c r="KS1" s="60" t="s">
        <v>1941</v>
      </c>
      <c r="KT1" s="60" t="s">
        <v>1942</v>
      </c>
      <c r="KU1" s="60" t="s">
        <v>1943</v>
      </c>
      <c r="KV1" s="60" t="s">
        <v>1944</v>
      </c>
      <c r="KW1" s="60" t="s">
        <v>1945</v>
      </c>
      <c r="KX1" s="60" t="s">
        <v>1946</v>
      </c>
      <c r="KY1" s="60" t="s">
        <v>1947</v>
      </c>
      <c r="KZ1" s="60" t="s">
        <v>1948</v>
      </c>
      <c r="LA1" s="60" t="s">
        <v>1949</v>
      </c>
      <c r="LB1" s="60" t="s">
        <v>1950</v>
      </c>
      <c r="LC1" s="60" t="s">
        <v>1951</v>
      </c>
      <c r="LD1" s="60" t="s">
        <v>1952</v>
      </c>
      <c r="LE1" s="60" t="s">
        <v>1953</v>
      </c>
      <c r="LF1" s="60" t="s">
        <v>1954</v>
      </c>
      <c r="LG1" s="60" t="s">
        <v>1955</v>
      </c>
      <c r="LH1" s="60" t="s">
        <v>1956</v>
      </c>
      <c r="LI1" s="60" t="s">
        <v>1957</v>
      </c>
      <c r="LJ1" s="60" t="s">
        <v>1958</v>
      </c>
      <c r="LK1" s="60" t="s">
        <v>1959</v>
      </c>
      <c r="LL1" s="60" t="s">
        <v>1960</v>
      </c>
      <c r="LM1" s="60" t="s">
        <v>1961</v>
      </c>
      <c r="LN1" s="60" t="s">
        <v>1962</v>
      </c>
      <c r="LO1" s="60" t="s">
        <v>1963</v>
      </c>
      <c r="LP1" s="60"/>
    </row>
    <row r="2" spans="1:1018" x14ac:dyDescent="0.2">
      <c r="A2" s="16"/>
      <c r="B2" s="16"/>
      <c r="C2" s="16"/>
      <c r="D2" s="17"/>
      <c r="E2" s="17"/>
      <c r="F2" s="17"/>
      <c r="G2" s="17"/>
      <c r="H2" s="17" t="s">
        <v>266</v>
      </c>
      <c r="I2" s="17" t="s">
        <v>267</v>
      </c>
      <c r="J2" s="17" t="s">
        <v>266</v>
      </c>
      <c r="K2" s="17" t="s">
        <v>267</v>
      </c>
      <c r="L2" s="17" t="s">
        <v>266</v>
      </c>
      <c r="M2" s="17" t="s">
        <v>267</v>
      </c>
      <c r="N2" s="17" t="s">
        <v>266</v>
      </c>
      <c r="O2" s="17" t="s">
        <v>267</v>
      </c>
      <c r="P2" s="17" t="s">
        <v>266</v>
      </c>
      <c r="Q2" s="17" t="s">
        <v>267</v>
      </c>
      <c r="R2" s="17" t="s">
        <v>266</v>
      </c>
      <c r="S2" s="17" t="s">
        <v>267</v>
      </c>
      <c r="T2" s="17" t="s">
        <v>266</v>
      </c>
      <c r="U2" s="17" t="s">
        <v>267</v>
      </c>
      <c r="V2" s="17" t="s">
        <v>266</v>
      </c>
      <c r="W2" s="17" t="s">
        <v>267</v>
      </c>
      <c r="X2" s="32"/>
      <c r="Y2" s="32"/>
      <c r="Z2" s="33"/>
      <c r="AA2" s="33"/>
      <c r="AB2" s="33"/>
      <c r="AC2" s="32"/>
      <c r="AD2" s="32"/>
      <c r="AE2" s="32"/>
      <c r="AF2" s="32"/>
      <c r="AG2" s="32"/>
      <c r="AH2" s="32"/>
      <c r="AI2" s="34"/>
      <c r="AJ2" s="34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  <c r="BD2" s="32"/>
      <c r="BE2" s="32"/>
      <c r="BF2" s="32"/>
      <c r="BG2" s="32"/>
      <c r="BH2" s="32"/>
      <c r="BI2" s="32" t="s">
        <v>268</v>
      </c>
      <c r="BJ2" s="32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/>
      <c r="BZ2" s="32"/>
      <c r="CA2" s="32"/>
      <c r="CB2" s="32"/>
      <c r="CC2" s="32"/>
      <c r="CD2" s="32"/>
      <c r="CE2" s="32"/>
      <c r="CF2" s="32"/>
      <c r="CG2" s="32"/>
      <c r="CH2" s="32"/>
      <c r="CI2" s="32"/>
      <c r="CJ2" s="32"/>
      <c r="CK2" s="32"/>
      <c r="CL2" s="32"/>
      <c r="CM2" s="32"/>
      <c r="CN2" s="32"/>
      <c r="CO2" s="32"/>
      <c r="CP2" s="33"/>
      <c r="CQ2" s="33"/>
      <c r="CR2" s="33"/>
      <c r="CS2" s="33"/>
      <c r="CT2" s="32"/>
      <c r="CU2" s="32"/>
      <c r="CV2" s="32"/>
      <c r="CW2" s="32"/>
      <c r="CX2" s="32"/>
      <c r="CY2" s="32"/>
      <c r="CZ2" s="32"/>
      <c r="DA2" s="32"/>
      <c r="DB2" s="32"/>
      <c r="DC2" s="32"/>
      <c r="DD2" s="32"/>
      <c r="DE2" s="32"/>
      <c r="DF2" s="32"/>
      <c r="DG2" s="32"/>
      <c r="DH2" s="32"/>
      <c r="DI2" s="32"/>
      <c r="DJ2" s="32"/>
      <c r="DK2" s="32"/>
      <c r="DL2" s="32"/>
      <c r="DM2" s="32"/>
      <c r="DN2" s="32"/>
      <c r="DO2" s="32"/>
      <c r="DP2" s="32"/>
      <c r="DQ2" s="32"/>
      <c r="DR2" s="33"/>
      <c r="DS2" s="33"/>
      <c r="DT2" s="33"/>
      <c r="DV2" s="32"/>
      <c r="DW2" s="32"/>
      <c r="DX2" s="32"/>
      <c r="DY2" s="32"/>
      <c r="DZ2" s="32"/>
      <c r="EA2" s="32"/>
      <c r="EB2" s="32"/>
      <c r="EC2" s="32"/>
      <c r="ED2" s="32"/>
      <c r="EE2" s="32"/>
      <c r="EF2" s="32"/>
      <c r="EG2" s="32"/>
      <c r="EH2" s="32"/>
      <c r="EI2" s="32"/>
      <c r="EJ2" s="32"/>
      <c r="EK2" s="32"/>
      <c r="EL2" s="32"/>
      <c r="EM2" s="32"/>
      <c r="EN2" s="32"/>
      <c r="EO2" s="32"/>
      <c r="EP2" s="32"/>
      <c r="EQ2" s="32"/>
      <c r="ER2" s="32"/>
      <c r="ES2" s="32"/>
      <c r="ET2" s="32"/>
      <c r="EU2" s="32"/>
      <c r="EV2" s="33"/>
      <c r="EW2" s="32"/>
      <c r="EX2" s="32"/>
      <c r="EY2" s="32"/>
      <c r="EZ2" s="32"/>
      <c r="FA2" s="32"/>
      <c r="FC2" s="32"/>
      <c r="FD2" s="32"/>
      <c r="FE2" s="32"/>
      <c r="FF2" s="32"/>
      <c r="FG2" s="32"/>
      <c r="FH2" s="32"/>
      <c r="FI2" s="32"/>
      <c r="FJ2" s="32"/>
      <c r="FK2" s="32"/>
      <c r="FL2" s="32"/>
      <c r="FM2" s="32"/>
      <c r="FN2" s="32"/>
      <c r="FO2" s="32"/>
      <c r="FP2" s="32"/>
      <c r="FQ2" s="32"/>
      <c r="FR2" s="32"/>
      <c r="FS2" s="32"/>
      <c r="FT2" s="32"/>
      <c r="FU2" s="32"/>
      <c r="FV2" s="32"/>
      <c r="FW2" s="32"/>
      <c r="FX2" s="32"/>
      <c r="FY2" s="32"/>
      <c r="FZ2" s="32"/>
      <c r="GA2" s="32"/>
      <c r="GB2" s="32"/>
      <c r="GC2" s="32"/>
      <c r="GD2" s="32"/>
      <c r="GE2" s="32"/>
      <c r="GF2" s="32"/>
      <c r="GG2" s="32"/>
      <c r="GH2" s="32"/>
      <c r="GI2" s="32"/>
      <c r="GJ2" s="32"/>
      <c r="GK2" s="32"/>
      <c r="GL2" s="32"/>
      <c r="GM2" s="32"/>
      <c r="GN2" s="32"/>
      <c r="GO2" s="32"/>
      <c r="GP2" s="32"/>
      <c r="GQ2" s="32"/>
      <c r="GR2" s="32"/>
      <c r="GS2" s="32"/>
      <c r="GT2" s="32"/>
      <c r="GU2" s="32"/>
      <c r="GV2" s="32"/>
      <c r="GW2" s="32"/>
      <c r="GX2" s="32"/>
      <c r="GY2" s="32"/>
      <c r="GZ2" s="32"/>
      <c r="HA2" s="32"/>
      <c r="HB2" s="32"/>
      <c r="HC2" s="32"/>
      <c r="HD2" s="32"/>
      <c r="HE2" s="32"/>
      <c r="HF2" s="32"/>
      <c r="HG2" s="32"/>
      <c r="HH2" s="32"/>
      <c r="HI2" s="32"/>
      <c r="HJ2" s="32"/>
      <c r="HK2" s="32"/>
      <c r="HL2" s="32"/>
      <c r="HM2" s="32"/>
      <c r="HN2" s="32"/>
      <c r="HO2" s="32"/>
      <c r="HP2" s="32"/>
      <c r="HQ2" s="32"/>
      <c r="HR2" s="32"/>
      <c r="HS2" s="32"/>
      <c r="HT2" s="32"/>
      <c r="HU2" s="32"/>
      <c r="HV2" s="32"/>
      <c r="HW2" s="32"/>
      <c r="HX2" s="32"/>
      <c r="HY2" s="32"/>
      <c r="HZ2" s="32"/>
      <c r="IA2" s="32"/>
      <c r="IB2" s="32"/>
      <c r="IC2" s="32"/>
      <c r="ID2" s="32"/>
      <c r="IE2" s="32"/>
      <c r="IF2" s="32"/>
      <c r="IG2" s="32"/>
      <c r="IH2" s="32"/>
      <c r="II2" s="32"/>
      <c r="IJ2" s="32"/>
      <c r="IK2" s="32"/>
      <c r="IL2" s="32"/>
      <c r="IM2" s="32"/>
      <c r="IN2" s="32"/>
      <c r="IO2" s="32"/>
      <c r="IP2" s="32"/>
      <c r="IQ2" s="32"/>
      <c r="IR2" s="32"/>
      <c r="IS2" s="32"/>
      <c r="IT2" s="32"/>
      <c r="IU2" s="32"/>
      <c r="IV2" s="32"/>
      <c r="IW2" s="32"/>
      <c r="IX2" s="32"/>
      <c r="IY2" s="32"/>
      <c r="IZ2" s="32"/>
      <c r="JA2" s="32"/>
      <c r="JB2" s="32"/>
      <c r="JC2" s="32"/>
      <c r="JD2" s="32"/>
      <c r="JE2" s="32"/>
      <c r="JF2" s="32"/>
      <c r="JG2" s="32"/>
      <c r="JH2" s="32"/>
      <c r="JI2" s="32"/>
      <c r="JJ2" s="32"/>
      <c r="JK2" s="32"/>
      <c r="JL2" s="32"/>
      <c r="JM2" s="32"/>
      <c r="JN2" s="32"/>
      <c r="JO2" s="32"/>
    </row>
    <row r="3" spans="1:1018" s="23" customFormat="1" ht="15" x14ac:dyDescent="0.25">
      <c r="A3" s="83" t="s">
        <v>269</v>
      </c>
      <c r="B3" s="83"/>
      <c r="C3" s="83"/>
      <c r="D3" s="84">
        <v>20821.7</v>
      </c>
      <c r="E3" s="83"/>
      <c r="F3" s="85">
        <v>0.56379999999999997</v>
      </c>
      <c r="G3" s="86">
        <v>0.43540000000000001</v>
      </c>
      <c r="H3" s="87">
        <v>3082841</v>
      </c>
      <c r="I3" s="83"/>
      <c r="J3" s="87">
        <v>1601462</v>
      </c>
      <c r="K3" s="88">
        <v>0.51949999999999996</v>
      </c>
      <c r="L3" s="87">
        <v>1481379</v>
      </c>
      <c r="M3" s="88">
        <v>0.48049999999999998</v>
      </c>
      <c r="N3" s="87">
        <v>791418</v>
      </c>
      <c r="O3" s="86">
        <v>0.25669999999999998</v>
      </c>
      <c r="P3" s="87">
        <v>741817</v>
      </c>
      <c r="Q3" s="86">
        <v>0.24060000000000001</v>
      </c>
      <c r="R3" s="87">
        <v>2120760</v>
      </c>
      <c r="S3" s="86">
        <v>0.68789999999999996</v>
      </c>
      <c r="T3" s="87">
        <v>1162725</v>
      </c>
      <c r="U3" s="86">
        <v>0.37719999999999998</v>
      </c>
      <c r="V3" s="87">
        <v>383675</v>
      </c>
      <c r="W3" s="86">
        <v>0.1245</v>
      </c>
      <c r="X3" s="87">
        <v>2149373</v>
      </c>
      <c r="Y3" s="86">
        <v>0.69720000000000004</v>
      </c>
      <c r="Z3" s="83">
        <v>860</v>
      </c>
      <c r="AA3" s="87">
        <v>5905</v>
      </c>
      <c r="AB3" s="87">
        <v>596154</v>
      </c>
      <c r="AC3" s="89">
        <v>855830</v>
      </c>
      <c r="AD3" s="90"/>
      <c r="AE3" s="91">
        <v>3.8899999999999997E-2</v>
      </c>
      <c r="AF3" s="91">
        <v>2.2800000000000001E-2</v>
      </c>
      <c r="AG3" s="91">
        <v>8.8999999999999999E-3</v>
      </c>
      <c r="AH3" s="90">
        <v>123</v>
      </c>
      <c r="AI3" s="92"/>
      <c r="AJ3" s="92"/>
      <c r="AK3" s="83"/>
      <c r="AL3" s="87">
        <v>484953</v>
      </c>
      <c r="AM3" s="86">
        <v>0.2702</v>
      </c>
      <c r="AN3" s="87">
        <v>822411</v>
      </c>
      <c r="AO3" s="86">
        <v>0.66990000000000005</v>
      </c>
      <c r="AP3" s="87">
        <v>2061626</v>
      </c>
      <c r="AQ3" s="86">
        <v>7.7200000000000005E-2</v>
      </c>
      <c r="AR3" s="87">
        <v>240826</v>
      </c>
      <c r="AS3" s="86">
        <v>0.19739999999999999</v>
      </c>
      <c r="AT3" s="87">
        <v>626790</v>
      </c>
      <c r="AU3" s="86">
        <v>0.24909999999999999</v>
      </c>
      <c r="AV3" s="87">
        <v>773136</v>
      </c>
      <c r="AW3" s="86">
        <v>0.45190000000000002</v>
      </c>
      <c r="AX3" s="87">
        <v>1394752</v>
      </c>
      <c r="AY3" s="86">
        <v>7.0300000000000001E-2</v>
      </c>
      <c r="AZ3" s="87">
        <v>221169</v>
      </c>
      <c r="BA3" s="86">
        <v>5.0500000000000003E-2</v>
      </c>
      <c r="BB3" s="87">
        <v>150531</v>
      </c>
      <c r="BC3" s="87">
        <v>4094</v>
      </c>
      <c r="BD3" s="87">
        <v>3194</v>
      </c>
      <c r="BE3" s="83">
        <v>900</v>
      </c>
      <c r="BF3" s="87">
        <v>30407</v>
      </c>
      <c r="BG3" s="87">
        <v>23580</v>
      </c>
      <c r="BH3" s="87">
        <v>3932</v>
      </c>
      <c r="BI3" s="83">
        <v>15</v>
      </c>
      <c r="BJ3" s="83">
        <v>12</v>
      </c>
      <c r="BK3" s="83">
        <v>14</v>
      </c>
      <c r="BL3" s="83">
        <v>1</v>
      </c>
      <c r="BM3" s="87">
        <v>4402</v>
      </c>
      <c r="BN3" s="83">
        <v>345</v>
      </c>
      <c r="BO3" s="87">
        <v>57225</v>
      </c>
      <c r="BP3" s="83">
        <v>379</v>
      </c>
      <c r="BQ3" s="83">
        <v>15</v>
      </c>
      <c r="BR3" s="87">
        <v>6237</v>
      </c>
      <c r="BS3" s="83">
        <v>365</v>
      </c>
      <c r="BT3" s="83">
        <v>20</v>
      </c>
      <c r="BU3" s="83">
        <v>580</v>
      </c>
      <c r="BV3" s="87">
        <v>1341</v>
      </c>
      <c r="BW3" s="87">
        <v>3475</v>
      </c>
      <c r="BX3" s="87">
        <v>1044</v>
      </c>
      <c r="BY3" s="87">
        <v>1024</v>
      </c>
      <c r="BZ3" s="87">
        <v>7535</v>
      </c>
      <c r="CA3" s="87">
        <v>35210</v>
      </c>
      <c r="CB3" s="83">
        <v>83</v>
      </c>
      <c r="CC3" s="87">
        <v>11121</v>
      </c>
      <c r="CD3" s="83">
        <v>916</v>
      </c>
      <c r="CE3" s="87">
        <v>2746</v>
      </c>
      <c r="CF3" s="87">
        <v>5290</v>
      </c>
      <c r="CG3" s="87">
        <v>2169</v>
      </c>
      <c r="CH3" s="86">
        <v>0.30509999999999998</v>
      </c>
      <c r="CI3" s="86">
        <v>0.38829999999999998</v>
      </c>
      <c r="CJ3" s="86">
        <v>0.44209999999999999</v>
      </c>
      <c r="CK3" s="86">
        <v>0.85050000000000003</v>
      </c>
      <c r="CL3" s="86">
        <v>0.24610000000000001</v>
      </c>
      <c r="CM3" s="86">
        <v>0.88739999999999997</v>
      </c>
      <c r="CN3" s="83">
        <v>0</v>
      </c>
      <c r="CO3" s="83"/>
      <c r="CP3" s="87">
        <v>1815923</v>
      </c>
      <c r="CQ3" s="84">
        <v>1247851.8500000001</v>
      </c>
      <c r="CR3" s="84">
        <v>429992.93</v>
      </c>
      <c r="CS3" s="84">
        <v>138080.22</v>
      </c>
      <c r="CT3" s="87">
        <v>446687</v>
      </c>
      <c r="CU3" s="87">
        <v>1585</v>
      </c>
      <c r="CV3" s="87">
        <v>3275</v>
      </c>
      <c r="CW3" s="87">
        <v>8635</v>
      </c>
      <c r="CX3" s="87">
        <v>981999</v>
      </c>
      <c r="CY3" s="87">
        <v>53750</v>
      </c>
      <c r="CZ3" s="87">
        <v>3052</v>
      </c>
      <c r="DA3" s="87">
        <v>97242</v>
      </c>
      <c r="DB3" s="87">
        <v>6165</v>
      </c>
      <c r="DC3" s="87">
        <v>3176</v>
      </c>
      <c r="DD3" s="87">
        <v>324357</v>
      </c>
      <c r="DE3" s="87">
        <v>16789</v>
      </c>
      <c r="DF3" s="87">
        <v>1376</v>
      </c>
      <c r="DG3" s="87">
        <v>170660</v>
      </c>
      <c r="DH3" s="87">
        <v>10696</v>
      </c>
      <c r="DI3" s="83">
        <v>559</v>
      </c>
      <c r="DJ3" s="87">
        <v>146703</v>
      </c>
      <c r="DK3" s="87">
        <v>7408</v>
      </c>
      <c r="DL3" s="83">
        <v>157</v>
      </c>
      <c r="DM3" s="87">
        <v>117058</v>
      </c>
      <c r="DN3" s="87">
        <v>9205</v>
      </c>
      <c r="DO3" s="83">
        <v>8.43</v>
      </c>
      <c r="DP3" s="1" t="s">
        <v>358</v>
      </c>
      <c r="DQ3" s="86">
        <v>6.7799999999999999E-2</v>
      </c>
      <c r="DR3" s="87">
        <v>110460293</v>
      </c>
      <c r="DS3" s="87">
        <v>630420</v>
      </c>
      <c r="DT3" s="87">
        <v>355184</v>
      </c>
      <c r="DU3" s="93">
        <v>305</v>
      </c>
      <c r="DV3" s="83">
        <v>358</v>
      </c>
      <c r="DW3" s="83">
        <v>69</v>
      </c>
      <c r="DX3" s="83">
        <v>10</v>
      </c>
      <c r="DY3" s="83">
        <v>909</v>
      </c>
      <c r="DZ3" s="83">
        <v>412</v>
      </c>
      <c r="EA3" s="87">
        <v>91971</v>
      </c>
      <c r="EB3" s="87">
        <v>177257</v>
      </c>
      <c r="EC3" s="87">
        <v>24489316</v>
      </c>
      <c r="ED3" s="87">
        <v>1502364</v>
      </c>
      <c r="EE3" s="87">
        <v>1473904</v>
      </c>
      <c r="EF3" s="86">
        <v>0.98109999999999997</v>
      </c>
      <c r="EG3" s="86">
        <v>0.41649999999999998</v>
      </c>
      <c r="EH3" s="86">
        <v>0.58350000000000002</v>
      </c>
      <c r="EI3" s="87">
        <v>28460</v>
      </c>
      <c r="EJ3" s="86">
        <v>1.89E-2</v>
      </c>
      <c r="EK3" s="87">
        <v>118821</v>
      </c>
      <c r="EL3" s="87">
        <v>432299</v>
      </c>
      <c r="EM3" s="84">
        <v>401037.7</v>
      </c>
      <c r="EN3" s="87">
        <v>1257806</v>
      </c>
      <c r="EO3" s="86">
        <v>0.13469999999999999</v>
      </c>
      <c r="EP3" s="86">
        <v>0.25209999999999999</v>
      </c>
      <c r="EQ3" s="86">
        <v>0.1948</v>
      </c>
      <c r="ER3" s="86">
        <v>0.40439999999999998</v>
      </c>
      <c r="ES3" s="84">
        <v>1749.97</v>
      </c>
      <c r="ET3" s="83"/>
      <c r="EU3" s="83">
        <v>55.05</v>
      </c>
      <c r="EV3" s="83"/>
      <c r="EW3" s="94">
        <v>492</v>
      </c>
      <c r="EX3" s="94">
        <v>102</v>
      </c>
      <c r="EY3" s="94">
        <v>94</v>
      </c>
      <c r="EZ3" s="94">
        <v>14</v>
      </c>
      <c r="FA3" s="94">
        <v>11</v>
      </c>
      <c r="FB3" s="33">
        <v>47</v>
      </c>
      <c r="FC3" s="94">
        <v>742</v>
      </c>
      <c r="FD3" s="94">
        <v>6</v>
      </c>
      <c r="FE3" s="94">
        <v>80</v>
      </c>
      <c r="FF3" s="94">
        <v>22</v>
      </c>
      <c r="FG3" s="94">
        <v>105</v>
      </c>
      <c r="FH3" s="94">
        <v>288</v>
      </c>
      <c r="FI3" s="94">
        <v>148</v>
      </c>
      <c r="FJ3" s="95">
        <v>469753.04</v>
      </c>
      <c r="FK3" s="95">
        <v>429209.75</v>
      </c>
      <c r="FL3" s="95">
        <v>6871801.8300000001</v>
      </c>
      <c r="FM3" s="95">
        <v>10150740.300000001</v>
      </c>
      <c r="FN3" s="95">
        <v>67691.259999999995</v>
      </c>
      <c r="FO3" s="95">
        <v>1452.69</v>
      </c>
      <c r="FP3" s="96">
        <v>3334170.73</v>
      </c>
      <c r="FQ3" s="95">
        <v>119122.28</v>
      </c>
      <c r="FR3" s="95">
        <v>212503.98</v>
      </c>
      <c r="FS3" s="95">
        <v>6601.1</v>
      </c>
      <c r="FT3" s="95">
        <v>2322469.7599999998</v>
      </c>
      <c r="FU3" s="95">
        <v>61792.53</v>
      </c>
      <c r="FV3" s="95">
        <v>3328284.51</v>
      </c>
      <c r="FW3" s="95">
        <v>429857.91</v>
      </c>
      <c r="FX3" s="95">
        <v>56785.85</v>
      </c>
      <c r="FY3" s="95">
        <v>1559.93</v>
      </c>
      <c r="FZ3" s="94">
        <v>495.32</v>
      </c>
      <c r="GA3" s="94">
        <v>61.29</v>
      </c>
      <c r="GB3" s="95">
        <v>59058.49</v>
      </c>
      <c r="GC3" s="95">
        <v>1472.13</v>
      </c>
      <c r="GD3" s="95">
        <v>657094.59</v>
      </c>
      <c r="GE3" s="95">
        <v>13484.4</v>
      </c>
      <c r="GF3" s="95">
        <v>763208.63</v>
      </c>
      <c r="GG3" s="95">
        <v>21056.85</v>
      </c>
      <c r="GH3" s="44">
        <v>3245.53</v>
      </c>
      <c r="GI3" s="44">
        <v>54754.99</v>
      </c>
      <c r="GJ3" s="1">
        <v>731.98</v>
      </c>
      <c r="GK3" s="44">
        <v>15577.15</v>
      </c>
      <c r="GL3" s="44">
        <v>4476186.2699999996</v>
      </c>
      <c r="GM3" s="44">
        <v>1447968.29</v>
      </c>
      <c r="GN3" s="44">
        <v>311608.48</v>
      </c>
      <c r="GO3" s="44">
        <v>100123.51</v>
      </c>
      <c r="GP3" s="44">
        <v>2709.49</v>
      </c>
      <c r="GQ3" s="44">
        <v>11055.4</v>
      </c>
      <c r="GR3" s="1">
        <v>589.79999999999995</v>
      </c>
      <c r="GS3" s="44">
        <v>1898.59</v>
      </c>
      <c r="GT3" s="44">
        <v>29302.6</v>
      </c>
      <c r="GU3" s="44">
        <v>187940.07</v>
      </c>
      <c r="GV3" s="44">
        <v>41410.980000000003</v>
      </c>
      <c r="GW3" s="44">
        <v>167798.58</v>
      </c>
      <c r="GX3" s="44">
        <v>220228.75</v>
      </c>
      <c r="GY3" s="44">
        <v>913132.72</v>
      </c>
      <c r="GZ3" s="26">
        <v>1717</v>
      </c>
      <c r="HA3" s="44">
        <v>8503.43</v>
      </c>
      <c r="HB3" s="44">
        <v>12794.23</v>
      </c>
      <c r="HC3" s="44">
        <v>230201.68</v>
      </c>
      <c r="HD3" s="44">
        <v>15168.93</v>
      </c>
      <c r="HE3" s="44">
        <v>56812.4</v>
      </c>
      <c r="HF3" s="44">
        <v>1733.52</v>
      </c>
      <c r="HG3" s="44">
        <v>23406.91</v>
      </c>
      <c r="HH3" s="44">
        <v>14209.37</v>
      </c>
      <c r="HI3" s="44">
        <v>41140.32</v>
      </c>
      <c r="HJ3" s="1">
        <v>17.8</v>
      </c>
      <c r="HK3" s="1">
        <v>376.49</v>
      </c>
      <c r="HL3" s="44">
        <v>13308.73</v>
      </c>
      <c r="HM3" s="44">
        <v>149642.82999999999</v>
      </c>
      <c r="HN3" s="1">
        <v>14.4</v>
      </c>
      <c r="HO3" s="1">
        <v>234.08</v>
      </c>
      <c r="HP3" s="44">
        <v>1467.99</v>
      </c>
      <c r="HQ3" s="44">
        <v>6137.79</v>
      </c>
      <c r="HR3" s="1">
        <v>490.08</v>
      </c>
      <c r="HS3" s="44">
        <v>2903.76</v>
      </c>
      <c r="HT3" s="44">
        <v>2277.4299999999998</v>
      </c>
      <c r="HU3" s="44">
        <v>8666.56</v>
      </c>
      <c r="HV3" s="44">
        <v>1868.4</v>
      </c>
      <c r="HW3" s="44">
        <v>7284.32</v>
      </c>
      <c r="HX3" s="44">
        <v>109697.33</v>
      </c>
      <c r="HY3" s="26">
        <v>572122</v>
      </c>
      <c r="HZ3" s="44">
        <v>127833.15</v>
      </c>
      <c r="IA3" s="44">
        <v>55494.11</v>
      </c>
      <c r="IB3" s="44">
        <v>607855.53</v>
      </c>
      <c r="IC3" s="44">
        <v>2702751.94</v>
      </c>
      <c r="ID3" s="1">
        <v>261.58999999999997</v>
      </c>
      <c r="IE3" s="1">
        <v>352.97</v>
      </c>
      <c r="IF3" s="1">
        <v>510.43</v>
      </c>
      <c r="IG3" s="44">
        <v>2279.08</v>
      </c>
      <c r="IH3" s="44">
        <v>2865.63</v>
      </c>
      <c r="II3" s="44">
        <v>20213.43</v>
      </c>
      <c r="IJ3" s="44">
        <v>65627.47</v>
      </c>
      <c r="IK3" s="44">
        <v>74166.62</v>
      </c>
      <c r="IL3" s="44">
        <v>5932.63</v>
      </c>
      <c r="IM3" s="44">
        <v>24259.06</v>
      </c>
      <c r="IN3" s="44">
        <v>2948.97</v>
      </c>
      <c r="IO3" s="44">
        <v>71818.3</v>
      </c>
      <c r="IP3" s="1">
        <v>450.86</v>
      </c>
      <c r="IQ3" s="44">
        <v>2912.03</v>
      </c>
      <c r="IR3" s="44">
        <v>3481.54</v>
      </c>
      <c r="IS3" s="44">
        <v>18936.740000000002</v>
      </c>
      <c r="IT3" s="1">
        <v>218.54</v>
      </c>
      <c r="IU3" s="44">
        <v>1686.35</v>
      </c>
      <c r="IV3" s="1">
        <v>408.38</v>
      </c>
      <c r="IW3" s="44">
        <v>4174.6400000000003</v>
      </c>
      <c r="IX3" s="1">
        <v>57</v>
      </c>
      <c r="IY3" s="1">
        <v>234.77</v>
      </c>
      <c r="IZ3" s="26">
        <v>7488</v>
      </c>
      <c r="JA3" s="44">
        <v>2951.02</v>
      </c>
      <c r="JB3" s="1">
        <v>386.7</v>
      </c>
      <c r="JC3" s="44">
        <v>1235.46</v>
      </c>
      <c r="JD3" s="44">
        <v>49712.46</v>
      </c>
      <c r="JE3" s="44">
        <v>398360.98</v>
      </c>
      <c r="JF3" s="44">
        <v>15925.94</v>
      </c>
      <c r="JG3" s="44">
        <v>88811.7</v>
      </c>
      <c r="JH3" s="44">
        <v>2019.68</v>
      </c>
      <c r="JI3" s="44">
        <v>6943.49</v>
      </c>
      <c r="JJ3" s="44">
        <v>16727.43</v>
      </c>
      <c r="JK3" s="44">
        <v>73075.33</v>
      </c>
      <c r="JL3" s="1">
        <v>0</v>
      </c>
      <c r="JM3" s="1">
        <v>0</v>
      </c>
      <c r="JN3" s="44">
        <v>1206.7</v>
      </c>
      <c r="JO3" s="44">
        <v>3504.63</v>
      </c>
      <c r="JP3" s="26">
        <v>362629</v>
      </c>
      <c r="JQ3" s="26">
        <v>1077386</v>
      </c>
      <c r="JR3" s="97">
        <v>0.34949999999999998</v>
      </c>
      <c r="JS3" s="26">
        <v>351009</v>
      </c>
      <c r="JT3" s="26">
        <v>220308</v>
      </c>
      <c r="JU3" s="26">
        <v>3804</v>
      </c>
      <c r="JV3" s="26">
        <v>2514</v>
      </c>
      <c r="JW3" s="26">
        <v>2231</v>
      </c>
      <c r="JX3" s="26">
        <v>1884</v>
      </c>
      <c r="JY3" s="1">
        <v>6</v>
      </c>
      <c r="JZ3" s="1">
        <v>3</v>
      </c>
      <c r="KA3" s="1">
        <v>1</v>
      </c>
      <c r="KB3" s="1">
        <v>37</v>
      </c>
      <c r="KC3" s="1">
        <v>5</v>
      </c>
      <c r="KD3" s="1">
        <v>27</v>
      </c>
      <c r="KE3" s="1">
        <v>19</v>
      </c>
      <c r="KF3" s="1">
        <v>27</v>
      </c>
      <c r="KG3" s="1">
        <v>2</v>
      </c>
      <c r="KH3" s="26">
        <v>1007</v>
      </c>
      <c r="KI3" s="1">
        <v>6</v>
      </c>
      <c r="KJ3" s="1">
        <v>5</v>
      </c>
      <c r="KK3" s="1">
        <v>11</v>
      </c>
      <c r="KL3" s="1">
        <v>1</v>
      </c>
      <c r="KM3" s="1">
        <v>418</v>
      </c>
      <c r="KN3" s="1">
        <v>289</v>
      </c>
      <c r="KO3" s="26">
        <v>1003</v>
      </c>
      <c r="KP3" s="1">
        <v>21</v>
      </c>
      <c r="KQ3" s="1">
        <v>30</v>
      </c>
      <c r="KR3" s="1">
        <v>113</v>
      </c>
      <c r="KS3" s="1">
        <v>31</v>
      </c>
      <c r="KT3" s="1">
        <v>80</v>
      </c>
      <c r="KU3" s="26">
        <v>1005</v>
      </c>
      <c r="KV3" s="1">
        <v>392</v>
      </c>
      <c r="KW3" s="1">
        <v>220</v>
      </c>
      <c r="KX3" s="1">
        <v>8</v>
      </c>
      <c r="KY3" s="1">
        <v>239</v>
      </c>
      <c r="KZ3" s="1">
        <v>164</v>
      </c>
      <c r="LA3" s="1">
        <v>1</v>
      </c>
      <c r="LB3" s="1">
        <v>20</v>
      </c>
      <c r="LC3" s="1">
        <v>6</v>
      </c>
      <c r="LD3" s="1">
        <v>9</v>
      </c>
      <c r="LE3" s="1">
        <v>1</v>
      </c>
      <c r="LF3" s="1">
        <v>15</v>
      </c>
      <c r="LG3" s="1">
        <v>332</v>
      </c>
      <c r="LH3" s="1">
        <v>697</v>
      </c>
      <c r="LI3" s="1">
        <v>53</v>
      </c>
      <c r="LJ3" s="1">
        <v>49</v>
      </c>
      <c r="LK3" s="1">
        <v>59</v>
      </c>
      <c r="LL3" s="26">
        <v>1480</v>
      </c>
      <c r="LM3" s="1">
        <v>45</v>
      </c>
      <c r="LN3" s="1">
        <v>19</v>
      </c>
      <c r="LO3" s="1">
        <v>122</v>
      </c>
      <c r="LP3" s="1"/>
      <c r="LQ3" s="1"/>
      <c r="LR3" s="1"/>
      <c r="LS3" s="1"/>
      <c r="LT3" s="1"/>
      <c r="LU3" s="1"/>
      <c r="LV3" s="1"/>
      <c r="LW3" s="1"/>
      <c r="LX3" s="1"/>
      <c r="LY3" s="1"/>
      <c r="LZ3" s="1"/>
      <c r="MA3" s="1"/>
      <c r="MB3" s="1"/>
      <c r="MC3" s="1"/>
      <c r="MD3" s="1"/>
      <c r="ME3" s="1"/>
      <c r="MF3" s="1"/>
      <c r="MG3" s="1"/>
      <c r="MH3" s="1"/>
      <c r="MI3" s="1"/>
      <c r="MJ3" s="1"/>
      <c r="MK3" s="1"/>
      <c r="ML3" s="1"/>
      <c r="MM3" s="1"/>
      <c r="MN3" s="1"/>
      <c r="MO3" s="1"/>
      <c r="MP3" s="1"/>
      <c r="MQ3" s="1"/>
      <c r="MR3" s="1"/>
      <c r="MS3" s="1"/>
      <c r="MT3" s="1"/>
      <c r="MU3" s="1"/>
      <c r="MV3" s="1"/>
      <c r="MW3" s="1"/>
      <c r="MX3" s="1"/>
      <c r="MY3" s="1"/>
      <c r="MZ3" s="1"/>
      <c r="NA3" s="1"/>
      <c r="NB3" s="1"/>
      <c r="NC3" s="1"/>
      <c r="ND3" s="1"/>
      <c r="NE3" s="1"/>
      <c r="NF3" s="1"/>
      <c r="NG3" s="1"/>
      <c r="NH3" s="1"/>
      <c r="NI3" s="1"/>
      <c r="NJ3" s="1"/>
      <c r="NK3" s="1"/>
      <c r="NL3" s="1"/>
      <c r="NM3" s="1"/>
      <c r="NN3" s="1"/>
      <c r="NO3" s="1"/>
      <c r="NP3" s="1"/>
      <c r="NQ3" s="1"/>
      <c r="NR3" s="1"/>
      <c r="NS3" s="1"/>
      <c r="NT3" s="1"/>
      <c r="NU3" s="1"/>
      <c r="NV3" s="1"/>
      <c r="NW3" s="1"/>
      <c r="NX3" s="1"/>
      <c r="NY3" s="1"/>
      <c r="NZ3" s="1"/>
      <c r="OA3" s="1"/>
      <c r="OB3" s="1"/>
      <c r="OC3" s="1"/>
      <c r="OD3" s="1"/>
      <c r="OE3" s="1"/>
      <c r="OF3" s="1"/>
      <c r="OG3" s="1"/>
      <c r="OH3" s="1"/>
      <c r="OI3" s="1"/>
      <c r="OJ3" s="1"/>
      <c r="OK3" s="1"/>
      <c r="OL3" s="1"/>
      <c r="OM3" s="1"/>
      <c r="ON3" s="1"/>
      <c r="OO3" s="1"/>
      <c r="OP3" s="1"/>
      <c r="OQ3" s="1"/>
      <c r="OR3" s="1"/>
      <c r="OS3" s="1"/>
      <c r="OT3" s="1"/>
      <c r="OU3" s="1"/>
      <c r="OV3" s="1"/>
      <c r="OW3" s="1"/>
      <c r="OX3" s="1"/>
      <c r="OY3" s="1"/>
      <c r="OZ3" s="1"/>
      <c r="PA3" s="1"/>
      <c r="PB3" s="1"/>
      <c r="PC3" s="1"/>
      <c r="PD3" s="1"/>
      <c r="PE3" s="1"/>
      <c r="PF3" s="1"/>
      <c r="PG3" s="1"/>
      <c r="PH3" s="1"/>
      <c r="PI3" s="1"/>
      <c r="PJ3" s="1"/>
      <c r="PK3" s="1"/>
      <c r="PL3" s="1"/>
      <c r="PM3" s="1"/>
      <c r="PN3" s="1"/>
      <c r="PO3" s="1"/>
      <c r="PP3" s="1"/>
      <c r="PQ3" s="1"/>
      <c r="PR3" s="1"/>
      <c r="PS3" s="1"/>
      <c r="PT3" s="1"/>
      <c r="PU3" s="1"/>
      <c r="PV3" s="1"/>
      <c r="PW3" s="1"/>
      <c r="PX3" s="1"/>
      <c r="PY3" s="1"/>
      <c r="PZ3" s="1"/>
      <c r="QA3" s="1"/>
      <c r="QB3" s="1"/>
      <c r="QC3" s="1"/>
      <c r="QD3" s="1"/>
      <c r="QE3" s="1"/>
      <c r="QF3" s="1"/>
      <c r="QG3" s="1"/>
      <c r="QH3" s="1"/>
      <c r="QI3" s="1"/>
      <c r="QJ3" s="1"/>
      <c r="QK3" s="1"/>
      <c r="QL3" s="1"/>
      <c r="QM3" s="1"/>
      <c r="QN3" s="1"/>
      <c r="QO3" s="1"/>
      <c r="QP3" s="1"/>
      <c r="QQ3" s="1"/>
      <c r="QR3" s="1"/>
      <c r="QS3" s="1"/>
      <c r="QT3" s="1"/>
      <c r="QU3" s="1"/>
      <c r="QV3" s="1"/>
      <c r="QW3" s="1"/>
      <c r="QX3" s="1"/>
      <c r="QY3" s="1"/>
      <c r="QZ3" s="1"/>
      <c r="RA3" s="1"/>
      <c r="RB3" s="1"/>
      <c r="RC3" s="1"/>
      <c r="RD3" s="1"/>
      <c r="RE3" s="1"/>
      <c r="RF3" s="1"/>
      <c r="RG3" s="1"/>
      <c r="RH3" s="1"/>
      <c r="RI3" s="1"/>
      <c r="RJ3" s="1"/>
      <c r="RK3" s="1"/>
      <c r="RL3" s="1"/>
      <c r="RM3" s="1"/>
      <c r="RN3" s="1"/>
      <c r="RO3" s="1"/>
      <c r="RP3" s="1"/>
      <c r="RQ3" s="1"/>
      <c r="RR3" s="1"/>
      <c r="RS3" s="1"/>
      <c r="RT3" s="1"/>
      <c r="RU3" s="1"/>
      <c r="RV3" s="1"/>
      <c r="RW3" s="1"/>
      <c r="RX3" s="1"/>
      <c r="RY3" s="1"/>
      <c r="RZ3" s="1"/>
      <c r="SA3" s="1"/>
      <c r="SB3" s="1"/>
      <c r="SC3" s="1"/>
      <c r="SD3" s="1"/>
      <c r="SE3" s="1"/>
      <c r="SF3" s="1"/>
      <c r="SG3" s="1"/>
      <c r="SH3" s="1"/>
      <c r="SI3" s="1"/>
      <c r="SJ3" s="1"/>
      <c r="SK3" s="1"/>
      <c r="SL3" s="1"/>
      <c r="SM3" s="1"/>
      <c r="SN3" s="1"/>
      <c r="SO3" s="1"/>
      <c r="SP3" s="1"/>
      <c r="SQ3" s="1"/>
      <c r="SR3" s="1"/>
      <c r="SS3" s="1"/>
      <c r="ST3" s="1"/>
      <c r="SU3" s="1"/>
      <c r="SV3" s="1"/>
      <c r="SW3" s="1"/>
      <c r="SX3" s="1"/>
      <c r="SY3" s="1"/>
      <c r="SZ3" s="1"/>
      <c r="TA3" s="1"/>
      <c r="TB3" s="1"/>
      <c r="TC3" s="1"/>
      <c r="TD3" s="1"/>
      <c r="TE3" s="1"/>
      <c r="TF3" s="1"/>
      <c r="TG3" s="1"/>
      <c r="TH3" s="1"/>
      <c r="TI3" s="1"/>
      <c r="TJ3" s="1"/>
      <c r="TK3" s="1"/>
      <c r="TL3" s="1"/>
      <c r="TM3" s="1"/>
      <c r="TN3" s="1"/>
      <c r="TO3" s="1"/>
      <c r="TP3" s="1"/>
      <c r="TQ3" s="1"/>
      <c r="TR3" s="1"/>
      <c r="TS3" s="1"/>
      <c r="TT3" s="1"/>
      <c r="TU3" s="1"/>
      <c r="TV3" s="1"/>
      <c r="TW3" s="1"/>
      <c r="TX3" s="1"/>
      <c r="TY3" s="1"/>
      <c r="TZ3" s="1"/>
      <c r="UA3" s="1"/>
      <c r="UB3" s="1"/>
      <c r="UC3" s="1"/>
      <c r="UD3" s="1"/>
      <c r="UE3" s="1"/>
      <c r="UF3" s="1"/>
      <c r="UG3" s="1"/>
      <c r="UH3" s="1"/>
      <c r="UI3" s="1"/>
      <c r="UJ3" s="1"/>
      <c r="UK3" s="1"/>
      <c r="UL3" s="1"/>
      <c r="UM3" s="1"/>
      <c r="UN3" s="1"/>
      <c r="UO3" s="1"/>
      <c r="UP3" s="1"/>
      <c r="UQ3" s="1"/>
      <c r="UR3" s="1"/>
      <c r="US3" s="1"/>
      <c r="UT3" s="1"/>
      <c r="UU3" s="1"/>
      <c r="UV3" s="1"/>
      <c r="UW3" s="1"/>
      <c r="UX3" s="1"/>
      <c r="UY3" s="1"/>
      <c r="UZ3" s="1"/>
      <c r="VA3" s="1"/>
      <c r="VB3" s="1"/>
      <c r="VC3" s="1"/>
      <c r="VD3" s="1"/>
      <c r="VE3" s="1"/>
      <c r="VF3" s="1"/>
      <c r="VG3" s="1"/>
      <c r="VH3" s="1"/>
      <c r="VI3" s="1"/>
      <c r="VJ3" s="1"/>
      <c r="VK3" s="1"/>
      <c r="VL3" s="1"/>
      <c r="VM3" s="1"/>
      <c r="VN3" s="1"/>
      <c r="VO3" s="1"/>
      <c r="VP3" s="1"/>
      <c r="VQ3" s="1"/>
      <c r="VR3" s="1"/>
      <c r="VS3" s="1"/>
      <c r="VT3" s="1"/>
      <c r="VU3" s="1"/>
      <c r="VV3" s="1"/>
      <c r="VW3" s="1"/>
      <c r="VX3" s="1"/>
      <c r="VY3" s="1"/>
      <c r="VZ3" s="1"/>
      <c r="WA3" s="1"/>
      <c r="WB3" s="1"/>
      <c r="WC3" s="1"/>
      <c r="WD3" s="1"/>
      <c r="WE3" s="1"/>
      <c r="WF3" s="1"/>
      <c r="WG3" s="1"/>
      <c r="WH3" s="1"/>
      <c r="WI3" s="1"/>
      <c r="WJ3" s="1"/>
      <c r="WK3" s="1"/>
      <c r="WL3" s="1"/>
      <c r="WM3" s="1"/>
      <c r="WN3" s="1"/>
      <c r="WO3" s="1"/>
      <c r="WP3" s="1"/>
      <c r="WQ3" s="1"/>
      <c r="WR3" s="1"/>
      <c r="WS3" s="1"/>
      <c r="WT3" s="1"/>
      <c r="WU3" s="1"/>
      <c r="WV3" s="1"/>
      <c r="WW3" s="1"/>
      <c r="WX3" s="1"/>
      <c r="WY3" s="1"/>
      <c r="WZ3" s="1"/>
      <c r="XA3" s="1"/>
      <c r="XB3" s="1"/>
      <c r="XC3" s="1"/>
      <c r="XD3" s="1"/>
      <c r="XE3" s="1"/>
      <c r="XF3" s="1"/>
      <c r="XG3" s="1"/>
      <c r="XH3" s="1"/>
      <c r="XI3" s="1"/>
      <c r="XJ3" s="1"/>
      <c r="XK3" s="1"/>
      <c r="XL3" s="1"/>
      <c r="XM3" s="1"/>
      <c r="XN3" s="1"/>
      <c r="XO3" s="1"/>
      <c r="XP3" s="1"/>
      <c r="XQ3" s="1"/>
      <c r="XR3" s="1"/>
      <c r="XS3" s="1"/>
      <c r="XT3" s="1"/>
      <c r="XU3" s="1"/>
      <c r="XV3" s="1"/>
      <c r="XW3" s="1"/>
      <c r="XX3" s="1"/>
      <c r="XY3" s="1"/>
      <c r="XZ3" s="1"/>
      <c r="YA3" s="1"/>
      <c r="YB3" s="1"/>
      <c r="YC3" s="1"/>
      <c r="YD3" s="1"/>
      <c r="YE3" s="1"/>
      <c r="YF3" s="1"/>
      <c r="YG3" s="1"/>
      <c r="YH3" s="1"/>
      <c r="YI3" s="1"/>
      <c r="YJ3" s="1"/>
      <c r="YK3" s="1"/>
      <c r="YL3" s="1"/>
      <c r="YM3" s="1"/>
      <c r="YN3" s="1"/>
      <c r="YO3" s="1"/>
      <c r="YP3" s="1"/>
      <c r="YQ3" s="1"/>
      <c r="YR3" s="1"/>
      <c r="YS3" s="1"/>
      <c r="YT3" s="1"/>
      <c r="YU3" s="1"/>
      <c r="YV3" s="1"/>
      <c r="YW3" s="1"/>
      <c r="YX3" s="1"/>
      <c r="YY3" s="1"/>
      <c r="YZ3" s="1"/>
      <c r="ZA3" s="1"/>
      <c r="ZB3" s="1"/>
      <c r="ZC3" s="1"/>
      <c r="ZD3" s="1"/>
      <c r="ZE3" s="1"/>
      <c r="ZF3" s="1"/>
      <c r="ZG3" s="1"/>
      <c r="ZH3" s="1"/>
      <c r="ZI3" s="1"/>
      <c r="ZJ3" s="1"/>
      <c r="ZK3" s="1"/>
      <c r="ZL3" s="1"/>
      <c r="ZM3" s="1"/>
      <c r="ZN3" s="1"/>
      <c r="ZO3" s="1"/>
      <c r="ZP3" s="1"/>
      <c r="ZQ3" s="1"/>
      <c r="ZR3" s="1"/>
      <c r="ZS3" s="1"/>
      <c r="ZT3" s="1"/>
      <c r="ZU3" s="1"/>
      <c r="ZV3" s="1"/>
      <c r="ZW3" s="1"/>
      <c r="ZX3" s="1"/>
      <c r="ZY3" s="1"/>
      <c r="ZZ3" s="1"/>
      <c r="AAA3" s="1"/>
      <c r="AAB3" s="1"/>
      <c r="AAC3" s="1"/>
      <c r="AAD3" s="1"/>
      <c r="AAE3" s="1"/>
      <c r="AAF3" s="1"/>
      <c r="AAG3" s="1"/>
      <c r="AAH3" s="1"/>
      <c r="AAI3" s="1"/>
      <c r="AAJ3" s="1"/>
      <c r="AAK3" s="1"/>
      <c r="AAL3" s="1"/>
      <c r="AAM3" s="1"/>
      <c r="AAN3" s="1"/>
      <c r="AAO3" s="1"/>
      <c r="AAP3" s="1"/>
      <c r="AAQ3" s="1"/>
      <c r="AAR3" s="1"/>
      <c r="AAS3" s="1"/>
      <c r="AAT3" s="1"/>
      <c r="AAU3" s="1"/>
      <c r="AAV3" s="1"/>
      <c r="AAW3" s="1"/>
      <c r="AAX3" s="1"/>
      <c r="AAY3" s="1"/>
      <c r="AAZ3" s="1"/>
      <c r="ABA3" s="1"/>
      <c r="ABB3" s="1"/>
      <c r="ABC3" s="1"/>
      <c r="ABD3" s="1"/>
      <c r="ABE3" s="1"/>
      <c r="ABF3" s="1"/>
      <c r="ABG3" s="1"/>
      <c r="ABH3" s="1"/>
      <c r="ABI3" s="1"/>
      <c r="ABJ3" s="1"/>
      <c r="ABK3" s="1"/>
      <c r="ABL3" s="1"/>
      <c r="ABM3" s="1"/>
      <c r="ABN3" s="1"/>
      <c r="ABO3" s="1"/>
      <c r="ABP3" s="1"/>
      <c r="ABQ3" s="1"/>
      <c r="ABR3" s="1"/>
      <c r="ABS3" s="1"/>
      <c r="ABT3" s="1"/>
      <c r="ABU3" s="1"/>
      <c r="ABV3" s="1"/>
      <c r="ABW3" s="1"/>
      <c r="ABX3" s="1"/>
      <c r="ABY3" s="1"/>
      <c r="ABZ3" s="1"/>
      <c r="ACA3" s="1"/>
      <c r="ACB3" s="1"/>
      <c r="ACC3" s="1"/>
      <c r="ACD3" s="1"/>
      <c r="ACE3" s="1"/>
      <c r="ACF3" s="1"/>
      <c r="ACG3" s="1"/>
      <c r="ACH3" s="1"/>
      <c r="ACI3" s="1"/>
      <c r="ACJ3" s="1"/>
      <c r="ACK3" s="1"/>
      <c r="ACL3" s="1"/>
      <c r="ACM3" s="1"/>
      <c r="ACN3" s="1"/>
      <c r="ACO3" s="1"/>
      <c r="ACP3" s="1"/>
      <c r="ACQ3" s="1"/>
      <c r="ACR3" s="1"/>
      <c r="ACS3" s="1"/>
      <c r="ACT3" s="1"/>
      <c r="ACU3" s="1"/>
      <c r="ACV3" s="1"/>
      <c r="ACW3" s="1"/>
      <c r="ACX3" s="1"/>
      <c r="ACY3" s="1"/>
      <c r="ACZ3" s="1"/>
      <c r="ADA3" s="1"/>
      <c r="ADB3" s="1"/>
      <c r="ADC3" s="1"/>
      <c r="ADD3" s="1"/>
      <c r="ADE3" s="1"/>
      <c r="ADF3" s="1"/>
      <c r="ADG3" s="1"/>
      <c r="ADH3" s="1"/>
      <c r="ADI3" s="1"/>
      <c r="ADJ3" s="1"/>
      <c r="ADK3" s="1"/>
      <c r="ADL3" s="1"/>
      <c r="ADM3" s="1"/>
      <c r="ADN3" s="1"/>
      <c r="ADO3" s="1"/>
      <c r="ADP3" s="1"/>
      <c r="ADQ3" s="1"/>
      <c r="ADR3" s="1"/>
      <c r="ADS3" s="1"/>
      <c r="ADT3" s="1"/>
      <c r="ADU3" s="1"/>
      <c r="ADV3" s="1"/>
      <c r="ADW3" s="1"/>
      <c r="ADX3" s="1"/>
      <c r="ADY3" s="1"/>
      <c r="ADZ3" s="1"/>
      <c r="AEA3" s="1"/>
      <c r="AEB3" s="1"/>
      <c r="AEC3" s="1"/>
      <c r="AED3" s="1"/>
      <c r="AEE3" s="1"/>
      <c r="AEF3" s="1"/>
      <c r="AEG3" s="1"/>
      <c r="AEH3" s="1"/>
      <c r="AEI3" s="1"/>
      <c r="AEJ3" s="1"/>
      <c r="AEK3" s="1"/>
      <c r="AEL3" s="1"/>
      <c r="AEM3" s="1"/>
      <c r="AEN3" s="1"/>
      <c r="AEO3" s="1"/>
      <c r="AEP3" s="1"/>
      <c r="AEQ3" s="1"/>
      <c r="AER3" s="1"/>
      <c r="AES3" s="1"/>
      <c r="AET3" s="1"/>
      <c r="AEU3" s="1"/>
      <c r="AEV3" s="1"/>
      <c r="AEW3" s="1"/>
      <c r="AEX3" s="1"/>
      <c r="AEY3" s="1"/>
      <c r="AEZ3" s="1"/>
      <c r="AFA3" s="1"/>
      <c r="AFB3" s="1"/>
      <c r="AFC3" s="1"/>
      <c r="AFD3" s="1"/>
      <c r="AFE3" s="1"/>
      <c r="AFF3" s="1"/>
      <c r="AFG3" s="1"/>
      <c r="AFH3" s="1"/>
      <c r="AFI3" s="1"/>
      <c r="AFJ3" s="1"/>
      <c r="AFK3" s="1"/>
      <c r="AFL3" s="1"/>
      <c r="AFM3" s="1"/>
      <c r="AFN3" s="1"/>
      <c r="AFO3" s="1"/>
      <c r="AFP3" s="1"/>
      <c r="AFQ3" s="1"/>
      <c r="AFR3" s="1"/>
      <c r="AFS3" s="1"/>
      <c r="AFT3" s="1"/>
      <c r="AFU3" s="1"/>
      <c r="AFV3" s="1"/>
      <c r="AFW3" s="1"/>
      <c r="AFX3" s="1"/>
      <c r="AFY3" s="1"/>
      <c r="AFZ3" s="1"/>
      <c r="AGA3" s="1"/>
      <c r="AGB3" s="1"/>
      <c r="AGC3" s="1"/>
      <c r="AGD3" s="1"/>
      <c r="AGE3" s="1"/>
      <c r="AGF3" s="1"/>
      <c r="AGG3" s="1"/>
      <c r="AGH3" s="1"/>
      <c r="AGI3" s="1"/>
      <c r="AGJ3" s="1"/>
      <c r="AGK3" s="1"/>
      <c r="AGL3" s="1"/>
      <c r="AGM3" s="1"/>
      <c r="AGN3" s="1"/>
      <c r="AGO3" s="1"/>
      <c r="AGP3" s="1"/>
      <c r="AGQ3" s="1"/>
      <c r="AGR3" s="1"/>
      <c r="AGS3" s="1"/>
      <c r="AGT3" s="1"/>
      <c r="AGU3" s="1"/>
      <c r="AGV3" s="1"/>
      <c r="AGW3" s="1"/>
      <c r="AGX3" s="1"/>
      <c r="AGY3" s="1"/>
      <c r="AGZ3" s="1"/>
      <c r="AHA3" s="1"/>
      <c r="AHB3" s="1"/>
      <c r="AHC3" s="1"/>
      <c r="AHD3" s="1"/>
      <c r="AHE3" s="1"/>
      <c r="AHF3" s="1"/>
      <c r="AHG3" s="1"/>
      <c r="AHH3" s="1"/>
      <c r="AHI3" s="1"/>
      <c r="AHJ3" s="1"/>
      <c r="AHK3" s="1"/>
      <c r="AHL3" s="1"/>
      <c r="AHM3" s="1"/>
      <c r="AHN3" s="1"/>
      <c r="AHO3" s="1"/>
      <c r="AHP3" s="1"/>
      <c r="AHQ3" s="1"/>
      <c r="AHR3" s="1"/>
      <c r="AHS3" s="1"/>
      <c r="AHT3" s="1"/>
      <c r="AHU3" s="1"/>
      <c r="AHV3" s="1"/>
      <c r="AHW3" s="1"/>
      <c r="AHX3" s="1"/>
      <c r="AHY3" s="1"/>
      <c r="AHZ3" s="1"/>
      <c r="AIA3" s="1"/>
      <c r="AIB3" s="1"/>
      <c r="AIC3" s="1"/>
      <c r="AID3" s="1"/>
      <c r="AIE3" s="1"/>
      <c r="AIF3" s="1"/>
      <c r="AIG3" s="1"/>
      <c r="AIH3" s="1"/>
      <c r="AII3" s="1"/>
      <c r="AIJ3" s="1"/>
      <c r="AIK3" s="1"/>
      <c r="AIL3" s="1"/>
      <c r="AIM3" s="1"/>
      <c r="AIN3" s="1"/>
      <c r="AIO3" s="1"/>
      <c r="AIP3" s="1"/>
      <c r="AIQ3" s="1"/>
      <c r="AIR3" s="1"/>
      <c r="AIS3" s="1"/>
      <c r="AIT3" s="1"/>
      <c r="AIU3" s="1"/>
      <c r="AIV3" s="1"/>
      <c r="AIW3" s="1"/>
      <c r="AIX3" s="1"/>
      <c r="AIY3" s="1"/>
      <c r="AIZ3" s="1"/>
      <c r="AJA3" s="1"/>
      <c r="AJB3" s="1"/>
      <c r="AJC3" s="1"/>
      <c r="AJD3" s="1"/>
      <c r="AJE3" s="1"/>
      <c r="AJF3" s="1"/>
      <c r="AJG3" s="1"/>
      <c r="AJH3" s="1"/>
      <c r="AJI3" s="1"/>
      <c r="AJJ3" s="1"/>
      <c r="AJK3" s="1"/>
      <c r="AJL3" s="1"/>
      <c r="AJM3" s="1"/>
      <c r="AJN3" s="1"/>
      <c r="AJO3" s="1"/>
      <c r="AJP3" s="1"/>
      <c r="AJQ3" s="1"/>
      <c r="AJR3" s="1"/>
      <c r="AJS3" s="1"/>
      <c r="AJT3" s="1"/>
      <c r="AJU3" s="1"/>
      <c r="AJV3" s="1"/>
      <c r="AJW3" s="1"/>
      <c r="AJX3" s="1"/>
      <c r="AJY3" s="1"/>
      <c r="AJZ3" s="1"/>
      <c r="AKA3" s="1"/>
      <c r="AKB3" s="1"/>
      <c r="AKC3" s="1"/>
      <c r="AKD3" s="1"/>
      <c r="AKE3" s="1"/>
      <c r="AKF3" s="1"/>
      <c r="AKG3" s="1"/>
      <c r="AKH3" s="1"/>
      <c r="AKI3" s="1"/>
      <c r="AKJ3" s="1"/>
      <c r="AKK3" s="1"/>
      <c r="AKL3" s="1"/>
      <c r="AKM3" s="1"/>
      <c r="AKN3" s="1"/>
      <c r="AKO3" s="1"/>
      <c r="AKP3" s="1"/>
      <c r="AKQ3" s="1"/>
      <c r="AKR3" s="1"/>
      <c r="AKS3" s="1"/>
      <c r="AKT3" s="1"/>
      <c r="AKU3" s="1"/>
      <c r="AKV3" s="1"/>
      <c r="AKW3" s="1"/>
      <c r="AKX3" s="1"/>
      <c r="AKY3" s="1"/>
      <c r="AKZ3" s="1"/>
      <c r="ALA3" s="1"/>
      <c r="ALB3" s="1"/>
      <c r="ALC3" s="1"/>
      <c r="ALD3" s="1"/>
      <c r="ALE3" s="1"/>
      <c r="ALF3" s="1"/>
      <c r="ALG3" s="1"/>
      <c r="ALH3" s="1"/>
      <c r="ALI3" s="1"/>
      <c r="ALJ3" s="1"/>
      <c r="ALK3" s="1"/>
      <c r="ALL3" s="1"/>
      <c r="ALM3" s="1"/>
      <c r="ALN3" s="1"/>
      <c r="ALO3" s="1"/>
      <c r="ALP3" s="1"/>
      <c r="ALQ3" s="1"/>
      <c r="ALR3" s="1"/>
      <c r="ALS3" s="1"/>
      <c r="ALT3" s="1"/>
      <c r="ALU3" s="1"/>
      <c r="ALV3" s="1"/>
      <c r="ALW3" s="1"/>
      <c r="ALX3" s="1"/>
      <c r="ALY3" s="1"/>
      <c r="ALZ3" s="1"/>
      <c r="AMA3" s="1"/>
      <c r="AMB3" s="1"/>
      <c r="AMC3" s="1"/>
      <c r="AMD3" s="1"/>
    </row>
    <row r="4" spans="1:1018" ht="15" customHeight="1" x14ac:dyDescent="0.25">
      <c r="A4" s="35" t="s">
        <v>272</v>
      </c>
      <c r="B4" s="35" t="s">
        <v>273</v>
      </c>
      <c r="C4" s="35"/>
      <c r="D4" s="18">
        <v>241.626989398186</v>
      </c>
      <c r="E4" s="18">
        <f t="shared" ref="E4:E35" si="0">H4/D4</f>
        <v>92.158579037310048</v>
      </c>
      <c r="F4" s="19">
        <v>0</v>
      </c>
      <c r="G4" s="20">
        <v>100</v>
      </c>
      <c r="H4" s="21">
        <v>22268</v>
      </c>
      <c r="I4" s="36">
        <v>7.2232074245801199E-3</v>
      </c>
      <c r="J4" s="21">
        <v>11563</v>
      </c>
      <c r="K4" s="36">
        <v>0.51926531345428395</v>
      </c>
      <c r="L4" s="21">
        <v>10705</v>
      </c>
      <c r="M4" s="36">
        <v>0.48073468654571599</v>
      </c>
      <c r="N4" s="21">
        <v>6502</v>
      </c>
      <c r="O4" s="20">
        <f t="shared" ref="O4:O35" si="1">N4*100/H4</f>
        <v>29.198850368241423</v>
      </c>
      <c r="P4" s="21">
        <v>5436</v>
      </c>
      <c r="Q4" s="20">
        <v>24.411711873540501</v>
      </c>
      <c r="R4" s="21">
        <v>14467</v>
      </c>
      <c r="S4" s="20">
        <f t="shared" ref="S4:S35" si="2">R4/H4*100</f>
        <v>64.967666606790004</v>
      </c>
      <c r="T4" s="21">
        <v>7705</v>
      </c>
      <c r="U4" s="20">
        <v>34.601221483743501</v>
      </c>
      <c r="V4" s="21">
        <v>2625</v>
      </c>
      <c r="W4" s="20">
        <v>11.7882162744746</v>
      </c>
      <c r="X4" s="37" t="s">
        <v>274</v>
      </c>
      <c r="Y4" s="20">
        <f t="shared" ref="Y4:Y35" si="3">X4/H4*100</f>
        <v>55.972696245733786</v>
      </c>
      <c r="Z4" s="38">
        <v>10</v>
      </c>
      <c r="AA4" s="38">
        <v>16</v>
      </c>
      <c r="AB4" s="21">
        <v>3658</v>
      </c>
      <c r="AC4" s="21">
        <v>5854</v>
      </c>
      <c r="AD4" s="22">
        <v>3.79</v>
      </c>
      <c r="AE4" s="20">
        <v>3.3823029999999998</v>
      </c>
      <c r="AF4" s="20">
        <v>7.8066279999999999</v>
      </c>
      <c r="AG4" s="20">
        <v>1.02494</v>
      </c>
      <c r="AH4" s="22">
        <v>0</v>
      </c>
      <c r="AI4" s="23">
        <v>32.326335552141998</v>
      </c>
      <c r="AJ4" s="23">
        <f>AI4/100*AC4</f>
        <v>1892.3836832223926</v>
      </c>
      <c r="AK4" s="18">
        <v>27.828474714599999</v>
      </c>
      <c r="AL4" s="21">
        <v>6868</v>
      </c>
      <c r="AM4" s="18">
        <v>37.460942954799997</v>
      </c>
      <c r="AN4" s="21">
        <v>9245</v>
      </c>
      <c r="AO4" s="18">
        <v>87.742298441000003</v>
      </c>
      <c r="AP4" s="21">
        <v>21655</v>
      </c>
      <c r="AQ4" s="18">
        <v>6.0089277147000004</v>
      </c>
      <c r="AR4" s="21">
        <v>1483</v>
      </c>
      <c r="AS4" s="18">
        <v>25.101707205899999</v>
      </c>
      <c r="AT4" s="21">
        <v>6195</v>
      </c>
      <c r="AU4" s="18">
        <v>32.792882269400003</v>
      </c>
      <c r="AV4" s="21">
        <v>8093</v>
      </c>
      <c r="AW4" s="18">
        <v>39.285885276000002</v>
      </c>
      <c r="AX4" s="21">
        <v>9696</v>
      </c>
      <c r="AY4" s="18">
        <v>4.8965724684999996</v>
      </c>
      <c r="AZ4" s="21">
        <v>1208</v>
      </c>
      <c r="BA4" s="18">
        <v>0.53606366959999996</v>
      </c>
      <c r="BB4" s="21">
        <v>132</v>
      </c>
      <c r="BC4" s="1">
        <v>32</v>
      </c>
      <c r="BD4" s="1">
        <v>24</v>
      </c>
      <c r="BE4" s="1">
        <v>8</v>
      </c>
      <c r="BF4" s="1">
        <v>27</v>
      </c>
      <c r="BG4" s="1">
        <v>27</v>
      </c>
      <c r="BH4" s="1">
        <v>0</v>
      </c>
      <c r="BI4" s="1">
        <v>0</v>
      </c>
      <c r="BJ4" s="22"/>
      <c r="BK4" s="22"/>
      <c r="BL4" s="22"/>
      <c r="BM4" s="22"/>
      <c r="BN4" s="22"/>
      <c r="BO4" s="22">
        <v>160</v>
      </c>
      <c r="BP4" s="22">
        <v>3</v>
      </c>
      <c r="BQ4" s="22">
        <v>1</v>
      </c>
      <c r="BR4" s="22">
        <v>30</v>
      </c>
      <c r="BS4" s="22">
        <v>0</v>
      </c>
      <c r="BT4" s="22">
        <v>0</v>
      </c>
      <c r="BU4" s="22">
        <v>1</v>
      </c>
      <c r="BV4" s="22">
        <v>2</v>
      </c>
      <c r="BW4" s="22">
        <v>8</v>
      </c>
      <c r="BX4" s="22">
        <v>0</v>
      </c>
      <c r="BY4" s="22">
        <v>6</v>
      </c>
      <c r="BZ4" s="22">
        <v>36</v>
      </c>
      <c r="CA4" s="22">
        <v>73</v>
      </c>
      <c r="CB4" s="39" t="s">
        <v>275</v>
      </c>
      <c r="CC4" s="22">
        <v>186</v>
      </c>
      <c r="CD4" s="22">
        <v>0</v>
      </c>
      <c r="CE4" s="22">
        <v>11</v>
      </c>
      <c r="CF4" s="22">
        <v>140</v>
      </c>
      <c r="CG4" s="22">
        <v>35</v>
      </c>
      <c r="CH4" s="20">
        <v>17.8510420225487</v>
      </c>
      <c r="CI4" s="20">
        <v>31.9098052613598</v>
      </c>
      <c r="CJ4" s="20">
        <v>26.5459514861633</v>
      </c>
      <c r="CK4" s="20">
        <v>84.215920737957006</v>
      </c>
      <c r="CL4" s="20">
        <v>17.5948069695934</v>
      </c>
      <c r="CM4" s="20">
        <v>90.587632388110706</v>
      </c>
      <c r="CN4" s="20"/>
      <c r="CO4" s="1" t="s">
        <v>276</v>
      </c>
      <c r="CP4" s="21">
        <v>9000</v>
      </c>
      <c r="CQ4" s="21">
        <v>6300</v>
      </c>
      <c r="CR4" s="21">
        <v>900</v>
      </c>
      <c r="CS4" s="21">
        <v>1800</v>
      </c>
      <c r="CT4" s="21">
        <v>3085</v>
      </c>
      <c r="CU4" s="21">
        <v>15</v>
      </c>
      <c r="CV4" s="21"/>
      <c r="CW4" s="22">
        <v>89</v>
      </c>
      <c r="CX4" s="22">
        <v>5078</v>
      </c>
      <c r="CY4" s="22">
        <v>269</v>
      </c>
      <c r="CZ4" s="22">
        <v>36</v>
      </c>
      <c r="DA4" s="22">
        <v>730</v>
      </c>
      <c r="DB4" s="22">
        <v>49</v>
      </c>
      <c r="DC4" s="22">
        <v>34</v>
      </c>
      <c r="DD4" s="22">
        <v>2668</v>
      </c>
      <c r="DE4" s="22">
        <v>120</v>
      </c>
      <c r="DF4" s="22">
        <v>15</v>
      </c>
      <c r="DG4" s="22">
        <v>1213</v>
      </c>
      <c r="DH4" s="22">
        <v>62</v>
      </c>
      <c r="DI4" s="22">
        <v>3</v>
      </c>
      <c r="DJ4" s="22">
        <v>310</v>
      </c>
      <c r="DK4" s="22">
        <v>20</v>
      </c>
      <c r="DL4" s="22"/>
      <c r="DM4" s="22"/>
      <c r="DN4" s="22"/>
      <c r="DO4" s="1">
        <v>7.55</v>
      </c>
      <c r="DP4" s="1" t="s">
        <v>277</v>
      </c>
      <c r="DQ4" s="1">
        <v>11.13</v>
      </c>
      <c r="DR4" s="21">
        <v>1477457</v>
      </c>
      <c r="DS4" s="21">
        <v>4968</v>
      </c>
      <c r="DT4" s="21">
        <v>541.42766008030401</v>
      </c>
      <c r="DU4" s="40">
        <v>2</v>
      </c>
      <c r="DV4" s="1">
        <v>2</v>
      </c>
      <c r="DW4" s="1">
        <v>1</v>
      </c>
      <c r="DX4" s="1">
        <v>0</v>
      </c>
      <c r="DY4" s="1">
        <v>10</v>
      </c>
      <c r="DZ4" s="1">
        <v>2</v>
      </c>
      <c r="EA4" s="1">
        <v>149</v>
      </c>
      <c r="EB4" s="1">
        <v>284</v>
      </c>
      <c r="EC4" s="1">
        <v>28080</v>
      </c>
      <c r="ED4" s="21">
        <v>11462</v>
      </c>
      <c r="EE4" s="21">
        <v>11368</v>
      </c>
      <c r="EF4" s="20">
        <v>99.179898796021604</v>
      </c>
      <c r="EG4" s="20">
        <v>41.458479943701597</v>
      </c>
      <c r="EH4" s="20">
        <v>58.541520056298403</v>
      </c>
      <c r="EI4" s="22">
        <v>94</v>
      </c>
      <c r="EJ4" s="20">
        <v>0.82010120397836295</v>
      </c>
      <c r="EK4" s="21">
        <v>278</v>
      </c>
      <c r="EL4" s="21">
        <v>633</v>
      </c>
      <c r="EM4" s="41">
        <v>125.21</v>
      </c>
      <c r="EN4" s="21">
        <v>8805</v>
      </c>
      <c r="EO4" s="28">
        <v>34.855195999999999</v>
      </c>
      <c r="EP4" s="28">
        <v>26.030664999999999</v>
      </c>
      <c r="EQ4" s="28">
        <v>18.296422</v>
      </c>
      <c r="ER4" s="28">
        <v>20.136285999999998</v>
      </c>
      <c r="ES4" s="1">
        <v>9.3642129999999995</v>
      </c>
      <c r="ET4" s="1">
        <v>0.53</v>
      </c>
      <c r="EU4" s="31">
        <v>53.866709937399399</v>
      </c>
      <c r="EV4" s="31" t="s">
        <v>322</v>
      </c>
      <c r="EW4" s="1">
        <v>1</v>
      </c>
      <c r="EX4" s="1">
        <v>1</v>
      </c>
      <c r="EY4" s="1">
        <v>0</v>
      </c>
      <c r="EZ4" s="1">
        <v>0</v>
      </c>
      <c r="FA4" s="1">
        <v>0</v>
      </c>
      <c r="FB4" s="33">
        <v>0</v>
      </c>
      <c r="FC4" s="1">
        <v>1</v>
      </c>
      <c r="FD4" s="1">
        <v>0</v>
      </c>
      <c r="FE4" s="1">
        <v>0</v>
      </c>
      <c r="FF4" s="1">
        <v>0</v>
      </c>
      <c r="FG4" s="1">
        <v>0</v>
      </c>
      <c r="FH4" s="1">
        <v>3</v>
      </c>
      <c r="FI4" s="22">
        <v>1</v>
      </c>
      <c r="FJ4" s="18">
        <v>7978.5</v>
      </c>
      <c r="FK4" s="18">
        <v>7962.5</v>
      </c>
      <c r="FL4" s="41">
        <v>138459.38</v>
      </c>
      <c r="FM4" s="41">
        <v>116744.92</v>
      </c>
      <c r="FN4" s="1" t="s">
        <v>275</v>
      </c>
      <c r="FO4" s="1" t="s">
        <v>275</v>
      </c>
      <c r="FP4" s="37" t="s">
        <v>279</v>
      </c>
      <c r="FQ4" s="37" t="s">
        <v>280</v>
      </c>
      <c r="FR4" s="37" t="s">
        <v>281</v>
      </c>
      <c r="FS4" s="37" t="s">
        <v>282</v>
      </c>
      <c r="FT4" s="37" t="s">
        <v>283</v>
      </c>
      <c r="FU4" s="37" t="s">
        <v>284</v>
      </c>
      <c r="FV4" s="37" t="s">
        <v>285</v>
      </c>
      <c r="FW4" s="37" t="s">
        <v>286</v>
      </c>
      <c r="FX4" s="37" t="s">
        <v>287</v>
      </c>
      <c r="FY4" s="37" t="s">
        <v>288</v>
      </c>
      <c r="FZ4" s="1" t="s">
        <v>275</v>
      </c>
      <c r="GA4" s="1" t="s">
        <v>275</v>
      </c>
      <c r="GB4" s="37" t="s">
        <v>289</v>
      </c>
      <c r="GC4" s="37" t="s">
        <v>290</v>
      </c>
      <c r="GD4" s="37" t="s">
        <v>291</v>
      </c>
      <c r="GE4" s="37" t="s">
        <v>292</v>
      </c>
      <c r="GF4" s="37" t="s">
        <v>293</v>
      </c>
      <c r="GG4" s="37" t="s">
        <v>294</v>
      </c>
      <c r="GH4" s="1" t="s">
        <v>275</v>
      </c>
      <c r="GI4" s="1" t="s">
        <v>275</v>
      </c>
      <c r="GJ4" s="1" t="s">
        <v>275</v>
      </c>
      <c r="GK4" s="1" t="s">
        <v>275</v>
      </c>
      <c r="GL4" s="1">
        <v>9962.5499999999993</v>
      </c>
      <c r="GM4" s="1">
        <v>3366.64</v>
      </c>
      <c r="GN4" s="1">
        <v>10403.780000000001</v>
      </c>
      <c r="GO4" s="1">
        <v>4047.29</v>
      </c>
      <c r="GP4" s="1" t="s">
        <v>275</v>
      </c>
      <c r="GQ4" s="1" t="s">
        <v>275</v>
      </c>
      <c r="GR4" s="1" t="s">
        <v>275</v>
      </c>
      <c r="GS4" s="1" t="s">
        <v>275</v>
      </c>
      <c r="GT4" s="1" t="s">
        <v>275</v>
      </c>
      <c r="GU4" s="1" t="s">
        <v>275</v>
      </c>
      <c r="GV4" s="1" t="s">
        <v>275</v>
      </c>
      <c r="GW4" s="1" t="s">
        <v>275</v>
      </c>
      <c r="GX4" s="1">
        <v>389.67</v>
      </c>
      <c r="GY4" s="1">
        <v>1617.13</v>
      </c>
      <c r="GZ4" s="1" t="s">
        <v>275</v>
      </c>
      <c r="HA4" s="1" t="s">
        <v>275</v>
      </c>
      <c r="HB4" s="1" t="s">
        <v>275</v>
      </c>
      <c r="HC4" s="1" t="s">
        <v>275</v>
      </c>
      <c r="HD4" s="1" t="s">
        <v>275</v>
      </c>
      <c r="HE4" s="1" t="s">
        <v>275</v>
      </c>
      <c r="HF4" s="1" t="s">
        <v>275</v>
      </c>
      <c r="HG4" s="1" t="s">
        <v>275</v>
      </c>
      <c r="HH4" s="1" t="s">
        <v>275</v>
      </c>
      <c r="HI4" s="1" t="s">
        <v>275</v>
      </c>
      <c r="HJ4" s="1" t="s">
        <v>275</v>
      </c>
      <c r="HK4" s="1" t="s">
        <v>275</v>
      </c>
      <c r="HL4" s="1">
        <v>9.91</v>
      </c>
      <c r="HM4" s="1">
        <v>94.25</v>
      </c>
      <c r="HN4" s="1" t="s">
        <v>275</v>
      </c>
      <c r="HO4" s="1" t="s">
        <v>275</v>
      </c>
      <c r="HP4" s="1" t="s">
        <v>275</v>
      </c>
      <c r="HQ4" s="1" t="s">
        <v>275</v>
      </c>
      <c r="HR4" s="1" t="s">
        <v>275</v>
      </c>
      <c r="HS4" s="1" t="s">
        <v>275</v>
      </c>
      <c r="HT4" s="1" t="s">
        <v>275</v>
      </c>
      <c r="HU4" s="1" t="s">
        <v>275</v>
      </c>
      <c r="HV4" s="1" t="s">
        <v>275</v>
      </c>
      <c r="HW4" s="1" t="s">
        <v>275</v>
      </c>
      <c r="HX4" s="1" t="s">
        <v>275</v>
      </c>
      <c r="HY4" s="1" t="s">
        <v>275</v>
      </c>
      <c r="HZ4" s="1">
        <v>43963.86</v>
      </c>
      <c r="IA4" s="1">
        <v>19308.439999999999</v>
      </c>
      <c r="IB4" s="1">
        <v>9167.64</v>
      </c>
      <c r="IC4" s="1">
        <v>32558.25</v>
      </c>
      <c r="ID4" s="1" t="s">
        <v>275</v>
      </c>
      <c r="IE4" s="1" t="s">
        <v>275</v>
      </c>
      <c r="IF4" s="1" t="s">
        <v>275</v>
      </c>
      <c r="IG4" s="1" t="s">
        <v>275</v>
      </c>
      <c r="IH4" s="1" t="s">
        <v>275</v>
      </c>
      <c r="II4" s="1" t="s">
        <v>275</v>
      </c>
      <c r="IJ4" s="1" t="s">
        <v>275</v>
      </c>
      <c r="IK4" s="1" t="s">
        <v>275</v>
      </c>
      <c r="IL4" s="1" t="s">
        <v>275</v>
      </c>
      <c r="IM4" s="1" t="s">
        <v>275</v>
      </c>
      <c r="IN4" s="1" t="s">
        <v>275</v>
      </c>
      <c r="IO4" s="1" t="s">
        <v>275</v>
      </c>
      <c r="IP4" s="1" t="s">
        <v>275</v>
      </c>
      <c r="IQ4" s="1" t="s">
        <v>275</v>
      </c>
      <c r="IR4" s="1" t="s">
        <v>275</v>
      </c>
      <c r="IS4" s="1" t="s">
        <v>275</v>
      </c>
      <c r="IT4" s="1" t="s">
        <v>275</v>
      </c>
      <c r="IU4" s="1" t="s">
        <v>275</v>
      </c>
      <c r="IV4" s="1" t="s">
        <v>275</v>
      </c>
      <c r="IW4" s="1" t="s">
        <v>275</v>
      </c>
      <c r="IX4" s="1" t="s">
        <v>275</v>
      </c>
      <c r="IY4" s="1" t="s">
        <v>275</v>
      </c>
      <c r="IZ4" s="1" t="s">
        <v>275</v>
      </c>
      <c r="JA4" s="1" t="s">
        <v>275</v>
      </c>
      <c r="JB4" s="1" t="s">
        <v>275</v>
      </c>
      <c r="JC4" s="1" t="s">
        <v>275</v>
      </c>
      <c r="JD4" s="1">
        <v>1054.95</v>
      </c>
      <c r="JE4" s="1">
        <v>8029.52</v>
      </c>
      <c r="JF4" s="1" t="s">
        <v>275</v>
      </c>
      <c r="JG4" s="1" t="s">
        <v>275</v>
      </c>
      <c r="JH4" s="1" t="s">
        <v>275</v>
      </c>
      <c r="JI4" s="1" t="s">
        <v>275</v>
      </c>
      <c r="JJ4" s="1" t="s">
        <v>275</v>
      </c>
      <c r="JK4" s="1" t="s">
        <v>275</v>
      </c>
      <c r="JL4" s="1" t="s">
        <v>275</v>
      </c>
      <c r="JM4" s="1" t="s">
        <v>275</v>
      </c>
      <c r="JN4" s="1" t="s">
        <v>275</v>
      </c>
      <c r="JO4" s="1" t="s">
        <v>275</v>
      </c>
      <c r="JP4" s="1">
        <v>72</v>
      </c>
      <c r="JQ4" s="26">
        <v>1465</v>
      </c>
      <c r="JR4" s="1">
        <f t="shared" ref="JR4:JR35" si="4">(JQ4/H4)*100</f>
        <v>6.5789473684210522</v>
      </c>
      <c r="JS4" s="1">
        <v>67</v>
      </c>
      <c r="JT4" s="1">
        <v>82</v>
      </c>
      <c r="JU4" s="1">
        <v>5</v>
      </c>
      <c r="JV4" s="1">
        <v>19</v>
      </c>
      <c r="JW4" s="1">
        <v>4</v>
      </c>
      <c r="JX4" s="1">
        <v>12</v>
      </c>
      <c r="KH4" s="1">
        <v>2</v>
      </c>
      <c r="KO4" s="1">
        <v>4</v>
      </c>
      <c r="KY4" s="1">
        <v>7</v>
      </c>
      <c r="LB4" s="1">
        <v>8</v>
      </c>
      <c r="LG4" s="1">
        <v>5</v>
      </c>
      <c r="LL4" s="1">
        <v>2</v>
      </c>
    </row>
    <row r="5" spans="1:1018" ht="15" x14ac:dyDescent="0.25">
      <c r="A5" s="35" t="s">
        <v>295</v>
      </c>
      <c r="B5" s="35" t="s">
        <v>273</v>
      </c>
      <c r="C5" s="35"/>
      <c r="D5" s="24">
        <v>238.9</v>
      </c>
      <c r="E5" s="24">
        <f t="shared" si="0"/>
        <v>192.82126412724989</v>
      </c>
      <c r="F5" s="19">
        <v>42.893737110604597</v>
      </c>
      <c r="G5" s="19">
        <v>57.134483881471802</v>
      </c>
      <c r="H5" s="25">
        <v>46065</v>
      </c>
      <c r="I5" s="42">
        <v>1.49423859355705E-2</v>
      </c>
      <c r="J5" s="25">
        <v>24348</v>
      </c>
      <c r="K5" s="42">
        <v>0.52855747313578605</v>
      </c>
      <c r="L5" s="25">
        <v>21717</v>
      </c>
      <c r="M5" s="42">
        <v>0.47144252686421401</v>
      </c>
      <c r="N5" s="25">
        <v>15410</v>
      </c>
      <c r="O5" s="19">
        <f t="shared" si="1"/>
        <v>33.452729838272006</v>
      </c>
      <c r="P5" s="25">
        <v>11925</v>
      </c>
      <c r="Q5" s="19">
        <v>25.887333116248801</v>
      </c>
      <c r="R5" s="25">
        <v>27787</v>
      </c>
      <c r="S5" s="20">
        <f t="shared" si="2"/>
        <v>60.321285140562253</v>
      </c>
      <c r="T5" s="25">
        <v>14536</v>
      </c>
      <c r="U5" s="19">
        <v>31.5554108325193</v>
      </c>
      <c r="V5" s="25">
        <v>4188</v>
      </c>
      <c r="W5" s="19">
        <v>9.0915011396939107</v>
      </c>
      <c r="X5" s="37" t="s">
        <v>296</v>
      </c>
      <c r="Y5" s="20">
        <f t="shared" si="3"/>
        <v>64.272224031260166</v>
      </c>
      <c r="Z5" s="1">
        <v>18</v>
      </c>
      <c r="AA5" s="1">
        <v>40</v>
      </c>
      <c r="AB5" s="26">
        <v>5990</v>
      </c>
      <c r="AC5" s="25">
        <v>10431</v>
      </c>
      <c r="AD5" s="1">
        <v>4.41</v>
      </c>
      <c r="AE5" s="19">
        <v>14.600709</v>
      </c>
      <c r="AF5" s="19">
        <v>4.8413380000000004</v>
      </c>
      <c r="AG5" s="19">
        <v>1.59141</v>
      </c>
      <c r="AH5" s="1">
        <v>0</v>
      </c>
      <c r="AI5" s="23">
        <v>48.823298686016898</v>
      </c>
      <c r="AJ5" s="23">
        <f t="shared" ref="AJ5:AJ68" si="5">AI5/100*AC5</f>
        <v>5092.7582859384229</v>
      </c>
      <c r="AK5" s="24">
        <v>33.163402797000003</v>
      </c>
      <c r="AL5" s="25">
        <v>15995</v>
      </c>
      <c r="AM5" s="24">
        <v>20.684416145899998</v>
      </c>
      <c r="AN5" s="25">
        <v>9976</v>
      </c>
      <c r="AO5" s="24">
        <v>88.823806591799993</v>
      </c>
      <c r="AP5" s="25">
        <v>42840</v>
      </c>
      <c r="AQ5" s="24">
        <v>28.753664649200001</v>
      </c>
      <c r="AR5" s="25">
        <v>13868</v>
      </c>
      <c r="AS5" s="24">
        <v>50.178241255099998</v>
      </c>
      <c r="AT5" s="25">
        <v>24201</v>
      </c>
      <c r="AU5" s="24">
        <v>45.856984291800003</v>
      </c>
      <c r="AV5" s="25">
        <v>22117</v>
      </c>
      <c r="AW5" s="24">
        <v>80.086128866099997</v>
      </c>
      <c r="AX5" s="25">
        <v>38626</v>
      </c>
      <c r="AY5" s="24">
        <v>28.505120824999999</v>
      </c>
      <c r="AZ5" s="25">
        <v>13748</v>
      </c>
      <c r="BA5" s="24">
        <v>0.95241502349999996</v>
      </c>
      <c r="BB5" s="25">
        <v>459</v>
      </c>
      <c r="BC5" s="1">
        <v>49</v>
      </c>
      <c r="BD5" s="1">
        <v>39</v>
      </c>
      <c r="BE5" s="1">
        <v>10</v>
      </c>
      <c r="BF5" s="1">
        <v>113</v>
      </c>
      <c r="BG5" s="1">
        <v>113</v>
      </c>
      <c r="BH5" s="1">
        <v>0</v>
      </c>
      <c r="BI5" s="1">
        <v>0</v>
      </c>
      <c r="BO5" s="1">
        <v>326</v>
      </c>
      <c r="BP5" s="1">
        <v>3</v>
      </c>
      <c r="BQ5" s="1">
        <v>1</v>
      </c>
      <c r="BR5" s="1">
        <v>51</v>
      </c>
      <c r="BS5" s="1">
        <v>1</v>
      </c>
      <c r="BT5" s="1">
        <v>0</v>
      </c>
      <c r="BU5" s="1">
        <v>7</v>
      </c>
      <c r="BV5" s="1">
        <v>4</v>
      </c>
      <c r="BW5" s="1">
        <v>26</v>
      </c>
      <c r="BX5" s="1">
        <v>2</v>
      </c>
      <c r="BY5" s="1">
        <v>16</v>
      </c>
      <c r="BZ5" s="1">
        <v>69</v>
      </c>
      <c r="CA5" s="1">
        <v>146</v>
      </c>
      <c r="CB5" s="39">
        <v>0</v>
      </c>
      <c r="CC5" s="1">
        <v>185</v>
      </c>
      <c r="CD5" s="1">
        <v>27</v>
      </c>
      <c r="CE5" s="1">
        <v>14</v>
      </c>
      <c r="CF5" s="1">
        <v>58</v>
      </c>
      <c r="CG5" s="1">
        <v>86</v>
      </c>
      <c r="CH5" s="19">
        <v>7.0750647109577196</v>
      </c>
      <c r="CI5" s="19">
        <v>7.8228357779695097</v>
      </c>
      <c r="CJ5" s="19">
        <v>37.196817179560902</v>
      </c>
      <c r="CK5" s="19">
        <v>76.454798197680006</v>
      </c>
      <c r="CL5" s="19">
        <v>6.2218387498801704</v>
      </c>
      <c r="CM5" s="19">
        <v>80.951011408302193</v>
      </c>
      <c r="CN5" s="19"/>
      <c r="CO5" s="1" t="s">
        <v>297</v>
      </c>
      <c r="CP5" s="26">
        <v>16000</v>
      </c>
      <c r="CQ5" s="26">
        <v>12800</v>
      </c>
      <c r="CR5" s="26">
        <v>2400</v>
      </c>
      <c r="CS5" s="26">
        <v>800</v>
      </c>
      <c r="CT5" s="26">
        <v>2833</v>
      </c>
      <c r="CU5" s="26">
        <v>5</v>
      </c>
      <c r="CV5" s="26"/>
      <c r="CW5" s="1">
        <v>155</v>
      </c>
      <c r="CX5" s="1">
        <v>12571</v>
      </c>
      <c r="CY5" s="1">
        <v>665</v>
      </c>
      <c r="CZ5" s="1">
        <v>58</v>
      </c>
      <c r="DA5" s="1">
        <v>1658</v>
      </c>
      <c r="DB5" s="1">
        <v>104</v>
      </c>
      <c r="DC5" s="1">
        <v>59</v>
      </c>
      <c r="DD5" s="1">
        <v>6747</v>
      </c>
      <c r="DE5" s="1">
        <v>342</v>
      </c>
      <c r="DF5" s="1">
        <v>28</v>
      </c>
      <c r="DG5" s="1">
        <v>2817</v>
      </c>
      <c r="DH5" s="1">
        <v>134</v>
      </c>
      <c r="DI5" s="1">
        <v>9</v>
      </c>
      <c r="DJ5" s="1">
        <v>1082</v>
      </c>
      <c r="DK5" s="1">
        <v>48</v>
      </c>
      <c r="DO5" s="1">
        <v>6.44</v>
      </c>
      <c r="DP5" s="1" t="s">
        <v>298</v>
      </c>
      <c r="DQ5" s="1">
        <v>16.29</v>
      </c>
      <c r="DR5" s="25">
        <v>3534932</v>
      </c>
      <c r="DS5" s="25">
        <v>12443</v>
      </c>
      <c r="DT5" s="25">
        <v>6306.5433484784498</v>
      </c>
      <c r="DU5" s="43">
        <v>4</v>
      </c>
      <c r="DV5" s="1">
        <v>6</v>
      </c>
      <c r="DW5" s="1">
        <v>1</v>
      </c>
      <c r="DX5" s="1">
        <v>0</v>
      </c>
      <c r="DY5" s="1">
        <v>2</v>
      </c>
      <c r="DZ5" s="1">
        <v>1</v>
      </c>
      <c r="EA5" s="1">
        <v>377</v>
      </c>
      <c r="EB5" s="1">
        <v>768</v>
      </c>
      <c r="EC5" s="1">
        <v>60840</v>
      </c>
      <c r="ED5" s="26">
        <v>22006</v>
      </c>
      <c r="EE5" s="26">
        <v>21751</v>
      </c>
      <c r="EF5" s="19">
        <v>98.841225120421697</v>
      </c>
      <c r="EG5" s="19">
        <v>41.542917567008402</v>
      </c>
      <c r="EH5" s="19">
        <v>58.457082432991598</v>
      </c>
      <c r="EI5" s="1">
        <v>255</v>
      </c>
      <c r="EJ5" s="19">
        <v>1.1587748795782999</v>
      </c>
      <c r="EK5" s="26">
        <v>1049</v>
      </c>
      <c r="EL5" s="26">
        <v>2256</v>
      </c>
      <c r="EM5" s="44">
        <v>342.42099999999999</v>
      </c>
      <c r="EN5" s="26">
        <v>15369</v>
      </c>
      <c r="EO5" s="23">
        <v>28.134557000000001</v>
      </c>
      <c r="EP5" s="23">
        <v>18.452729000000001</v>
      </c>
      <c r="EQ5" s="23">
        <v>32.324809999999999</v>
      </c>
      <c r="ER5" s="23">
        <v>20.612922000000001</v>
      </c>
      <c r="ES5" s="1">
        <v>1.748928</v>
      </c>
      <c r="ET5" s="1">
        <v>0.1</v>
      </c>
      <c r="EU5" s="31">
        <v>50.646468798581303</v>
      </c>
      <c r="EV5" s="31" t="s">
        <v>271</v>
      </c>
      <c r="EW5" s="1">
        <v>12</v>
      </c>
      <c r="EX5" s="1">
        <v>1</v>
      </c>
      <c r="EY5" s="1">
        <v>9</v>
      </c>
      <c r="EZ5" s="1">
        <v>1</v>
      </c>
      <c r="FA5" s="1">
        <v>0</v>
      </c>
      <c r="FB5" s="33">
        <v>2</v>
      </c>
      <c r="FC5" s="1">
        <v>32</v>
      </c>
      <c r="FD5" s="1">
        <v>0</v>
      </c>
      <c r="FE5" s="1">
        <v>0</v>
      </c>
      <c r="FF5" s="1">
        <v>1</v>
      </c>
      <c r="FG5" s="1">
        <v>2</v>
      </c>
      <c r="FH5" s="1">
        <v>2</v>
      </c>
      <c r="FI5" s="1">
        <v>3</v>
      </c>
      <c r="FJ5" s="24">
        <v>2198.75</v>
      </c>
      <c r="FK5" s="24">
        <v>1898.53</v>
      </c>
      <c r="FL5" s="44">
        <v>19539.990000000002</v>
      </c>
      <c r="FM5" s="44">
        <v>56832.4</v>
      </c>
      <c r="FN5" s="37" t="s">
        <v>300</v>
      </c>
      <c r="FO5" s="37" t="s">
        <v>301</v>
      </c>
      <c r="FP5" s="37" t="s">
        <v>302</v>
      </c>
      <c r="FQ5" s="37" t="s">
        <v>303</v>
      </c>
      <c r="FR5" s="37" t="s">
        <v>304</v>
      </c>
      <c r="FS5" s="37" t="s">
        <v>305</v>
      </c>
      <c r="FT5" s="37" t="s">
        <v>306</v>
      </c>
      <c r="FU5" s="37" t="s">
        <v>307</v>
      </c>
      <c r="FV5" s="37" t="s">
        <v>308</v>
      </c>
      <c r="FW5" s="37" t="s">
        <v>309</v>
      </c>
      <c r="FX5" s="37" t="s">
        <v>310</v>
      </c>
      <c r="FY5" s="37" t="s">
        <v>311</v>
      </c>
      <c r="FZ5" s="1" t="s">
        <v>275</v>
      </c>
      <c r="GA5" s="1" t="s">
        <v>275</v>
      </c>
      <c r="GB5" s="37" t="s">
        <v>312</v>
      </c>
      <c r="GC5" s="37" t="s">
        <v>313</v>
      </c>
      <c r="GD5" s="37" t="s">
        <v>314</v>
      </c>
      <c r="GE5" s="37" t="s">
        <v>315</v>
      </c>
      <c r="GF5" s="37" t="s">
        <v>316</v>
      </c>
      <c r="GG5" s="37" t="s">
        <v>317</v>
      </c>
      <c r="GH5" s="1">
        <v>251.1</v>
      </c>
      <c r="GI5" s="1">
        <v>4163.24</v>
      </c>
      <c r="GJ5" s="1" t="s">
        <v>275</v>
      </c>
      <c r="GK5" s="1" t="s">
        <v>275</v>
      </c>
      <c r="GL5" s="1" t="s">
        <v>275</v>
      </c>
      <c r="GM5" s="1" t="s">
        <v>275</v>
      </c>
      <c r="GN5" s="1">
        <v>1356.09</v>
      </c>
      <c r="GO5" s="1">
        <v>549.73</v>
      </c>
      <c r="GP5" s="1" t="s">
        <v>275</v>
      </c>
      <c r="GQ5" s="1" t="s">
        <v>275</v>
      </c>
      <c r="GR5" s="1" t="s">
        <v>275</v>
      </c>
      <c r="GS5" s="1" t="s">
        <v>275</v>
      </c>
      <c r="GT5" s="1" t="s">
        <v>275</v>
      </c>
      <c r="GU5" s="1" t="s">
        <v>275</v>
      </c>
      <c r="GV5" s="1" t="s">
        <v>275</v>
      </c>
      <c r="GW5" s="1" t="s">
        <v>275</v>
      </c>
      <c r="GX5" s="1">
        <v>164.85</v>
      </c>
      <c r="GY5" s="1">
        <v>667.64</v>
      </c>
      <c r="GZ5" s="1" t="s">
        <v>275</v>
      </c>
      <c r="HA5" s="1" t="s">
        <v>275</v>
      </c>
      <c r="HB5" s="1" t="s">
        <v>275</v>
      </c>
      <c r="HC5" s="1" t="s">
        <v>275</v>
      </c>
      <c r="HD5" s="1" t="s">
        <v>275</v>
      </c>
      <c r="HE5" s="1" t="s">
        <v>275</v>
      </c>
      <c r="HF5" s="1">
        <v>72.599999999999994</v>
      </c>
      <c r="HG5" s="1">
        <v>235.95</v>
      </c>
      <c r="HH5" s="1" t="s">
        <v>275</v>
      </c>
      <c r="HI5" s="1" t="s">
        <v>275</v>
      </c>
      <c r="HJ5" s="1" t="s">
        <v>275</v>
      </c>
      <c r="HK5" s="1" t="s">
        <v>275</v>
      </c>
      <c r="HL5" s="1">
        <v>12.68</v>
      </c>
      <c r="HM5" s="1">
        <v>120.26</v>
      </c>
      <c r="HN5" s="1" t="s">
        <v>275</v>
      </c>
      <c r="HO5" s="1" t="s">
        <v>275</v>
      </c>
      <c r="HP5" s="1" t="s">
        <v>275</v>
      </c>
      <c r="HQ5" s="1" t="s">
        <v>275</v>
      </c>
      <c r="HR5" s="1" t="s">
        <v>275</v>
      </c>
      <c r="HS5" s="1" t="s">
        <v>275</v>
      </c>
      <c r="HT5" s="1" t="s">
        <v>275</v>
      </c>
      <c r="HU5" s="1" t="s">
        <v>275</v>
      </c>
      <c r="HV5" s="1" t="s">
        <v>275</v>
      </c>
      <c r="HW5" s="1" t="s">
        <v>275</v>
      </c>
      <c r="HX5" s="1">
        <v>652.15</v>
      </c>
      <c r="HY5" s="1">
        <v>1984.66</v>
      </c>
      <c r="HZ5" s="1" t="s">
        <v>275</v>
      </c>
      <c r="IA5" s="1" t="s">
        <v>275</v>
      </c>
      <c r="IB5" s="1">
        <v>9102.69</v>
      </c>
      <c r="IC5" s="1">
        <v>32574.02</v>
      </c>
      <c r="ID5" s="1" t="s">
        <v>275</v>
      </c>
      <c r="IE5" s="1" t="s">
        <v>275</v>
      </c>
      <c r="IF5" s="1" t="s">
        <v>275</v>
      </c>
      <c r="IG5" s="1" t="s">
        <v>275</v>
      </c>
      <c r="IH5" s="1">
        <v>319.19</v>
      </c>
      <c r="II5" s="1">
        <v>1222.3</v>
      </c>
      <c r="IJ5" s="1" t="s">
        <v>275</v>
      </c>
      <c r="IK5" s="1" t="s">
        <v>275</v>
      </c>
      <c r="IL5" s="1">
        <v>152.22999999999999</v>
      </c>
      <c r="IM5" s="1">
        <v>521.69000000000005</v>
      </c>
      <c r="IN5" s="1" t="s">
        <v>275</v>
      </c>
      <c r="IO5" s="1" t="s">
        <v>275</v>
      </c>
      <c r="IP5" s="1" t="s">
        <v>275</v>
      </c>
      <c r="IQ5" s="1" t="s">
        <v>275</v>
      </c>
      <c r="IR5" s="1" t="s">
        <v>275</v>
      </c>
      <c r="IS5" s="1" t="s">
        <v>275</v>
      </c>
      <c r="IT5" s="1" t="s">
        <v>275</v>
      </c>
      <c r="IU5" s="1" t="s">
        <v>275</v>
      </c>
      <c r="IV5" s="1" t="s">
        <v>275</v>
      </c>
      <c r="IW5" s="1" t="s">
        <v>275</v>
      </c>
      <c r="IX5" s="1" t="s">
        <v>275</v>
      </c>
      <c r="IY5" s="1" t="s">
        <v>275</v>
      </c>
      <c r="IZ5" s="1" t="s">
        <v>275</v>
      </c>
      <c r="JA5" s="1" t="s">
        <v>275</v>
      </c>
      <c r="JB5" s="1" t="s">
        <v>275</v>
      </c>
      <c r="JC5" s="1" t="s">
        <v>275</v>
      </c>
      <c r="JD5" s="1">
        <v>4083.52</v>
      </c>
      <c r="JE5" s="1">
        <v>30811.06</v>
      </c>
      <c r="JF5" s="1" t="s">
        <v>275</v>
      </c>
      <c r="JG5" s="1" t="s">
        <v>275</v>
      </c>
      <c r="JH5" s="1" t="s">
        <v>275</v>
      </c>
      <c r="JI5" s="1" t="s">
        <v>275</v>
      </c>
      <c r="JJ5" s="1" t="s">
        <v>275</v>
      </c>
      <c r="JK5" s="1" t="s">
        <v>275</v>
      </c>
      <c r="JL5" s="1" t="s">
        <v>275</v>
      </c>
      <c r="JM5" s="1" t="s">
        <v>275</v>
      </c>
      <c r="JN5" s="1" t="s">
        <v>275</v>
      </c>
      <c r="JO5" s="1" t="s">
        <v>275</v>
      </c>
      <c r="JP5" s="1">
        <v>14328</v>
      </c>
      <c r="JQ5" s="26">
        <v>34145</v>
      </c>
      <c r="JR5" s="1">
        <f t="shared" si="4"/>
        <v>74.123521111472925</v>
      </c>
      <c r="JS5" s="1">
        <v>22054</v>
      </c>
      <c r="JT5" s="1">
        <v>527</v>
      </c>
      <c r="JU5" s="1">
        <v>3</v>
      </c>
      <c r="JV5" s="1">
        <v>32</v>
      </c>
      <c r="JW5" s="1">
        <v>29</v>
      </c>
      <c r="JX5" s="1">
        <v>8</v>
      </c>
      <c r="KH5" s="1">
        <v>13</v>
      </c>
      <c r="KO5" s="1">
        <v>1</v>
      </c>
      <c r="KP5" s="1">
        <v>1</v>
      </c>
      <c r="KW5" s="1">
        <v>1</v>
      </c>
      <c r="LL5" s="1">
        <v>1</v>
      </c>
      <c r="LN5" s="1">
        <v>1</v>
      </c>
      <c r="LO5" s="1">
        <v>10</v>
      </c>
    </row>
    <row r="6" spans="1:1018" ht="15" x14ac:dyDescent="0.25">
      <c r="A6" s="35" t="s">
        <v>318</v>
      </c>
      <c r="B6" s="35" t="s">
        <v>319</v>
      </c>
      <c r="C6" s="35"/>
      <c r="D6" s="18">
        <v>271.8</v>
      </c>
      <c r="E6" s="18">
        <f t="shared" si="0"/>
        <v>224.43708609271522</v>
      </c>
      <c r="F6" s="19">
        <v>73.241860922592707</v>
      </c>
      <c r="G6" s="20">
        <v>26.7581390774073</v>
      </c>
      <c r="H6" s="21">
        <v>61002</v>
      </c>
      <c r="I6" s="36">
        <v>1.9787592029559702E-2</v>
      </c>
      <c r="J6" s="21">
        <v>31925</v>
      </c>
      <c r="K6" s="36">
        <v>0.52334349693452697</v>
      </c>
      <c r="L6" s="21">
        <v>29077</v>
      </c>
      <c r="M6" s="36">
        <v>0.47665650306547303</v>
      </c>
      <c r="N6" s="21">
        <v>15550</v>
      </c>
      <c r="O6" s="20">
        <f t="shared" si="1"/>
        <v>25.490967509261992</v>
      </c>
      <c r="P6" s="21">
        <v>14966</v>
      </c>
      <c r="Q6" s="20">
        <v>24.533621848464001</v>
      </c>
      <c r="R6" s="21">
        <v>42294</v>
      </c>
      <c r="S6" s="20">
        <f t="shared" si="2"/>
        <v>69.332153044162482</v>
      </c>
      <c r="T6" s="21">
        <v>22645</v>
      </c>
      <c r="U6" s="20">
        <v>37.121733713648702</v>
      </c>
      <c r="V6" s="21">
        <v>7839</v>
      </c>
      <c r="W6" s="20">
        <v>12.850398347595201</v>
      </c>
      <c r="X6" s="37" t="s">
        <v>320</v>
      </c>
      <c r="Y6" s="20">
        <f t="shared" si="3"/>
        <v>63.243828071210785</v>
      </c>
      <c r="Z6" s="38">
        <v>16</v>
      </c>
      <c r="AA6" s="38">
        <v>136</v>
      </c>
      <c r="AB6" s="21">
        <v>11444</v>
      </c>
      <c r="AC6" s="21">
        <v>16237</v>
      </c>
      <c r="AD6" s="22">
        <v>3.74</v>
      </c>
      <c r="AE6" s="20">
        <v>2.5435729999999999</v>
      </c>
      <c r="AF6" s="20">
        <v>2.506621</v>
      </c>
      <c r="AG6" s="20">
        <v>1.0346740000000001</v>
      </c>
      <c r="AH6" s="22">
        <v>1</v>
      </c>
      <c r="AI6" s="23">
        <v>24.9699119528726</v>
      </c>
      <c r="AJ6" s="23">
        <f t="shared" si="5"/>
        <v>4054.3646037879244</v>
      </c>
      <c r="AK6" s="18">
        <v>11.477405105900001</v>
      </c>
      <c r="AL6" s="21">
        <v>6803</v>
      </c>
      <c r="AM6" s="18">
        <v>35.363786675900002</v>
      </c>
      <c r="AN6" s="21">
        <v>20962</v>
      </c>
      <c r="AO6" s="18">
        <v>72.491436571899996</v>
      </c>
      <c r="AP6" s="21">
        <v>42969</v>
      </c>
      <c r="AQ6" s="18">
        <v>5.0320963367999996</v>
      </c>
      <c r="AR6" s="21">
        <v>2983</v>
      </c>
      <c r="AS6" s="18">
        <v>7.4840409490999997</v>
      </c>
      <c r="AT6" s="21">
        <v>4436</v>
      </c>
      <c r="AU6" s="18">
        <v>21.206952035600001</v>
      </c>
      <c r="AV6" s="21">
        <v>12570</v>
      </c>
      <c r="AW6" s="18">
        <v>48.017408130699998</v>
      </c>
      <c r="AX6" s="21">
        <v>28462</v>
      </c>
      <c r="AY6" s="18">
        <v>3.6600280650000001</v>
      </c>
      <c r="AZ6" s="21">
        <v>2169</v>
      </c>
      <c r="BA6" s="18">
        <v>5.2241498391999999</v>
      </c>
      <c r="BB6" s="21">
        <v>3097</v>
      </c>
      <c r="BC6" s="1">
        <v>55</v>
      </c>
      <c r="BD6" s="1">
        <v>43</v>
      </c>
      <c r="BE6" s="1">
        <v>12</v>
      </c>
      <c r="BF6" s="1">
        <v>1246</v>
      </c>
      <c r="BG6" s="1">
        <v>1058</v>
      </c>
      <c r="BH6" s="1">
        <v>185</v>
      </c>
      <c r="BI6" s="1">
        <v>1</v>
      </c>
      <c r="BJ6" s="22">
        <v>1</v>
      </c>
      <c r="BK6" s="22">
        <v>1</v>
      </c>
      <c r="BL6" s="22"/>
      <c r="BM6" s="22">
        <f>101+7+87+2</f>
        <v>197</v>
      </c>
      <c r="BN6" s="22">
        <f>210-BM6</f>
        <v>13</v>
      </c>
      <c r="BO6" s="22">
        <v>1340</v>
      </c>
      <c r="BP6" s="22">
        <v>13</v>
      </c>
      <c r="BQ6" s="22">
        <v>0</v>
      </c>
      <c r="BR6" s="22">
        <v>162</v>
      </c>
      <c r="BS6" s="22">
        <v>7</v>
      </c>
      <c r="BT6" s="22">
        <v>0</v>
      </c>
      <c r="BU6" s="22">
        <v>11</v>
      </c>
      <c r="BV6" s="22">
        <v>29</v>
      </c>
      <c r="BW6" s="22">
        <v>132</v>
      </c>
      <c r="BX6" s="22">
        <v>27</v>
      </c>
      <c r="BY6" s="22">
        <v>34</v>
      </c>
      <c r="BZ6" s="22">
        <v>177</v>
      </c>
      <c r="CA6" s="22">
        <v>748</v>
      </c>
      <c r="CB6" s="39">
        <v>0</v>
      </c>
      <c r="CC6" s="22">
        <v>137</v>
      </c>
      <c r="CD6" s="22">
        <v>2</v>
      </c>
      <c r="CE6" s="22">
        <v>59</v>
      </c>
      <c r="CF6" s="22">
        <v>52</v>
      </c>
      <c r="CG6" s="22">
        <v>24</v>
      </c>
      <c r="CH6" s="20">
        <v>30.9047237790232</v>
      </c>
      <c r="CI6" s="20">
        <v>39.028145593397802</v>
      </c>
      <c r="CJ6" s="20">
        <v>50.545051425756</v>
      </c>
      <c r="CK6" s="20">
        <v>85.8040278376548</v>
      </c>
      <c r="CL6" s="20">
        <v>28.989345322411801</v>
      </c>
      <c r="CM6" s="20">
        <v>89.560879472809006</v>
      </c>
      <c r="CN6" s="20"/>
      <c r="CO6" s="1">
        <v>0</v>
      </c>
      <c r="CP6" s="21">
        <v>50000</v>
      </c>
      <c r="CQ6" s="21">
        <v>40000</v>
      </c>
      <c r="CR6" s="21">
        <v>10000</v>
      </c>
      <c r="CS6" s="21">
        <v>0</v>
      </c>
      <c r="CT6" s="21">
        <v>10814</v>
      </c>
      <c r="CU6" s="21">
        <v>49</v>
      </c>
      <c r="CV6" s="21"/>
      <c r="CW6" s="22">
        <v>147</v>
      </c>
      <c r="CX6" s="22">
        <v>26934</v>
      </c>
      <c r="CY6" s="22">
        <v>1294</v>
      </c>
      <c r="CZ6" s="22">
        <v>49</v>
      </c>
      <c r="DA6" s="22">
        <v>1929</v>
      </c>
      <c r="DB6" s="22">
        <v>128</v>
      </c>
      <c r="DC6" s="22">
        <v>50</v>
      </c>
      <c r="DD6" s="22">
        <v>7095</v>
      </c>
      <c r="DE6" s="22">
        <v>366</v>
      </c>
      <c r="DF6" s="22">
        <v>27</v>
      </c>
      <c r="DG6" s="22">
        <v>4165</v>
      </c>
      <c r="DH6" s="22">
        <v>242</v>
      </c>
      <c r="DI6" s="22">
        <v>12</v>
      </c>
      <c r="DJ6" s="22">
        <v>4267</v>
      </c>
      <c r="DK6" s="22">
        <v>297</v>
      </c>
      <c r="DL6" s="22">
        <v>3</v>
      </c>
      <c r="DM6" s="22">
        <v>1859</v>
      </c>
      <c r="DN6" s="22">
        <v>150</v>
      </c>
      <c r="DO6" s="1">
        <v>9.9600000000000009</v>
      </c>
      <c r="DP6" s="1" t="s">
        <v>321</v>
      </c>
      <c r="DQ6" s="1">
        <v>3.84</v>
      </c>
      <c r="DR6" s="21">
        <v>1151097</v>
      </c>
      <c r="DS6" s="21">
        <v>12243</v>
      </c>
      <c r="DT6" s="21">
        <v>7190.2000607565496</v>
      </c>
      <c r="DU6" s="40">
        <v>5</v>
      </c>
      <c r="DV6" s="1">
        <v>2</v>
      </c>
      <c r="DW6" s="1">
        <v>2</v>
      </c>
      <c r="DX6" s="1">
        <v>1</v>
      </c>
      <c r="DY6" s="1">
        <v>9</v>
      </c>
      <c r="DZ6" s="1">
        <v>7</v>
      </c>
      <c r="EA6" s="1">
        <v>1292</v>
      </c>
      <c r="EB6" s="1">
        <v>2889</v>
      </c>
      <c r="EC6" s="1">
        <v>395304</v>
      </c>
      <c r="ED6" s="21">
        <v>32853</v>
      </c>
      <c r="EE6" s="21">
        <v>32385</v>
      </c>
      <c r="EF6" s="20">
        <v>98.575472559583602</v>
      </c>
      <c r="EG6" s="20">
        <v>46.086150995831403</v>
      </c>
      <c r="EH6" s="20">
        <v>53.913849004168597</v>
      </c>
      <c r="EI6" s="22">
        <v>468</v>
      </c>
      <c r="EJ6" s="20">
        <v>1.4245274404163999</v>
      </c>
      <c r="EK6" s="21">
        <v>4209</v>
      </c>
      <c r="EL6" s="21">
        <v>12135</v>
      </c>
      <c r="EM6" s="41">
        <v>5083.1270000000004</v>
      </c>
      <c r="EN6" s="21">
        <v>27563</v>
      </c>
      <c r="EO6" s="28">
        <v>9.3893989999999992</v>
      </c>
      <c r="EP6" s="28">
        <v>23.408192</v>
      </c>
      <c r="EQ6" s="28">
        <v>23.546057999999999</v>
      </c>
      <c r="ER6" s="28">
        <v>42.723942000000001</v>
      </c>
      <c r="ES6" s="1">
        <v>94.288636999999994</v>
      </c>
      <c r="ET6" s="1">
        <v>5.37</v>
      </c>
      <c r="EU6" s="31">
        <v>57.3824185084775</v>
      </c>
      <c r="EV6" s="31" t="s">
        <v>462</v>
      </c>
      <c r="EW6" s="1">
        <v>8</v>
      </c>
      <c r="EX6" s="1">
        <v>4</v>
      </c>
      <c r="EY6" s="1">
        <v>0</v>
      </c>
      <c r="EZ6" s="1">
        <v>0</v>
      </c>
      <c r="FA6" s="1">
        <v>1</v>
      </c>
      <c r="FB6" s="33">
        <v>1</v>
      </c>
      <c r="FC6" s="1">
        <v>18</v>
      </c>
      <c r="FD6" s="1">
        <v>0</v>
      </c>
      <c r="FE6" s="1">
        <v>3</v>
      </c>
      <c r="FF6" s="1">
        <v>2</v>
      </c>
      <c r="FG6" s="1">
        <v>9</v>
      </c>
      <c r="FH6" s="1">
        <v>2</v>
      </c>
      <c r="FI6" s="22">
        <v>3</v>
      </c>
      <c r="FJ6" s="18">
        <v>3585.43</v>
      </c>
      <c r="FK6" s="18">
        <v>3500.43</v>
      </c>
      <c r="FL6" s="41">
        <v>192308.85</v>
      </c>
      <c r="FM6" s="41">
        <v>214738.85</v>
      </c>
      <c r="FN6" s="1" t="s">
        <v>275</v>
      </c>
      <c r="FO6" s="1" t="s">
        <v>275</v>
      </c>
      <c r="FP6" s="37" t="s">
        <v>323</v>
      </c>
      <c r="FQ6" s="37" t="s">
        <v>324</v>
      </c>
      <c r="FR6" s="37" t="s">
        <v>325</v>
      </c>
      <c r="FS6" s="37" t="s">
        <v>326</v>
      </c>
      <c r="FT6" s="37" t="s">
        <v>327</v>
      </c>
      <c r="FU6" s="37" t="s">
        <v>328</v>
      </c>
      <c r="FV6" s="37" t="s">
        <v>329</v>
      </c>
      <c r="FW6" s="37" t="s">
        <v>330</v>
      </c>
      <c r="FX6" s="37" t="s">
        <v>331</v>
      </c>
      <c r="FY6" s="37" t="s">
        <v>332</v>
      </c>
      <c r="FZ6" s="1" t="s">
        <v>275</v>
      </c>
      <c r="GA6" s="1" t="s">
        <v>275</v>
      </c>
      <c r="GB6" s="37" t="s">
        <v>333</v>
      </c>
      <c r="GC6" s="37" t="s">
        <v>334</v>
      </c>
      <c r="GD6" s="37" t="s">
        <v>335</v>
      </c>
      <c r="GE6" s="37" t="s">
        <v>336</v>
      </c>
      <c r="GF6" s="37" t="s">
        <v>337</v>
      </c>
      <c r="GG6" s="37" t="s">
        <v>338</v>
      </c>
      <c r="GH6" s="1" t="s">
        <v>275</v>
      </c>
      <c r="GI6" s="1" t="s">
        <v>275</v>
      </c>
      <c r="GJ6" s="1" t="s">
        <v>275</v>
      </c>
      <c r="GK6" s="1" t="s">
        <v>275</v>
      </c>
      <c r="GL6" s="1">
        <v>167935.6</v>
      </c>
      <c r="GM6" s="1">
        <v>54968.68</v>
      </c>
      <c r="GN6" s="1">
        <v>2990.9</v>
      </c>
      <c r="GO6" s="1">
        <v>486.26</v>
      </c>
      <c r="GP6" s="1" t="s">
        <v>275</v>
      </c>
      <c r="GQ6" s="1" t="s">
        <v>275</v>
      </c>
      <c r="GR6" s="1" t="s">
        <v>275</v>
      </c>
      <c r="GS6" s="1" t="s">
        <v>275</v>
      </c>
      <c r="GT6" s="1" t="s">
        <v>275</v>
      </c>
      <c r="GU6" s="1" t="s">
        <v>275</v>
      </c>
      <c r="GV6" s="1">
        <v>692</v>
      </c>
      <c r="GW6" s="1">
        <v>2947.92</v>
      </c>
      <c r="GX6" s="1" t="s">
        <v>275</v>
      </c>
      <c r="GY6" s="1" t="s">
        <v>275</v>
      </c>
      <c r="GZ6" s="1" t="s">
        <v>275</v>
      </c>
      <c r="HA6" s="1" t="s">
        <v>275</v>
      </c>
      <c r="HB6" s="1">
        <v>919.9</v>
      </c>
      <c r="HC6" s="1">
        <v>15491.97</v>
      </c>
      <c r="HD6" s="1">
        <v>177.1</v>
      </c>
      <c r="HE6" s="1">
        <v>619.85</v>
      </c>
      <c r="HF6" s="1">
        <v>28.01</v>
      </c>
      <c r="HG6" s="1">
        <v>334.62</v>
      </c>
      <c r="HH6" s="1" t="s">
        <v>275</v>
      </c>
      <c r="HI6" s="1" t="s">
        <v>275</v>
      </c>
      <c r="HJ6" s="1" t="s">
        <v>275</v>
      </c>
      <c r="HK6" s="1" t="s">
        <v>275</v>
      </c>
      <c r="HL6" s="1">
        <v>208.85</v>
      </c>
      <c r="HM6" s="1">
        <v>2002.35</v>
      </c>
      <c r="HN6" s="1" t="s">
        <v>275</v>
      </c>
      <c r="HO6" s="1" t="s">
        <v>275</v>
      </c>
      <c r="HP6" s="1" t="s">
        <v>275</v>
      </c>
      <c r="HQ6" s="1" t="s">
        <v>275</v>
      </c>
      <c r="HR6" s="1" t="s">
        <v>275</v>
      </c>
      <c r="HS6" s="1" t="s">
        <v>275</v>
      </c>
      <c r="HT6" s="1" t="s">
        <v>275</v>
      </c>
      <c r="HU6" s="1" t="s">
        <v>275</v>
      </c>
      <c r="HV6" s="1" t="s">
        <v>275</v>
      </c>
      <c r="HW6" s="1" t="s">
        <v>275</v>
      </c>
      <c r="HX6" s="1">
        <v>711</v>
      </c>
      <c r="HY6" s="1">
        <v>4938.28</v>
      </c>
      <c r="HZ6" s="1">
        <v>1782.5</v>
      </c>
      <c r="IA6" s="1">
        <v>807.47</v>
      </c>
      <c r="IB6" s="1">
        <v>9706</v>
      </c>
      <c r="IC6" s="1">
        <v>42724.17</v>
      </c>
      <c r="ID6" s="1" t="s">
        <v>275</v>
      </c>
      <c r="IE6" s="1" t="s">
        <v>275</v>
      </c>
      <c r="IF6" s="1" t="s">
        <v>275</v>
      </c>
      <c r="IG6" s="1" t="s">
        <v>275</v>
      </c>
      <c r="IH6" s="1" t="s">
        <v>275</v>
      </c>
      <c r="II6" s="1" t="s">
        <v>275</v>
      </c>
      <c r="IJ6" s="1" t="s">
        <v>275</v>
      </c>
      <c r="IK6" s="1" t="s">
        <v>275</v>
      </c>
      <c r="IL6" s="1" t="s">
        <v>275</v>
      </c>
      <c r="IM6" s="1" t="s">
        <v>275</v>
      </c>
      <c r="IN6" s="1" t="s">
        <v>275</v>
      </c>
      <c r="IO6" s="1" t="s">
        <v>275</v>
      </c>
      <c r="IP6" s="1" t="s">
        <v>275</v>
      </c>
      <c r="IQ6" s="1" t="s">
        <v>275</v>
      </c>
      <c r="IR6" s="1" t="s">
        <v>275</v>
      </c>
      <c r="IS6" s="1" t="s">
        <v>275</v>
      </c>
      <c r="IT6" s="1" t="s">
        <v>275</v>
      </c>
      <c r="IU6" s="1" t="s">
        <v>275</v>
      </c>
      <c r="IV6" s="1" t="s">
        <v>275</v>
      </c>
      <c r="IW6" s="1" t="s">
        <v>275</v>
      </c>
      <c r="IX6" s="1" t="s">
        <v>275</v>
      </c>
      <c r="IY6" s="1" t="s">
        <v>275</v>
      </c>
      <c r="IZ6" s="1" t="s">
        <v>275</v>
      </c>
      <c r="JA6" s="1" t="s">
        <v>275</v>
      </c>
      <c r="JB6" s="1" t="s">
        <v>275</v>
      </c>
      <c r="JC6" s="1" t="s">
        <v>275</v>
      </c>
      <c r="JD6" s="1">
        <v>1778.96</v>
      </c>
      <c r="JE6" s="1">
        <v>16455.38</v>
      </c>
      <c r="JF6" s="1" t="s">
        <v>275</v>
      </c>
      <c r="JG6" s="1" t="s">
        <v>275</v>
      </c>
      <c r="JH6" s="1">
        <v>21.45</v>
      </c>
      <c r="JI6" s="1">
        <v>66.92</v>
      </c>
      <c r="JJ6" s="1">
        <v>3609.8</v>
      </c>
      <c r="JK6" s="1">
        <v>12136.51</v>
      </c>
      <c r="JL6" s="1" t="s">
        <v>275</v>
      </c>
      <c r="JM6" s="1" t="s">
        <v>275</v>
      </c>
      <c r="JN6" s="1">
        <v>37.1</v>
      </c>
      <c r="JO6" s="1">
        <v>98.32</v>
      </c>
      <c r="JP6" s="1">
        <v>1735</v>
      </c>
      <c r="JQ6" s="26">
        <v>16420</v>
      </c>
      <c r="JR6" s="1">
        <f t="shared" si="4"/>
        <v>26.917150257368611</v>
      </c>
      <c r="JS6" s="1">
        <v>292</v>
      </c>
      <c r="JT6" s="1">
        <v>4838</v>
      </c>
      <c r="JU6" s="1">
        <v>1</v>
      </c>
      <c r="JV6" s="1">
        <v>15</v>
      </c>
      <c r="JW6" s="1">
        <v>9</v>
      </c>
      <c r="JX6" s="1">
        <v>25</v>
      </c>
      <c r="KB6" s="1">
        <v>3</v>
      </c>
      <c r="KE6" s="1">
        <v>1</v>
      </c>
      <c r="KH6" s="1">
        <v>24</v>
      </c>
      <c r="KN6" s="1">
        <v>4</v>
      </c>
      <c r="KO6" s="1">
        <v>7</v>
      </c>
      <c r="KQ6" s="1">
        <v>5</v>
      </c>
      <c r="KU6" s="1">
        <v>7</v>
      </c>
      <c r="KV6" s="1">
        <v>5</v>
      </c>
      <c r="KY6" s="1">
        <v>2</v>
      </c>
      <c r="KZ6" s="1">
        <v>5</v>
      </c>
      <c r="LH6" s="1">
        <v>5</v>
      </c>
      <c r="LK6" s="1">
        <v>1</v>
      </c>
      <c r="LL6" s="1">
        <v>20</v>
      </c>
    </row>
    <row r="7" spans="1:1018" ht="15" x14ac:dyDescent="0.25">
      <c r="A7" s="35" t="s">
        <v>339</v>
      </c>
      <c r="B7" s="35" t="s">
        <v>273</v>
      </c>
      <c r="C7" s="35"/>
      <c r="D7" s="24">
        <v>120</v>
      </c>
      <c r="E7" s="24">
        <f t="shared" si="0"/>
        <v>85.941666666666663</v>
      </c>
      <c r="F7" s="19">
        <v>0</v>
      </c>
      <c r="G7" s="19">
        <v>100</v>
      </c>
      <c r="H7" s="25">
        <v>10313</v>
      </c>
      <c r="I7" s="42">
        <v>3.3452909183444698E-3</v>
      </c>
      <c r="J7" s="25">
        <v>5400</v>
      </c>
      <c r="K7" s="42">
        <v>0.52361097643750598</v>
      </c>
      <c r="L7" s="25">
        <v>4913</v>
      </c>
      <c r="M7" s="42">
        <v>0.47638902356249402</v>
      </c>
      <c r="N7" s="25">
        <v>2927</v>
      </c>
      <c r="O7" s="19">
        <f t="shared" si="1"/>
        <v>28.38165422282556</v>
      </c>
      <c r="P7" s="25">
        <v>2526</v>
      </c>
      <c r="Q7" s="19">
        <v>24.493357897798901</v>
      </c>
      <c r="R7" s="25">
        <v>6768</v>
      </c>
      <c r="S7" s="20">
        <f t="shared" si="2"/>
        <v>65.625909046834096</v>
      </c>
      <c r="T7" s="25">
        <v>3570</v>
      </c>
      <c r="U7" s="19">
        <v>34.616503442257297</v>
      </c>
      <c r="V7" s="25">
        <v>1290</v>
      </c>
      <c r="W7" s="19">
        <v>12.5084844371182</v>
      </c>
      <c r="X7" s="37" t="s">
        <v>340</v>
      </c>
      <c r="Y7" s="20">
        <f t="shared" si="3"/>
        <v>66.837971492291288</v>
      </c>
      <c r="Z7" s="1">
        <v>7</v>
      </c>
      <c r="AA7" s="1">
        <v>16</v>
      </c>
      <c r="AB7" s="26">
        <v>2531</v>
      </c>
      <c r="AC7" s="25">
        <v>2850</v>
      </c>
      <c r="AD7" s="1">
        <v>3.61</v>
      </c>
      <c r="AE7" s="19">
        <v>2.526316</v>
      </c>
      <c r="AF7" s="19">
        <v>5.0877189999999999</v>
      </c>
      <c r="AG7" s="19">
        <v>3.8245610000000001</v>
      </c>
      <c r="AH7" s="1">
        <v>0</v>
      </c>
      <c r="AI7" s="23">
        <v>33.684580259922697</v>
      </c>
      <c r="AJ7" s="23">
        <f t="shared" si="5"/>
        <v>960.01053740779685</v>
      </c>
      <c r="AK7" s="24">
        <v>24.5442372318</v>
      </c>
      <c r="AL7" s="25">
        <v>2612</v>
      </c>
      <c r="AM7" s="24">
        <v>25.132152831500001</v>
      </c>
      <c r="AN7" s="25">
        <v>2674</v>
      </c>
      <c r="AO7" s="24">
        <v>87.576669522499998</v>
      </c>
      <c r="AP7" s="25">
        <v>9318</v>
      </c>
      <c r="AQ7" s="24">
        <v>8.8715487638999999</v>
      </c>
      <c r="AR7" s="25">
        <v>944</v>
      </c>
      <c r="AS7" s="24">
        <v>20.7264168361</v>
      </c>
      <c r="AT7" s="25">
        <v>2205</v>
      </c>
      <c r="AU7" s="24">
        <v>31.481198894399999</v>
      </c>
      <c r="AV7" s="25">
        <v>3350</v>
      </c>
      <c r="AW7" s="24">
        <v>60.001719542399996</v>
      </c>
      <c r="AX7" s="25">
        <v>6384</v>
      </c>
      <c r="AY7" s="24">
        <v>8.2975575635999999</v>
      </c>
      <c r="AZ7" s="25">
        <v>883</v>
      </c>
      <c r="BA7" s="24">
        <v>0.91033726020000005</v>
      </c>
      <c r="BB7" s="25">
        <v>97</v>
      </c>
      <c r="BC7" s="1">
        <v>27</v>
      </c>
      <c r="BD7" s="1">
        <v>18</v>
      </c>
      <c r="BE7" s="1">
        <v>9</v>
      </c>
      <c r="BF7" s="1">
        <v>70</v>
      </c>
      <c r="BG7" s="1">
        <v>70</v>
      </c>
      <c r="BH7" s="1">
        <v>0</v>
      </c>
      <c r="BI7" s="1">
        <v>0</v>
      </c>
      <c r="BO7" s="1">
        <v>50</v>
      </c>
      <c r="BP7" s="1">
        <v>0</v>
      </c>
      <c r="BQ7" s="1">
        <v>0</v>
      </c>
      <c r="BR7" s="1">
        <v>6</v>
      </c>
      <c r="BS7" s="1">
        <v>0</v>
      </c>
      <c r="BT7" s="1">
        <v>0</v>
      </c>
      <c r="BU7" s="1">
        <v>1</v>
      </c>
      <c r="BV7" s="1">
        <v>2</v>
      </c>
      <c r="BW7" s="1">
        <v>1</v>
      </c>
      <c r="BX7" s="1">
        <v>0</v>
      </c>
      <c r="BY7" s="1">
        <v>3</v>
      </c>
      <c r="BZ7" s="1">
        <v>6</v>
      </c>
      <c r="CA7" s="1">
        <v>31</v>
      </c>
      <c r="CB7" s="39">
        <v>2</v>
      </c>
      <c r="CC7" s="1">
        <v>81</v>
      </c>
      <c r="CD7" s="1">
        <v>0</v>
      </c>
      <c r="CE7" s="1">
        <v>23</v>
      </c>
      <c r="CF7" s="1">
        <v>55</v>
      </c>
      <c r="CG7" s="1">
        <v>3</v>
      </c>
      <c r="CH7" s="19">
        <v>12.2456140350877</v>
      </c>
      <c r="CI7" s="19">
        <v>12.8070175438597</v>
      </c>
      <c r="CJ7" s="19">
        <v>22.947368421052602</v>
      </c>
      <c r="CK7" s="19">
        <v>81.122807017543906</v>
      </c>
      <c r="CL7" s="19">
        <v>5.3333333333333304</v>
      </c>
      <c r="CM7" s="19">
        <v>82.421052631578902</v>
      </c>
      <c r="CN7" s="19"/>
      <c r="CO7" s="1">
        <v>0</v>
      </c>
      <c r="CP7" s="26">
        <v>3300</v>
      </c>
      <c r="CQ7" s="26">
        <v>1650</v>
      </c>
      <c r="CR7" s="26">
        <v>990</v>
      </c>
      <c r="CS7" s="26">
        <v>660</v>
      </c>
      <c r="CT7" s="26">
        <v>954</v>
      </c>
      <c r="CU7" s="26">
        <v>3</v>
      </c>
      <c r="CV7" s="26"/>
      <c r="CW7" s="1">
        <v>54</v>
      </c>
      <c r="CX7" s="1">
        <v>4079</v>
      </c>
      <c r="CY7" s="1">
        <v>196</v>
      </c>
      <c r="CZ7" s="1">
        <v>17</v>
      </c>
      <c r="DA7" s="1">
        <v>336</v>
      </c>
      <c r="DB7" s="1">
        <v>26</v>
      </c>
      <c r="DC7" s="1">
        <v>22</v>
      </c>
      <c r="DD7" s="1">
        <v>1307</v>
      </c>
      <c r="DE7" s="1">
        <v>75</v>
      </c>
      <c r="DF7" s="1">
        <v>10</v>
      </c>
      <c r="DG7" s="1">
        <v>595</v>
      </c>
      <c r="DH7" s="1">
        <v>41</v>
      </c>
      <c r="DI7" s="1">
        <v>4</v>
      </c>
      <c r="DJ7" s="1">
        <v>356</v>
      </c>
      <c r="DK7" s="1">
        <v>19</v>
      </c>
      <c r="DO7" s="1">
        <v>7.83</v>
      </c>
      <c r="DP7" s="1" t="s">
        <v>277</v>
      </c>
      <c r="DQ7" s="1">
        <v>11.74</v>
      </c>
      <c r="DR7" s="25">
        <v>751517</v>
      </c>
      <c r="DS7" s="25">
        <v>2664</v>
      </c>
      <c r="DT7" s="25">
        <v>1276.10249366019</v>
      </c>
      <c r="DU7" s="43">
        <v>1</v>
      </c>
      <c r="DV7" s="1">
        <v>1</v>
      </c>
      <c r="DW7" s="1">
        <v>1</v>
      </c>
      <c r="DX7" s="1">
        <v>0</v>
      </c>
      <c r="DY7" s="1">
        <v>10</v>
      </c>
      <c r="DZ7" s="1">
        <v>3</v>
      </c>
      <c r="EA7" s="1">
        <v>267</v>
      </c>
      <c r="EB7" s="1">
        <v>452</v>
      </c>
      <c r="EC7" s="1">
        <v>60768</v>
      </c>
      <c r="ED7" s="26">
        <v>4636</v>
      </c>
      <c r="EE7" s="26">
        <v>4501</v>
      </c>
      <c r="EF7" s="19">
        <v>97.088006902502201</v>
      </c>
      <c r="EG7" s="19">
        <v>36.458564763385901</v>
      </c>
      <c r="EH7" s="19">
        <v>63.541435236614099</v>
      </c>
      <c r="EI7" s="1">
        <v>135</v>
      </c>
      <c r="EJ7" s="19">
        <v>2.9119930974978399</v>
      </c>
      <c r="EK7" s="26">
        <v>290</v>
      </c>
      <c r="EL7" s="26">
        <v>694</v>
      </c>
      <c r="EM7" s="44">
        <v>446.75700000000001</v>
      </c>
      <c r="EN7" s="26">
        <v>3699</v>
      </c>
      <c r="EO7" s="23">
        <v>31.63017</v>
      </c>
      <c r="EP7" s="23">
        <v>23.628007</v>
      </c>
      <c r="EQ7" s="23">
        <v>13.381995</v>
      </c>
      <c r="ER7" s="23">
        <v>30.683969000000001</v>
      </c>
      <c r="ES7" s="1">
        <v>3.1493630000000001</v>
      </c>
      <c r="ET7" s="1">
        <v>0.18</v>
      </c>
      <c r="EU7" s="31">
        <v>53.429981163746497</v>
      </c>
      <c r="EV7" s="31" t="s">
        <v>322</v>
      </c>
      <c r="EW7" s="1">
        <v>2</v>
      </c>
      <c r="EX7" s="1">
        <v>0</v>
      </c>
      <c r="EY7" s="1">
        <v>0</v>
      </c>
      <c r="EZ7" s="1">
        <v>0</v>
      </c>
      <c r="FA7" s="1">
        <v>0</v>
      </c>
      <c r="FB7" s="33">
        <v>0</v>
      </c>
      <c r="FC7" s="1">
        <v>7</v>
      </c>
      <c r="FD7" s="1">
        <v>0</v>
      </c>
      <c r="FE7" s="1">
        <v>0</v>
      </c>
      <c r="FF7" s="1">
        <v>0</v>
      </c>
      <c r="FG7" s="1">
        <v>1</v>
      </c>
      <c r="FH7" s="1">
        <v>2</v>
      </c>
      <c r="FI7" s="1">
        <v>1</v>
      </c>
      <c r="FJ7" s="24">
        <v>2601.52</v>
      </c>
      <c r="FK7" s="24">
        <v>2530.48</v>
      </c>
      <c r="FL7" s="44">
        <v>3991.96</v>
      </c>
      <c r="FM7" s="44">
        <v>24960.89</v>
      </c>
      <c r="FN7" s="1" t="s">
        <v>275</v>
      </c>
      <c r="FO7" s="1" t="s">
        <v>275</v>
      </c>
      <c r="FP7" s="37" t="s">
        <v>341</v>
      </c>
      <c r="FQ7" s="37" t="s">
        <v>342</v>
      </c>
      <c r="FR7" s="37" t="s">
        <v>343</v>
      </c>
      <c r="FS7" s="37" t="s">
        <v>344</v>
      </c>
      <c r="FT7" s="37" t="s">
        <v>345</v>
      </c>
      <c r="FU7" s="37" t="s">
        <v>346</v>
      </c>
      <c r="FV7" s="37" t="s">
        <v>347</v>
      </c>
      <c r="FW7" s="37" t="s">
        <v>348</v>
      </c>
      <c r="FX7" s="1" t="s">
        <v>275</v>
      </c>
      <c r="FY7" s="1" t="s">
        <v>275</v>
      </c>
      <c r="FZ7" s="1" t="s">
        <v>275</v>
      </c>
      <c r="GA7" s="1" t="s">
        <v>275</v>
      </c>
      <c r="GB7" s="37" t="s">
        <v>349</v>
      </c>
      <c r="GC7" s="37" t="s">
        <v>350</v>
      </c>
      <c r="GD7" s="37" t="s">
        <v>351</v>
      </c>
      <c r="GE7" s="37" t="s">
        <v>352</v>
      </c>
      <c r="GF7" s="37" t="s">
        <v>353</v>
      </c>
      <c r="GG7" s="37" t="s">
        <v>354</v>
      </c>
      <c r="GH7" s="1" t="s">
        <v>275</v>
      </c>
      <c r="GI7" s="1" t="s">
        <v>275</v>
      </c>
      <c r="GJ7" s="1" t="s">
        <v>275</v>
      </c>
      <c r="GK7" s="1" t="s">
        <v>275</v>
      </c>
      <c r="GL7" s="1" t="s">
        <v>275</v>
      </c>
      <c r="GM7" s="1" t="s">
        <v>275</v>
      </c>
      <c r="GN7" s="1" t="s">
        <v>275</v>
      </c>
      <c r="GO7" s="1" t="s">
        <v>275</v>
      </c>
      <c r="GP7" s="1" t="s">
        <v>275</v>
      </c>
      <c r="GQ7" s="1" t="s">
        <v>275</v>
      </c>
      <c r="GR7" s="1" t="s">
        <v>275</v>
      </c>
      <c r="GS7" s="1" t="s">
        <v>275</v>
      </c>
      <c r="GT7" s="1">
        <v>56.24</v>
      </c>
      <c r="GU7" s="1">
        <v>454.87</v>
      </c>
      <c r="GV7" s="1" t="s">
        <v>275</v>
      </c>
      <c r="GW7" s="1" t="s">
        <v>275</v>
      </c>
      <c r="GX7" s="1" t="s">
        <v>275</v>
      </c>
      <c r="GY7" s="1" t="s">
        <v>275</v>
      </c>
      <c r="GZ7" s="1" t="s">
        <v>275</v>
      </c>
      <c r="HA7" s="1" t="s">
        <v>275</v>
      </c>
      <c r="HB7" s="1" t="s">
        <v>275</v>
      </c>
      <c r="HC7" s="1" t="s">
        <v>275</v>
      </c>
      <c r="HD7" s="1" t="s">
        <v>275</v>
      </c>
      <c r="HE7" s="1" t="s">
        <v>275</v>
      </c>
      <c r="HF7" s="1" t="s">
        <v>275</v>
      </c>
      <c r="HG7" s="1" t="s">
        <v>275</v>
      </c>
      <c r="HH7" s="1" t="s">
        <v>275</v>
      </c>
      <c r="HI7" s="1" t="s">
        <v>275</v>
      </c>
      <c r="HJ7" s="1" t="s">
        <v>275</v>
      </c>
      <c r="HK7" s="1" t="s">
        <v>275</v>
      </c>
      <c r="HL7" s="1">
        <v>7.24</v>
      </c>
      <c r="HM7" s="1">
        <v>69.7</v>
      </c>
      <c r="HN7" s="1" t="s">
        <v>275</v>
      </c>
      <c r="HO7" s="1" t="s">
        <v>275</v>
      </c>
      <c r="HP7" s="1" t="s">
        <v>275</v>
      </c>
      <c r="HQ7" s="1" t="s">
        <v>275</v>
      </c>
      <c r="HR7" s="1" t="s">
        <v>275</v>
      </c>
      <c r="HS7" s="1" t="s">
        <v>275</v>
      </c>
      <c r="HT7" s="1" t="s">
        <v>275</v>
      </c>
      <c r="HU7" s="1" t="s">
        <v>275</v>
      </c>
      <c r="HV7" s="1" t="s">
        <v>275</v>
      </c>
      <c r="HW7" s="1" t="s">
        <v>275</v>
      </c>
      <c r="HX7" s="1" t="s">
        <v>275</v>
      </c>
      <c r="HY7" s="1" t="s">
        <v>275</v>
      </c>
      <c r="HZ7" s="1" t="s">
        <v>275</v>
      </c>
      <c r="IA7" s="1" t="s">
        <v>275</v>
      </c>
      <c r="IB7" s="1">
        <v>2346.59</v>
      </c>
      <c r="IC7" s="1">
        <v>8565.0499999999993</v>
      </c>
      <c r="ID7" s="1" t="s">
        <v>275</v>
      </c>
      <c r="IE7" s="1" t="s">
        <v>275</v>
      </c>
      <c r="IF7" s="1" t="s">
        <v>275</v>
      </c>
      <c r="IG7" s="1" t="s">
        <v>275</v>
      </c>
      <c r="IH7" s="1">
        <v>207.29</v>
      </c>
      <c r="II7" s="1">
        <v>777.6</v>
      </c>
      <c r="IJ7" s="1" t="s">
        <v>275</v>
      </c>
      <c r="IK7" s="1" t="s">
        <v>275</v>
      </c>
      <c r="IL7" s="1" t="s">
        <v>275</v>
      </c>
      <c r="IM7" s="1" t="s">
        <v>275</v>
      </c>
      <c r="IN7" s="1" t="s">
        <v>275</v>
      </c>
      <c r="IO7" s="1" t="s">
        <v>275</v>
      </c>
      <c r="IP7" s="1" t="s">
        <v>275</v>
      </c>
      <c r="IQ7" s="1" t="s">
        <v>275</v>
      </c>
      <c r="IR7" s="1" t="s">
        <v>275</v>
      </c>
      <c r="IS7" s="1" t="s">
        <v>275</v>
      </c>
      <c r="IT7" s="1" t="s">
        <v>275</v>
      </c>
      <c r="IU7" s="1" t="s">
        <v>275</v>
      </c>
      <c r="IV7" s="1" t="s">
        <v>275</v>
      </c>
      <c r="IW7" s="1" t="s">
        <v>275</v>
      </c>
      <c r="IX7" s="1" t="s">
        <v>275</v>
      </c>
      <c r="IY7" s="1" t="s">
        <v>275</v>
      </c>
      <c r="IZ7" s="1" t="s">
        <v>275</v>
      </c>
      <c r="JA7" s="1" t="s">
        <v>275</v>
      </c>
      <c r="JB7" s="1" t="s">
        <v>275</v>
      </c>
      <c r="JC7" s="1" t="s">
        <v>275</v>
      </c>
      <c r="JD7" s="1">
        <v>1119.4100000000001</v>
      </c>
      <c r="JE7" s="1">
        <v>8731.4</v>
      </c>
      <c r="JF7" s="1" t="s">
        <v>275</v>
      </c>
      <c r="JG7" s="1" t="s">
        <v>275</v>
      </c>
      <c r="JH7" s="1" t="s">
        <v>275</v>
      </c>
      <c r="JI7" s="1" t="s">
        <v>275</v>
      </c>
      <c r="JJ7" s="1" t="s">
        <v>275</v>
      </c>
      <c r="JK7" s="1" t="s">
        <v>275</v>
      </c>
      <c r="JL7" s="1" t="s">
        <v>275</v>
      </c>
      <c r="JM7" s="1" t="s">
        <v>275</v>
      </c>
      <c r="JN7" s="1" t="s">
        <v>275</v>
      </c>
      <c r="JO7" s="1" t="s">
        <v>275</v>
      </c>
      <c r="JP7" s="1">
        <v>59</v>
      </c>
      <c r="JQ7" s="26">
        <v>3785</v>
      </c>
      <c r="JR7" s="1">
        <f t="shared" si="4"/>
        <v>36.701250848443713</v>
      </c>
      <c r="JS7" s="1">
        <v>57</v>
      </c>
      <c r="JT7" s="1">
        <v>75</v>
      </c>
      <c r="JU7" s="1">
        <v>7</v>
      </c>
      <c r="JV7" s="1">
        <v>9</v>
      </c>
      <c r="JW7" s="1">
        <v>3</v>
      </c>
      <c r="JX7" s="1">
        <v>2</v>
      </c>
      <c r="KH7" s="1">
        <v>3</v>
      </c>
      <c r="KO7" s="1">
        <v>4</v>
      </c>
      <c r="LH7" s="1">
        <v>6</v>
      </c>
      <c r="LO7" s="1">
        <v>5</v>
      </c>
    </row>
    <row r="8" spans="1:1018" ht="15" x14ac:dyDescent="0.25">
      <c r="A8" s="35" t="s">
        <v>355</v>
      </c>
      <c r="B8" s="35" t="s">
        <v>356</v>
      </c>
      <c r="C8" s="35"/>
      <c r="D8" s="18">
        <v>239</v>
      </c>
      <c r="E8" s="18">
        <f t="shared" si="0"/>
        <v>78.962343096234306</v>
      </c>
      <c r="F8" s="19">
        <v>67.888935989826194</v>
      </c>
      <c r="G8" s="20">
        <v>32.111064010173799</v>
      </c>
      <c r="H8" s="21">
        <v>18872</v>
      </c>
      <c r="I8" s="36">
        <v>6.1216261234361396E-3</v>
      </c>
      <c r="J8" s="21">
        <v>9764</v>
      </c>
      <c r="K8" s="36">
        <v>0.51738024586689302</v>
      </c>
      <c r="L8" s="21">
        <v>9108</v>
      </c>
      <c r="M8" s="36">
        <v>0.48261975413310698</v>
      </c>
      <c r="N8" s="21">
        <v>4561</v>
      </c>
      <c r="O8" s="20">
        <f t="shared" si="1"/>
        <v>24.168079694785927</v>
      </c>
      <c r="P8" s="21">
        <v>4502</v>
      </c>
      <c r="Q8" s="20">
        <v>23.8554472233997</v>
      </c>
      <c r="R8" s="21">
        <v>13346</v>
      </c>
      <c r="S8" s="20">
        <f t="shared" si="2"/>
        <v>70.718524798643486</v>
      </c>
      <c r="T8" s="21">
        <v>7160</v>
      </c>
      <c r="U8" s="20">
        <v>37.939805002119499</v>
      </c>
      <c r="V8" s="21">
        <v>2649</v>
      </c>
      <c r="W8" s="20">
        <v>14.036668079694801</v>
      </c>
      <c r="X8" s="37" t="s">
        <v>357</v>
      </c>
      <c r="Y8" s="20">
        <f t="shared" si="3"/>
        <v>65.748198389147944</v>
      </c>
      <c r="Z8" s="38">
        <v>4</v>
      </c>
      <c r="AA8" s="38">
        <v>15</v>
      </c>
      <c r="AB8" s="21">
        <v>3305</v>
      </c>
      <c r="AC8" s="21">
        <v>5163</v>
      </c>
      <c r="AD8" s="22">
        <v>3.65</v>
      </c>
      <c r="AE8" s="20">
        <v>1.9755959999999999</v>
      </c>
      <c r="AF8" s="20">
        <v>2.7697080000000001</v>
      </c>
      <c r="AG8" s="20">
        <v>0.91032299999999999</v>
      </c>
      <c r="AH8" s="22">
        <v>0</v>
      </c>
      <c r="AI8" s="23">
        <v>22.558003509456</v>
      </c>
      <c r="AJ8" s="23">
        <f t="shared" si="5"/>
        <v>1164.6697211932133</v>
      </c>
      <c r="AK8" s="18">
        <v>15.665141866700001</v>
      </c>
      <c r="AL8" s="21">
        <v>2816</v>
      </c>
      <c r="AM8" s="18">
        <v>28.862755199199999</v>
      </c>
      <c r="AN8" s="21">
        <v>5189</v>
      </c>
      <c r="AO8" s="18">
        <v>65.596894429200006</v>
      </c>
      <c r="AP8" s="21">
        <v>11794</v>
      </c>
      <c r="AQ8" s="18">
        <v>5.8010828818000002</v>
      </c>
      <c r="AR8" s="21">
        <v>1043</v>
      </c>
      <c r="AS8" s="18">
        <v>7.6063921949999997</v>
      </c>
      <c r="AT8" s="21">
        <v>1368</v>
      </c>
      <c r="AU8" s="18">
        <v>21.451365969299999</v>
      </c>
      <c r="AV8" s="21">
        <v>3857</v>
      </c>
      <c r="AW8" s="18">
        <v>48.065500386899998</v>
      </c>
      <c r="AX8" s="21">
        <v>8642</v>
      </c>
      <c r="AY8" s="18">
        <v>4.5237415413999997</v>
      </c>
      <c r="AZ8" s="21">
        <v>813</v>
      </c>
      <c r="BA8" s="18">
        <v>8.2195869680999998</v>
      </c>
      <c r="BB8" s="21">
        <v>1478</v>
      </c>
      <c r="BC8" s="1">
        <v>21</v>
      </c>
      <c r="BD8" s="1">
        <v>17</v>
      </c>
      <c r="BE8" s="1">
        <v>4</v>
      </c>
      <c r="BF8" s="1">
        <v>62</v>
      </c>
      <c r="BG8" s="1">
        <v>56</v>
      </c>
      <c r="BH8" s="1">
        <v>6</v>
      </c>
      <c r="BI8" s="1">
        <v>0</v>
      </c>
      <c r="BJ8" s="22"/>
      <c r="BK8" s="22"/>
      <c r="BL8" s="22"/>
      <c r="BM8" s="22"/>
      <c r="BN8" s="22"/>
      <c r="BO8" s="22">
        <v>81</v>
      </c>
      <c r="BP8" s="22">
        <v>5</v>
      </c>
      <c r="BQ8" s="22">
        <v>1</v>
      </c>
      <c r="BR8" s="22">
        <v>2</v>
      </c>
      <c r="BS8" s="22">
        <v>0</v>
      </c>
      <c r="BT8" s="22">
        <v>0</v>
      </c>
      <c r="BU8" s="22">
        <v>19</v>
      </c>
      <c r="BV8" s="22">
        <v>0</v>
      </c>
      <c r="BW8" s="22">
        <v>14</v>
      </c>
      <c r="BX8" s="22">
        <v>0</v>
      </c>
      <c r="BY8" s="22">
        <v>4</v>
      </c>
      <c r="BZ8" s="22">
        <v>14</v>
      </c>
      <c r="CA8" s="22">
        <v>22</v>
      </c>
      <c r="CB8" s="39" t="s">
        <v>275</v>
      </c>
      <c r="CC8" s="22">
        <v>6</v>
      </c>
      <c r="CD8" s="22">
        <v>0</v>
      </c>
      <c r="CE8" s="22">
        <v>2</v>
      </c>
      <c r="CF8" s="22">
        <v>4</v>
      </c>
      <c r="CG8" s="22">
        <v>0</v>
      </c>
      <c r="CH8" s="20">
        <v>19.6784815030021</v>
      </c>
      <c r="CI8" s="20">
        <v>45.6323842727097</v>
      </c>
      <c r="CJ8" s="20">
        <v>47.937245787332998</v>
      </c>
      <c r="CK8" s="20">
        <v>85.744722060817395</v>
      </c>
      <c r="CL8" s="20">
        <v>11.698624830524899</v>
      </c>
      <c r="CM8" s="20">
        <v>90.761185357350399</v>
      </c>
      <c r="CN8" s="20"/>
      <c r="CO8" s="1">
        <v>0</v>
      </c>
      <c r="CP8" s="21">
        <v>6500</v>
      </c>
      <c r="CQ8" s="21">
        <v>5850</v>
      </c>
      <c r="CR8" s="21">
        <v>65</v>
      </c>
      <c r="CS8" s="21">
        <v>585</v>
      </c>
      <c r="CT8" s="21">
        <v>1756</v>
      </c>
      <c r="CU8" s="21">
        <v>22</v>
      </c>
      <c r="CV8" s="21"/>
      <c r="CW8" s="22">
        <v>36</v>
      </c>
      <c r="CX8" s="22">
        <v>7335</v>
      </c>
      <c r="CY8" s="22">
        <v>223</v>
      </c>
      <c r="CZ8" s="22">
        <v>12</v>
      </c>
      <c r="DA8" s="22">
        <v>501</v>
      </c>
      <c r="DB8" s="22">
        <v>28</v>
      </c>
      <c r="DC8" s="22">
        <v>14</v>
      </c>
      <c r="DD8" s="22">
        <v>1907</v>
      </c>
      <c r="DE8" s="22">
        <v>94</v>
      </c>
      <c r="DF8" s="22">
        <v>4</v>
      </c>
      <c r="DG8" s="22">
        <v>1091</v>
      </c>
      <c r="DH8" s="22">
        <v>48</v>
      </c>
      <c r="DI8" s="22">
        <v>3</v>
      </c>
      <c r="DJ8" s="22">
        <v>204</v>
      </c>
      <c r="DK8" s="22">
        <v>11</v>
      </c>
      <c r="DL8" s="22"/>
      <c r="DM8" s="22"/>
      <c r="DN8" s="22"/>
      <c r="DO8" s="1">
        <v>8.66</v>
      </c>
      <c r="DP8" s="1" t="s">
        <v>358</v>
      </c>
      <c r="DQ8" s="1">
        <v>5.58</v>
      </c>
      <c r="DR8" s="21">
        <v>462723</v>
      </c>
      <c r="DS8" s="21">
        <v>3801</v>
      </c>
      <c r="DT8" s="21">
        <v>1181.8221021766699</v>
      </c>
      <c r="DU8" s="40" t="s">
        <v>270</v>
      </c>
      <c r="DV8" s="1">
        <v>6</v>
      </c>
      <c r="DW8" s="1">
        <v>0</v>
      </c>
      <c r="DX8" s="1">
        <v>0</v>
      </c>
      <c r="DY8" s="1">
        <v>4</v>
      </c>
      <c r="DZ8" s="1">
        <v>4</v>
      </c>
      <c r="EA8" s="1">
        <v>828</v>
      </c>
      <c r="EB8" s="1">
        <v>1531</v>
      </c>
      <c r="EC8" s="1">
        <v>206352</v>
      </c>
      <c r="ED8" s="21">
        <v>9003</v>
      </c>
      <c r="EE8" s="21">
        <v>8824</v>
      </c>
      <c r="EF8" s="20">
        <v>98.011773853160093</v>
      </c>
      <c r="EG8" s="20">
        <v>37.805983680870398</v>
      </c>
      <c r="EH8" s="20">
        <v>62.194016319129602</v>
      </c>
      <c r="EI8" s="22">
        <v>179</v>
      </c>
      <c r="EJ8" s="20">
        <v>1.98822614683994</v>
      </c>
      <c r="EK8" s="21">
        <v>838</v>
      </c>
      <c r="EL8" s="21">
        <v>3777</v>
      </c>
      <c r="EM8" s="41">
        <v>550.56399999999996</v>
      </c>
      <c r="EN8" s="21">
        <v>8180</v>
      </c>
      <c r="EO8" s="28">
        <v>14.425428</v>
      </c>
      <c r="EP8" s="28">
        <v>42.334963000000002</v>
      </c>
      <c r="EQ8" s="28">
        <v>13.973105</v>
      </c>
      <c r="ER8" s="28">
        <v>28.398533</v>
      </c>
      <c r="ES8" s="1">
        <v>0</v>
      </c>
      <c r="ET8" s="1">
        <v>0</v>
      </c>
      <c r="EU8" s="31">
        <v>57.055396239898499</v>
      </c>
      <c r="EV8" s="31" t="s">
        <v>462</v>
      </c>
      <c r="EW8" s="1">
        <v>8</v>
      </c>
      <c r="EX8" s="1">
        <v>3</v>
      </c>
      <c r="EY8" s="1">
        <v>0</v>
      </c>
      <c r="EZ8" s="1">
        <v>1</v>
      </c>
      <c r="FA8" s="1">
        <v>0</v>
      </c>
      <c r="FB8" s="33">
        <v>3</v>
      </c>
      <c r="FC8" s="1">
        <v>3</v>
      </c>
      <c r="FD8" s="1">
        <v>0</v>
      </c>
      <c r="FE8" s="1">
        <v>0</v>
      </c>
      <c r="FF8" s="1">
        <v>1</v>
      </c>
      <c r="FG8" s="1">
        <v>2</v>
      </c>
      <c r="FH8" s="1">
        <v>4</v>
      </c>
      <c r="FI8" s="22">
        <v>1</v>
      </c>
      <c r="FJ8" s="18">
        <v>5222.53</v>
      </c>
      <c r="FK8" s="18">
        <v>4122.53</v>
      </c>
      <c r="FL8" s="41">
        <v>149878.35</v>
      </c>
      <c r="FM8" s="41">
        <v>256256.43</v>
      </c>
      <c r="FN8" s="37" t="s">
        <v>359</v>
      </c>
      <c r="FO8" s="37" t="s">
        <v>360</v>
      </c>
      <c r="FP8" s="37" t="s">
        <v>361</v>
      </c>
      <c r="FQ8" s="37" t="s">
        <v>362</v>
      </c>
      <c r="FR8" s="37" t="s">
        <v>363</v>
      </c>
      <c r="FS8" s="37" t="s">
        <v>364</v>
      </c>
      <c r="FT8" s="37" t="s">
        <v>365</v>
      </c>
      <c r="FU8" s="37" t="s">
        <v>366</v>
      </c>
      <c r="FV8" s="37" t="s">
        <v>367</v>
      </c>
      <c r="FW8" s="37" t="s">
        <v>368</v>
      </c>
      <c r="FX8" s="37" t="s">
        <v>369</v>
      </c>
      <c r="FY8" s="37" t="s">
        <v>370</v>
      </c>
      <c r="FZ8" s="1" t="s">
        <v>275</v>
      </c>
      <c r="GA8" s="1" t="s">
        <v>275</v>
      </c>
      <c r="GB8" s="37" t="s">
        <v>371</v>
      </c>
      <c r="GC8" s="37" t="s">
        <v>372</v>
      </c>
      <c r="GD8" s="37" t="s">
        <v>373</v>
      </c>
      <c r="GE8" s="37" t="s">
        <v>374</v>
      </c>
      <c r="GF8" s="37" t="s">
        <v>375</v>
      </c>
      <c r="GG8" s="37" t="s">
        <v>376</v>
      </c>
      <c r="GH8" s="1" t="s">
        <v>275</v>
      </c>
      <c r="GI8" s="1" t="s">
        <v>275</v>
      </c>
      <c r="GJ8" s="1" t="s">
        <v>275</v>
      </c>
      <c r="GK8" s="1" t="s">
        <v>275</v>
      </c>
      <c r="GL8" s="1">
        <v>105361.2</v>
      </c>
      <c r="GM8" s="1">
        <v>33304.68</v>
      </c>
      <c r="GN8" s="1">
        <v>6797.54</v>
      </c>
      <c r="GO8" s="1">
        <v>1073.23</v>
      </c>
      <c r="GP8" s="1" t="s">
        <v>275</v>
      </c>
      <c r="GQ8" s="1" t="s">
        <v>275</v>
      </c>
      <c r="GR8" s="1" t="s">
        <v>275</v>
      </c>
      <c r="GS8" s="1" t="s">
        <v>275</v>
      </c>
      <c r="GT8" s="1" t="s">
        <v>275</v>
      </c>
      <c r="GU8" s="1" t="s">
        <v>275</v>
      </c>
      <c r="GV8" s="1">
        <v>149.6</v>
      </c>
      <c r="GW8" s="1">
        <v>628.32000000000005</v>
      </c>
      <c r="GX8" s="1" t="s">
        <v>275</v>
      </c>
      <c r="GY8" s="1" t="s">
        <v>275</v>
      </c>
      <c r="GZ8" s="1" t="s">
        <v>275</v>
      </c>
      <c r="HA8" s="1" t="s">
        <v>275</v>
      </c>
      <c r="HB8" s="1">
        <v>64.400000000000006</v>
      </c>
      <c r="HC8" s="1">
        <v>470.12</v>
      </c>
      <c r="HD8" s="1" t="s">
        <v>275</v>
      </c>
      <c r="HE8" s="1" t="s">
        <v>275</v>
      </c>
      <c r="HF8" s="1" t="s">
        <v>275</v>
      </c>
      <c r="HG8" s="1" t="s">
        <v>275</v>
      </c>
      <c r="HH8" s="1" t="s">
        <v>275</v>
      </c>
      <c r="HI8" s="1" t="s">
        <v>275</v>
      </c>
      <c r="HJ8" s="1">
        <v>16.8</v>
      </c>
      <c r="HK8" s="1">
        <v>376.49</v>
      </c>
      <c r="HL8" s="1">
        <v>165.97</v>
      </c>
      <c r="HM8" s="1">
        <v>1572.76</v>
      </c>
      <c r="HN8" s="1" t="s">
        <v>275</v>
      </c>
      <c r="HO8" s="1" t="s">
        <v>275</v>
      </c>
      <c r="HP8" s="1" t="s">
        <v>275</v>
      </c>
      <c r="HQ8" s="1" t="s">
        <v>275</v>
      </c>
      <c r="HR8" s="1" t="s">
        <v>275</v>
      </c>
      <c r="HS8" s="1" t="s">
        <v>275</v>
      </c>
      <c r="HT8" s="1" t="s">
        <v>275</v>
      </c>
      <c r="HU8" s="1" t="s">
        <v>275</v>
      </c>
      <c r="HV8" s="1" t="s">
        <v>275</v>
      </c>
      <c r="HW8" s="1" t="s">
        <v>275</v>
      </c>
      <c r="HX8" s="1">
        <v>8690</v>
      </c>
      <c r="HY8" s="1">
        <v>51575.15</v>
      </c>
      <c r="HZ8" s="1" t="s">
        <v>275</v>
      </c>
      <c r="IA8" s="1" t="s">
        <v>275</v>
      </c>
      <c r="IB8" s="1">
        <v>20269.95</v>
      </c>
      <c r="IC8" s="1">
        <v>89386.3</v>
      </c>
      <c r="ID8" s="1" t="s">
        <v>275</v>
      </c>
      <c r="IE8" s="1" t="s">
        <v>275</v>
      </c>
      <c r="IF8" s="1" t="s">
        <v>275</v>
      </c>
      <c r="IG8" s="1" t="s">
        <v>275</v>
      </c>
      <c r="IH8" s="1" t="s">
        <v>275</v>
      </c>
      <c r="II8" s="1" t="s">
        <v>275</v>
      </c>
      <c r="IJ8" s="1" t="s">
        <v>275</v>
      </c>
      <c r="IK8" s="1" t="s">
        <v>275</v>
      </c>
      <c r="IL8" s="1" t="s">
        <v>275</v>
      </c>
      <c r="IM8" s="1" t="s">
        <v>275</v>
      </c>
      <c r="IN8" s="1" t="s">
        <v>275</v>
      </c>
      <c r="IO8" s="1" t="s">
        <v>275</v>
      </c>
      <c r="IP8" s="1" t="s">
        <v>275</v>
      </c>
      <c r="IQ8" s="1" t="s">
        <v>275</v>
      </c>
      <c r="IR8" s="1" t="s">
        <v>275</v>
      </c>
      <c r="IS8" s="1" t="s">
        <v>275</v>
      </c>
      <c r="IT8" s="1" t="s">
        <v>275</v>
      </c>
      <c r="IU8" s="1" t="s">
        <v>275</v>
      </c>
      <c r="IV8" s="1" t="s">
        <v>275</v>
      </c>
      <c r="IW8" s="1" t="s">
        <v>275</v>
      </c>
      <c r="IX8" s="1" t="s">
        <v>275</v>
      </c>
      <c r="IY8" s="1" t="s">
        <v>275</v>
      </c>
      <c r="IZ8" s="1" t="s">
        <v>275</v>
      </c>
      <c r="JA8" s="1" t="s">
        <v>275</v>
      </c>
      <c r="JB8" s="1" t="s">
        <v>275</v>
      </c>
      <c r="JC8" s="1" t="s">
        <v>275</v>
      </c>
      <c r="JD8" s="1">
        <v>755.95</v>
      </c>
      <c r="JE8" s="1">
        <v>6425.58</v>
      </c>
      <c r="JF8" s="1" t="s">
        <v>275</v>
      </c>
      <c r="JG8" s="1" t="s">
        <v>275</v>
      </c>
      <c r="JH8" s="1">
        <v>25.6</v>
      </c>
      <c r="JI8" s="1">
        <v>87.04</v>
      </c>
      <c r="JJ8" s="1">
        <v>576</v>
      </c>
      <c r="JK8" s="1">
        <v>2016</v>
      </c>
      <c r="JL8" s="1" t="s">
        <v>275</v>
      </c>
      <c r="JM8" s="1" t="s">
        <v>275</v>
      </c>
      <c r="JN8" s="1" t="s">
        <v>275</v>
      </c>
      <c r="JO8" s="1" t="s">
        <v>275</v>
      </c>
      <c r="JP8" s="1">
        <v>62</v>
      </c>
      <c r="JQ8" s="26">
        <v>4555</v>
      </c>
      <c r="JR8" s="1">
        <f t="shared" si="4"/>
        <v>24.136286562102587</v>
      </c>
      <c r="JS8" s="1">
        <v>62</v>
      </c>
      <c r="JT8" s="1">
        <v>60</v>
      </c>
      <c r="JW8" s="1">
        <v>16</v>
      </c>
      <c r="JX8" s="1">
        <v>19</v>
      </c>
      <c r="KH8" s="1">
        <v>10</v>
      </c>
      <c r="KM8" s="1">
        <v>4</v>
      </c>
      <c r="LO8" s="1">
        <v>7</v>
      </c>
    </row>
    <row r="9" spans="1:1018" ht="15" x14ac:dyDescent="0.25">
      <c r="A9" s="35" t="s">
        <v>377</v>
      </c>
      <c r="B9" s="35" t="s">
        <v>378</v>
      </c>
      <c r="C9" s="35"/>
      <c r="D9" s="24">
        <v>433.5</v>
      </c>
      <c r="E9" s="24">
        <f t="shared" si="0"/>
        <v>44.20299884659746</v>
      </c>
      <c r="F9" s="19">
        <v>0</v>
      </c>
      <c r="G9" s="19">
        <v>100</v>
      </c>
      <c r="H9" s="25">
        <v>19162</v>
      </c>
      <c r="I9" s="42">
        <v>6.2156951980332402E-3</v>
      </c>
      <c r="J9" s="25">
        <v>9964</v>
      </c>
      <c r="K9" s="42">
        <v>0.51998747521135602</v>
      </c>
      <c r="L9" s="25">
        <v>9198</v>
      </c>
      <c r="M9" s="42">
        <v>0.48001252478864398</v>
      </c>
      <c r="N9" s="25">
        <v>5016</v>
      </c>
      <c r="O9" s="19">
        <f t="shared" si="1"/>
        <v>26.176808266360506</v>
      </c>
      <c r="P9" s="25">
        <v>3909</v>
      </c>
      <c r="Q9" s="19">
        <v>20.399749504227099</v>
      </c>
      <c r="R9" s="25">
        <v>13138</v>
      </c>
      <c r="S9" s="20">
        <f t="shared" si="2"/>
        <v>68.562780503079011</v>
      </c>
      <c r="T9" s="25">
        <v>7157</v>
      </c>
      <c r="U9" s="19">
        <v>37.3499634693665</v>
      </c>
      <c r="V9" s="25">
        <v>3079</v>
      </c>
      <c r="W9" s="19">
        <v>16.068260098110802</v>
      </c>
      <c r="X9" s="37" t="s">
        <v>379</v>
      </c>
      <c r="Y9" s="20">
        <f t="shared" si="3"/>
        <v>65.953449535539093</v>
      </c>
      <c r="Z9" s="1">
        <v>8</v>
      </c>
      <c r="AA9" s="1">
        <v>17</v>
      </c>
      <c r="AB9" s="26">
        <v>4624</v>
      </c>
      <c r="AC9" s="25">
        <v>5510</v>
      </c>
      <c r="AD9" s="1">
        <v>3.47</v>
      </c>
      <c r="AE9" s="19">
        <v>3.1578949999999999</v>
      </c>
      <c r="AF9" s="19">
        <v>9.5825770000000006</v>
      </c>
      <c r="AG9" s="19">
        <v>1.669691</v>
      </c>
      <c r="AH9" s="1">
        <v>0</v>
      </c>
      <c r="AI9" s="23">
        <v>26.579147640791501</v>
      </c>
      <c r="AJ9" s="23">
        <f t="shared" si="5"/>
        <v>1464.5110350076118</v>
      </c>
      <c r="AK9" s="24">
        <v>16.442133529100001</v>
      </c>
      <c r="AL9" s="25">
        <v>3619</v>
      </c>
      <c r="AM9" s="24">
        <v>32.296437521999998</v>
      </c>
      <c r="AN9" s="25">
        <v>7108</v>
      </c>
      <c r="AO9" s="24">
        <v>84.060679781100006</v>
      </c>
      <c r="AP9" s="25">
        <v>18502</v>
      </c>
      <c r="AQ9" s="24">
        <v>5.6447321721000003</v>
      </c>
      <c r="AR9" s="25">
        <v>1242</v>
      </c>
      <c r="AS9" s="24">
        <v>33.662026134800001</v>
      </c>
      <c r="AT9" s="25">
        <v>7409</v>
      </c>
      <c r="AU9" s="24">
        <v>45.077606142199997</v>
      </c>
      <c r="AV9" s="25">
        <v>9922</v>
      </c>
      <c r="AW9" s="24">
        <v>48.560746932299999</v>
      </c>
      <c r="AX9" s="25">
        <v>10688</v>
      </c>
      <c r="AY9" s="24">
        <v>7.7812351234000001</v>
      </c>
      <c r="AZ9" s="25">
        <v>1713</v>
      </c>
      <c r="BA9" s="24">
        <v>0.75537703339999995</v>
      </c>
      <c r="BB9" s="25">
        <v>166</v>
      </c>
      <c r="BC9" s="1">
        <v>23</v>
      </c>
      <c r="BD9" s="1">
        <v>18</v>
      </c>
      <c r="BE9" s="1">
        <v>5</v>
      </c>
      <c r="BF9" s="1">
        <v>71</v>
      </c>
      <c r="BG9" s="1">
        <v>65</v>
      </c>
      <c r="BH9" s="1">
        <v>6</v>
      </c>
      <c r="BI9" s="1">
        <v>0</v>
      </c>
      <c r="BO9" s="1">
        <v>99</v>
      </c>
      <c r="BP9" s="1">
        <v>0</v>
      </c>
      <c r="BQ9" s="1">
        <v>0</v>
      </c>
      <c r="BR9" s="1">
        <v>12</v>
      </c>
      <c r="BS9" s="1">
        <v>0</v>
      </c>
      <c r="BT9" s="1">
        <v>0</v>
      </c>
      <c r="BU9" s="1">
        <v>0</v>
      </c>
      <c r="BV9" s="1">
        <v>3</v>
      </c>
      <c r="BW9" s="1">
        <v>4</v>
      </c>
      <c r="BX9" s="1">
        <v>0</v>
      </c>
      <c r="BY9" s="1">
        <v>5</v>
      </c>
      <c r="BZ9" s="1">
        <v>15</v>
      </c>
      <c r="CA9" s="1">
        <v>60</v>
      </c>
      <c r="CB9" s="39">
        <v>4</v>
      </c>
      <c r="CC9" s="1">
        <v>112</v>
      </c>
      <c r="CD9" s="1">
        <v>30</v>
      </c>
      <c r="CE9" s="1">
        <v>15</v>
      </c>
      <c r="CF9" s="1">
        <v>31</v>
      </c>
      <c r="CG9" s="1">
        <v>36</v>
      </c>
      <c r="CH9" s="19">
        <v>12.7404718693285</v>
      </c>
      <c r="CI9" s="19">
        <v>11.7241379310345</v>
      </c>
      <c r="CJ9" s="19">
        <v>21.578947368421101</v>
      </c>
      <c r="CK9" s="19">
        <v>80.344827586206904</v>
      </c>
      <c r="CL9" s="19">
        <v>7.5317604355716901</v>
      </c>
      <c r="CM9" s="19">
        <v>85.843920145190594</v>
      </c>
      <c r="CN9" s="19"/>
      <c r="CO9" s="1">
        <v>0</v>
      </c>
      <c r="CP9" s="26">
        <v>8000</v>
      </c>
      <c r="CQ9" s="26">
        <v>4800</v>
      </c>
      <c r="CR9" s="26">
        <v>1600</v>
      </c>
      <c r="CS9" s="26">
        <v>1600</v>
      </c>
      <c r="CT9" s="26">
        <v>1707</v>
      </c>
      <c r="CU9" s="26">
        <v>29</v>
      </c>
      <c r="CV9" s="26">
        <v>2</v>
      </c>
      <c r="CW9" s="1">
        <v>83</v>
      </c>
      <c r="CX9" s="1">
        <v>5142</v>
      </c>
      <c r="CY9" s="1">
        <v>301</v>
      </c>
      <c r="CZ9" s="1">
        <v>30</v>
      </c>
      <c r="DA9" s="1">
        <v>569</v>
      </c>
      <c r="DB9" s="1">
        <v>43</v>
      </c>
      <c r="DC9" s="1">
        <v>34</v>
      </c>
      <c r="DD9" s="1">
        <v>1979</v>
      </c>
      <c r="DE9" s="1">
        <v>130</v>
      </c>
      <c r="DF9" s="1">
        <v>12</v>
      </c>
      <c r="DG9" s="1">
        <v>1164</v>
      </c>
      <c r="DH9" s="1">
        <v>60</v>
      </c>
      <c r="DI9" s="1">
        <v>6</v>
      </c>
      <c r="DJ9" s="1">
        <v>1138</v>
      </c>
      <c r="DK9" s="1">
        <v>54</v>
      </c>
      <c r="DO9" s="1">
        <v>8.23</v>
      </c>
      <c r="DP9" s="1" t="s">
        <v>358</v>
      </c>
      <c r="DQ9" s="1">
        <v>8.3800000000000008</v>
      </c>
      <c r="DR9" s="26">
        <v>1894531</v>
      </c>
      <c r="DS9" s="26">
        <v>4264</v>
      </c>
      <c r="DT9" s="26">
        <v>1679.42620720626</v>
      </c>
      <c r="DU9" s="43">
        <v>2</v>
      </c>
      <c r="DV9" s="1">
        <v>4</v>
      </c>
      <c r="DW9" s="1">
        <v>1</v>
      </c>
      <c r="DX9" s="1">
        <v>0</v>
      </c>
      <c r="DY9" s="1">
        <v>13</v>
      </c>
      <c r="DZ9" s="1">
        <v>7</v>
      </c>
      <c r="EA9" s="1">
        <v>1015</v>
      </c>
      <c r="EB9" s="1">
        <v>2083</v>
      </c>
      <c r="EC9" s="1">
        <v>287424</v>
      </c>
      <c r="ED9" s="26">
        <v>9859</v>
      </c>
      <c r="EE9" s="26">
        <v>9727</v>
      </c>
      <c r="EF9" s="19">
        <v>98.661121817628597</v>
      </c>
      <c r="EG9" s="19">
        <v>42.644186285596803</v>
      </c>
      <c r="EH9" s="19">
        <v>57.355813714403197</v>
      </c>
      <c r="EI9" s="1">
        <v>132</v>
      </c>
      <c r="EJ9" s="19">
        <v>1.33887818237144</v>
      </c>
      <c r="EK9" s="26">
        <v>394</v>
      </c>
      <c r="EL9" s="26">
        <v>1162</v>
      </c>
      <c r="EM9" s="44">
        <v>178.99100000000001</v>
      </c>
      <c r="EN9" s="26">
        <v>7145</v>
      </c>
      <c r="EO9" s="23">
        <v>36.599020000000003</v>
      </c>
      <c r="EP9" s="23">
        <v>22.393281999999999</v>
      </c>
      <c r="EQ9" s="23">
        <v>14.373688</v>
      </c>
      <c r="ER9" s="23">
        <v>26.03219</v>
      </c>
      <c r="ES9" s="1">
        <v>12.873329999999999</v>
      </c>
      <c r="ET9" s="1">
        <v>0.73</v>
      </c>
      <c r="EU9" s="31">
        <v>54.2353758181073</v>
      </c>
      <c r="EV9" s="31" t="s">
        <v>322</v>
      </c>
      <c r="EW9" s="1">
        <v>2</v>
      </c>
      <c r="EX9" s="1">
        <v>0</v>
      </c>
      <c r="EY9" s="1">
        <v>0</v>
      </c>
      <c r="EZ9" s="1">
        <v>0</v>
      </c>
      <c r="FA9" s="1">
        <v>0</v>
      </c>
      <c r="FB9" s="33">
        <v>0</v>
      </c>
      <c r="FC9" s="1" t="s">
        <v>275</v>
      </c>
      <c r="FD9" s="1" t="s">
        <v>275</v>
      </c>
      <c r="FE9" s="1" t="s">
        <v>275</v>
      </c>
      <c r="FF9" s="1" t="s">
        <v>275</v>
      </c>
      <c r="FG9" s="1" t="s">
        <v>275</v>
      </c>
      <c r="FH9" s="1">
        <v>3</v>
      </c>
      <c r="FI9" s="1">
        <v>1</v>
      </c>
      <c r="FJ9" s="24">
        <v>9567.2999999999993</v>
      </c>
      <c r="FK9" s="24">
        <v>8102.3</v>
      </c>
      <c r="FL9" s="44">
        <v>491567.26</v>
      </c>
      <c r="FM9" s="44">
        <v>404100.07</v>
      </c>
      <c r="FN9" s="37" t="s">
        <v>380</v>
      </c>
      <c r="FO9" s="37" t="s">
        <v>381</v>
      </c>
      <c r="FP9" s="37" t="s">
        <v>382</v>
      </c>
      <c r="FQ9" s="37" t="s">
        <v>383</v>
      </c>
      <c r="FR9" s="37" t="s">
        <v>384</v>
      </c>
      <c r="FS9" s="37" t="s">
        <v>385</v>
      </c>
      <c r="FT9" s="37" t="s">
        <v>386</v>
      </c>
      <c r="FU9" s="37" t="s">
        <v>387</v>
      </c>
      <c r="FV9" s="37" t="s">
        <v>388</v>
      </c>
      <c r="FW9" s="37" t="s">
        <v>389</v>
      </c>
      <c r="FX9" s="37" t="s">
        <v>390</v>
      </c>
      <c r="FY9" s="37" t="s">
        <v>391</v>
      </c>
      <c r="FZ9" s="1" t="s">
        <v>275</v>
      </c>
      <c r="GA9" s="1" t="s">
        <v>275</v>
      </c>
      <c r="GB9" s="37" t="s">
        <v>392</v>
      </c>
      <c r="GC9" s="37" t="s">
        <v>393</v>
      </c>
      <c r="GD9" s="37" t="s">
        <v>394</v>
      </c>
      <c r="GE9" s="37" t="s">
        <v>395</v>
      </c>
      <c r="GF9" s="37" t="s">
        <v>396</v>
      </c>
      <c r="GG9" s="37" t="s">
        <v>397</v>
      </c>
      <c r="GH9" s="1" t="s">
        <v>275</v>
      </c>
      <c r="GI9" s="1" t="s">
        <v>275</v>
      </c>
      <c r="GJ9" s="1" t="s">
        <v>275</v>
      </c>
      <c r="GK9" s="1" t="s">
        <v>275</v>
      </c>
      <c r="GL9" s="1">
        <v>453917.52</v>
      </c>
      <c r="GM9" s="1">
        <v>149189.07</v>
      </c>
      <c r="GN9" s="1">
        <v>8834.25</v>
      </c>
      <c r="GO9" s="1">
        <v>1441.06</v>
      </c>
      <c r="GP9" s="1" t="s">
        <v>275</v>
      </c>
      <c r="GQ9" s="1" t="s">
        <v>275</v>
      </c>
      <c r="GR9" s="1" t="s">
        <v>275</v>
      </c>
      <c r="GS9" s="1" t="s">
        <v>275</v>
      </c>
      <c r="GT9" s="1" t="s">
        <v>275</v>
      </c>
      <c r="GU9" s="1" t="s">
        <v>275</v>
      </c>
      <c r="GV9" s="1" t="s">
        <v>275</v>
      </c>
      <c r="GW9" s="1" t="s">
        <v>275</v>
      </c>
      <c r="GX9" s="1" t="s">
        <v>275</v>
      </c>
      <c r="GY9" s="1" t="s">
        <v>275</v>
      </c>
      <c r="GZ9" s="1" t="s">
        <v>275</v>
      </c>
      <c r="HA9" s="1" t="s">
        <v>275</v>
      </c>
      <c r="HB9" s="1">
        <v>1039.68</v>
      </c>
      <c r="HC9" s="1">
        <v>58741.919999999998</v>
      </c>
      <c r="HD9" s="1" t="s">
        <v>275</v>
      </c>
      <c r="HE9" s="1" t="s">
        <v>275</v>
      </c>
      <c r="HF9" s="1" t="s">
        <v>275</v>
      </c>
      <c r="HG9" s="1" t="s">
        <v>275</v>
      </c>
      <c r="HH9" s="1" t="s">
        <v>275</v>
      </c>
      <c r="HI9" s="1" t="s">
        <v>275</v>
      </c>
      <c r="HJ9" s="1" t="s">
        <v>275</v>
      </c>
      <c r="HK9" s="1" t="s">
        <v>275</v>
      </c>
      <c r="HL9" s="1">
        <v>25.58</v>
      </c>
      <c r="HM9" s="1">
        <v>263.95999999999998</v>
      </c>
      <c r="HN9" s="1" t="s">
        <v>275</v>
      </c>
      <c r="HO9" s="1" t="s">
        <v>275</v>
      </c>
      <c r="HP9" s="1" t="s">
        <v>275</v>
      </c>
      <c r="HQ9" s="1" t="s">
        <v>275</v>
      </c>
      <c r="HR9" s="1" t="s">
        <v>275</v>
      </c>
      <c r="HS9" s="1" t="s">
        <v>275</v>
      </c>
      <c r="HT9" s="1" t="s">
        <v>275</v>
      </c>
      <c r="HU9" s="1" t="s">
        <v>275</v>
      </c>
      <c r="HV9" s="1" t="s">
        <v>275</v>
      </c>
      <c r="HW9" s="1" t="s">
        <v>275</v>
      </c>
      <c r="HX9" s="1">
        <v>5330</v>
      </c>
      <c r="HY9" s="1">
        <v>30121.96</v>
      </c>
      <c r="HZ9" s="1" t="s">
        <v>275</v>
      </c>
      <c r="IA9" s="1" t="s">
        <v>275</v>
      </c>
      <c r="IB9" s="1">
        <v>21722</v>
      </c>
      <c r="IC9" s="1">
        <v>95883.82</v>
      </c>
      <c r="ID9" s="1" t="s">
        <v>275</v>
      </c>
      <c r="IE9" s="1" t="s">
        <v>275</v>
      </c>
      <c r="IF9" s="1" t="s">
        <v>275</v>
      </c>
      <c r="IG9" s="1" t="s">
        <v>275</v>
      </c>
      <c r="IH9" s="1" t="s">
        <v>275</v>
      </c>
      <c r="II9" s="1" t="s">
        <v>275</v>
      </c>
      <c r="IJ9" s="1" t="s">
        <v>275</v>
      </c>
      <c r="IK9" s="1" t="s">
        <v>275</v>
      </c>
      <c r="IL9" s="1" t="s">
        <v>275</v>
      </c>
      <c r="IM9" s="1" t="s">
        <v>275</v>
      </c>
      <c r="IN9" s="1" t="s">
        <v>275</v>
      </c>
      <c r="IO9" s="1" t="s">
        <v>275</v>
      </c>
      <c r="IP9" s="1" t="s">
        <v>275</v>
      </c>
      <c r="IQ9" s="1" t="s">
        <v>275</v>
      </c>
      <c r="IR9" s="1" t="s">
        <v>275</v>
      </c>
      <c r="IS9" s="1" t="s">
        <v>275</v>
      </c>
      <c r="IT9" s="1" t="s">
        <v>275</v>
      </c>
      <c r="IU9" s="1" t="s">
        <v>275</v>
      </c>
      <c r="IV9" s="1" t="s">
        <v>275</v>
      </c>
      <c r="IW9" s="1" t="s">
        <v>275</v>
      </c>
      <c r="IX9" s="1" t="s">
        <v>275</v>
      </c>
      <c r="IY9" s="1" t="s">
        <v>275</v>
      </c>
      <c r="IZ9" s="1" t="s">
        <v>275</v>
      </c>
      <c r="JA9" s="1" t="s">
        <v>275</v>
      </c>
      <c r="JB9" s="1" t="s">
        <v>275</v>
      </c>
      <c r="JC9" s="1" t="s">
        <v>275</v>
      </c>
      <c r="JD9" s="1">
        <v>240.4</v>
      </c>
      <c r="JE9" s="1">
        <v>2230.91</v>
      </c>
      <c r="JF9" s="1" t="s">
        <v>275</v>
      </c>
      <c r="JG9" s="1" t="s">
        <v>275</v>
      </c>
      <c r="JH9" s="1">
        <v>19.649999999999999</v>
      </c>
      <c r="JI9" s="1">
        <v>61.21</v>
      </c>
      <c r="JJ9" s="1">
        <v>8.6999999999999993</v>
      </c>
      <c r="JK9" s="1">
        <v>28.71</v>
      </c>
      <c r="JL9" s="1" t="s">
        <v>275</v>
      </c>
      <c r="JM9" s="1" t="s">
        <v>275</v>
      </c>
      <c r="JN9" s="1" t="s">
        <v>275</v>
      </c>
      <c r="JO9" s="1" t="s">
        <v>275</v>
      </c>
      <c r="JP9" s="1">
        <v>3887</v>
      </c>
      <c r="JQ9" s="26">
        <v>14955</v>
      </c>
      <c r="JR9" s="1">
        <f t="shared" si="4"/>
        <v>78.045089239119093</v>
      </c>
      <c r="JS9" s="1">
        <v>92</v>
      </c>
      <c r="JT9" s="1">
        <v>7108</v>
      </c>
      <c r="JU9" s="1">
        <v>9</v>
      </c>
      <c r="JV9" s="1">
        <v>5</v>
      </c>
      <c r="JW9" s="1">
        <v>11</v>
      </c>
      <c r="JX9" s="1">
        <v>9</v>
      </c>
      <c r="KH9" s="1">
        <v>6</v>
      </c>
      <c r="KM9" s="1">
        <v>1</v>
      </c>
      <c r="KN9" s="1">
        <v>5</v>
      </c>
      <c r="KU9" s="1">
        <v>16</v>
      </c>
      <c r="LG9" s="1">
        <v>3</v>
      </c>
      <c r="LH9" s="1">
        <v>5</v>
      </c>
      <c r="LL9" s="1">
        <v>14</v>
      </c>
    </row>
    <row r="10" spans="1:1018" ht="15" x14ac:dyDescent="0.25">
      <c r="A10" s="35" t="s">
        <v>398</v>
      </c>
      <c r="B10" s="35" t="s">
        <v>399</v>
      </c>
      <c r="C10" s="35"/>
      <c r="D10" s="18">
        <v>272.3</v>
      </c>
      <c r="E10" s="18">
        <f t="shared" si="0"/>
        <v>46.074182886522216</v>
      </c>
      <c r="F10" s="19">
        <v>44.779212498007297</v>
      </c>
      <c r="G10" s="20">
        <v>55.220787501992703</v>
      </c>
      <c r="H10" s="21">
        <v>12546</v>
      </c>
      <c r="I10" s="36">
        <v>4.0696227927421499E-3</v>
      </c>
      <c r="J10" s="21">
        <v>6476</v>
      </c>
      <c r="K10" s="36">
        <v>0.51618045592220596</v>
      </c>
      <c r="L10" s="21">
        <v>6070</v>
      </c>
      <c r="M10" s="36">
        <v>0.48381954407779398</v>
      </c>
      <c r="N10" s="21">
        <v>3366</v>
      </c>
      <c r="O10" s="20">
        <f t="shared" si="1"/>
        <v>26.829268292682926</v>
      </c>
      <c r="P10" s="21">
        <v>3075</v>
      </c>
      <c r="Q10" s="20">
        <v>24.509803921568601</v>
      </c>
      <c r="R10" s="21">
        <v>8508</v>
      </c>
      <c r="S10" s="20">
        <f t="shared" si="2"/>
        <v>67.814442850310854</v>
      </c>
      <c r="T10" s="21">
        <v>4527</v>
      </c>
      <c r="U10" s="20">
        <v>36.083213773314199</v>
      </c>
      <c r="V10" s="21">
        <v>1578</v>
      </c>
      <c r="W10" s="20">
        <v>12.5777140124342</v>
      </c>
      <c r="X10" s="37" t="s">
        <v>400</v>
      </c>
      <c r="Y10" s="20">
        <f t="shared" si="3"/>
        <v>78.606727243743023</v>
      </c>
      <c r="Z10" s="38">
        <v>3</v>
      </c>
      <c r="AA10" s="38">
        <v>14</v>
      </c>
      <c r="AB10" s="21">
        <v>2853</v>
      </c>
      <c r="AC10" s="21">
        <v>3546</v>
      </c>
      <c r="AD10" s="22">
        <v>3.52</v>
      </c>
      <c r="AE10" s="20">
        <v>1.5792440000000001</v>
      </c>
      <c r="AF10" s="20">
        <v>3.102087</v>
      </c>
      <c r="AG10" s="20">
        <v>1.1844330000000001</v>
      </c>
      <c r="AH10" s="22">
        <v>1</v>
      </c>
      <c r="AI10" s="23">
        <v>32.1975166041005</v>
      </c>
      <c r="AJ10" s="23">
        <f t="shared" si="5"/>
        <v>1141.7239387814038</v>
      </c>
      <c r="AK10" s="18">
        <v>13.9243913239</v>
      </c>
      <c r="AL10" s="21">
        <v>1706</v>
      </c>
      <c r="AM10" s="18">
        <v>15.824853729399999</v>
      </c>
      <c r="AN10" s="21">
        <v>1939</v>
      </c>
      <c r="AO10" s="18">
        <v>72.500498353200001</v>
      </c>
      <c r="AP10" s="21">
        <v>8881</v>
      </c>
      <c r="AQ10" s="18">
        <v>7.1373635857000002</v>
      </c>
      <c r="AR10" s="21">
        <v>874</v>
      </c>
      <c r="AS10" s="18">
        <v>5.1972697937000003</v>
      </c>
      <c r="AT10" s="21">
        <v>637</v>
      </c>
      <c r="AU10" s="18">
        <v>24.455899477100001</v>
      </c>
      <c r="AV10" s="21">
        <v>2996</v>
      </c>
      <c r="AW10" s="18">
        <v>50.236450218400002</v>
      </c>
      <c r="AX10" s="21">
        <v>6154</v>
      </c>
      <c r="AY10" s="18">
        <v>3.8446783790999999</v>
      </c>
      <c r="AZ10" s="21">
        <v>471</v>
      </c>
      <c r="BA10" s="18">
        <v>6.6023186909999998</v>
      </c>
      <c r="BB10" s="21">
        <v>809</v>
      </c>
      <c r="BC10" s="1">
        <v>30</v>
      </c>
      <c r="BD10" s="1">
        <v>22</v>
      </c>
      <c r="BE10" s="1">
        <v>8</v>
      </c>
      <c r="BF10" s="1">
        <v>160</v>
      </c>
      <c r="BG10" s="1">
        <v>160</v>
      </c>
      <c r="BH10" s="1">
        <v>0</v>
      </c>
      <c r="BI10" s="1">
        <v>0</v>
      </c>
      <c r="BJ10" s="22"/>
      <c r="BK10" s="22"/>
      <c r="BL10" s="22"/>
      <c r="BM10" s="22"/>
      <c r="BN10" s="22"/>
      <c r="BO10" s="22">
        <v>184</v>
      </c>
      <c r="BP10" s="22">
        <v>1</v>
      </c>
      <c r="BQ10" s="22">
        <v>0</v>
      </c>
      <c r="BR10" s="22">
        <v>24</v>
      </c>
      <c r="BS10" s="22">
        <v>0</v>
      </c>
      <c r="BT10" s="22">
        <v>0</v>
      </c>
      <c r="BU10" s="22">
        <v>3</v>
      </c>
      <c r="BV10" s="22">
        <v>0</v>
      </c>
      <c r="BW10" s="22">
        <v>10</v>
      </c>
      <c r="BX10" s="22">
        <v>1</v>
      </c>
      <c r="BY10" s="22">
        <v>1</v>
      </c>
      <c r="BZ10" s="22">
        <v>17</v>
      </c>
      <c r="CA10" s="22">
        <v>127</v>
      </c>
      <c r="CB10" s="39">
        <v>1</v>
      </c>
      <c r="CC10" s="22">
        <v>104</v>
      </c>
      <c r="CD10" s="22">
        <v>0</v>
      </c>
      <c r="CE10" s="22">
        <v>17</v>
      </c>
      <c r="CF10" s="22">
        <v>71</v>
      </c>
      <c r="CG10" s="22">
        <v>16</v>
      </c>
      <c r="CH10" s="20">
        <v>16.835871404399299</v>
      </c>
      <c r="CI10" s="20">
        <v>19.9943598420756</v>
      </c>
      <c r="CJ10" s="20">
        <v>52.763677382966698</v>
      </c>
      <c r="CK10" s="20">
        <v>81.838691483361501</v>
      </c>
      <c r="CL10" s="20">
        <v>16.328257191201399</v>
      </c>
      <c r="CM10" s="20">
        <v>91.878172588832498</v>
      </c>
      <c r="CN10" s="20"/>
      <c r="CO10" s="1">
        <v>0</v>
      </c>
      <c r="CP10" s="21">
        <v>8000</v>
      </c>
      <c r="CQ10" s="21">
        <v>2400</v>
      </c>
      <c r="CR10" s="21">
        <v>4000</v>
      </c>
      <c r="CS10" s="21">
        <v>1600</v>
      </c>
      <c r="CT10" s="21">
        <v>1062</v>
      </c>
      <c r="CU10" s="21">
        <v>0</v>
      </c>
      <c r="CV10" s="21"/>
      <c r="CW10" s="22">
        <v>35</v>
      </c>
      <c r="CX10" s="22">
        <v>2885</v>
      </c>
      <c r="CY10" s="22">
        <v>143</v>
      </c>
      <c r="CZ10" s="22">
        <v>12</v>
      </c>
      <c r="DA10" s="22">
        <v>333</v>
      </c>
      <c r="DB10" s="22">
        <v>22</v>
      </c>
      <c r="DC10" s="22">
        <v>14</v>
      </c>
      <c r="DD10" s="22">
        <v>1325</v>
      </c>
      <c r="DE10" s="22">
        <v>66</v>
      </c>
      <c r="DF10" s="22">
        <v>5</v>
      </c>
      <c r="DG10" s="22">
        <v>655</v>
      </c>
      <c r="DH10" s="22">
        <v>26</v>
      </c>
      <c r="DI10" s="22">
        <v>2</v>
      </c>
      <c r="DJ10" s="22">
        <v>384</v>
      </c>
      <c r="DK10" s="22">
        <v>16</v>
      </c>
      <c r="DL10" s="22"/>
      <c r="DM10" s="22"/>
      <c r="DN10" s="22"/>
      <c r="DO10" s="1">
        <v>8.66</v>
      </c>
      <c r="DP10" s="1" t="s">
        <v>358</v>
      </c>
      <c r="DQ10" s="1">
        <v>6.58</v>
      </c>
      <c r="DR10" s="21">
        <v>416966</v>
      </c>
      <c r="DS10" s="21">
        <v>2688</v>
      </c>
      <c r="DT10" s="21">
        <v>821.03637468300894</v>
      </c>
      <c r="DU10" s="40">
        <v>3</v>
      </c>
      <c r="DV10" s="1">
        <v>1</v>
      </c>
      <c r="DW10" s="1">
        <v>1</v>
      </c>
      <c r="DX10" s="1">
        <v>0</v>
      </c>
      <c r="DY10" s="1">
        <v>2</v>
      </c>
      <c r="DZ10" s="1">
        <v>2</v>
      </c>
      <c r="EA10" s="1">
        <v>349</v>
      </c>
      <c r="EB10" s="1">
        <v>462</v>
      </c>
      <c r="EC10" s="1">
        <v>58418</v>
      </c>
      <c r="ED10" s="21">
        <v>5597</v>
      </c>
      <c r="EE10" s="21">
        <v>5378</v>
      </c>
      <c r="EF10" s="20">
        <v>96.087189565838798</v>
      </c>
      <c r="EG10" s="20">
        <v>35.70100409074</v>
      </c>
      <c r="EH10" s="20">
        <v>64.298995909259901</v>
      </c>
      <c r="EI10" s="22">
        <v>219</v>
      </c>
      <c r="EJ10" s="20">
        <v>3.9128104341611598</v>
      </c>
      <c r="EK10" s="21">
        <v>389</v>
      </c>
      <c r="EL10" s="21">
        <v>751</v>
      </c>
      <c r="EM10" s="41">
        <v>83.932000000000002</v>
      </c>
      <c r="EN10" s="21">
        <v>4754</v>
      </c>
      <c r="EO10" s="28">
        <v>19.541439</v>
      </c>
      <c r="EP10" s="28">
        <v>32.961716000000003</v>
      </c>
      <c r="EQ10" s="28">
        <v>18.973496000000001</v>
      </c>
      <c r="ER10" s="28">
        <v>27.324358</v>
      </c>
      <c r="ES10" s="1">
        <v>3.3210000000000002E-3</v>
      </c>
      <c r="ET10" s="1">
        <v>0</v>
      </c>
      <c r="EU10" s="31">
        <v>56.258306759788198</v>
      </c>
      <c r="EV10" s="31" t="s">
        <v>299</v>
      </c>
      <c r="EW10" s="1" t="s">
        <v>275</v>
      </c>
      <c r="EX10" s="1" t="s">
        <v>275</v>
      </c>
      <c r="EY10" s="1" t="s">
        <v>275</v>
      </c>
      <c r="EZ10" s="1" t="s">
        <v>275</v>
      </c>
      <c r="FA10" s="1" t="s">
        <v>275</v>
      </c>
      <c r="FC10" s="1" t="s">
        <v>275</v>
      </c>
      <c r="FD10" s="1" t="s">
        <v>275</v>
      </c>
      <c r="FE10" s="1" t="s">
        <v>275</v>
      </c>
      <c r="FF10" s="1" t="s">
        <v>275</v>
      </c>
      <c r="FG10" s="1" t="s">
        <v>275</v>
      </c>
      <c r="FH10" s="1">
        <v>2</v>
      </c>
      <c r="FI10" s="22">
        <v>1</v>
      </c>
      <c r="FJ10" s="18">
        <v>11015.55</v>
      </c>
      <c r="FK10" s="18">
        <v>10681.05</v>
      </c>
      <c r="FL10" s="41">
        <v>25466.66</v>
      </c>
      <c r="FM10" s="41">
        <v>171866.22</v>
      </c>
      <c r="FN10" s="37" t="s">
        <v>401</v>
      </c>
      <c r="FO10" s="37" t="s">
        <v>402</v>
      </c>
      <c r="FP10" s="37" t="s">
        <v>403</v>
      </c>
      <c r="FQ10" s="37" t="s">
        <v>404</v>
      </c>
      <c r="FR10" s="37" t="s">
        <v>405</v>
      </c>
      <c r="FS10" s="37" t="s">
        <v>406</v>
      </c>
      <c r="FT10" s="37" t="s">
        <v>407</v>
      </c>
      <c r="FU10" s="37" t="s">
        <v>408</v>
      </c>
      <c r="FV10" s="37" t="s">
        <v>409</v>
      </c>
      <c r="FW10" s="37" t="s">
        <v>410</v>
      </c>
      <c r="FX10" s="37" t="s">
        <v>411</v>
      </c>
      <c r="FY10" s="37" t="s">
        <v>412</v>
      </c>
      <c r="FZ10" s="1" t="s">
        <v>275</v>
      </c>
      <c r="GA10" s="1" t="s">
        <v>275</v>
      </c>
      <c r="GB10" s="37" t="s">
        <v>413</v>
      </c>
      <c r="GC10" s="37" t="s">
        <v>414</v>
      </c>
      <c r="GD10" s="37" t="s">
        <v>415</v>
      </c>
      <c r="GE10" s="37" t="s">
        <v>416</v>
      </c>
      <c r="GF10" s="37" t="s">
        <v>417</v>
      </c>
      <c r="GG10" s="37" t="s">
        <v>418</v>
      </c>
      <c r="GH10" s="1" t="s">
        <v>275</v>
      </c>
      <c r="GI10" s="1" t="s">
        <v>275</v>
      </c>
      <c r="GJ10" s="1" t="s">
        <v>275</v>
      </c>
      <c r="GK10" s="1" t="s">
        <v>275</v>
      </c>
      <c r="GL10" s="1">
        <v>398.9</v>
      </c>
      <c r="GM10" s="1">
        <v>149.79</v>
      </c>
      <c r="GN10" s="1" t="s">
        <v>275</v>
      </c>
      <c r="GO10" s="1" t="s">
        <v>275</v>
      </c>
      <c r="GP10" s="1">
        <v>1157.73</v>
      </c>
      <c r="GQ10" s="1">
        <v>4899.75</v>
      </c>
      <c r="GR10" s="1" t="s">
        <v>275</v>
      </c>
      <c r="GS10" s="1" t="s">
        <v>275</v>
      </c>
      <c r="GT10" s="1" t="s">
        <v>275</v>
      </c>
      <c r="GU10" s="1" t="s">
        <v>275</v>
      </c>
      <c r="GV10" s="1" t="s">
        <v>275</v>
      </c>
      <c r="GW10" s="1" t="s">
        <v>275</v>
      </c>
      <c r="GX10" s="1">
        <v>27934.799999999999</v>
      </c>
      <c r="GY10" s="1">
        <v>119881.26</v>
      </c>
      <c r="GZ10" s="1" t="s">
        <v>275</v>
      </c>
      <c r="HA10" s="1" t="s">
        <v>275</v>
      </c>
      <c r="HB10" s="1" t="s">
        <v>275</v>
      </c>
      <c r="HC10" s="1" t="s">
        <v>275</v>
      </c>
      <c r="HD10" s="1" t="s">
        <v>275</v>
      </c>
      <c r="HE10" s="1" t="s">
        <v>275</v>
      </c>
      <c r="HF10" s="1" t="s">
        <v>275</v>
      </c>
      <c r="HG10" s="1" t="s">
        <v>275</v>
      </c>
      <c r="HH10" s="1" t="s">
        <v>275</v>
      </c>
      <c r="HI10" s="1" t="s">
        <v>275</v>
      </c>
      <c r="HJ10" s="1" t="s">
        <v>275</v>
      </c>
      <c r="HK10" s="1" t="s">
        <v>275</v>
      </c>
      <c r="HL10" s="1">
        <v>9.06</v>
      </c>
      <c r="HM10" s="1">
        <v>87.59</v>
      </c>
      <c r="HN10" s="1" t="s">
        <v>275</v>
      </c>
      <c r="HO10" s="1" t="s">
        <v>275</v>
      </c>
      <c r="HP10" s="1" t="s">
        <v>275</v>
      </c>
      <c r="HQ10" s="1" t="s">
        <v>275</v>
      </c>
      <c r="HR10" s="1" t="s">
        <v>275</v>
      </c>
      <c r="HS10" s="1" t="s">
        <v>275</v>
      </c>
      <c r="HT10" s="1" t="s">
        <v>275</v>
      </c>
      <c r="HU10" s="1" t="s">
        <v>275</v>
      </c>
      <c r="HV10" s="1" t="s">
        <v>275</v>
      </c>
      <c r="HW10" s="1" t="s">
        <v>275</v>
      </c>
      <c r="HX10" s="1">
        <v>651.20000000000005</v>
      </c>
      <c r="HY10" s="1">
        <v>3822.46</v>
      </c>
      <c r="HZ10" s="1" t="s">
        <v>275</v>
      </c>
      <c r="IA10" s="1" t="s">
        <v>275</v>
      </c>
      <c r="IB10" s="1">
        <v>1236.95</v>
      </c>
      <c r="IC10" s="1">
        <v>7006.54</v>
      </c>
      <c r="ID10" s="1" t="s">
        <v>275</v>
      </c>
      <c r="IE10" s="1" t="s">
        <v>275</v>
      </c>
      <c r="IF10" s="1" t="s">
        <v>275</v>
      </c>
      <c r="IG10" s="1" t="s">
        <v>275</v>
      </c>
      <c r="IH10" s="1" t="s">
        <v>275</v>
      </c>
      <c r="II10" s="1" t="s">
        <v>275</v>
      </c>
      <c r="IJ10" s="1" t="s">
        <v>275</v>
      </c>
      <c r="IK10" s="1" t="s">
        <v>275</v>
      </c>
      <c r="IL10" s="1" t="s">
        <v>275</v>
      </c>
      <c r="IM10" s="1" t="s">
        <v>275</v>
      </c>
      <c r="IN10" s="1" t="s">
        <v>275</v>
      </c>
      <c r="IO10" s="1" t="s">
        <v>275</v>
      </c>
      <c r="IP10" s="1">
        <v>241.2</v>
      </c>
      <c r="IQ10" s="1">
        <v>1555.74</v>
      </c>
      <c r="IR10" s="1" t="s">
        <v>275</v>
      </c>
      <c r="IS10" s="1" t="s">
        <v>275</v>
      </c>
      <c r="IT10" s="1" t="s">
        <v>275</v>
      </c>
      <c r="IU10" s="1" t="s">
        <v>275</v>
      </c>
      <c r="IV10" s="1" t="s">
        <v>275</v>
      </c>
      <c r="IW10" s="1" t="s">
        <v>275</v>
      </c>
      <c r="IX10" s="1" t="s">
        <v>275</v>
      </c>
      <c r="IY10" s="1" t="s">
        <v>275</v>
      </c>
      <c r="IZ10" s="1" t="s">
        <v>275</v>
      </c>
      <c r="JA10" s="1" t="s">
        <v>275</v>
      </c>
      <c r="JB10" s="1" t="s">
        <v>275</v>
      </c>
      <c r="JC10" s="1" t="s">
        <v>275</v>
      </c>
      <c r="JD10" s="1">
        <v>438.21</v>
      </c>
      <c r="JE10" s="1">
        <v>3961.17</v>
      </c>
      <c r="JF10" s="1">
        <v>18.23</v>
      </c>
      <c r="JG10" s="1">
        <v>109.38</v>
      </c>
      <c r="JH10" s="1">
        <v>6</v>
      </c>
      <c r="JI10" s="1">
        <v>28.5</v>
      </c>
      <c r="JJ10" s="1">
        <v>17.48</v>
      </c>
      <c r="JK10" s="1">
        <v>95.27</v>
      </c>
      <c r="JL10" s="1" t="s">
        <v>275</v>
      </c>
      <c r="JM10" s="1" t="s">
        <v>275</v>
      </c>
      <c r="JN10" s="1" t="s">
        <v>275</v>
      </c>
      <c r="JO10" s="1" t="s">
        <v>275</v>
      </c>
      <c r="JP10" s="1">
        <v>19</v>
      </c>
      <c r="JQ10" s="26">
        <v>2022</v>
      </c>
      <c r="JR10" s="1">
        <f t="shared" si="4"/>
        <v>16.116690578670493</v>
      </c>
      <c r="JS10" s="1">
        <v>19</v>
      </c>
      <c r="JT10" s="1">
        <v>10</v>
      </c>
      <c r="JV10" s="1">
        <v>6</v>
      </c>
      <c r="JW10" s="1">
        <v>10</v>
      </c>
      <c r="KH10" s="1">
        <v>2</v>
      </c>
      <c r="KR10" s="1">
        <v>4</v>
      </c>
      <c r="KV10" s="1">
        <v>1</v>
      </c>
      <c r="KZ10" s="1">
        <v>1</v>
      </c>
      <c r="LI10" s="1">
        <v>5</v>
      </c>
    </row>
    <row r="11" spans="1:1018" ht="15" x14ac:dyDescent="0.25">
      <c r="A11" s="35" t="s">
        <v>419</v>
      </c>
      <c r="B11" s="35" t="s">
        <v>399</v>
      </c>
      <c r="C11" s="35"/>
      <c r="D11" s="24">
        <v>322.2</v>
      </c>
      <c r="E11" s="24">
        <f t="shared" si="0"/>
        <v>144.8820608317815</v>
      </c>
      <c r="F11" s="19">
        <v>73.783766414601203</v>
      </c>
      <c r="G11" s="19">
        <v>26.2162335853988</v>
      </c>
      <c r="H11" s="25">
        <v>46681</v>
      </c>
      <c r="I11" s="42">
        <v>1.51422016250595E-2</v>
      </c>
      <c r="J11" s="25">
        <v>24393</v>
      </c>
      <c r="K11" s="42">
        <v>0.52254664638718096</v>
      </c>
      <c r="L11" s="25">
        <v>22288</v>
      </c>
      <c r="M11" s="42">
        <v>0.47745335361281899</v>
      </c>
      <c r="N11" s="25">
        <v>11525</v>
      </c>
      <c r="O11" s="19">
        <f t="shared" si="1"/>
        <v>24.688845568860994</v>
      </c>
      <c r="P11" s="25">
        <v>11376</v>
      </c>
      <c r="Q11" s="19">
        <v>24.369657890790702</v>
      </c>
      <c r="R11" s="25">
        <v>32633</v>
      </c>
      <c r="S11" s="20">
        <f t="shared" si="2"/>
        <v>69.906385895760593</v>
      </c>
      <c r="T11" s="25">
        <v>17532</v>
      </c>
      <c r="U11" s="19">
        <v>37.557036053212201</v>
      </c>
      <c r="V11" s="25">
        <v>6246</v>
      </c>
      <c r="W11" s="19">
        <v>13.3801760887727</v>
      </c>
      <c r="X11" s="37" t="s">
        <v>420</v>
      </c>
      <c r="Y11" s="20">
        <f t="shared" si="3"/>
        <v>70.510486064994325</v>
      </c>
      <c r="Z11" s="1">
        <v>11</v>
      </c>
      <c r="AA11" s="1">
        <v>110</v>
      </c>
      <c r="AB11" s="26">
        <v>11018</v>
      </c>
      <c r="AC11" s="25">
        <v>12915</v>
      </c>
      <c r="AD11" s="1">
        <v>3.6</v>
      </c>
      <c r="AE11" s="19">
        <v>1.2853270000000001</v>
      </c>
      <c r="AF11" s="19">
        <v>1.0685249999999999</v>
      </c>
      <c r="AG11" s="19">
        <v>0.57297699999999996</v>
      </c>
      <c r="AH11" s="1">
        <v>0</v>
      </c>
      <c r="AI11" s="23">
        <v>26.853497011791301</v>
      </c>
      <c r="AJ11" s="23">
        <f t="shared" si="5"/>
        <v>3468.1291390728466</v>
      </c>
      <c r="AK11" s="24">
        <v>12.7935551075</v>
      </c>
      <c r="AL11" s="25">
        <v>5745</v>
      </c>
      <c r="AM11" s="24">
        <v>23.884943277200001</v>
      </c>
      <c r="AN11" s="25">
        <v>10725</v>
      </c>
      <c r="AO11" s="24">
        <v>61.9281011713</v>
      </c>
      <c r="AP11" s="25">
        <v>27808</v>
      </c>
      <c r="AQ11" s="24">
        <v>5.1066724260000003</v>
      </c>
      <c r="AR11" s="25">
        <v>2293</v>
      </c>
      <c r="AS11" s="24">
        <v>5.8694279467000001</v>
      </c>
      <c r="AT11" s="25">
        <v>2636</v>
      </c>
      <c r="AU11" s="24">
        <v>21.401360648699999</v>
      </c>
      <c r="AV11" s="25">
        <v>9610</v>
      </c>
      <c r="AW11" s="24">
        <v>41.362210778799998</v>
      </c>
      <c r="AX11" s="25">
        <v>18573</v>
      </c>
      <c r="AY11" s="24">
        <v>3.6262541278999998</v>
      </c>
      <c r="AZ11" s="25">
        <v>1628</v>
      </c>
      <c r="BA11" s="24">
        <v>8.6944559929</v>
      </c>
      <c r="BB11" s="25">
        <v>3904</v>
      </c>
      <c r="BC11" s="1">
        <v>68</v>
      </c>
      <c r="BD11" s="1">
        <v>57</v>
      </c>
      <c r="BE11" s="1">
        <v>11</v>
      </c>
      <c r="BF11" s="1">
        <v>471</v>
      </c>
      <c r="BG11" s="1">
        <v>417</v>
      </c>
      <c r="BH11" s="1">
        <v>54</v>
      </c>
      <c r="BI11" s="1">
        <v>0</v>
      </c>
      <c r="BJ11" s="1">
        <v>1</v>
      </c>
      <c r="BK11" s="1">
        <v>1</v>
      </c>
      <c r="BM11" s="1">
        <f>83+9+53</f>
        <v>145</v>
      </c>
      <c r="BN11" s="1">
        <f>154-BM11</f>
        <v>9</v>
      </c>
      <c r="BO11" s="1">
        <v>1075</v>
      </c>
      <c r="BP11" s="1">
        <v>2</v>
      </c>
      <c r="BQ11" s="1">
        <v>0</v>
      </c>
      <c r="BR11" s="1">
        <v>180</v>
      </c>
      <c r="BS11" s="1">
        <v>6</v>
      </c>
      <c r="BT11" s="1">
        <v>2</v>
      </c>
      <c r="BU11" s="1">
        <v>10</v>
      </c>
      <c r="BV11" s="1">
        <v>5</v>
      </c>
      <c r="BW11" s="1">
        <v>41</v>
      </c>
      <c r="BX11" s="1">
        <v>2</v>
      </c>
      <c r="BY11" s="1">
        <v>23</v>
      </c>
      <c r="BZ11" s="1">
        <v>117</v>
      </c>
      <c r="CA11" s="1">
        <v>687</v>
      </c>
      <c r="CB11" s="39">
        <v>0</v>
      </c>
      <c r="CC11" s="1">
        <v>117</v>
      </c>
      <c r="CD11" s="1">
        <v>4</v>
      </c>
      <c r="CE11" s="1">
        <v>58</v>
      </c>
      <c r="CF11" s="1">
        <v>22</v>
      </c>
      <c r="CG11" s="1">
        <v>33</v>
      </c>
      <c r="CH11" s="19">
        <v>29.887727448703099</v>
      </c>
      <c r="CI11" s="19">
        <v>42.237708091366599</v>
      </c>
      <c r="CJ11" s="19">
        <v>59.519938056523401</v>
      </c>
      <c r="CK11" s="19">
        <v>87.859078590785899</v>
      </c>
      <c r="CL11" s="19">
        <v>27.998451413085601</v>
      </c>
      <c r="CM11" s="19">
        <v>94.951606658923694</v>
      </c>
      <c r="CN11" s="19"/>
      <c r="CO11" s="1">
        <v>0</v>
      </c>
      <c r="CP11" s="26">
        <v>50000</v>
      </c>
      <c r="CQ11" s="26">
        <v>37500</v>
      </c>
      <c r="CR11" s="26">
        <v>7500</v>
      </c>
      <c r="CS11" s="26">
        <v>5000</v>
      </c>
      <c r="CT11" s="26">
        <v>6030</v>
      </c>
      <c r="CU11" s="26">
        <v>37</v>
      </c>
      <c r="CV11" s="26">
        <v>7</v>
      </c>
      <c r="CW11" s="1">
        <v>97</v>
      </c>
      <c r="CX11" s="1">
        <v>17567</v>
      </c>
      <c r="CY11" s="1">
        <v>777</v>
      </c>
      <c r="CZ11" s="1">
        <v>35</v>
      </c>
      <c r="DA11" s="1">
        <v>1356</v>
      </c>
      <c r="DB11" s="1">
        <v>85</v>
      </c>
      <c r="DC11" s="1">
        <v>31</v>
      </c>
      <c r="DD11" s="1">
        <v>4602</v>
      </c>
      <c r="DE11" s="1">
        <v>209</v>
      </c>
      <c r="DF11" s="1">
        <v>17</v>
      </c>
      <c r="DG11" s="1">
        <v>2211</v>
      </c>
      <c r="DH11" s="1">
        <v>157</v>
      </c>
      <c r="DI11" s="1">
        <v>8</v>
      </c>
      <c r="DJ11" s="1">
        <v>1730</v>
      </c>
      <c r="DK11" s="1">
        <v>88</v>
      </c>
      <c r="DL11" s="1">
        <v>2</v>
      </c>
      <c r="DM11" s="1">
        <v>3153</v>
      </c>
      <c r="DN11" s="1">
        <v>167</v>
      </c>
      <c r="DO11" s="1">
        <v>9.41</v>
      </c>
      <c r="DP11" s="1" t="s">
        <v>321</v>
      </c>
      <c r="DQ11" s="1">
        <v>5.01</v>
      </c>
      <c r="DR11" s="26">
        <v>1156954</v>
      </c>
      <c r="DS11" s="26">
        <v>8667</v>
      </c>
      <c r="DT11" s="26">
        <v>7210.79087547982</v>
      </c>
      <c r="DU11" s="40">
        <v>4</v>
      </c>
      <c r="DV11" s="1">
        <v>5</v>
      </c>
      <c r="DW11" s="1">
        <v>1</v>
      </c>
      <c r="DX11" s="1">
        <v>0</v>
      </c>
      <c r="DY11" s="1">
        <v>0</v>
      </c>
      <c r="DZ11" s="1">
        <v>5</v>
      </c>
      <c r="EA11" s="1">
        <v>2239</v>
      </c>
      <c r="EB11" s="1">
        <v>3552</v>
      </c>
      <c r="EC11" s="1">
        <v>559592</v>
      </c>
      <c r="ED11" s="26">
        <v>22470</v>
      </c>
      <c r="EE11" s="26">
        <v>21796</v>
      </c>
      <c r="EF11" s="19">
        <v>97.0004450378282</v>
      </c>
      <c r="EG11" s="19">
        <v>41.9251238759405</v>
      </c>
      <c r="EH11" s="19">
        <v>58.0748761240595</v>
      </c>
      <c r="EI11" s="1">
        <v>674</v>
      </c>
      <c r="EJ11" s="19">
        <v>2.9995549621717799</v>
      </c>
      <c r="EK11" s="26">
        <v>2153</v>
      </c>
      <c r="EL11" s="26">
        <v>6289</v>
      </c>
      <c r="EM11" s="44">
        <v>1657.058</v>
      </c>
      <c r="EN11" s="26">
        <v>19013</v>
      </c>
      <c r="EO11" s="23">
        <v>8.7834640000000004</v>
      </c>
      <c r="EP11" s="23">
        <v>29.995266000000001</v>
      </c>
      <c r="EQ11" s="23">
        <v>21.432704000000001</v>
      </c>
      <c r="ER11" s="23">
        <v>37.800452</v>
      </c>
      <c r="ES11" s="1">
        <v>32.240609999999997</v>
      </c>
      <c r="ET11" s="1">
        <v>1.84</v>
      </c>
      <c r="EU11" s="31">
        <v>57.7474115064364</v>
      </c>
      <c r="EV11" s="31" t="s">
        <v>462</v>
      </c>
      <c r="EW11" s="1">
        <v>11</v>
      </c>
      <c r="EX11" s="1">
        <v>3</v>
      </c>
      <c r="EY11" s="1">
        <v>0</v>
      </c>
      <c r="EZ11" s="1">
        <v>0</v>
      </c>
      <c r="FA11" s="1">
        <v>0</v>
      </c>
      <c r="FB11" s="33">
        <v>0</v>
      </c>
      <c r="FC11" s="1">
        <v>18</v>
      </c>
      <c r="FD11" s="1">
        <v>0</v>
      </c>
      <c r="FE11" s="1">
        <v>2</v>
      </c>
      <c r="FF11" s="1">
        <v>2</v>
      </c>
      <c r="FG11" s="1">
        <v>7</v>
      </c>
      <c r="FH11" s="1">
        <v>3</v>
      </c>
      <c r="FI11" s="1">
        <v>3</v>
      </c>
      <c r="FJ11" s="24">
        <v>21273.200000000001</v>
      </c>
      <c r="FK11" s="24">
        <v>21253.200000000001</v>
      </c>
      <c r="FL11" s="44">
        <v>44042.83</v>
      </c>
      <c r="FM11" s="44">
        <v>305825.14</v>
      </c>
      <c r="FN11" s="37" t="s">
        <v>421</v>
      </c>
      <c r="FO11" s="37" t="s">
        <v>422</v>
      </c>
      <c r="FP11" s="37" t="s">
        <v>423</v>
      </c>
      <c r="FQ11" s="37" t="s">
        <v>424</v>
      </c>
      <c r="FR11" s="37" t="s">
        <v>425</v>
      </c>
      <c r="FS11" s="37" t="s">
        <v>426</v>
      </c>
      <c r="FT11" s="37" t="s">
        <v>427</v>
      </c>
      <c r="FU11" s="37" t="s">
        <v>428</v>
      </c>
      <c r="FV11" s="37" t="s">
        <v>429</v>
      </c>
      <c r="FW11" s="37" t="s">
        <v>430</v>
      </c>
      <c r="FX11" s="37" t="s">
        <v>431</v>
      </c>
      <c r="FY11" s="37" t="s">
        <v>432</v>
      </c>
      <c r="FZ11" s="1" t="s">
        <v>275</v>
      </c>
      <c r="GA11" s="1" t="s">
        <v>275</v>
      </c>
      <c r="GB11" s="37" t="s">
        <v>433</v>
      </c>
      <c r="GC11" s="37" t="s">
        <v>434</v>
      </c>
      <c r="GD11" s="37" t="s">
        <v>435</v>
      </c>
      <c r="GE11" s="37" t="s">
        <v>436</v>
      </c>
      <c r="GF11" s="37" t="s">
        <v>437</v>
      </c>
      <c r="GG11" s="37" t="s">
        <v>438</v>
      </c>
      <c r="GH11" s="1" t="s">
        <v>275</v>
      </c>
      <c r="GI11" s="1" t="s">
        <v>275</v>
      </c>
      <c r="GJ11" s="1" t="s">
        <v>275</v>
      </c>
      <c r="GK11" s="1" t="s">
        <v>275</v>
      </c>
      <c r="GL11" s="1">
        <v>402.1</v>
      </c>
      <c r="GM11" s="1">
        <v>151.66999999999999</v>
      </c>
      <c r="GN11" s="1">
        <v>1104.46</v>
      </c>
      <c r="GO11" s="1">
        <v>463.87</v>
      </c>
      <c r="GP11" s="1">
        <v>135.85</v>
      </c>
      <c r="GQ11" s="1">
        <v>550.19000000000005</v>
      </c>
      <c r="GR11" s="1" t="s">
        <v>275</v>
      </c>
      <c r="GS11" s="1" t="s">
        <v>275</v>
      </c>
      <c r="GT11" s="1" t="s">
        <v>275</v>
      </c>
      <c r="GU11" s="1" t="s">
        <v>275</v>
      </c>
      <c r="GV11" s="1" t="s">
        <v>275</v>
      </c>
      <c r="GW11" s="1" t="s">
        <v>275</v>
      </c>
      <c r="GX11" s="1">
        <v>54098.61</v>
      </c>
      <c r="GY11" s="1">
        <v>231869.89</v>
      </c>
      <c r="GZ11" s="1" t="s">
        <v>275</v>
      </c>
      <c r="HA11" s="1" t="s">
        <v>275</v>
      </c>
      <c r="HB11" s="1" t="s">
        <v>275</v>
      </c>
      <c r="HC11" s="1" t="s">
        <v>275</v>
      </c>
      <c r="HD11" s="1" t="s">
        <v>275</v>
      </c>
      <c r="HE11" s="1" t="s">
        <v>275</v>
      </c>
      <c r="HF11" s="1" t="s">
        <v>275</v>
      </c>
      <c r="HG11" s="1" t="s">
        <v>275</v>
      </c>
      <c r="HH11" s="1" t="s">
        <v>275</v>
      </c>
      <c r="HI11" s="1" t="s">
        <v>275</v>
      </c>
      <c r="HJ11" s="1" t="s">
        <v>275</v>
      </c>
      <c r="HK11" s="1" t="s">
        <v>275</v>
      </c>
      <c r="HL11" s="1" t="s">
        <v>275</v>
      </c>
      <c r="HM11" s="1" t="s">
        <v>275</v>
      </c>
      <c r="HN11" s="1" t="s">
        <v>275</v>
      </c>
      <c r="HO11" s="1" t="s">
        <v>275</v>
      </c>
      <c r="HP11" s="1" t="s">
        <v>275</v>
      </c>
      <c r="HQ11" s="1" t="s">
        <v>275</v>
      </c>
      <c r="HR11" s="1" t="s">
        <v>275</v>
      </c>
      <c r="HS11" s="1" t="s">
        <v>275</v>
      </c>
      <c r="HT11" s="1" t="s">
        <v>275</v>
      </c>
      <c r="HU11" s="1" t="s">
        <v>275</v>
      </c>
      <c r="HV11" s="1" t="s">
        <v>275</v>
      </c>
      <c r="HW11" s="1" t="s">
        <v>275</v>
      </c>
      <c r="HX11" s="1">
        <v>163.5</v>
      </c>
      <c r="HY11" s="1">
        <v>990.3</v>
      </c>
      <c r="HZ11" s="1" t="s">
        <v>275</v>
      </c>
      <c r="IA11" s="1" t="s">
        <v>275</v>
      </c>
      <c r="IB11" s="1">
        <v>328.14</v>
      </c>
      <c r="IC11" s="1">
        <v>1730.68</v>
      </c>
      <c r="ID11" s="1" t="s">
        <v>275</v>
      </c>
      <c r="IE11" s="1" t="s">
        <v>275</v>
      </c>
      <c r="IF11" s="1" t="s">
        <v>275</v>
      </c>
      <c r="IG11" s="1" t="s">
        <v>275</v>
      </c>
      <c r="IH11" s="1" t="s">
        <v>275</v>
      </c>
      <c r="II11" s="1" t="s">
        <v>275</v>
      </c>
      <c r="IJ11" s="1" t="s">
        <v>275</v>
      </c>
      <c r="IK11" s="1" t="s">
        <v>275</v>
      </c>
      <c r="IL11" s="1">
        <v>108.78</v>
      </c>
      <c r="IM11" s="1">
        <v>488.58</v>
      </c>
      <c r="IN11" s="1" t="s">
        <v>275</v>
      </c>
      <c r="IO11" s="1" t="s">
        <v>275</v>
      </c>
      <c r="IP11" s="1" t="s">
        <v>275</v>
      </c>
      <c r="IQ11" s="1" t="s">
        <v>275</v>
      </c>
      <c r="IR11" s="1" t="s">
        <v>275</v>
      </c>
      <c r="IS11" s="1" t="s">
        <v>275</v>
      </c>
      <c r="IT11" s="1" t="s">
        <v>275</v>
      </c>
      <c r="IU11" s="1" t="s">
        <v>275</v>
      </c>
      <c r="IV11" s="1" t="s">
        <v>275</v>
      </c>
      <c r="IW11" s="1" t="s">
        <v>275</v>
      </c>
      <c r="IX11" s="1" t="s">
        <v>275</v>
      </c>
      <c r="IY11" s="1" t="s">
        <v>275</v>
      </c>
      <c r="IZ11" s="1" t="s">
        <v>275</v>
      </c>
      <c r="JA11" s="1" t="s">
        <v>275</v>
      </c>
      <c r="JB11" s="1" t="s">
        <v>275</v>
      </c>
      <c r="JC11" s="1" t="s">
        <v>275</v>
      </c>
      <c r="JD11" s="1">
        <v>530</v>
      </c>
      <c r="JE11" s="1">
        <v>4730.0600000000004</v>
      </c>
      <c r="JF11" s="1">
        <v>4.2</v>
      </c>
      <c r="JG11" s="1">
        <v>17.43</v>
      </c>
      <c r="JH11" s="1">
        <v>7.31</v>
      </c>
      <c r="JI11" s="1">
        <v>33.479999999999997</v>
      </c>
      <c r="JJ11" s="1">
        <v>68.55</v>
      </c>
      <c r="JK11" s="1">
        <v>342.75</v>
      </c>
      <c r="JL11" s="1" t="s">
        <v>275</v>
      </c>
      <c r="JM11" s="1" t="s">
        <v>275</v>
      </c>
      <c r="JN11" s="1" t="s">
        <v>275</v>
      </c>
      <c r="JO11" s="1" t="s">
        <v>275</v>
      </c>
      <c r="JP11" s="1">
        <v>98</v>
      </c>
      <c r="JQ11" s="26">
        <v>6813</v>
      </c>
      <c r="JR11" s="1">
        <f t="shared" si="4"/>
        <v>14.594803024785245</v>
      </c>
      <c r="JS11" s="1">
        <v>158</v>
      </c>
      <c r="JT11" s="1">
        <v>63</v>
      </c>
      <c r="JV11" s="1">
        <v>4</v>
      </c>
      <c r="JW11" s="1">
        <v>27</v>
      </c>
      <c r="JX11" s="1">
        <v>20</v>
      </c>
      <c r="KH11" s="1">
        <v>15</v>
      </c>
      <c r="KM11" s="1">
        <v>4</v>
      </c>
      <c r="KO11" s="1">
        <v>8</v>
      </c>
      <c r="KQ11" s="1">
        <v>1</v>
      </c>
      <c r="KU11" s="1">
        <v>16</v>
      </c>
      <c r="KV11" s="1">
        <v>5</v>
      </c>
      <c r="LG11" s="1">
        <v>3</v>
      </c>
      <c r="LL11" s="1">
        <v>8</v>
      </c>
    </row>
    <row r="12" spans="1:1018" ht="15" x14ac:dyDescent="0.25">
      <c r="A12" s="35" t="s">
        <v>439</v>
      </c>
      <c r="B12" s="35" t="s">
        <v>319</v>
      </c>
      <c r="C12" s="35"/>
      <c r="D12" s="18">
        <v>137.6</v>
      </c>
      <c r="E12" s="18">
        <f t="shared" si="0"/>
        <v>144.15697674418604</v>
      </c>
      <c r="F12" s="19">
        <v>31.5083686227062</v>
      </c>
      <c r="G12" s="20">
        <v>68.4916313772938</v>
      </c>
      <c r="H12" s="21">
        <v>19836</v>
      </c>
      <c r="I12" s="36">
        <v>6.4343247024416803E-3</v>
      </c>
      <c r="J12" s="21">
        <v>10261</v>
      </c>
      <c r="K12" s="36">
        <v>0.51729179270014103</v>
      </c>
      <c r="L12" s="21">
        <v>9575</v>
      </c>
      <c r="M12" s="36">
        <v>0.48270820729985903</v>
      </c>
      <c r="N12" s="21">
        <v>5241</v>
      </c>
      <c r="O12" s="20">
        <f t="shared" si="1"/>
        <v>26.421657592256505</v>
      </c>
      <c r="P12" s="21">
        <v>5073</v>
      </c>
      <c r="Q12" s="20">
        <v>25.5747126436782</v>
      </c>
      <c r="R12" s="21">
        <v>13435</v>
      </c>
      <c r="S12" s="20">
        <f t="shared" si="2"/>
        <v>67.730389191369227</v>
      </c>
      <c r="T12" s="21">
        <v>7212</v>
      </c>
      <c r="U12" s="20">
        <v>36.358136721113098</v>
      </c>
      <c r="V12" s="21">
        <v>2309</v>
      </c>
      <c r="W12" s="20">
        <v>11.6404517039726</v>
      </c>
      <c r="X12" s="37" t="s">
        <v>440</v>
      </c>
      <c r="Y12" s="20">
        <f t="shared" si="3"/>
        <v>63.818310143174031</v>
      </c>
      <c r="Z12" s="38">
        <v>7</v>
      </c>
      <c r="AA12" s="38">
        <v>18</v>
      </c>
      <c r="AB12" s="21">
        <v>3803</v>
      </c>
      <c r="AC12" s="21">
        <v>5251</v>
      </c>
      <c r="AD12" s="22">
        <v>3.77</v>
      </c>
      <c r="AE12" s="20">
        <v>5.5037140000000004</v>
      </c>
      <c r="AF12" s="20">
        <v>3.713578</v>
      </c>
      <c r="AG12" s="20">
        <v>1.504475</v>
      </c>
      <c r="AH12" s="22">
        <v>0</v>
      </c>
      <c r="AI12" s="23">
        <v>28.8826139572408</v>
      </c>
      <c r="AJ12" s="23">
        <f t="shared" si="5"/>
        <v>1516.6260588947143</v>
      </c>
      <c r="AK12" s="18">
        <v>12.9767855641</v>
      </c>
      <c r="AL12" s="21">
        <v>2704</v>
      </c>
      <c r="AM12" s="18">
        <v>29.133562700599999</v>
      </c>
      <c r="AN12" s="21">
        <v>6071</v>
      </c>
      <c r="AO12" s="18">
        <v>80.319002886000007</v>
      </c>
      <c r="AP12" s="21">
        <v>16738</v>
      </c>
      <c r="AQ12" s="18">
        <v>6.1121574181999998</v>
      </c>
      <c r="AR12" s="21">
        <v>1274</v>
      </c>
      <c r="AS12" s="18">
        <v>17.493105011600001</v>
      </c>
      <c r="AT12" s="21">
        <v>3645</v>
      </c>
      <c r="AU12" s="18">
        <v>32.745992132799998</v>
      </c>
      <c r="AV12" s="21">
        <v>6824</v>
      </c>
      <c r="AW12" s="18">
        <v>48.885358947199997</v>
      </c>
      <c r="AX12" s="21">
        <v>10187</v>
      </c>
      <c r="AY12" s="18">
        <v>4.8850392039999999</v>
      </c>
      <c r="AZ12" s="21">
        <v>1018</v>
      </c>
      <c r="BA12" s="18">
        <v>2.2112739935999999</v>
      </c>
      <c r="BB12" s="21">
        <v>461</v>
      </c>
      <c r="BC12" s="1">
        <v>19</v>
      </c>
      <c r="BD12" s="1">
        <v>17</v>
      </c>
      <c r="BE12" s="1">
        <v>2</v>
      </c>
      <c r="BF12" s="1">
        <v>208</v>
      </c>
      <c r="BG12" s="1">
        <v>170</v>
      </c>
      <c r="BH12" s="1">
        <v>38</v>
      </c>
      <c r="BI12" s="1">
        <v>0</v>
      </c>
      <c r="BJ12" s="22"/>
      <c r="BK12" s="22"/>
      <c r="BL12" s="22"/>
      <c r="BM12" s="22"/>
      <c r="BN12" s="22"/>
      <c r="BO12" s="22">
        <v>226</v>
      </c>
      <c r="BP12" s="22">
        <v>5</v>
      </c>
      <c r="BQ12" s="22">
        <v>0</v>
      </c>
      <c r="BR12" s="22">
        <v>34</v>
      </c>
      <c r="BS12" s="22">
        <v>0</v>
      </c>
      <c r="BT12" s="22">
        <v>0</v>
      </c>
      <c r="BU12" s="22">
        <v>5</v>
      </c>
      <c r="BV12" s="22">
        <v>8</v>
      </c>
      <c r="BW12" s="22">
        <v>12</v>
      </c>
      <c r="BX12" s="22">
        <v>2</v>
      </c>
      <c r="BY12" s="22">
        <v>1</v>
      </c>
      <c r="BZ12" s="22">
        <v>44</v>
      </c>
      <c r="CA12" s="22">
        <v>115</v>
      </c>
      <c r="CB12" s="39">
        <v>1</v>
      </c>
      <c r="CC12" s="22">
        <v>56</v>
      </c>
      <c r="CD12" s="22">
        <v>11</v>
      </c>
      <c r="CE12" s="22">
        <v>5</v>
      </c>
      <c r="CF12" s="22">
        <v>33</v>
      </c>
      <c r="CG12" s="22">
        <v>7</v>
      </c>
      <c r="CH12" s="20">
        <v>19.7295753189869</v>
      </c>
      <c r="CI12" s="20">
        <v>25.119024947629001</v>
      </c>
      <c r="CJ12" s="20">
        <v>49.381070272329097</v>
      </c>
      <c r="CK12" s="20">
        <v>83.545991239763893</v>
      </c>
      <c r="CL12" s="20">
        <v>12.473814511521599</v>
      </c>
      <c r="CM12" s="20">
        <v>88.211769186821599</v>
      </c>
      <c r="CN12" s="20"/>
      <c r="CO12" s="1">
        <v>0</v>
      </c>
      <c r="CP12" s="21">
        <v>8000</v>
      </c>
      <c r="CQ12" s="21">
        <v>3200</v>
      </c>
      <c r="CR12" s="21">
        <v>3200</v>
      </c>
      <c r="CS12" s="21">
        <v>1600</v>
      </c>
      <c r="CT12" s="21">
        <v>2109</v>
      </c>
      <c r="CU12" s="21">
        <v>9</v>
      </c>
      <c r="CV12" s="21"/>
      <c r="CW12" s="22">
        <v>44</v>
      </c>
      <c r="CX12" s="22">
        <v>3749</v>
      </c>
      <c r="CY12" s="22">
        <v>207</v>
      </c>
      <c r="CZ12" s="22">
        <v>19</v>
      </c>
      <c r="DA12" s="22">
        <v>483</v>
      </c>
      <c r="DB12" s="22">
        <v>34</v>
      </c>
      <c r="DC12" s="22">
        <v>16</v>
      </c>
      <c r="DD12" s="22">
        <v>1932</v>
      </c>
      <c r="DE12" s="22">
        <v>97</v>
      </c>
      <c r="DF12" s="22">
        <v>7</v>
      </c>
      <c r="DG12" s="22">
        <v>1044</v>
      </c>
      <c r="DH12" s="22">
        <v>58</v>
      </c>
      <c r="DI12" s="22">
        <v>2</v>
      </c>
      <c r="DJ12" s="22">
        <v>197</v>
      </c>
      <c r="DK12" s="22">
        <v>6</v>
      </c>
      <c r="DL12" s="22"/>
      <c r="DM12" s="22"/>
      <c r="DN12" s="22"/>
      <c r="DO12" s="1">
        <v>9.08</v>
      </c>
      <c r="DP12" s="1" t="s">
        <v>321</v>
      </c>
      <c r="DQ12" s="1">
        <v>4.37</v>
      </c>
      <c r="DR12" s="21">
        <v>811988</v>
      </c>
      <c r="DS12" s="21">
        <v>3840</v>
      </c>
      <c r="DT12" s="21">
        <v>693.040416314455</v>
      </c>
      <c r="DU12" s="40">
        <v>2</v>
      </c>
      <c r="DV12" s="1">
        <v>1</v>
      </c>
      <c r="DW12" s="1">
        <v>0</v>
      </c>
      <c r="DX12" s="1">
        <v>0</v>
      </c>
      <c r="DY12" s="1">
        <v>5</v>
      </c>
      <c r="DZ12" s="1">
        <v>5</v>
      </c>
      <c r="EA12" s="1">
        <v>574</v>
      </c>
      <c r="EB12" s="1">
        <v>1165</v>
      </c>
      <c r="EC12" s="1">
        <v>140976</v>
      </c>
      <c r="ED12" s="21">
        <v>10161</v>
      </c>
      <c r="EE12" s="21">
        <v>9980</v>
      </c>
      <c r="EF12" s="20">
        <v>98.218679263851996</v>
      </c>
      <c r="EG12" s="20">
        <v>43.4168336673347</v>
      </c>
      <c r="EH12" s="20">
        <v>56.5831663326653</v>
      </c>
      <c r="EI12" s="22">
        <v>181</v>
      </c>
      <c r="EJ12" s="20">
        <v>1.7813207361480199</v>
      </c>
      <c r="EK12" s="21">
        <v>273</v>
      </c>
      <c r="EL12" s="21">
        <v>588</v>
      </c>
      <c r="EM12" s="41">
        <v>133.97300000000001</v>
      </c>
      <c r="EN12" s="21">
        <v>8527</v>
      </c>
      <c r="EO12" s="28">
        <v>12.618740000000001</v>
      </c>
      <c r="EP12" s="28">
        <v>30.198194000000001</v>
      </c>
      <c r="EQ12" s="28">
        <v>21.273602</v>
      </c>
      <c r="ER12" s="28">
        <v>35.381729</v>
      </c>
      <c r="ES12" s="1">
        <v>4.4587000000000002E-2</v>
      </c>
      <c r="ET12" s="1">
        <v>0</v>
      </c>
      <c r="EU12" s="31">
        <v>55.606062063083698</v>
      </c>
      <c r="EV12" s="31" t="s">
        <v>299</v>
      </c>
      <c r="EW12" s="1">
        <v>1</v>
      </c>
      <c r="EX12" s="1">
        <v>0</v>
      </c>
      <c r="EY12" s="1">
        <v>0</v>
      </c>
      <c r="EZ12" s="1">
        <v>0</v>
      </c>
      <c r="FA12" s="1">
        <v>0</v>
      </c>
      <c r="FB12" s="33">
        <v>0</v>
      </c>
      <c r="FC12" s="1" t="s">
        <v>275</v>
      </c>
      <c r="FD12" s="1" t="s">
        <v>275</v>
      </c>
      <c r="FE12" s="1" t="s">
        <v>275</v>
      </c>
      <c r="FF12" s="1" t="s">
        <v>275</v>
      </c>
      <c r="FG12" s="1" t="s">
        <v>275</v>
      </c>
      <c r="FH12" s="1">
        <v>4</v>
      </c>
      <c r="FI12" s="22">
        <v>2</v>
      </c>
      <c r="FJ12" s="18">
        <v>1083.77</v>
      </c>
      <c r="FK12" s="18">
        <v>902.77</v>
      </c>
      <c r="FL12" s="41">
        <v>19913.09</v>
      </c>
      <c r="FM12" s="41">
        <v>96028.25</v>
      </c>
      <c r="FN12" s="37" t="s">
        <v>441</v>
      </c>
      <c r="FO12" s="37" t="s">
        <v>442</v>
      </c>
      <c r="FP12" s="37" t="s">
        <v>443</v>
      </c>
      <c r="FQ12" s="37" t="s">
        <v>444</v>
      </c>
      <c r="FR12" s="37" t="s">
        <v>445</v>
      </c>
      <c r="FS12" s="37" t="s">
        <v>446</v>
      </c>
      <c r="FT12" s="37" t="s">
        <v>447</v>
      </c>
      <c r="FU12" s="37" t="s">
        <v>448</v>
      </c>
      <c r="FV12" s="37" t="s">
        <v>449</v>
      </c>
      <c r="FW12" s="37" t="s">
        <v>450</v>
      </c>
      <c r="FX12" s="37" t="s">
        <v>451</v>
      </c>
      <c r="FY12" s="37" t="s">
        <v>452</v>
      </c>
      <c r="FZ12" s="1" t="s">
        <v>275</v>
      </c>
      <c r="GA12" s="1" t="s">
        <v>275</v>
      </c>
      <c r="GB12" s="37" t="s">
        <v>453</v>
      </c>
      <c r="GC12" s="37" t="s">
        <v>454</v>
      </c>
      <c r="GD12" s="37" t="s">
        <v>455</v>
      </c>
      <c r="GE12" s="37" t="s">
        <v>456</v>
      </c>
      <c r="GF12" s="37" t="s">
        <v>457</v>
      </c>
      <c r="GG12" s="37" t="s">
        <v>458</v>
      </c>
      <c r="GH12" s="1" t="s">
        <v>275</v>
      </c>
      <c r="GI12" s="1" t="s">
        <v>275</v>
      </c>
      <c r="GJ12" s="1" t="s">
        <v>275</v>
      </c>
      <c r="GK12" s="1" t="s">
        <v>275</v>
      </c>
      <c r="GL12" s="1">
        <v>118937.4</v>
      </c>
      <c r="GM12" s="1">
        <v>37436.74</v>
      </c>
      <c r="GN12" s="1">
        <v>1655.6</v>
      </c>
      <c r="GO12" s="1">
        <v>264.47000000000003</v>
      </c>
      <c r="GP12" s="1" t="s">
        <v>275</v>
      </c>
      <c r="GQ12" s="1" t="s">
        <v>275</v>
      </c>
      <c r="GR12" s="1" t="s">
        <v>275</v>
      </c>
      <c r="GS12" s="1" t="s">
        <v>275</v>
      </c>
      <c r="GT12" s="1" t="s">
        <v>275</v>
      </c>
      <c r="GU12" s="1" t="s">
        <v>275</v>
      </c>
      <c r="GV12" s="1">
        <v>171.9</v>
      </c>
      <c r="GW12" s="1">
        <v>618.84</v>
      </c>
      <c r="GX12" s="1" t="s">
        <v>275</v>
      </c>
      <c r="GY12" s="1" t="s">
        <v>275</v>
      </c>
      <c r="GZ12" s="1" t="s">
        <v>275</v>
      </c>
      <c r="HA12" s="1" t="s">
        <v>275</v>
      </c>
      <c r="HB12" s="1">
        <v>47.85</v>
      </c>
      <c r="HC12" s="1">
        <v>334.95</v>
      </c>
      <c r="HD12" s="1" t="s">
        <v>275</v>
      </c>
      <c r="HE12" s="1" t="s">
        <v>275</v>
      </c>
      <c r="HF12" s="1" t="s">
        <v>275</v>
      </c>
      <c r="HG12" s="1" t="s">
        <v>275</v>
      </c>
      <c r="HH12" s="1" t="s">
        <v>275</v>
      </c>
      <c r="HI12" s="1" t="s">
        <v>275</v>
      </c>
      <c r="HJ12" s="1" t="s">
        <v>275</v>
      </c>
      <c r="HK12" s="1" t="s">
        <v>275</v>
      </c>
      <c r="HL12" s="1">
        <v>168.79</v>
      </c>
      <c r="HM12" s="1">
        <v>1576.2</v>
      </c>
      <c r="HN12" s="1" t="s">
        <v>275</v>
      </c>
      <c r="HO12" s="1" t="s">
        <v>275</v>
      </c>
      <c r="HP12" s="1" t="s">
        <v>275</v>
      </c>
      <c r="HQ12" s="1" t="s">
        <v>275</v>
      </c>
      <c r="HR12" s="1" t="s">
        <v>275</v>
      </c>
      <c r="HS12" s="1" t="s">
        <v>275</v>
      </c>
      <c r="HT12" s="1" t="s">
        <v>275</v>
      </c>
      <c r="HU12" s="1" t="s">
        <v>275</v>
      </c>
      <c r="HV12" s="1" t="s">
        <v>275</v>
      </c>
      <c r="HW12" s="1" t="s">
        <v>275</v>
      </c>
      <c r="HX12" s="1" t="s">
        <v>275</v>
      </c>
      <c r="HY12" s="1" t="s">
        <v>275</v>
      </c>
      <c r="HZ12" s="1">
        <v>10087.799999999999</v>
      </c>
      <c r="IA12" s="1">
        <v>4337.75</v>
      </c>
      <c r="IB12" s="1">
        <v>2581.17</v>
      </c>
      <c r="IC12" s="1">
        <v>11331.34</v>
      </c>
      <c r="ID12" s="1" t="s">
        <v>275</v>
      </c>
      <c r="IE12" s="1" t="s">
        <v>275</v>
      </c>
      <c r="IF12" s="1" t="s">
        <v>275</v>
      </c>
      <c r="IG12" s="1" t="s">
        <v>275</v>
      </c>
      <c r="IH12" s="1" t="s">
        <v>275</v>
      </c>
      <c r="II12" s="1" t="s">
        <v>275</v>
      </c>
      <c r="IJ12" s="1" t="s">
        <v>275</v>
      </c>
      <c r="IK12" s="1" t="s">
        <v>275</v>
      </c>
      <c r="IL12" s="1" t="s">
        <v>275</v>
      </c>
      <c r="IM12" s="1" t="s">
        <v>275</v>
      </c>
      <c r="IN12" s="1" t="s">
        <v>275</v>
      </c>
      <c r="IO12" s="1" t="s">
        <v>275</v>
      </c>
      <c r="IP12" s="1" t="s">
        <v>275</v>
      </c>
      <c r="IQ12" s="1" t="s">
        <v>275</v>
      </c>
      <c r="IR12" s="1" t="s">
        <v>275</v>
      </c>
      <c r="IS12" s="1" t="s">
        <v>275</v>
      </c>
      <c r="IT12" s="1" t="s">
        <v>275</v>
      </c>
      <c r="IU12" s="1" t="s">
        <v>275</v>
      </c>
      <c r="IV12" s="1" t="s">
        <v>275</v>
      </c>
      <c r="IW12" s="1" t="s">
        <v>275</v>
      </c>
      <c r="IX12" s="1" t="s">
        <v>275</v>
      </c>
      <c r="IY12" s="1" t="s">
        <v>275</v>
      </c>
      <c r="IZ12" s="1" t="s">
        <v>275</v>
      </c>
      <c r="JA12" s="1" t="s">
        <v>275</v>
      </c>
      <c r="JB12" s="1" t="s">
        <v>275</v>
      </c>
      <c r="JC12" s="1" t="s">
        <v>275</v>
      </c>
      <c r="JD12" s="1" t="s">
        <v>275</v>
      </c>
      <c r="JE12" s="1" t="s">
        <v>275</v>
      </c>
      <c r="JF12" s="1" t="s">
        <v>275</v>
      </c>
      <c r="JG12" s="1" t="s">
        <v>275</v>
      </c>
      <c r="JH12" s="1">
        <v>16.8</v>
      </c>
      <c r="JI12" s="1">
        <v>57.12</v>
      </c>
      <c r="JJ12" s="1" t="s">
        <v>275</v>
      </c>
      <c r="JK12" s="1" t="s">
        <v>275</v>
      </c>
      <c r="JL12" s="1" t="s">
        <v>275</v>
      </c>
      <c r="JM12" s="1" t="s">
        <v>275</v>
      </c>
      <c r="JN12" s="1" t="s">
        <v>275</v>
      </c>
      <c r="JO12" s="1" t="s">
        <v>275</v>
      </c>
      <c r="JP12" s="1">
        <v>276</v>
      </c>
      <c r="JQ12" s="26">
        <v>7584</v>
      </c>
      <c r="JR12" s="1">
        <f t="shared" si="4"/>
        <v>38.233514821536602</v>
      </c>
      <c r="JS12" s="1">
        <v>187</v>
      </c>
      <c r="JT12" s="1">
        <v>472</v>
      </c>
      <c r="JU12" s="1">
        <v>8</v>
      </c>
      <c r="JV12" s="1">
        <v>8</v>
      </c>
      <c r="JW12" s="1">
        <v>7</v>
      </c>
      <c r="JX12" s="1">
        <v>19</v>
      </c>
      <c r="KH12" s="1">
        <v>14</v>
      </c>
      <c r="KN12" s="1">
        <v>7</v>
      </c>
      <c r="KO12" s="1">
        <v>9</v>
      </c>
      <c r="KU12" s="1">
        <v>2</v>
      </c>
      <c r="KV12" s="1">
        <v>14</v>
      </c>
      <c r="LF12" s="1">
        <v>4</v>
      </c>
      <c r="LG12" s="1">
        <v>4</v>
      </c>
      <c r="LH12" s="1">
        <v>4</v>
      </c>
    </row>
    <row r="13" spans="1:1018" ht="15" x14ac:dyDescent="0.25">
      <c r="A13" s="35" t="s">
        <v>459</v>
      </c>
      <c r="B13" s="35" t="s">
        <v>356</v>
      </c>
      <c r="C13" s="35" t="s">
        <v>460</v>
      </c>
      <c r="D13" s="24">
        <v>62.5</v>
      </c>
      <c r="E13" s="24">
        <f t="shared" si="0"/>
        <v>504.4</v>
      </c>
      <c r="F13" s="19">
        <v>92.317208564631201</v>
      </c>
      <c r="G13" s="19">
        <v>7.6827914353687596</v>
      </c>
      <c r="H13" s="25">
        <v>31525</v>
      </c>
      <c r="I13" s="42">
        <v>1.02259571609434E-2</v>
      </c>
      <c r="J13" s="25">
        <v>16044</v>
      </c>
      <c r="K13" s="42">
        <v>0.50892942109437</v>
      </c>
      <c r="L13" s="25">
        <v>15481</v>
      </c>
      <c r="M13" s="42">
        <v>0.49107057890563</v>
      </c>
      <c r="N13" s="25">
        <v>7463</v>
      </c>
      <c r="O13" s="19">
        <f t="shared" si="1"/>
        <v>23.673275178429819</v>
      </c>
      <c r="P13" s="25">
        <v>7563</v>
      </c>
      <c r="Q13" s="19">
        <v>23.990483743061102</v>
      </c>
      <c r="R13" s="25">
        <v>22407</v>
      </c>
      <c r="S13" s="20">
        <f t="shared" si="2"/>
        <v>71.07692307692308</v>
      </c>
      <c r="T13" s="25">
        <v>12694</v>
      </c>
      <c r="U13" s="19">
        <v>40.266455194290202</v>
      </c>
      <c r="V13" s="25">
        <v>3805</v>
      </c>
      <c r="W13" s="19">
        <v>12.0697858842189</v>
      </c>
      <c r="X13" s="37" t="s">
        <v>461</v>
      </c>
      <c r="Y13" s="20">
        <f t="shared" si="3"/>
        <v>73.567010309278345</v>
      </c>
      <c r="Z13" s="1">
        <v>8</v>
      </c>
      <c r="AA13" s="1">
        <v>29</v>
      </c>
      <c r="AB13" s="26">
        <v>5648</v>
      </c>
      <c r="AC13" s="25">
        <v>8689</v>
      </c>
      <c r="AD13" s="1">
        <v>3.61</v>
      </c>
      <c r="AE13" s="19">
        <v>0.51789600000000002</v>
      </c>
      <c r="AF13" s="19">
        <v>0.87466900000000003</v>
      </c>
      <c r="AG13" s="19">
        <v>0.44884299999999999</v>
      </c>
      <c r="AH13" s="1">
        <v>6</v>
      </c>
      <c r="AI13" s="23">
        <v>19.455766003356501</v>
      </c>
      <c r="AJ13" s="23">
        <f t="shared" si="5"/>
        <v>1690.5115080316464</v>
      </c>
      <c r="AK13" s="24">
        <v>9.8574611884000003</v>
      </c>
      <c r="AL13" s="25">
        <v>2864</v>
      </c>
      <c r="AM13" s="24">
        <v>21.297688790900001</v>
      </c>
      <c r="AN13" s="25">
        <v>6187</v>
      </c>
      <c r="AO13" s="24">
        <v>48.261504515799999</v>
      </c>
      <c r="AP13" s="25">
        <v>14020</v>
      </c>
      <c r="AQ13" s="24">
        <v>2.3625156867000001</v>
      </c>
      <c r="AR13" s="25">
        <v>686</v>
      </c>
      <c r="AS13" s="24">
        <v>2.7400872706000001</v>
      </c>
      <c r="AT13" s="25">
        <v>796</v>
      </c>
      <c r="AU13" s="24">
        <v>12.3012054199</v>
      </c>
      <c r="AV13" s="25">
        <v>3574</v>
      </c>
      <c r="AW13" s="24">
        <v>28.964640609100002</v>
      </c>
      <c r="AX13" s="25">
        <v>8414</v>
      </c>
      <c r="AY13" s="24">
        <v>1.3581737148999999</v>
      </c>
      <c r="AZ13" s="25">
        <v>395</v>
      </c>
      <c r="BA13" s="24">
        <v>6.9537976940000004</v>
      </c>
      <c r="BB13" s="25">
        <v>2020</v>
      </c>
      <c r="BC13" s="1">
        <v>59</v>
      </c>
      <c r="BD13" s="1">
        <v>50</v>
      </c>
      <c r="BE13" s="1">
        <v>9</v>
      </c>
      <c r="BF13" s="1">
        <v>713</v>
      </c>
      <c r="BG13" s="1">
        <v>442</v>
      </c>
      <c r="BH13" s="1">
        <v>271</v>
      </c>
      <c r="BI13" s="1">
        <v>0</v>
      </c>
      <c r="BO13" s="1">
        <v>221</v>
      </c>
      <c r="BP13" s="1">
        <v>12</v>
      </c>
      <c r="BQ13" s="1">
        <v>0</v>
      </c>
      <c r="BR13" s="1">
        <v>10</v>
      </c>
      <c r="BS13" s="1">
        <v>3</v>
      </c>
      <c r="BT13" s="1">
        <v>0</v>
      </c>
      <c r="BU13" s="1">
        <v>2</v>
      </c>
      <c r="BV13" s="1">
        <v>1</v>
      </c>
      <c r="BW13" s="1">
        <v>88</v>
      </c>
      <c r="BX13" s="1">
        <v>0</v>
      </c>
      <c r="BY13" s="1">
        <v>4</v>
      </c>
      <c r="BZ13" s="1">
        <v>41</v>
      </c>
      <c r="CA13" s="1">
        <v>60</v>
      </c>
      <c r="CB13" s="39" t="s">
        <v>275</v>
      </c>
      <c r="CC13" s="1">
        <v>45</v>
      </c>
      <c r="CD13" s="1">
        <v>13</v>
      </c>
      <c r="CE13" s="1">
        <v>14</v>
      </c>
      <c r="CF13" s="1">
        <v>0</v>
      </c>
      <c r="CG13" s="1">
        <v>18</v>
      </c>
      <c r="CH13" s="19">
        <v>39.509724939578803</v>
      </c>
      <c r="CI13" s="19">
        <v>44.400966739555798</v>
      </c>
      <c r="CJ13" s="19">
        <v>51.8011278628151</v>
      </c>
      <c r="CK13" s="19">
        <v>88.652319024053398</v>
      </c>
      <c r="CL13" s="19">
        <v>29.289906778685701</v>
      </c>
      <c r="CM13" s="19">
        <v>94.142018644262905</v>
      </c>
      <c r="CN13" s="19"/>
      <c r="CO13" s="1">
        <v>0</v>
      </c>
      <c r="CP13" s="26">
        <v>20000</v>
      </c>
      <c r="CQ13" s="26">
        <v>19600</v>
      </c>
      <c r="CR13" s="26">
        <v>200</v>
      </c>
      <c r="CS13" s="26">
        <v>200</v>
      </c>
      <c r="CT13" s="26">
        <v>5716</v>
      </c>
      <c r="CU13" s="26">
        <v>7</v>
      </c>
      <c r="CV13" s="26">
        <v>7</v>
      </c>
      <c r="CW13" s="1">
        <v>44</v>
      </c>
      <c r="CX13" s="1">
        <v>11158</v>
      </c>
      <c r="CY13" s="1">
        <v>432</v>
      </c>
      <c r="CZ13" s="1">
        <v>15</v>
      </c>
      <c r="DA13" s="1">
        <v>857</v>
      </c>
      <c r="DB13" s="1">
        <v>48</v>
      </c>
      <c r="DC13" s="1">
        <v>13</v>
      </c>
      <c r="DD13" s="1">
        <v>2895</v>
      </c>
      <c r="DE13" s="1">
        <v>123</v>
      </c>
      <c r="DF13" s="1">
        <v>6</v>
      </c>
      <c r="DG13" s="1">
        <v>1492</v>
      </c>
      <c r="DH13" s="1">
        <v>81</v>
      </c>
      <c r="DI13" s="1">
        <v>5</v>
      </c>
      <c r="DJ13" s="1">
        <v>1943</v>
      </c>
      <c r="DK13" s="1">
        <v>83</v>
      </c>
      <c r="DL13" s="1">
        <v>1</v>
      </c>
      <c r="DM13" s="1">
        <v>812</v>
      </c>
      <c r="DN13" s="1">
        <v>36</v>
      </c>
      <c r="DO13" s="1">
        <v>9.93</v>
      </c>
      <c r="DP13" s="1" t="s">
        <v>321</v>
      </c>
      <c r="DQ13" s="1">
        <v>2.7</v>
      </c>
      <c r="DR13" s="26">
        <v>477898</v>
      </c>
      <c r="DS13" s="26">
        <v>5197</v>
      </c>
      <c r="DT13" s="26">
        <v>3093.4244433938702</v>
      </c>
      <c r="DU13" s="40">
        <v>3</v>
      </c>
      <c r="DV13" s="1">
        <v>6</v>
      </c>
      <c r="DW13" s="1">
        <v>0</v>
      </c>
      <c r="DX13" s="1">
        <v>0</v>
      </c>
      <c r="DY13" s="1">
        <v>2</v>
      </c>
      <c r="DZ13" s="1">
        <v>6</v>
      </c>
      <c r="EA13" s="1">
        <v>981</v>
      </c>
      <c r="EB13" s="1">
        <v>2098</v>
      </c>
      <c r="EC13" s="1">
        <v>348604</v>
      </c>
      <c r="ED13" s="26">
        <v>14660</v>
      </c>
      <c r="EE13" s="26">
        <v>14169</v>
      </c>
      <c r="EF13" s="19">
        <v>96.650750341064096</v>
      </c>
      <c r="EG13" s="19">
        <v>39.664055332063</v>
      </c>
      <c r="EH13" s="19">
        <v>60.335944667937</v>
      </c>
      <c r="EI13" s="1">
        <v>491</v>
      </c>
      <c r="EJ13" s="19">
        <v>3.34924965893588</v>
      </c>
      <c r="EK13" s="26">
        <v>1374</v>
      </c>
      <c r="EL13" s="26">
        <v>14518</v>
      </c>
      <c r="EM13" s="44">
        <v>183472.04500000001</v>
      </c>
      <c r="EN13" s="26">
        <v>12441</v>
      </c>
      <c r="EO13" s="23">
        <v>5.0237119999999997</v>
      </c>
      <c r="EP13" s="23">
        <v>40.270074999999999</v>
      </c>
      <c r="EQ13" s="23">
        <v>15.786512</v>
      </c>
      <c r="ER13" s="23">
        <v>36.162688000000003</v>
      </c>
      <c r="ES13" s="1">
        <v>3.0289169999999999</v>
      </c>
      <c r="ET13" s="1">
        <v>0.17</v>
      </c>
      <c r="EU13" s="31">
        <v>59.189879248014797</v>
      </c>
      <c r="EV13" s="31" t="s">
        <v>462</v>
      </c>
      <c r="EW13" s="1">
        <v>3</v>
      </c>
      <c r="EX13" s="1">
        <v>1</v>
      </c>
      <c r="EY13" s="1">
        <v>0</v>
      </c>
      <c r="EZ13" s="1">
        <v>0</v>
      </c>
      <c r="FA13" s="1">
        <v>0</v>
      </c>
      <c r="FB13" s="33">
        <v>0</v>
      </c>
      <c r="FC13" s="1" t="s">
        <v>275</v>
      </c>
      <c r="FD13" s="1" t="s">
        <v>275</v>
      </c>
      <c r="FE13" s="1" t="s">
        <v>275</v>
      </c>
      <c r="FF13" s="1" t="s">
        <v>275</v>
      </c>
      <c r="FG13" s="1" t="s">
        <v>275</v>
      </c>
      <c r="FH13" s="1">
        <v>3</v>
      </c>
      <c r="FI13" s="1">
        <v>3</v>
      </c>
      <c r="FJ13" s="24">
        <v>1944.7</v>
      </c>
      <c r="FK13" s="24">
        <v>1711.7</v>
      </c>
      <c r="FL13" s="44">
        <v>128879.48</v>
      </c>
      <c r="FM13" s="44">
        <v>67049.31</v>
      </c>
      <c r="FN13" s="37" t="s">
        <v>463</v>
      </c>
      <c r="FO13" s="37" t="s">
        <v>464</v>
      </c>
      <c r="FP13" s="37" t="s">
        <v>465</v>
      </c>
      <c r="FQ13" s="37" t="s">
        <v>466</v>
      </c>
      <c r="FR13" s="37" t="s">
        <v>467</v>
      </c>
      <c r="FS13" s="37" t="s">
        <v>468</v>
      </c>
      <c r="FT13" s="37" t="s">
        <v>469</v>
      </c>
      <c r="FU13" s="37" t="s">
        <v>470</v>
      </c>
      <c r="FV13" s="37" t="s">
        <v>471</v>
      </c>
      <c r="FW13" s="37" t="s">
        <v>472</v>
      </c>
      <c r="FX13" s="37" t="s">
        <v>473</v>
      </c>
      <c r="FY13" s="37" t="s">
        <v>474</v>
      </c>
      <c r="FZ13" s="1" t="s">
        <v>275</v>
      </c>
      <c r="GA13" s="1" t="s">
        <v>275</v>
      </c>
      <c r="GB13" s="37" t="s">
        <v>475</v>
      </c>
      <c r="GC13" s="37" t="s">
        <v>476</v>
      </c>
      <c r="GD13" s="37" t="s">
        <v>477</v>
      </c>
      <c r="GE13" s="37" t="s">
        <v>478</v>
      </c>
      <c r="GF13" s="37" t="s">
        <v>479</v>
      </c>
      <c r="GG13" s="37" t="s">
        <v>480</v>
      </c>
      <c r="GH13" s="1" t="s">
        <v>275</v>
      </c>
      <c r="GI13" s="1" t="s">
        <v>275</v>
      </c>
      <c r="GJ13" s="1" t="s">
        <v>275</v>
      </c>
      <c r="GK13" s="1" t="s">
        <v>275</v>
      </c>
      <c r="GL13" s="1" t="s">
        <v>275</v>
      </c>
      <c r="GM13" s="1" t="s">
        <v>275</v>
      </c>
      <c r="GN13" s="1" t="s">
        <v>275</v>
      </c>
      <c r="GO13" s="1" t="s">
        <v>275</v>
      </c>
      <c r="GP13" s="1" t="s">
        <v>275</v>
      </c>
      <c r="GQ13" s="1" t="s">
        <v>275</v>
      </c>
      <c r="GR13" s="1" t="s">
        <v>275</v>
      </c>
      <c r="GS13" s="1" t="s">
        <v>275</v>
      </c>
      <c r="GT13" s="1">
        <v>382.7</v>
      </c>
      <c r="GU13" s="1">
        <v>2472.46</v>
      </c>
      <c r="GV13" s="1" t="s">
        <v>275</v>
      </c>
      <c r="GW13" s="1" t="s">
        <v>275</v>
      </c>
      <c r="GX13" s="1" t="s">
        <v>275</v>
      </c>
      <c r="GY13" s="1" t="s">
        <v>275</v>
      </c>
      <c r="GZ13" s="1" t="s">
        <v>275</v>
      </c>
      <c r="HA13" s="1" t="s">
        <v>275</v>
      </c>
      <c r="HB13" s="1" t="s">
        <v>275</v>
      </c>
      <c r="HC13" s="1" t="s">
        <v>275</v>
      </c>
      <c r="HD13" s="1" t="s">
        <v>275</v>
      </c>
      <c r="HE13" s="1" t="s">
        <v>275</v>
      </c>
      <c r="HF13" s="1" t="s">
        <v>275</v>
      </c>
      <c r="HG13" s="1" t="s">
        <v>275</v>
      </c>
      <c r="HH13" s="1" t="s">
        <v>275</v>
      </c>
      <c r="HI13" s="1" t="s">
        <v>275</v>
      </c>
      <c r="HJ13" s="1" t="s">
        <v>275</v>
      </c>
      <c r="HK13" s="1" t="s">
        <v>275</v>
      </c>
      <c r="HL13" s="1">
        <v>56.48</v>
      </c>
      <c r="HM13" s="1">
        <v>726.16</v>
      </c>
      <c r="HN13" s="1" t="s">
        <v>275</v>
      </c>
      <c r="HO13" s="1" t="s">
        <v>275</v>
      </c>
      <c r="HP13" s="1" t="s">
        <v>275</v>
      </c>
      <c r="HQ13" s="1" t="s">
        <v>275</v>
      </c>
      <c r="HR13" s="1" t="s">
        <v>275</v>
      </c>
      <c r="HS13" s="1" t="s">
        <v>275</v>
      </c>
      <c r="HT13" s="1" t="s">
        <v>275</v>
      </c>
      <c r="HU13" s="1" t="s">
        <v>275</v>
      </c>
      <c r="HV13" s="1">
        <v>20.6</v>
      </c>
      <c r="HW13" s="1">
        <v>58.09</v>
      </c>
      <c r="HX13" s="1" t="s">
        <v>275</v>
      </c>
      <c r="HY13" s="1" t="s">
        <v>275</v>
      </c>
      <c r="HZ13" s="1" t="s">
        <v>275</v>
      </c>
      <c r="IA13" s="1" t="s">
        <v>275</v>
      </c>
      <c r="IB13" s="1">
        <v>4747.1899999999996</v>
      </c>
      <c r="IC13" s="1">
        <v>23644.93</v>
      </c>
      <c r="ID13" s="1" t="s">
        <v>275</v>
      </c>
      <c r="IE13" s="1" t="s">
        <v>275</v>
      </c>
      <c r="IF13" s="1" t="s">
        <v>275</v>
      </c>
      <c r="IG13" s="1" t="s">
        <v>275</v>
      </c>
      <c r="IH13" s="1" t="s">
        <v>275</v>
      </c>
      <c r="II13" s="1" t="s">
        <v>275</v>
      </c>
      <c r="IJ13" s="1">
        <v>663.65</v>
      </c>
      <c r="IK13" s="1">
        <v>551.66999999999996</v>
      </c>
      <c r="IL13" s="1" t="s">
        <v>275</v>
      </c>
      <c r="IM13" s="1" t="s">
        <v>275</v>
      </c>
      <c r="IN13" s="1" t="s">
        <v>275</v>
      </c>
      <c r="IO13" s="1" t="s">
        <v>275</v>
      </c>
      <c r="IP13" s="1" t="s">
        <v>275</v>
      </c>
      <c r="IQ13" s="1" t="s">
        <v>275</v>
      </c>
      <c r="IR13" s="1" t="s">
        <v>275</v>
      </c>
      <c r="IS13" s="1" t="s">
        <v>275</v>
      </c>
      <c r="IT13" s="1" t="s">
        <v>275</v>
      </c>
      <c r="IU13" s="1" t="s">
        <v>275</v>
      </c>
      <c r="IV13" s="1" t="s">
        <v>275</v>
      </c>
      <c r="IW13" s="1" t="s">
        <v>275</v>
      </c>
      <c r="IX13" s="1" t="s">
        <v>275</v>
      </c>
      <c r="IY13" s="1" t="s">
        <v>275</v>
      </c>
      <c r="IZ13" s="1" t="s">
        <v>275</v>
      </c>
      <c r="JA13" s="1" t="s">
        <v>275</v>
      </c>
      <c r="JB13" s="1" t="s">
        <v>275</v>
      </c>
      <c r="JC13" s="1" t="s">
        <v>275</v>
      </c>
      <c r="JD13" s="1" t="s">
        <v>275</v>
      </c>
      <c r="JE13" s="1" t="s">
        <v>275</v>
      </c>
      <c r="JF13" s="1" t="s">
        <v>275</v>
      </c>
      <c r="JG13" s="1" t="s">
        <v>275</v>
      </c>
      <c r="JH13" s="1" t="s">
        <v>275</v>
      </c>
      <c r="JI13" s="1" t="s">
        <v>275</v>
      </c>
      <c r="JJ13" s="1" t="s">
        <v>275</v>
      </c>
      <c r="JK13" s="1" t="s">
        <v>275</v>
      </c>
      <c r="JL13" s="1" t="s">
        <v>275</v>
      </c>
      <c r="JM13" s="1" t="s">
        <v>275</v>
      </c>
      <c r="JN13" s="1" t="s">
        <v>275</v>
      </c>
      <c r="JO13" s="1" t="s">
        <v>275</v>
      </c>
      <c r="JP13" s="1">
        <v>145</v>
      </c>
      <c r="JQ13" s="26">
        <v>4308</v>
      </c>
      <c r="JR13" s="1">
        <f t="shared" si="4"/>
        <v>13.665344964314036</v>
      </c>
      <c r="JS13" s="1">
        <v>91</v>
      </c>
      <c r="JT13" s="1">
        <v>99</v>
      </c>
      <c r="JV13" s="1">
        <v>22</v>
      </c>
      <c r="JW13" s="1">
        <v>56</v>
      </c>
      <c r="JX13" s="1">
        <v>17</v>
      </c>
      <c r="KD13" s="1">
        <v>4</v>
      </c>
      <c r="KH13" s="1">
        <v>26</v>
      </c>
      <c r="KU13" s="1">
        <v>4</v>
      </c>
      <c r="KV13" s="1">
        <v>11</v>
      </c>
      <c r="KY13" s="1">
        <v>1</v>
      </c>
      <c r="LG13" s="1">
        <v>17</v>
      </c>
      <c r="LH13" s="1">
        <v>7</v>
      </c>
      <c r="LL13" s="1">
        <v>2</v>
      </c>
      <c r="LM13" s="1">
        <v>5</v>
      </c>
    </row>
    <row r="14" spans="1:1018" ht="15" x14ac:dyDescent="0.25">
      <c r="A14" s="35" t="s">
        <v>481</v>
      </c>
      <c r="B14" s="35" t="s">
        <v>482</v>
      </c>
      <c r="C14" s="35"/>
      <c r="D14" s="18">
        <v>142.6</v>
      </c>
      <c r="E14" s="18">
        <f t="shared" si="0"/>
        <v>138.93408134642357</v>
      </c>
      <c r="F14" s="19">
        <v>14.9404401372905</v>
      </c>
      <c r="G14" s="20">
        <v>85.059559862709506</v>
      </c>
      <c r="H14" s="21">
        <v>19812</v>
      </c>
      <c r="I14" s="36">
        <v>6.4265396755784701E-3</v>
      </c>
      <c r="J14" s="21">
        <v>10301</v>
      </c>
      <c r="K14" s="36">
        <v>0.51993741166969498</v>
      </c>
      <c r="L14" s="21">
        <v>9511</v>
      </c>
      <c r="M14" s="36">
        <v>0.48006258833030502</v>
      </c>
      <c r="N14" s="21">
        <v>5235</v>
      </c>
      <c r="O14" s="20">
        <f t="shared" si="1"/>
        <v>26.423379769836462</v>
      </c>
      <c r="P14" s="21">
        <v>4271</v>
      </c>
      <c r="Q14" s="20">
        <v>21.557641833232399</v>
      </c>
      <c r="R14" s="21">
        <v>13367</v>
      </c>
      <c r="S14" s="20">
        <f t="shared" si="2"/>
        <v>67.469210579446809</v>
      </c>
      <c r="T14" s="21">
        <v>6743</v>
      </c>
      <c r="U14" s="20">
        <v>34.0349283262669</v>
      </c>
      <c r="V14" s="21">
        <v>3554</v>
      </c>
      <c r="W14" s="20">
        <v>17.938623056733299</v>
      </c>
      <c r="X14" s="37" t="s">
        <v>483</v>
      </c>
      <c r="Y14" s="20">
        <f t="shared" si="3"/>
        <v>84.045023218251572</v>
      </c>
      <c r="Z14" s="38">
        <v>13</v>
      </c>
      <c r="AA14" s="38">
        <v>52</v>
      </c>
      <c r="AB14" s="21">
        <v>4266</v>
      </c>
      <c r="AC14" s="21">
        <v>5298</v>
      </c>
      <c r="AD14" s="22">
        <v>3.73</v>
      </c>
      <c r="AE14" s="20">
        <v>7.3423930000000004</v>
      </c>
      <c r="AF14" s="20">
        <v>2.5670060000000001</v>
      </c>
      <c r="AG14" s="20">
        <v>1.0570029999999999</v>
      </c>
      <c r="AH14" s="22">
        <v>0</v>
      </c>
      <c r="AI14" s="23">
        <v>33.384030418250902</v>
      </c>
      <c r="AJ14" s="23">
        <f t="shared" si="5"/>
        <v>1768.6859315589329</v>
      </c>
      <c r="AK14" s="18">
        <v>22.064656751499999</v>
      </c>
      <c r="AL14" s="21">
        <v>5084</v>
      </c>
      <c r="AM14" s="18">
        <v>15.785973634399999</v>
      </c>
      <c r="AN14" s="21">
        <v>3637</v>
      </c>
      <c r="AO14" s="18">
        <v>83.119631751</v>
      </c>
      <c r="AP14" s="21">
        <v>19152</v>
      </c>
      <c r="AQ14" s="18">
        <v>15.1623387705</v>
      </c>
      <c r="AR14" s="21">
        <v>3494</v>
      </c>
      <c r="AS14" s="18">
        <v>84.601609807399996</v>
      </c>
      <c r="AT14" s="21">
        <v>19494</v>
      </c>
      <c r="AU14" s="18">
        <v>58.347498522599999</v>
      </c>
      <c r="AV14" s="21">
        <v>13444</v>
      </c>
      <c r="AW14" s="18">
        <v>65.155038727700003</v>
      </c>
      <c r="AX14" s="21">
        <v>15013</v>
      </c>
      <c r="AY14" s="18">
        <v>18.666428355800001</v>
      </c>
      <c r="AZ14" s="21">
        <v>4301</v>
      </c>
      <c r="BA14" s="18">
        <v>0.41368811090000002</v>
      </c>
      <c r="BB14" s="21">
        <v>95</v>
      </c>
      <c r="BC14" s="1">
        <v>23</v>
      </c>
      <c r="BD14" s="1">
        <v>22</v>
      </c>
      <c r="BE14" s="1">
        <v>1</v>
      </c>
      <c r="BF14" s="1">
        <v>172</v>
      </c>
      <c r="BG14" s="1">
        <v>172</v>
      </c>
      <c r="BH14" s="1">
        <v>0</v>
      </c>
      <c r="BI14" s="1">
        <v>0</v>
      </c>
      <c r="BJ14" s="22"/>
      <c r="BK14" s="22"/>
      <c r="BL14" s="22"/>
      <c r="BM14" s="22"/>
      <c r="BN14" s="22"/>
      <c r="BO14" s="22">
        <v>152</v>
      </c>
      <c r="BP14" s="22">
        <v>0</v>
      </c>
      <c r="BQ14" s="22">
        <v>0</v>
      </c>
      <c r="BR14" s="22">
        <v>30</v>
      </c>
      <c r="BS14" s="22">
        <v>0</v>
      </c>
      <c r="BT14" s="22">
        <v>0</v>
      </c>
      <c r="BU14" s="22">
        <v>4</v>
      </c>
      <c r="BV14" s="22">
        <v>4</v>
      </c>
      <c r="BW14" s="22">
        <v>1</v>
      </c>
      <c r="BX14" s="22">
        <v>2</v>
      </c>
      <c r="BY14" s="22">
        <v>5</v>
      </c>
      <c r="BZ14" s="22">
        <v>26</v>
      </c>
      <c r="CA14" s="22">
        <v>80</v>
      </c>
      <c r="CB14" s="39">
        <v>0</v>
      </c>
      <c r="CC14" s="22">
        <v>104</v>
      </c>
      <c r="CD14" s="22">
        <v>0</v>
      </c>
      <c r="CE14" s="22">
        <v>48</v>
      </c>
      <c r="CF14" s="22">
        <v>40</v>
      </c>
      <c r="CG14" s="22">
        <v>16</v>
      </c>
      <c r="CH14" s="20">
        <v>13.080407701019301</v>
      </c>
      <c r="CI14" s="20">
        <v>14.061910154775401</v>
      </c>
      <c r="CJ14" s="20">
        <v>42.827482068705201</v>
      </c>
      <c r="CK14" s="20">
        <v>59.362023405058501</v>
      </c>
      <c r="CL14" s="20">
        <v>13.0615326538316</v>
      </c>
      <c r="CM14" s="20">
        <v>73.480558701396802</v>
      </c>
      <c r="CN14" s="20"/>
      <c r="CO14" s="1">
        <v>0</v>
      </c>
      <c r="CP14" s="21">
        <v>10000</v>
      </c>
      <c r="CQ14" s="21">
        <v>7000</v>
      </c>
      <c r="CR14" s="21">
        <v>2000</v>
      </c>
      <c r="CS14" s="21">
        <v>1000</v>
      </c>
      <c r="CT14" s="21">
        <v>574</v>
      </c>
      <c r="CU14" s="21">
        <v>0</v>
      </c>
      <c r="CV14" s="21"/>
      <c r="CW14" s="22">
        <v>88</v>
      </c>
      <c r="CX14" s="22">
        <v>7259</v>
      </c>
      <c r="CY14" s="22">
        <v>365</v>
      </c>
      <c r="CZ14" s="22">
        <v>34</v>
      </c>
      <c r="DA14" s="22">
        <v>774</v>
      </c>
      <c r="DB14" s="22">
        <v>60</v>
      </c>
      <c r="DC14" s="22">
        <v>34</v>
      </c>
      <c r="DD14" s="22">
        <v>2030</v>
      </c>
      <c r="DE14" s="22">
        <v>146</v>
      </c>
      <c r="DF14" s="22">
        <v>13</v>
      </c>
      <c r="DG14" s="22">
        <v>1257</v>
      </c>
      <c r="DH14" s="22">
        <v>63</v>
      </c>
      <c r="DI14" s="22">
        <v>3</v>
      </c>
      <c r="DJ14" s="22">
        <v>1360</v>
      </c>
      <c r="DK14" s="22">
        <v>51</v>
      </c>
      <c r="DL14" s="22"/>
      <c r="DM14" s="22"/>
      <c r="DN14" s="22"/>
      <c r="DO14" s="1">
        <v>7.4</v>
      </c>
      <c r="DP14" s="1" t="s">
        <v>277</v>
      </c>
      <c r="DQ14" s="1">
        <v>18.809999999999999</v>
      </c>
      <c r="DR14" s="21">
        <v>1980765</v>
      </c>
      <c r="DS14" s="21">
        <v>5757</v>
      </c>
      <c r="DT14" s="21">
        <v>3087.1192281276399</v>
      </c>
      <c r="DU14" s="40">
        <v>1</v>
      </c>
      <c r="DV14" s="1">
        <v>1</v>
      </c>
      <c r="DW14" s="1">
        <v>1</v>
      </c>
      <c r="DX14" s="1">
        <v>0</v>
      </c>
      <c r="DY14" s="1">
        <v>13</v>
      </c>
      <c r="DZ14" s="1">
        <v>2</v>
      </c>
      <c r="EA14" s="1">
        <v>319</v>
      </c>
      <c r="EB14" s="1">
        <v>542</v>
      </c>
      <c r="EC14" s="1">
        <v>39384</v>
      </c>
      <c r="ED14" s="21">
        <v>7697</v>
      </c>
      <c r="EE14" s="21">
        <v>7574</v>
      </c>
      <c r="EF14" s="20">
        <v>98.401974795374798</v>
      </c>
      <c r="EG14" s="20">
        <v>29.786110377607599</v>
      </c>
      <c r="EH14" s="20">
        <v>70.213889622392401</v>
      </c>
      <c r="EI14" s="22">
        <v>123</v>
      </c>
      <c r="EJ14" s="20">
        <v>1.5980252046251799</v>
      </c>
      <c r="EK14" s="21">
        <v>383</v>
      </c>
      <c r="EL14" s="21">
        <v>859</v>
      </c>
      <c r="EM14" s="41">
        <v>144.00800000000001</v>
      </c>
      <c r="EN14" s="21">
        <v>6213</v>
      </c>
      <c r="EO14" s="28">
        <v>42.974407999999997</v>
      </c>
      <c r="EP14" s="28">
        <v>16.11138</v>
      </c>
      <c r="EQ14" s="28">
        <v>13.149846999999999</v>
      </c>
      <c r="ER14" s="28">
        <v>27.136648999999998</v>
      </c>
      <c r="ES14" s="1">
        <v>0.98796300000000004</v>
      </c>
      <c r="ET14" s="1">
        <v>0.06</v>
      </c>
      <c r="EU14" s="31">
        <v>52.726955159348599</v>
      </c>
      <c r="EV14" s="31" t="s">
        <v>322</v>
      </c>
      <c r="EW14" s="1">
        <v>1</v>
      </c>
      <c r="EX14" s="1">
        <v>0</v>
      </c>
      <c r="EY14" s="1">
        <v>0</v>
      </c>
      <c r="EZ14" s="1">
        <v>0</v>
      </c>
      <c r="FA14" s="1">
        <v>0</v>
      </c>
      <c r="FB14" s="33">
        <v>0</v>
      </c>
      <c r="FC14" s="1">
        <v>1</v>
      </c>
      <c r="FD14" s="1">
        <v>0</v>
      </c>
      <c r="FE14" s="1">
        <v>0</v>
      </c>
      <c r="FF14" s="1">
        <v>0</v>
      </c>
      <c r="FG14" s="1">
        <v>0</v>
      </c>
      <c r="FH14" s="1">
        <v>2</v>
      </c>
      <c r="FI14" s="22">
        <v>1</v>
      </c>
      <c r="FJ14" s="18">
        <v>4516.1499999999996</v>
      </c>
      <c r="FK14" s="18">
        <v>4513.1499999999996</v>
      </c>
      <c r="FL14" s="41">
        <v>9242.19</v>
      </c>
      <c r="FM14" s="41">
        <v>33068.5</v>
      </c>
      <c r="FN14" s="37" t="s">
        <v>484</v>
      </c>
      <c r="FO14" s="37" t="s">
        <v>485</v>
      </c>
      <c r="FP14" s="37" t="s">
        <v>486</v>
      </c>
      <c r="FQ14" s="37" t="s">
        <v>487</v>
      </c>
      <c r="FR14" s="37" t="s">
        <v>488</v>
      </c>
      <c r="FS14" s="37" t="s">
        <v>489</v>
      </c>
      <c r="FT14" s="37" t="s">
        <v>490</v>
      </c>
      <c r="FU14" s="37" t="s">
        <v>491</v>
      </c>
      <c r="FV14" s="37" t="s">
        <v>492</v>
      </c>
      <c r="FW14" s="37" t="s">
        <v>493</v>
      </c>
      <c r="FX14" s="1" t="s">
        <v>275</v>
      </c>
      <c r="FY14" s="1" t="s">
        <v>275</v>
      </c>
      <c r="FZ14" s="1" t="s">
        <v>275</v>
      </c>
      <c r="GA14" s="1" t="s">
        <v>275</v>
      </c>
      <c r="GB14" s="37" t="s">
        <v>494</v>
      </c>
      <c r="GC14" s="37" t="s">
        <v>495</v>
      </c>
      <c r="GD14" s="37" t="s">
        <v>496</v>
      </c>
      <c r="GE14" s="37" t="s">
        <v>497</v>
      </c>
      <c r="GF14" s="37" t="s">
        <v>498</v>
      </c>
      <c r="GG14" s="37" t="s">
        <v>499</v>
      </c>
      <c r="GH14" s="1" t="s">
        <v>275</v>
      </c>
      <c r="GI14" s="1" t="s">
        <v>275</v>
      </c>
      <c r="GJ14" s="1" t="s">
        <v>275</v>
      </c>
      <c r="GK14" s="1" t="s">
        <v>275</v>
      </c>
      <c r="GL14" s="1">
        <v>68613.399999999994</v>
      </c>
      <c r="GM14" s="1">
        <v>21670.17</v>
      </c>
      <c r="GN14" s="1">
        <v>3143</v>
      </c>
      <c r="GO14" s="1">
        <v>470.48</v>
      </c>
      <c r="GP14" s="1" t="s">
        <v>275</v>
      </c>
      <c r="GQ14" s="1" t="s">
        <v>275</v>
      </c>
      <c r="GR14" s="1" t="s">
        <v>275</v>
      </c>
      <c r="GS14" s="1" t="s">
        <v>275</v>
      </c>
      <c r="GT14" s="1" t="s">
        <v>275</v>
      </c>
      <c r="GU14" s="1" t="s">
        <v>275</v>
      </c>
      <c r="GV14" s="1" t="s">
        <v>275</v>
      </c>
      <c r="GW14" s="1" t="s">
        <v>275</v>
      </c>
      <c r="GX14" s="1" t="s">
        <v>275</v>
      </c>
      <c r="GY14" s="1" t="s">
        <v>275</v>
      </c>
      <c r="GZ14" s="1" t="s">
        <v>275</v>
      </c>
      <c r="HA14" s="1" t="s">
        <v>275</v>
      </c>
      <c r="HB14" s="1">
        <v>111.15</v>
      </c>
      <c r="HC14" s="1">
        <v>805.84</v>
      </c>
      <c r="HD14" s="1" t="s">
        <v>275</v>
      </c>
      <c r="HE14" s="1" t="s">
        <v>275</v>
      </c>
      <c r="HF14" s="1" t="s">
        <v>275</v>
      </c>
      <c r="HG14" s="1" t="s">
        <v>275</v>
      </c>
      <c r="HH14" s="1" t="s">
        <v>275</v>
      </c>
      <c r="HI14" s="1" t="s">
        <v>275</v>
      </c>
      <c r="HJ14" s="1" t="s">
        <v>275</v>
      </c>
      <c r="HK14" s="1" t="s">
        <v>275</v>
      </c>
      <c r="HL14" s="1">
        <v>345.61</v>
      </c>
      <c r="HM14" s="1">
        <v>3184.26</v>
      </c>
      <c r="HN14" s="1" t="s">
        <v>275</v>
      </c>
      <c r="HO14" s="1" t="s">
        <v>275</v>
      </c>
      <c r="HP14" s="1" t="s">
        <v>275</v>
      </c>
      <c r="HQ14" s="1" t="s">
        <v>275</v>
      </c>
      <c r="HR14" s="1" t="s">
        <v>275</v>
      </c>
      <c r="HS14" s="1" t="s">
        <v>275</v>
      </c>
      <c r="HT14" s="1" t="s">
        <v>275</v>
      </c>
      <c r="HU14" s="1" t="s">
        <v>275</v>
      </c>
      <c r="HV14" s="1" t="s">
        <v>275</v>
      </c>
      <c r="HW14" s="1" t="s">
        <v>275</v>
      </c>
      <c r="HX14" s="1" t="s">
        <v>275</v>
      </c>
      <c r="HY14" s="1" t="s">
        <v>275</v>
      </c>
      <c r="HZ14" s="1" t="s">
        <v>275</v>
      </c>
      <c r="IA14" s="1" t="s">
        <v>275</v>
      </c>
      <c r="IB14" s="1">
        <v>1880.66</v>
      </c>
      <c r="IC14" s="1">
        <v>8274.9</v>
      </c>
      <c r="ID14" s="1" t="s">
        <v>275</v>
      </c>
      <c r="IE14" s="1" t="s">
        <v>275</v>
      </c>
      <c r="IF14" s="1" t="s">
        <v>275</v>
      </c>
      <c r="IG14" s="1" t="s">
        <v>275</v>
      </c>
      <c r="IH14" s="1" t="s">
        <v>275</v>
      </c>
      <c r="II14" s="1" t="s">
        <v>275</v>
      </c>
      <c r="IJ14" s="1" t="s">
        <v>275</v>
      </c>
      <c r="IK14" s="1" t="s">
        <v>275</v>
      </c>
      <c r="IL14" s="1" t="s">
        <v>275</v>
      </c>
      <c r="IM14" s="1" t="s">
        <v>275</v>
      </c>
      <c r="IN14" s="1" t="s">
        <v>275</v>
      </c>
      <c r="IO14" s="1" t="s">
        <v>275</v>
      </c>
      <c r="IP14" s="1" t="s">
        <v>275</v>
      </c>
      <c r="IQ14" s="1" t="s">
        <v>275</v>
      </c>
      <c r="IR14" s="1" t="s">
        <v>275</v>
      </c>
      <c r="IS14" s="1" t="s">
        <v>275</v>
      </c>
      <c r="IT14" s="1" t="s">
        <v>275</v>
      </c>
      <c r="IU14" s="1" t="s">
        <v>275</v>
      </c>
      <c r="IV14" s="1" t="s">
        <v>275</v>
      </c>
      <c r="IW14" s="1" t="s">
        <v>275</v>
      </c>
      <c r="IX14" s="1" t="s">
        <v>275</v>
      </c>
      <c r="IY14" s="1" t="s">
        <v>275</v>
      </c>
      <c r="IZ14" s="1" t="s">
        <v>275</v>
      </c>
      <c r="JA14" s="1" t="s">
        <v>275</v>
      </c>
      <c r="JB14" s="1" t="s">
        <v>275</v>
      </c>
      <c r="JC14" s="1" t="s">
        <v>275</v>
      </c>
      <c r="JD14" s="1" t="s">
        <v>275</v>
      </c>
      <c r="JE14" s="1" t="s">
        <v>275</v>
      </c>
      <c r="JF14" s="1" t="s">
        <v>275</v>
      </c>
      <c r="JG14" s="1" t="s">
        <v>275</v>
      </c>
      <c r="JH14" s="1" t="s">
        <v>275</v>
      </c>
      <c r="JI14" s="1" t="s">
        <v>275</v>
      </c>
      <c r="JJ14" s="1" t="s">
        <v>275</v>
      </c>
      <c r="JK14" s="1" t="s">
        <v>275</v>
      </c>
      <c r="JL14" s="1" t="s">
        <v>275</v>
      </c>
      <c r="JM14" s="1" t="s">
        <v>275</v>
      </c>
      <c r="JN14" s="1" t="s">
        <v>275</v>
      </c>
      <c r="JO14" s="1" t="s">
        <v>275</v>
      </c>
      <c r="JP14" s="1">
        <v>13335</v>
      </c>
      <c r="JQ14" s="26">
        <v>18618</v>
      </c>
      <c r="JR14" s="1">
        <f t="shared" si="4"/>
        <v>93.973349485160512</v>
      </c>
      <c r="JS14" s="1">
        <v>16854</v>
      </c>
      <c r="JT14" s="1">
        <v>24</v>
      </c>
      <c r="JU14" s="1">
        <v>2</v>
      </c>
      <c r="JV14" s="1">
        <v>1</v>
      </c>
      <c r="JW14" s="1">
        <v>2</v>
      </c>
      <c r="JX14" s="1">
        <v>2</v>
      </c>
      <c r="KN14" s="1">
        <v>8</v>
      </c>
      <c r="KO14" s="1">
        <v>4</v>
      </c>
      <c r="KU14" s="1">
        <v>10</v>
      </c>
      <c r="LL14" s="1">
        <v>1</v>
      </c>
    </row>
    <row r="15" spans="1:1018" ht="15" x14ac:dyDescent="0.25">
      <c r="A15" s="35" t="s">
        <v>500</v>
      </c>
      <c r="B15" s="35" t="s">
        <v>501</v>
      </c>
      <c r="C15" s="35"/>
      <c r="D15" s="24">
        <v>458.5</v>
      </c>
      <c r="E15" s="24">
        <f t="shared" si="0"/>
        <v>65.725190839694662</v>
      </c>
      <c r="F15" s="19">
        <v>27.930977268956401</v>
      </c>
      <c r="G15" s="19">
        <v>72.069022731043603</v>
      </c>
      <c r="H15" s="25">
        <v>30135</v>
      </c>
      <c r="I15" s="42">
        <v>9.7750743551159505E-3</v>
      </c>
      <c r="J15" s="25">
        <v>15874</v>
      </c>
      <c r="K15" s="42">
        <v>0.52676290028206396</v>
      </c>
      <c r="L15" s="25">
        <v>14261</v>
      </c>
      <c r="M15" s="42">
        <v>0.47323709971793598</v>
      </c>
      <c r="N15" s="25">
        <v>8037</v>
      </c>
      <c r="O15" s="19">
        <f t="shared" si="1"/>
        <v>26.669985067197612</v>
      </c>
      <c r="P15" s="25">
        <v>7062</v>
      </c>
      <c r="Q15" s="19">
        <v>23.4345445495271</v>
      </c>
      <c r="R15" s="25">
        <v>20456</v>
      </c>
      <c r="S15" s="20">
        <f t="shared" si="2"/>
        <v>67.881201260992199</v>
      </c>
      <c r="T15" s="25">
        <v>10968</v>
      </c>
      <c r="U15" s="19">
        <v>36.396217023394698</v>
      </c>
      <c r="V15" s="25">
        <v>4067</v>
      </c>
      <c r="W15" s="19">
        <v>13.495934959349601</v>
      </c>
      <c r="X15" s="37" t="s">
        <v>502</v>
      </c>
      <c r="Y15" s="20">
        <f t="shared" si="3"/>
        <v>66.663348266135728</v>
      </c>
      <c r="Z15" s="1">
        <v>10</v>
      </c>
      <c r="AA15" s="1">
        <v>26</v>
      </c>
      <c r="AB15" s="26">
        <v>6604</v>
      </c>
      <c r="AC15" s="25">
        <v>8366</v>
      </c>
      <c r="AD15" s="1">
        <v>3.59</v>
      </c>
      <c r="AE15" s="19">
        <v>4.7214919999999996</v>
      </c>
      <c r="AF15" s="19">
        <v>8.0803250000000002</v>
      </c>
      <c r="AG15" s="19">
        <v>1.6614869999999999</v>
      </c>
      <c r="AH15" s="1">
        <v>1</v>
      </c>
      <c r="AI15" s="23">
        <v>27.910609155352599</v>
      </c>
      <c r="AJ15" s="23">
        <f t="shared" si="5"/>
        <v>2335.0015619367987</v>
      </c>
      <c r="AK15" s="24">
        <v>23.402169644200001</v>
      </c>
      <c r="AL15" s="25">
        <v>7099</v>
      </c>
      <c r="AM15" s="24">
        <v>29.864292020400001</v>
      </c>
      <c r="AN15" s="25">
        <v>9059</v>
      </c>
      <c r="AO15" s="24">
        <v>86.415907935199996</v>
      </c>
      <c r="AP15" s="25">
        <v>26213</v>
      </c>
      <c r="AQ15" s="24">
        <v>3.8920316733</v>
      </c>
      <c r="AR15" s="25">
        <v>1181</v>
      </c>
      <c r="AS15" s="24">
        <v>27.6687664102</v>
      </c>
      <c r="AT15" s="25">
        <v>8393</v>
      </c>
      <c r="AU15" s="24">
        <v>21.081801766400002</v>
      </c>
      <c r="AV15" s="25">
        <v>6395</v>
      </c>
      <c r="AW15" s="24">
        <v>52.423565721999999</v>
      </c>
      <c r="AX15" s="25">
        <v>15902</v>
      </c>
      <c r="AY15" s="24">
        <v>6.9984819217999998</v>
      </c>
      <c r="AZ15" s="25">
        <v>2123</v>
      </c>
      <c r="BA15" s="24">
        <v>1.7241548029</v>
      </c>
      <c r="BB15" s="25">
        <v>523</v>
      </c>
      <c r="BC15" s="1">
        <v>31</v>
      </c>
      <c r="BD15" s="1">
        <v>27</v>
      </c>
      <c r="BE15" s="1">
        <v>4</v>
      </c>
      <c r="BF15" s="1">
        <v>414</v>
      </c>
      <c r="BG15" s="1">
        <v>263</v>
      </c>
      <c r="BH15" s="1">
        <v>151</v>
      </c>
      <c r="BI15" s="1">
        <v>0</v>
      </c>
      <c r="BK15" s="1">
        <v>1</v>
      </c>
      <c r="BL15" s="1" t="s">
        <v>270</v>
      </c>
      <c r="BM15" s="33">
        <v>25</v>
      </c>
      <c r="BN15" s="33">
        <v>1</v>
      </c>
      <c r="BO15" s="1">
        <v>528</v>
      </c>
      <c r="BP15" s="1">
        <v>0</v>
      </c>
      <c r="BQ15" s="1">
        <v>0</v>
      </c>
      <c r="BR15" s="1">
        <v>68</v>
      </c>
      <c r="BS15" s="1">
        <v>8</v>
      </c>
      <c r="BT15" s="1">
        <v>0</v>
      </c>
      <c r="BU15" s="1">
        <v>5</v>
      </c>
      <c r="BV15" s="1">
        <v>0</v>
      </c>
      <c r="BW15" s="1">
        <v>13</v>
      </c>
      <c r="BX15" s="1">
        <v>0</v>
      </c>
      <c r="BY15" s="1">
        <v>5</v>
      </c>
      <c r="BZ15" s="1">
        <v>63</v>
      </c>
      <c r="CA15" s="1">
        <v>366</v>
      </c>
      <c r="CB15" s="39" t="s">
        <v>275</v>
      </c>
      <c r="CC15" s="1">
        <v>319</v>
      </c>
      <c r="CD15" s="1">
        <v>32</v>
      </c>
      <c r="CE15" s="1">
        <v>16</v>
      </c>
      <c r="CF15" s="1">
        <v>186</v>
      </c>
      <c r="CG15" s="1">
        <v>85</v>
      </c>
      <c r="CH15" s="19">
        <v>17.547214917523299</v>
      </c>
      <c r="CI15" s="19">
        <v>19.352139612718101</v>
      </c>
      <c r="CJ15" s="19">
        <v>57.602199378436502</v>
      </c>
      <c r="CK15" s="19">
        <v>85.931149892421701</v>
      </c>
      <c r="CL15" s="19">
        <v>15.5032273487927</v>
      </c>
      <c r="CM15" s="19">
        <v>85.142242409753806</v>
      </c>
      <c r="CN15" s="19"/>
      <c r="CO15" s="1" t="s">
        <v>276</v>
      </c>
      <c r="CP15" s="26">
        <v>13000</v>
      </c>
      <c r="CQ15" s="26">
        <v>11050</v>
      </c>
      <c r="CR15" s="26">
        <v>1690</v>
      </c>
      <c r="CS15" s="26">
        <v>260</v>
      </c>
      <c r="CT15" s="26">
        <v>4960</v>
      </c>
      <c r="CU15" s="26">
        <v>11</v>
      </c>
      <c r="CV15" s="26">
        <v>29</v>
      </c>
      <c r="CW15" s="1">
        <v>123</v>
      </c>
      <c r="CX15" s="1">
        <v>7023</v>
      </c>
      <c r="CY15" s="1">
        <v>497</v>
      </c>
      <c r="CZ15" s="1">
        <v>42</v>
      </c>
      <c r="DA15" s="1">
        <v>984</v>
      </c>
      <c r="DB15" s="1">
        <v>71</v>
      </c>
      <c r="DC15" s="1">
        <v>46</v>
      </c>
      <c r="DD15" s="1">
        <v>3447</v>
      </c>
      <c r="DE15" s="1">
        <v>190</v>
      </c>
      <c r="DF15" s="1">
        <v>24</v>
      </c>
      <c r="DG15" s="1">
        <v>1844</v>
      </c>
      <c r="DH15" s="1">
        <v>136</v>
      </c>
      <c r="DI15" s="1">
        <v>7</v>
      </c>
      <c r="DJ15" s="1">
        <v>523</v>
      </c>
      <c r="DK15" s="1">
        <v>50</v>
      </c>
      <c r="DL15" s="1">
        <v>1</v>
      </c>
      <c r="DM15" s="1">
        <v>74</v>
      </c>
      <c r="DN15" s="1">
        <v>21</v>
      </c>
      <c r="DO15" s="1">
        <v>8.27</v>
      </c>
      <c r="DP15" s="1" t="s">
        <v>358</v>
      </c>
      <c r="DQ15" s="1">
        <v>8.35</v>
      </c>
      <c r="DR15" s="26">
        <v>1664179</v>
      </c>
      <c r="DS15" s="26">
        <v>6498</v>
      </c>
      <c r="DT15" s="26">
        <v>1930.2281012256999</v>
      </c>
      <c r="DU15" s="40">
        <v>3</v>
      </c>
      <c r="DV15" s="1">
        <v>3</v>
      </c>
      <c r="DW15" s="1">
        <v>1</v>
      </c>
      <c r="DX15" s="1">
        <v>0</v>
      </c>
      <c r="DY15" s="1">
        <v>20</v>
      </c>
      <c r="DZ15" s="1">
        <v>4</v>
      </c>
      <c r="EA15" s="1">
        <v>1465</v>
      </c>
      <c r="EB15" s="1">
        <v>2236</v>
      </c>
      <c r="EC15" s="1">
        <v>351648</v>
      </c>
      <c r="ED15" s="26">
        <v>15469</v>
      </c>
      <c r="EE15" s="26">
        <v>15299</v>
      </c>
      <c r="EF15" s="19">
        <v>98.901027862175994</v>
      </c>
      <c r="EG15" s="19">
        <v>44.159749003202798</v>
      </c>
      <c r="EH15" s="19">
        <v>55.840250996797202</v>
      </c>
      <c r="EI15" s="1">
        <v>170</v>
      </c>
      <c r="EJ15" s="19">
        <v>1.09897213782404</v>
      </c>
      <c r="EK15" s="26">
        <v>1163</v>
      </c>
      <c r="EL15" s="26">
        <v>2610</v>
      </c>
      <c r="EM15" s="44">
        <v>473.94</v>
      </c>
      <c r="EN15" s="26">
        <v>11793</v>
      </c>
      <c r="EO15" s="23">
        <v>26.939710000000002</v>
      </c>
      <c r="EP15" s="23">
        <v>20.758075999999999</v>
      </c>
      <c r="EQ15" s="23">
        <v>20.554566000000001</v>
      </c>
      <c r="ER15" s="23">
        <v>31.230391000000001</v>
      </c>
      <c r="ES15" s="1">
        <v>79.045280000000005</v>
      </c>
      <c r="ET15" s="1">
        <v>4.5</v>
      </c>
      <c r="EU15" s="31">
        <v>54.720543869462603</v>
      </c>
      <c r="EV15" s="31" t="s">
        <v>299</v>
      </c>
      <c r="EW15" s="1">
        <v>8</v>
      </c>
      <c r="EX15" s="1">
        <v>0</v>
      </c>
      <c r="EY15" s="1">
        <v>0</v>
      </c>
      <c r="EZ15" s="1">
        <v>0</v>
      </c>
      <c r="FA15" s="1">
        <v>0</v>
      </c>
      <c r="FB15" s="33">
        <v>0</v>
      </c>
      <c r="FC15" s="1">
        <v>6</v>
      </c>
      <c r="FD15" s="1">
        <v>0</v>
      </c>
      <c r="FE15" s="1">
        <v>0</v>
      </c>
      <c r="FF15" s="1">
        <v>0</v>
      </c>
      <c r="FG15" s="1">
        <v>0</v>
      </c>
      <c r="FH15" s="1">
        <v>3</v>
      </c>
      <c r="FI15" s="1">
        <v>1</v>
      </c>
      <c r="FJ15" s="24">
        <v>6237</v>
      </c>
      <c r="FK15" s="24">
        <v>3139.4</v>
      </c>
      <c r="FL15" s="44">
        <v>11874.09</v>
      </c>
      <c r="FM15" s="44">
        <v>88652.77</v>
      </c>
      <c r="FN15" s="37" t="s">
        <v>503</v>
      </c>
      <c r="FO15" s="37" t="s">
        <v>504</v>
      </c>
      <c r="FP15" s="37" t="s">
        <v>505</v>
      </c>
      <c r="FQ15" s="37" t="s">
        <v>506</v>
      </c>
      <c r="FR15" s="37" t="s">
        <v>507</v>
      </c>
      <c r="FS15" s="37" t="s">
        <v>508</v>
      </c>
      <c r="FT15" s="37" t="s">
        <v>509</v>
      </c>
      <c r="FU15" s="37" t="s">
        <v>510</v>
      </c>
      <c r="FV15" s="37" t="s">
        <v>511</v>
      </c>
      <c r="FW15" s="37" t="s">
        <v>512</v>
      </c>
      <c r="FX15" s="37" t="s">
        <v>513</v>
      </c>
      <c r="FY15" s="37" t="s">
        <v>514</v>
      </c>
      <c r="FZ15" s="1" t="s">
        <v>275</v>
      </c>
      <c r="GA15" s="1" t="s">
        <v>275</v>
      </c>
      <c r="GB15" s="37" t="s">
        <v>515</v>
      </c>
      <c r="GC15" s="37" t="s">
        <v>516</v>
      </c>
      <c r="GD15" s="37" t="s">
        <v>517</v>
      </c>
      <c r="GE15" s="37" t="s">
        <v>518</v>
      </c>
      <c r="GF15" s="37" t="s">
        <v>519</v>
      </c>
      <c r="GG15" s="37" t="s">
        <v>520</v>
      </c>
      <c r="GH15" s="1" t="s">
        <v>275</v>
      </c>
      <c r="GI15" s="1" t="s">
        <v>275</v>
      </c>
      <c r="GJ15" s="1" t="s">
        <v>275</v>
      </c>
      <c r="GK15" s="1" t="s">
        <v>275</v>
      </c>
      <c r="GL15" s="1" t="s">
        <v>275</v>
      </c>
      <c r="GM15" s="1" t="s">
        <v>275</v>
      </c>
      <c r="GN15" s="1" t="s">
        <v>275</v>
      </c>
      <c r="GO15" s="1" t="s">
        <v>275</v>
      </c>
      <c r="GP15" s="1" t="s">
        <v>275</v>
      </c>
      <c r="GQ15" s="1" t="s">
        <v>275</v>
      </c>
      <c r="GR15" s="1" t="s">
        <v>275</v>
      </c>
      <c r="GS15" s="1" t="s">
        <v>275</v>
      </c>
      <c r="GT15" s="1" t="s">
        <v>275</v>
      </c>
      <c r="GU15" s="1" t="s">
        <v>275</v>
      </c>
      <c r="GV15" s="1" t="s">
        <v>275</v>
      </c>
      <c r="GW15" s="1" t="s">
        <v>275</v>
      </c>
      <c r="GX15" s="1" t="s">
        <v>275</v>
      </c>
      <c r="GY15" s="1" t="s">
        <v>275</v>
      </c>
      <c r="GZ15" s="1" t="s">
        <v>275</v>
      </c>
      <c r="HA15" s="1" t="s">
        <v>275</v>
      </c>
      <c r="HB15" s="1" t="s">
        <v>275</v>
      </c>
      <c r="HC15" s="1" t="s">
        <v>275</v>
      </c>
      <c r="HD15" s="1" t="s">
        <v>275</v>
      </c>
      <c r="HE15" s="1" t="s">
        <v>275</v>
      </c>
      <c r="HF15" s="1" t="s">
        <v>275</v>
      </c>
      <c r="HG15" s="1" t="s">
        <v>275</v>
      </c>
      <c r="HH15" s="1" t="s">
        <v>275</v>
      </c>
      <c r="HI15" s="1" t="s">
        <v>275</v>
      </c>
      <c r="HJ15" s="1" t="s">
        <v>275</v>
      </c>
      <c r="HK15" s="1" t="s">
        <v>275</v>
      </c>
      <c r="HL15" s="1" t="s">
        <v>275</v>
      </c>
      <c r="HM15" s="1" t="s">
        <v>275</v>
      </c>
      <c r="HN15" s="1" t="s">
        <v>275</v>
      </c>
      <c r="HO15" s="1" t="s">
        <v>275</v>
      </c>
      <c r="HP15" s="1" t="s">
        <v>275</v>
      </c>
      <c r="HQ15" s="1" t="s">
        <v>275</v>
      </c>
      <c r="HR15" s="1" t="s">
        <v>275</v>
      </c>
      <c r="HS15" s="1" t="s">
        <v>275</v>
      </c>
      <c r="HT15" s="1" t="s">
        <v>275</v>
      </c>
      <c r="HU15" s="1" t="s">
        <v>275</v>
      </c>
      <c r="HV15" s="1" t="s">
        <v>275</v>
      </c>
      <c r="HW15" s="1" t="s">
        <v>275</v>
      </c>
      <c r="HX15" s="1" t="s">
        <v>275</v>
      </c>
      <c r="HY15" s="1" t="s">
        <v>275</v>
      </c>
      <c r="HZ15" s="1" t="s">
        <v>275</v>
      </c>
      <c r="IA15" s="1" t="s">
        <v>275</v>
      </c>
      <c r="IB15" s="1" t="s">
        <v>275</v>
      </c>
      <c r="IC15" s="1" t="s">
        <v>275</v>
      </c>
      <c r="ID15" s="1" t="s">
        <v>275</v>
      </c>
      <c r="IE15" s="1" t="s">
        <v>275</v>
      </c>
      <c r="IF15" s="1" t="s">
        <v>275</v>
      </c>
      <c r="IG15" s="1" t="s">
        <v>275</v>
      </c>
      <c r="IH15" s="1" t="s">
        <v>275</v>
      </c>
      <c r="II15" s="1" t="s">
        <v>275</v>
      </c>
      <c r="IJ15" s="1" t="s">
        <v>275</v>
      </c>
      <c r="IK15" s="1" t="s">
        <v>275</v>
      </c>
      <c r="IL15" s="1" t="s">
        <v>275</v>
      </c>
      <c r="IM15" s="1" t="s">
        <v>275</v>
      </c>
      <c r="IN15" s="1" t="s">
        <v>275</v>
      </c>
      <c r="IO15" s="1" t="s">
        <v>275</v>
      </c>
      <c r="IP15" s="1" t="s">
        <v>275</v>
      </c>
      <c r="IQ15" s="1" t="s">
        <v>275</v>
      </c>
      <c r="IR15" s="1" t="s">
        <v>275</v>
      </c>
      <c r="IS15" s="1" t="s">
        <v>275</v>
      </c>
      <c r="IT15" s="1" t="s">
        <v>275</v>
      </c>
      <c r="IU15" s="1" t="s">
        <v>275</v>
      </c>
      <c r="IV15" s="1" t="s">
        <v>275</v>
      </c>
      <c r="IW15" s="1" t="s">
        <v>275</v>
      </c>
      <c r="IX15" s="1" t="s">
        <v>275</v>
      </c>
      <c r="IY15" s="1" t="s">
        <v>275</v>
      </c>
      <c r="IZ15" s="1" t="s">
        <v>275</v>
      </c>
      <c r="JA15" s="1" t="s">
        <v>275</v>
      </c>
      <c r="JB15" s="1" t="s">
        <v>275</v>
      </c>
      <c r="JC15" s="1" t="s">
        <v>275</v>
      </c>
      <c r="JD15" s="1" t="s">
        <v>275</v>
      </c>
      <c r="JE15" s="1" t="s">
        <v>275</v>
      </c>
      <c r="JF15" s="1" t="s">
        <v>275</v>
      </c>
      <c r="JG15" s="1" t="s">
        <v>275</v>
      </c>
      <c r="JH15" s="1" t="s">
        <v>275</v>
      </c>
      <c r="JI15" s="1" t="s">
        <v>275</v>
      </c>
      <c r="JJ15" s="1" t="s">
        <v>275</v>
      </c>
      <c r="JK15" s="1" t="s">
        <v>275</v>
      </c>
      <c r="JL15" s="1" t="s">
        <v>275</v>
      </c>
      <c r="JM15" s="1" t="s">
        <v>275</v>
      </c>
      <c r="JN15" s="1" t="s">
        <v>275</v>
      </c>
      <c r="JO15" s="1" t="s">
        <v>275</v>
      </c>
      <c r="JP15" s="1">
        <v>131</v>
      </c>
      <c r="JQ15" s="26">
        <v>1437</v>
      </c>
      <c r="JR15" s="1">
        <f t="shared" si="4"/>
        <v>4.7685415629666501</v>
      </c>
      <c r="JS15" s="1">
        <v>112</v>
      </c>
      <c r="JT15" s="1">
        <v>212</v>
      </c>
      <c r="JU15" s="1">
        <v>9</v>
      </c>
      <c r="JV15" s="1">
        <v>7</v>
      </c>
      <c r="JX15" s="1">
        <v>11</v>
      </c>
      <c r="KH15" s="1">
        <v>2</v>
      </c>
      <c r="KM15" s="1">
        <v>1</v>
      </c>
      <c r="KN15" s="1">
        <v>6</v>
      </c>
      <c r="KU15" s="1">
        <v>5</v>
      </c>
      <c r="KY15" s="1">
        <v>3</v>
      </c>
      <c r="LE15" s="1">
        <v>1</v>
      </c>
      <c r="LL15" s="1">
        <v>1</v>
      </c>
    </row>
    <row r="16" spans="1:1018" ht="15" x14ac:dyDescent="0.25">
      <c r="A16" s="35" t="s">
        <v>521</v>
      </c>
      <c r="B16" s="35" t="s">
        <v>356</v>
      </c>
      <c r="C16" s="35" t="s">
        <v>460</v>
      </c>
      <c r="D16" s="18">
        <v>122.3</v>
      </c>
      <c r="E16" s="18">
        <f t="shared" si="0"/>
        <v>510.79313164349958</v>
      </c>
      <c r="F16" s="19">
        <v>76.2349927965424</v>
      </c>
      <c r="G16" s="20">
        <v>23.760204898351201</v>
      </c>
      <c r="H16" s="21">
        <v>62470</v>
      </c>
      <c r="I16" s="36">
        <v>2.0263776172692701E-2</v>
      </c>
      <c r="J16" s="21">
        <v>32056</v>
      </c>
      <c r="K16" s="36">
        <v>0.51314230830798802</v>
      </c>
      <c r="L16" s="21">
        <v>30414</v>
      </c>
      <c r="M16" s="36">
        <v>0.48685769169201198</v>
      </c>
      <c r="N16" s="21">
        <v>17287</v>
      </c>
      <c r="O16" s="20">
        <f t="shared" si="1"/>
        <v>27.672482791740034</v>
      </c>
      <c r="P16" s="21">
        <v>14812</v>
      </c>
      <c r="Q16" s="20">
        <v>23.710581078917901</v>
      </c>
      <c r="R16" s="21">
        <v>41688</v>
      </c>
      <c r="S16" s="20">
        <f t="shared" si="2"/>
        <v>66.732831759244434</v>
      </c>
      <c r="T16" s="21">
        <v>25631</v>
      </c>
      <c r="U16" s="20">
        <v>41.0292940611494</v>
      </c>
      <c r="V16" s="21">
        <v>4695</v>
      </c>
      <c r="W16" s="20">
        <v>7.5156074915959703</v>
      </c>
      <c r="X16" s="37" t="s">
        <v>522</v>
      </c>
      <c r="Y16" s="20">
        <f t="shared" si="3"/>
        <v>72.161037297902993</v>
      </c>
      <c r="Z16" s="38">
        <v>6</v>
      </c>
      <c r="AA16" s="38">
        <v>31</v>
      </c>
      <c r="AB16" s="21">
        <v>11805</v>
      </c>
      <c r="AC16" s="21">
        <v>17745</v>
      </c>
      <c r="AD16" s="22">
        <v>3.52</v>
      </c>
      <c r="AE16" s="20">
        <v>1.5440970000000001</v>
      </c>
      <c r="AF16" s="20">
        <v>0.72133000000000003</v>
      </c>
      <c r="AG16" s="20">
        <v>0.304311</v>
      </c>
      <c r="AH16" s="22">
        <v>7</v>
      </c>
      <c r="AI16" s="23">
        <v>21.230997828323201</v>
      </c>
      <c r="AJ16" s="23">
        <f t="shared" si="5"/>
        <v>3767.4405646359519</v>
      </c>
      <c r="AK16" s="18">
        <v>10.1613247498</v>
      </c>
      <c r="AL16" s="21">
        <v>6182</v>
      </c>
      <c r="AM16" s="18">
        <v>22.816897333</v>
      </c>
      <c r="AN16" s="21">
        <v>13882</v>
      </c>
      <c r="AO16" s="18">
        <v>44.587656778400003</v>
      </c>
      <c r="AP16" s="21">
        <v>27127</v>
      </c>
      <c r="AQ16" s="18">
        <v>2.8890009928999998</v>
      </c>
      <c r="AR16" s="21">
        <v>1758</v>
      </c>
      <c r="AS16" s="18">
        <v>4.8505018942999998</v>
      </c>
      <c r="AT16" s="21">
        <v>2951</v>
      </c>
      <c r="AU16" s="18">
        <v>27.289954496699998</v>
      </c>
      <c r="AV16" s="21">
        <v>16603</v>
      </c>
      <c r="AW16" s="18">
        <v>32.855368327199997</v>
      </c>
      <c r="AX16" s="21">
        <v>19989</v>
      </c>
      <c r="AY16" s="18">
        <v>2.8535122691999999</v>
      </c>
      <c r="AZ16" s="21">
        <v>1736</v>
      </c>
      <c r="BA16" s="18">
        <v>11.5638688404</v>
      </c>
      <c r="BB16" s="21">
        <v>7035</v>
      </c>
      <c r="BC16" s="1">
        <v>58</v>
      </c>
      <c r="BD16" s="1">
        <v>37</v>
      </c>
      <c r="BE16" s="1">
        <v>21</v>
      </c>
      <c r="BF16" s="1">
        <v>799</v>
      </c>
      <c r="BG16" s="1">
        <v>560</v>
      </c>
      <c r="BH16" s="1">
        <v>239</v>
      </c>
      <c r="BI16" s="1">
        <v>0</v>
      </c>
      <c r="BJ16" s="22"/>
      <c r="BK16" s="22"/>
      <c r="BL16" s="22"/>
      <c r="BM16" s="22"/>
      <c r="BN16" s="22"/>
      <c r="BO16" s="22">
        <v>598</v>
      </c>
      <c r="BP16" s="22">
        <v>19</v>
      </c>
      <c r="BQ16" s="22">
        <v>0</v>
      </c>
      <c r="BR16" s="22">
        <v>62</v>
      </c>
      <c r="BS16" s="22">
        <v>1</v>
      </c>
      <c r="BT16" s="22">
        <v>1</v>
      </c>
      <c r="BU16" s="22">
        <v>25</v>
      </c>
      <c r="BV16" s="22">
        <v>13</v>
      </c>
      <c r="BW16" s="22">
        <v>49</v>
      </c>
      <c r="BX16" s="22">
        <v>32</v>
      </c>
      <c r="BY16" s="22">
        <v>22</v>
      </c>
      <c r="BZ16" s="22">
        <v>118</v>
      </c>
      <c r="CA16" s="22">
        <v>256</v>
      </c>
      <c r="CB16" s="39">
        <v>2</v>
      </c>
      <c r="CC16" s="22">
        <v>44</v>
      </c>
      <c r="CD16" s="22">
        <v>14</v>
      </c>
      <c r="CE16" s="22">
        <v>20</v>
      </c>
      <c r="CF16" s="22">
        <v>0</v>
      </c>
      <c r="CG16" s="22">
        <v>10</v>
      </c>
      <c r="CH16" s="20">
        <v>33.592561284868999</v>
      </c>
      <c r="CI16" s="20">
        <v>44.158918005071897</v>
      </c>
      <c r="CJ16" s="20">
        <v>43.4714003944773</v>
      </c>
      <c r="CK16" s="20">
        <v>91.653987038602395</v>
      </c>
      <c r="CL16" s="20">
        <v>25.5734009580163</v>
      </c>
      <c r="CM16" s="20">
        <v>94.116652578190994</v>
      </c>
      <c r="CN16" s="20"/>
      <c r="CO16" s="1">
        <v>0</v>
      </c>
      <c r="CP16" s="21">
        <v>50000</v>
      </c>
      <c r="CQ16" s="21">
        <v>40000</v>
      </c>
      <c r="CR16" s="21">
        <v>5000</v>
      </c>
      <c r="CS16" s="21">
        <v>5000</v>
      </c>
      <c r="CT16" s="21">
        <v>5018</v>
      </c>
      <c r="CU16" s="21">
        <v>11</v>
      </c>
      <c r="CV16" s="21">
        <v>21</v>
      </c>
      <c r="CW16" s="22">
        <v>94</v>
      </c>
      <c r="CX16" s="22">
        <v>17083</v>
      </c>
      <c r="CY16" s="22">
        <v>783</v>
      </c>
      <c r="CZ16" s="22">
        <v>37</v>
      </c>
      <c r="DA16" s="22">
        <v>2105</v>
      </c>
      <c r="DB16" s="22">
        <v>115</v>
      </c>
      <c r="DC16" s="22">
        <v>34</v>
      </c>
      <c r="DD16" s="22">
        <v>7328</v>
      </c>
      <c r="DE16" s="22">
        <v>305</v>
      </c>
      <c r="DF16" s="22">
        <v>14</v>
      </c>
      <c r="DG16" s="22">
        <v>3702</v>
      </c>
      <c r="DH16" s="22">
        <v>198</v>
      </c>
      <c r="DI16" s="22">
        <v>6</v>
      </c>
      <c r="DJ16" s="22">
        <v>1548</v>
      </c>
      <c r="DK16" s="22">
        <v>91</v>
      </c>
      <c r="DL16" s="22">
        <v>1</v>
      </c>
      <c r="DM16" s="22">
        <v>333</v>
      </c>
      <c r="DN16" s="22">
        <v>43</v>
      </c>
      <c r="DO16" s="1">
        <v>9.76</v>
      </c>
      <c r="DP16" s="1" t="s">
        <v>321</v>
      </c>
      <c r="DQ16" s="1">
        <v>2.1</v>
      </c>
      <c r="DR16" s="21">
        <v>943043</v>
      </c>
      <c r="DS16" s="21">
        <v>13159</v>
      </c>
      <c r="DT16" s="21">
        <v>2326.7545303254401</v>
      </c>
      <c r="DU16" s="40">
        <v>10</v>
      </c>
      <c r="DV16" s="1">
        <v>4</v>
      </c>
      <c r="DW16" s="1">
        <v>0</v>
      </c>
      <c r="DX16" s="1">
        <v>0</v>
      </c>
      <c r="DY16" s="1">
        <v>7</v>
      </c>
      <c r="DZ16" s="1">
        <v>7</v>
      </c>
      <c r="EA16" s="1">
        <v>1943</v>
      </c>
      <c r="EB16" s="1">
        <v>4270</v>
      </c>
      <c r="EC16" s="1">
        <v>607876</v>
      </c>
      <c r="ED16" s="21">
        <v>29567</v>
      </c>
      <c r="EE16" s="21">
        <v>28778</v>
      </c>
      <c r="EF16" s="20">
        <v>97.331484425203797</v>
      </c>
      <c r="EG16" s="20">
        <v>39.1757592605463</v>
      </c>
      <c r="EH16" s="20">
        <v>60.824240739453799</v>
      </c>
      <c r="EI16" s="22">
        <v>789</v>
      </c>
      <c r="EJ16" s="20">
        <v>2.6685155747962299</v>
      </c>
      <c r="EK16" s="21">
        <v>1639</v>
      </c>
      <c r="EL16" s="21">
        <v>6112</v>
      </c>
      <c r="EM16" s="41">
        <v>8839.2379999999994</v>
      </c>
      <c r="EN16" s="21">
        <v>24885</v>
      </c>
      <c r="EO16" s="28">
        <v>2.471368</v>
      </c>
      <c r="EP16" s="28">
        <v>32.188065000000002</v>
      </c>
      <c r="EQ16" s="28">
        <v>20.040185000000001</v>
      </c>
      <c r="ER16" s="28">
        <v>43.970263000000003</v>
      </c>
      <c r="ES16" s="1">
        <v>0.23530999999999999</v>
      </c>
      <c r="ET16" s="1">
        <v>0.01</v>
      </c>
      <c r="EU16" s="31">
        <v>59.062808622421599</v>
      </c>
      <c r="EV16" s="31" t="s">
        <v>462</v>
      </c>
      <c r="EW16" s="1">
        <v>6</v>
      </c>
      <c r="EX16" s="1">
        <v>0</v>
      </c>
      <c r="EY16" s="1">
        <v>0</v>
      </c>
      <c r="EZ16" s="1">
        <v>0</v>
      </c>
      <c r="FA16" s="1">
        <v>0</v>
      </c>
      <c r="FB16" s="33">
        <v>0</v>
      </c>
      <c r="FC16" s="1">
        <v>10</v>
      </c>
      <c r="FD16" s="1">
        <v>0</v>
      </c>
      <c r="FE16" s="1">
        <v>0</v>
      </c>
      <c r="FF16" s="1">
        <v>0</v>
      </c>
      <c r="FG16" s="1">
        <v>0</v>
      </c>
      <c r="FH16" s="1">
        <v>5</v>
      </c>
      <c r="FI16" s="22">
        <v>3</v>
      </c>
      <c r="FJ16" s="18">
        <v>1927.4</v>
      </c>
      <c r="FK16" s="18">
        <v>1125.4000000000001</v>
      </c>
      <c r="FL16" s="41">
        <v>75118.210000000006</v>
      </c>
      <c r="FM16" s="41">
        <v>40895.42</v>
      </c>
      <c r="FN16" s="1" t="s">
        <v>275</v>
      </c>
      <c r="FO16" s="1" t="s">
        <v>275</v>
      </c>
      <c r="FP16" s="37" t="s">
        <v>523</v>
      </c>
      <c r="FQ16" s="37" t="s">
        <v>524</v>
      </c>
      <c r="FR16" s="37" t="s">
        <v>525</v>
      </c>
      <c r="FS16" s="37" t="s">
        <v>526</v>
      </c>
      <c r="FT16" s="37" t="s">
        <v>527</v>
      </c>
      <c r="FU16" s="37" t="s">
        <v>528</v>
      </c>
      <c r="FV16" s="37" t="s">
        <v>529</v>
      </c>
      <c r="FW16" s="37" t="s">
        <v>530</v>
      </c>
      <c r="FX16" s="37" t="s">
        <v>531</v>
      </c>
      <c r="FY16" s="37" t="s">
        <v>532</v>
      </c>
      <c r="FZ16" s="1" t="s">
        <v>275</v>
      </c>
      <c r="GA16" s="1" t="s">
        <v>275</v>
      </c>
      <c r="GB16" s="37" t="s">
        <v>533</v>
      </c>
      <c r="GC16" s="37" t="s">
        <v>534</v>
      </c>
      <c r="GD16" s="37" t="s">
        <v>535</v>
      </c>
      <c r="GE16" s="37" t="s">
        <v>536</v>
      </c>
      <c r="GF16" s="37" t="s">
        <v>537</v>
      </c>
      <c r="GG16" s="37" t="s">
        <v>538</v>
      </c>
      <c r="GH16" s="1">
        <v>49.75</v>
      </c>
      <c r="GI16" s="1">
        <v>1094.5</v>
      </c>
      <c r="GJ16" s="1" t="s">
        <v>275</v>
      </c>
      <c r="GK16" s="1" t="s">
        <v>275</v>
      </c>
      <c r="GL16" s="1" t="s">
        <v>275</v>
      </c>
      <c r="GM16" s="1" t="s">
        <v>275</v>
      </c>
      <c r="GN16" s="1" t="s">
        <v>275</v>
      </c>
      <c r="GO16" s="1" t="s">
        <v>275</v>
      </c>
      <c r="GP16" s="1" t="s">
        <v>275</v>
      </c>
      <c r="GQ16" s="1" t="s">
        <v>275</v>
      </c>
      <c r="GR16" s="1" t="s">
        <v>275</v>
      </c>
      <c r="GS16" s="1" t="s">
        <v>275</v>
      </c>
      <c r="GT16" s="1">
        <v>1267.3</v>
      </c>
      <c r="GU16" s="1">
        <v>4719.01</v>
      </c>
      <c r="GV16" s="1" t="s">
        <v>275</v>
      </c>
      <c r="GW16" s="1" t="s">
        <v>275</v>
      </c>
      <c r="GX16" s="1" t="s">
        <v>275</v>
      </c>
      <c r="GY16" s="1" t="s">
        <v>275</v>
      </c>
      <c r="GZ16" s="1" t="s">
        <v>275</v>
      </c>
      <c r="HA16" s="1" t="s">
        <v>275</v>
      </c>
      <c r="HB16" s="1">
        <v>5.93</v>
      </c>
      <c r="HC16" s="1">
        <v>37.659999999999997</v>
      </c>
      <c r="HD16" s="1" t="s">
        <v>275</v>
      </c>
      <c r="HE16" s="1" t="s">
        <v>275</v>
      </c>
      <c r="HF16" s="1" t="s">
        <v>275</v>
      </c>
      <c r="HG16" s="1" t="s">
        <v>275</v>
      </c>
      <c r="HH16" s="1" t="s">
        <v>275</v>
      </c>
      <c r="HI16" s="1" t="s">
        <v>275</v>
      </c>
      <c r="HJ16" s="1" t="s">
        <v>275</v>
      </c>
      <c r="HK16" s="1" t="s">
        <v>275</v>
      </c>
      <c r="HL16" s="1">
        <v>24.94</v>
      </c>
      <c r="HM16" s="1">
        <v>297.52999999999997</v>
      </c>
      <c r="HN16" s="1" t="s">
        <v>275</v>
      </c>
      <c r="HO16" s="1" t="s">
        <v>275</v>
      </c>
      <c r="HP16" s="1" t="s">
        <v>275</v>
      </c>
      <c r="HQ16" s="1" t="s">
        <v>275</v>
      </c>
      <c r="HR16" s="1" t="s">
        <v>275</v>
      </c>
      <c r="HS16" s="1" t="s">
        <v>275</v>
      </c>
      <c r="HT16" s="1" t="s">
        <v>275</v>
      </c>
      <c r="HU16" s="1" t="s">
        <v>275</v>
      </c>
      <c r="HV16" s="1">
        <v>126.7</v>
      </c>
      <c r="HW16" s="1">
        <v>823.55</v>
      </c>
      <c r="HX16" s="1" t="s">
        <v>275</v>
      </c>
      <c r="HY16" s="1" t="s">
        <v>275</v>
      </c>
      <c r="HZ16" s="1" t="s">
        <v>275</v>
      </c>
      <c r="IA16" s="1" t="s">
        <v>275</v>
      </c>
      <c r="IB16" s="1">
        <v>3188.81</v>
      </c>
      <c r="IC16" s="1">
        <v>15900.52</v>
      </c>
      <c r="ID16" s="1" t="s">
        <v>275</v>
      </c>
      <c r="IE16" s="1" t="s">
        <v>275</v>
      </c>
      <c r="IF16" s="1" t="s">
        <v>275</v>
      </c>
      <c r="IG16" s="1" t="s">
        <v>275</v>
      </c>
      <c r="IH16" s="1" t="s">
        <v>275</v>
      </c>
      <c r="II16" s="1" t="s">
        <v>275</v>
      </c>
      <c r="IJ16" s="1">
        <v>130.9</v>
      </c>
      <c r="IK16" s="1">
        <v>112.57</v>
      </c>
      <c r="IL16" s="1" t="s">
        <v>275</v>
      </c>
      <c r="IM16" s="1" t="s">
        <v>275</v>
      </c>
      <c r="IN16" s="1" t="s">
        <v>275</v>
      </c>
      <c r="IO16" s="1" t="s">
        <v>275</v>
      </c>
      <c r="IP16" s="1" t="s">
        <v>275</v>
      </c>
      <c r="IQ16" s="1" t="s">
        <v>275</v>
      </c>
      <c r="IR16" s="1" t="s">
        <v>275</v>
      </c>
      <c r="IS16" s="1" t="s">
        <v>275</v>
      </c>
      <c r="IT16" s="1" t="s">
        <v>275</v>
      </c>
      <c r="IU16" s="1" t="s">
        <v>275</v>
      </c>
      <c r="IV16" s="1" t="s">
        <v>275</v>
      </c>
      <c r="IW16" s="1" t="s">
        <v>275</v>
      </c>
      <c r="IX16" s="1" t="s">
        <v>275</v>
      </c>
      <c r="IY16" s="1" t="s">
        <v>275</v>
      </c>
      <c r="IZ16" s="1" t="s">
        <v>275</v>
      </c>
      <c r="JA16" s="1" t="s">
        <v>275</v>
      </c>
      <c r="JB16" s="1" t="s">
        <v>275</v>
      </c>
      <c r="JC16" s="1" t="s">
        <v>275</v>
      </c>
      <c r="JD16" s="1" t="s">
        <v>275</v>
      </c>
      <c r="JE16" s="1" t="s">
        <v>275</v>
      </c>
      <c r="JF16" s="1" t="s">
        <v>275</v>
      </c>
      <c r="JG16" s="1" t="s">
        <v>275</v>
      </c>
      <c r="JH16" s="1" t="s">
        <v>275</v>
      </c>
      <c r="JI16" s="1" t="s">
        <v>275</v>
      </c>
      <c r="JJ16" s="1" t="s">
        <v>275</v>
      </c>
      <c r="JK16" s="1" t="s">
        <v>275</v>
      </c>
      <c r="JL16" s="1" t="s">
        <v>275</v>
      </c>
      <c r="JM16" s="1" t="s">
        <v>275</v>
      </c>
      <c r="JN16" s="1" t="s">
        <v>275</v>
      </c>
      <c r="JO16" s="1" t="s">
        <v>275</v>
      </c>
      <c r="JP16" s="1">
        <v>789</v>
      </c>
      <c r="JQ16" s="26">
        <v>11029</v>
      </c>
      <c r="JR16" s="1">
        <f t="shared" si="4"/>
        <v>17.654874339683047</v>
      </c>
      <c r="JS16" s="1">
        <v>801</v>
      </c>
      <c r="JT16" s="1">
        <v>224</v>
      </c>
      <c r="JU16" s="1">
        <v>14</v>
      </c>
      <c r="JV16" s="1">
        <v>154</v>
      </c>
      <c r="JW16" s="1">
        <v>152</v>
      </c>
      <c r="JX16" s="1">
        <v>232</v>
      </c>
      <c r="KF16" s="1">
        <v>3</v>
      </c>
      <c r="KH16" s="1">
        <v>61</v>
      </c>
      <c r="KL16" s="1">
        <v>1</v>
      </c>
      <c r="KM16" s="1">
        <v>41</v>
      </c>
      <c r="KN16" s="1">
        <v>28</v>
      </c>
      <c r="KO16" s="1">
        <v>106</v>
      </c>
      <c r="KP16" s="1">
        <v>4</v>
      </c>
      <c r="KR16" s="1">
        <v>42</v>
      </c>
      <c r="KT16" s="1">
        <v>14</v>
      </c>
      <c r="KU16" s="1">
        <v>7</v>
      </c>
      <c r="KV16" s="1">
        <v>19</v>
      </c>
      <c r="KW16" s="1">
        <v>21</v>
      </c>
      <c r="KY16" s="1">
        <v>33</v>
      </c>
      <c r="KZ16" s="1">
        <v>9</v>
      </c>
      <c r="LG16" s="1">
        <v>18</v>
      </c>
      <c r="LH16" s="1">
        <v>128</v>
      </c>
      <c r="LI16" s="1">
        <v>20</v>
      </c>
      <c r="LJ16" s="1">
        <v>23</v>
      </c>
      <c r="LK16" s="1">
        <v>1</v>
      </c>
      <c r="LL16" s="1">
        <v>35</v>
      </c>
      <c r="LO16" s="1">
        <v>21</v>
      </c>
    </row>
    <row r="17" spans="1:327" ht="15" x14ac:dyDescent="0.25">
      <c r="A17" s="35" t="s">
        <v>539</v>
      </c>
      <c r="B17" s="35" t="s">
        <v>482</v>
      </c>
      <c r="C17" s="35"/>
      <c r="D17" s="24">
        <v>211</v>
      </c>
      <c r="E17" s="24">
        <f t="shared" si="0"/>
        <v>76.540284360189574</v>
      </c>
      <c r="F17" s="19">
        <v>26.222910216718301</v>
      </c>
      <c r="G17" s="19">
        <v>73.777089783281696</v>
      </c>
      <c r="H17" s="25">
        <v>16150</v>
      </c>
      <c r="I17" s="42">
        <v>5.2386743267006002E-3</v>
      </c>
      <c r="J17" s="25">
        <v>8406</v>
      </c>
      <c r="K17" s="42">
        <v>0.52049535603715202</v>
      </c>
      <c r="L17" s="25">
        <v>7744</v>
      </c>
      <c r="M17" s="42">
        <v>0.47950464396284798</v>
      </c>
      <c r="N17" s="25">
        <v>4186</v>
      </c>
      <c r="O17" s="19">
        <f t="shared" si="1"/>
        <v>25.919504643962849</v>
      </c>
      <c r="P17" s="25">
        <v>3313</v>
      </c>
      <c r="Q17" s="19">
        <v>20.513931888544899</v>
      </c>
      <c r="R17" s="25">
        <v>10938</v>
      </c>
      <c r="S17" s="20">
        <f t="shared" si="2"/>
        <v>67.727554179566567</v>
      </c>
      <c r="T17" s="25">
        <v>5426</v>
      </c>
      <c r="U17" s="19">
        <v>33.5975232198142</v>
      </c>
      <c r="V17" s="25">
        <v>3225</v>
      </c>
      <c r="W17" s="19">
        <v>19.969040247677999</v>
      </c>
      <c r="X17" s="37" t="s">
        <v>540</v>
      </c>
      <c r="Y17" s="20">
        <f t="shared" si="3"/>
        <v>80.074303405572749</v>
      </c>
      <c r="Z17" s="1">
        <v>10</v>
      </c>
      <c r="AA17" s="1">
        <v>17</v>
      </c>
      <c r="AB17" s="26">
        <v>4121</v>
      </c>
      <c r="AC17" s="25">
        <v>4729</v>
      </c>
      <c r="AD17" s="1">
        <v>3.41</v>
      </c>
      <c r="AE17" s="19">
        <v>3.0027490000000001</v>
      </c>
      <c r="AF17" s="19">
        <v>1.6282509999999999</v>
      </c>
      <c r="AG17" s="19">
        <v>1.4379360000000001</v>
      </c>
      <c r="AH17" s="1">
        <v>2</v>
      </c>
      <c r="AI17" s="23">
        <v>32.868782161235004</v>
      </c>
      <c r="AJ17" s="23">
        <f t="shared" si="5"/>
        <v>1554.3647084048034</v>
      </c>
      <c r="AK17" s="24">
        <v>26.698293808500001</v>
      </c>
      <c r="AL17" s="25">
        <v>4347</v>
      </c>
      <c r="AM17" s="24">
        <v>13.5270077833</v>
      </c>
      <c r="AN17" s="25">
        <v>2202</v>
      </c>
      <c r="AO17" s="24">
        <v>79.116200039700004</v>
      </c>
      <c r="AP17" s="25">
        <v>12881</v>
      </c>
      <c r="AQ17" s="24">
        <v>16.82865292</v>
      </c>
      <c r="AR17" s="25">
        <v>2740</v>
      </c>
      <c r="AS17" s="24">
        <v>44.328241599000002</v>
      </c>
      <c r="AT17" s="25">
        <v>7217</v>
      </c>
      <c r="AU17" s="24">
        <v>36.025675892999999</v>
      </c>
      <c r="AV17" s="25">
        <v>5865</v>
      </c>
      <c r="AW17" s="24">
        <v>66.147880474999994</v>
      </c>
      <c r="AX17" s="25">
        <v>10770</v>
      </c>
      <c r="AY17" s="24">
        <v>13.1787660442</v>
      </c>
      <c r="AZ17" s="25">
        <v>2146</v>
      </c>
      <c r="BA17" s="24">
        <v>1.3868794804</v>
      </c>
      <c r="BB17" s="25">
        <v>226</v>
      </c>
      <c r="BC17" s="1">
        <v>26</v>
      </c>
      <c r="BD17" s="1">
        <v>24</v>
      </c>
      <c r="BE17" s="1">
        <v>2</v>
      </c>
      <c r="BF17" s="1">
        <v>64</v>
      </c>
      <c r="BG17" s="1">
        <v>57</v>
      </c>
      <c r="BH17" s="1">
        <v>7</v>
      </c>
      <c r="BI17" s="1">
        <v>0</v>
      </c>
      <c r="BO17" s="1">
        <v>95</v>
      </c>
      <c r="BP17" s="1">
        <v>0</v>
      </c>
      <c r="BQ17" s="1">
        <v>0</v>
      </c>
      <c r="BR17" s="1">
        <v>10</v>
      </c>
      <c r="BS17" s="1">
        <v>0</v>
      </c>
      <c r="BT17" s="1">
        <v>0</v>
      </c>
      <c r="BU17" s="1">
        <v>1</v>
      </c>
      <c r="BV17" s="1">
        <v>0</v>
      </c>
      <c r="BW17" s="1">
        <v>1</v>
      </c>
      <c r="BX17" s="1">
        <v>0</v>
      </c>
      <c r="BY17" s="1">
        <v>2</v>
      </c>
      <c r="BZ17" s="1">
        <v>12</v>
      </c>
      <c r="CA17" s="1">
        <v>69</v>
      </c>
      <c r="CB17" s="39">
        <v>3</v>
      </c>
      <c r="CC17" s="1">
        <v>109</v>
      </c>
      <c r="CD17" s="1">
        <v>9</v>
      </c>
      <c r="CE17" s="1">
        <v>69</v>
      </c>
      <c r="CF17" s="1">
        <v>29</v>
      </c>
      <c r="CG17" s="1">
        <v>2</v>
      </c>
      <c r="CH17" s="19">
        <v>10.2981602875872</v>
      </c>
      <c r="CI17" s="19">
        <v>7.44343412983718</v>
      </c>
      <c r="CJ17" s="19">
        <v>35.483188834848796</v>
      </c>
      <c r="CK17" s="19">
        <v>67.413829562275296</v>
      </c>
      <c r="CL17" s="19">
        <v>9.8540917741594392</v>
      </c>
      <c r="CM17" s="19">
        <v>77.119898498625503</v>
      </c>
      <c r="CN17" s="19"/>
      <c r="CO17" s="1">
        <v>0</v>
      </c>
      <c r="CP17" s="26">
        <v>7000</v>
      </c>
      <c r="CQ17" s="26">
        <v>0</v>
      </c>
      <c r="CR17" s="26">
        <v>7000</v>
      </c>
      <c r="CS17" s="26">
        <v>0</v>
      </c>
      <c r="CT17" s="26">
        <v>640</v>
      </c>
      <c r="CU17" s="26">
        <v>0</v>
      </c>
      <c r="CV17" s="26"/>
      <c r="CW17" s="1">
        <v>74</v>
      </c>
      <c r="CX17" s="1">
        <v>4073</v>
      </c>
      <c r="CY17" s="1">
        <v>263</v>
      </c>
      <c r="CZ17" s="1">
        <v>27</v>
      </c>
      <c r="DA17" s="1">
        <v>553</v>
      </c>
      <c r="DB17" s="1">
        <v>40</v>
      </c>
      <c r="DC17" s="1">
        <v>26</v>
      </c>
      <c r="DD17" s="1">
        <v>1614</v>
      </c>
      <c r="DE17" s="1">
        <v>114</v>
      </c>
      <c r="DF17" s="1">
        <v>15</v>
      </c>
      <c r="DG17" s="1">
        <v>950</v>
      </c>
      <c r="DH17" s="1">
        <v>60</v>
      </c>
      <c r="DI17" s="1">
        <v>4</v>
      </c>
      <c r="DJ17" s="1">
        <v>783</v>
      </c>
      <c r="DK17" s="1">
        <v>30</v>
      </c>
      <c r="DO17" s="1">
        <v>6.8</v>
      </c>
      <c r="DP17" s="1" t="s">
        <v>298</v>
      </c>
      <c r="DQ17" s="1">
        <v>17.100000000000001</v>
      </c>
      <c r="DR17" s="26">
        <v>1029868</v>
      </c>
      <c r="DS17" s="26">
        <v>4356</v>
      </c>
      <c r="DT17" s="26">
        <v>2899.0063133981398</v>
      </c>
      <c r="DU17" s="40">
        <v>1</v>
      </c>
      <c r="DV17" s="1">
        <v>3</v>
      </c>
      <c r="DW17" s="1">
        <v>0</v>
      </c>
      <c r="DX17" s="1">
        <v>0</v>
      </c>
      <c r="DY17" s="1">
        <v>13</v>
      </c>
      <c r="DZ17" s="1">
        <v>8</v>
      </c>
      <c r="EA17" s="1">
        <v>1598</v>
      </c>
      <c r="EB17" s="1">
        <v>2858</v>
      </c>
      <c r="EC17" s="1">
        <v>362448</v>
      </c>
      <c r="ED17" s="26">
        <v>6683</v>
      </c>
      <c r="EE17" s="26">
        <v>6609</v>
      </c>
      <c r="EF17" s="19">
        <v>98.892712853508897</v>
      </c>
      <c r="EG17" s="19">
        <v>33.620820093811503</v>
      </c>
      <c r="EH17" s="19">
        <v>66.379179906188497</v>
      </c>
      <c r="EI17" s="1">
        <v>74</v>
      </c>
      <c r="EJ17" s="19">
        <v>1.1072871464911</v>
      </c>
      <c r="EK17" s="26">
        <v>398</v>
      </c>
      <c r="EL17" s="26">
        <v>750</v>
      </c>
      <c r="EM17" s="44">
        <v>47.343000000000004</v>
      </c>
      <c r="EN17" s="26">
        <v>5080</v>
      </c>
      <c r="EO17" s="23">
        <v>39.133857999999996</v>
      </c>
      <c r="EP17" s="23">
        <v>19.881889999999999</v>
      </c>
      <c r="EQ17" s="23">
        <v>10.472441</v>
      </c>
      <c r="ER17" s="23">
        <v>30</v>
      </c>
      <c r="ES17" s="1">
        <v>6.5388210000000004</v>
      </c>
      <c r="ET17" s="1">
        <v>0.37</v>
      </c>
      <c r="EU17" s="31">
        <v>52.884988075885097</v>
      </c>
      <c r="EV17" s="31" t="s">
        <v>322</v>
      </c>
      <c r="EW17" s="1">
        <v>6</v>
      </c>
      <c r="EX17" s="1">
        <v>0</v>
      </c>
      <c r="EY17" s="1">
        <v>1</v>
      </c>
      <c r="EZ17" s="1">
        <v>0</v>
      </c>
      <c r="FA17" s="1">
        <v>0</v>
      </c>
      <c r="FB17" s="33">
        <v>0</v>
      </c>
      <c r="FC17" s="1" t="s">
        <v>275</v>
      </c>
      <c r="FD17" s="1" t="s">
        <v>275</v>
      </c>
      <c r="FE17" s="1" t="s">
        <v>275</v>
      </c>
      <c r="FF17" s="1" t="s">
        <v>275</v>
      </c>
      <c r="FG17" s="1" t="s">
        <v>275</v>
      </c>
      <c r="FH17" s="1">
        <v>3</v>
      </c>
      <c r="FI17" s="1">
        <v>0</v>
      </c>
      <c r="FJ17" s="24">
        <v>7208.5</v>
      </c>
      <c r="FK17" s="24">
        <v>7183</v>
      </c>
      <c r="FL17" s="44">
        <v>79525.23</v>
      </c>
      <c r="FM17" s="44">
        <v>54214.69</v>
      </c>
      <c r="FN17" s="37" t="s">
        <v>541</v>
      </c>
      <c r="FO17" s="37" t="s">
        <v>542</v>
      </c>
      <c r="FP17" s="37" t="s">
        <v>543</v>
      </c>
      <c r="FQ17" s="37" t="s">
        <v>544</v>
      </c>
      <c r="FR17" s="37" t="s">
        <v>545</v>
      </c>
      <c r="FS17" s="37" t="s">
        <v>546</v>
      </c>
      <c r="FT17" s="37" t="s">
        <v>547</v>
      </c>
      <c r="FU17" s="37" t="s">
        <v>548</v>
      </c>
      <c r="FV17" s="37" t="s">
        <v>549</v>
      </c>
      <c r="FW17" s="37" t="s">
        <v>550</v>
      </c>
      <c r="FX17" s="1" t="s">
        <v>275</v>
      </c>
      <c r="FY17" s="1" t="s">
        <v>275</v>
      </c>
      <c r="FZ17" s="1" t="s">
        <v>275</v>
      </c>
      <c r="GA17" s="1" t="s">
        <v>275</v>
      </c>
      <c r="GB17" s="37" t="s">
        <v>551</v>
      </c>
      <c r="GC17" s="37" t="s">
        <v>552</v>
      </c>
      <c r="GD17" s="37" t="s">
        <v>553</v>
      </c>
      <c r="GE17" s="37" t="s">
        <v>554</v>
      </c>
      <c r="GF17" s="37" t="s">
        <v>555</v>
      </c>
      <c r="GG17" s="37" t="s">
        <v>556</v>
      </c>
      <c r="GH17" s="1" t="s">
        <v>275</v>
      </c>
      <c r="GI17" s="1" t="s">
        <v>275</v>
      </c>
      <c r="GJ17" s="1" t="s">
        <v>275</v>
      </c>
      <c r="GK17" s="1" t="s">
        <v>275</v>
      </c>
      <c r="GL17" s="1">
        <v>49324.5</v>
      </c>
      <c r="GM17" s="1">
        <v>15862.27</v>
      </c>
      <c r="GN17" s="1">
        <v>1943.46</v>
      </c>
      <c r="GO17" s="1">
        <v>308.61</v>
      </c>
      <c r="GP17" s="1" t="s">
        <v>275</v>
      </c>
      <c r="GQ17" s="1" t="s">
        <v>275</v>
      </c>
      <c r="GR17" s="1" t="s">
        <v>275</v>
      </c>
      <c r="GS17" s="1" t="s">
        <v>275</v>
      </c>
      <c r="GT17" s="1" t="s">
        <v>275</v>
      </c>
      <c r="GU17" s="1" t="s">
        <v>275</v>
      </c>
      <c r="GV17" s="1">
        <v>68.400000000000006</v>
      </c>
      <c r="GW17" s="1">
        <v>308.48</v>
      </c>
      <c r="GX17" s="1" t="s">
        <v>275</v>
      </c>
      <c r="GY17" s="1" t="s">
        <v>275</v>
      </c>
      <c r="GZ17" s="1" t="s">
        <v>275</v>
      </c>
      <c r="HA17" s="1" t="s">
        <v>275</v>
      </c>
      <c r="HB17" s="1" t="s">
        <v>275</v>
      </c>
      <c r="HC17" s="1" t="s">
        <v>275</v>
      </c>
      <c r="HD17" s="1" t="s">
        <v>275</v>
      </c>
      <c r="HE17" s="1" t="s">
        <v>275</v>
      </c>
      <c r="HF17" s="1" t="s">
        <v>275</v>
      </c>
      <c r="HG17" s="1" t="s">
        <v>275</v>
      </c>
      <c r="HH17" s="1" t="s">
        <v>275</v>
      </c>
      <c r="HI17" s="1" t="s">
        <v>275</v>
      </c>
      <c r="HJ17" s="1" t="s">
        <v>275</v>
      </c>
      <c r="HK17" s="1" t="s">
        <v>275</v>
      </c>
      <c r="HL17" s="1">
        <v>214.75</v>
      </c>
      <c r="HM17" s="1">
        <v>2269.3200000000002</v>
      </c>
      <c r="HN17" s="1" t="s">
        <v>275</v>
      </c>
      <c r="HO17" s="1" t="s">
        <v>275</v>
      </c>
      <c r="HP17" s="1" t="s">
        <v>275</v>
      </c>
      <c r="HQ17" s="1" t="s">
        <v>275</v>
      </c>
      <c r="HR17" s="1" t="s">
        <v>275</v>
      </c>
      <c r="HS17" s="1" t="s">
        <v>275</v>
      </c>
      <c r="HT17" s="1" t="s">
        <v>275</v>
      </c>
      <c r="HU17" s="1" t="s">
        <v>275</v>
      </c>
      <c r="HV17" s="1" t="s">
        <v>275</v>
      </c>
      <c r="HW17" s="1" t="s">
        <v>275</v>
      </c>
      <c r="HX17" s="1">
        <v>17982</v>
      </c>
      <c r="HY17" s="1">
        <v>112369.88</v>
      </c>
      <c r="HZ17" s="1" t="s">
        <v>275</v>
      </c>
      <c r="IA17" s="1" t="s">
        <v>275</v>
      </c>
      <c r="IB17" s="1">
        <v>2345.61</v>
      </c>
      <c r="IC17" s="1">
        <v>10458.790000000001</v>
      </c>
      <c r="ID17" s="1" t="s">
        <v>275</v>
      </c>
      <c r="IE17" s="1" t="s">
        <v>275</v>
      </c>
      <c r="IF17" s="1" t="s">
        <v>275</v>
      </c>
      <c r="IG17" s="1" t="s">
        <v>275</v>
      </c>
      <c r="IH17" s="1" t="s">
        <v>275</v>
      </c>
      <c r="II17" s="1" t="s">
        <v>275</v>
      </c>
      <c r="IJ17" s="1" t="s">
        <v>275</v>
      </c>
      <c r="IK17" s="1" t="s">
        <v>275</v>
      </c>
      <c r="IL17" s="1" t="s">
        <v>275</v>
      </c>
      <c r="IM17" s="1" t="s">
        <v>275</v>
      </c>
      <c r="IN17" s="1" t="s">
        <v>275</v>
      </c>
      <c r="IO17" s="1" t="s">
        <v>275</v>
      </c>
      <c r="IP17" s="1" t="s">
        <v>275</v>
      </c>
      <c r="IQ17" s="1" t="s">
        <v>275</v>
      </c>
      <c r="IR17" s="1" t="s">
        <v>275</v>
      </c>
      <c r="IS17" s="1" t="s">
        <v>275</v>
      </c>
      <c r="IT17" s="1" t="s">
        <v>275</v>
      </c>
      <c r="IU17" s="1" t="s">
        <v>275</v>
      </c>
      <c r="IV17" s="1" t="s">
        <v>275</v>
      </c>
      <c r="IW17" s="1" t="s">
        <v>275</v>
      </c>
      <c r="IX17" s="1" t="s">
        <v>275</v>
      </c>
      <c r="IY17" s="1" t="s">
        <v>275</v>
      </c>
      <c r="IZ17" s="1" t="s">
        <v>275</v>
      </c>
      <c r="JA17" s="1" t="s">
        <v>275</v>
      </c>
      <c r="JB17" s="1" t="s">
        <v>275</v>
      </c>
      <c r="JC17" s="1" t="s">
        <v>275</v>
      </c>
      <c r="JD17" s="1" t="s">
        <v>275</v>
      </c>
      <c r="JE17" s="1" t="s">
        <v>275</v>
      </c>
      <c r="JF17" s="1" t="s">
        <v>275</v>
      </c>
      <c r="JG17" s="1" t="s">
        <v>275</v>
      </c>
      <c r="JH17" s="1" t="s">
        <v>275</v>
      </c>
      <c r="JI17" s="1" t="s">
        <v>275</v>
      </c>
      <c r="JJ17" s="1">
        <v>109.5</v>
      </c>
      <c r="JK17" s="1">
        <v>329.6</v>
      </c>
      <c r="JL17" s="1" t="s">
        <v>275</v>
      </c>
      <c r="JM17" s="1" t="s">
        <v>275</v>
      </c>
      <c r="JN17" s="1" t="s">
        <v>275</v>
      </c>
      <c r="JO17" s="1" t="s">
        <v>275</v>
      </c>
      <c r="JP17" s="1">
        <v>4484</v>
      </c>
      <c r="JQ17" s="26">
        <v>13258</v>
      </c>
      <c r="JR17" s="1">
        <f t="shared" si="4"/>
        <v>82.092879256965944</v>
      </c>
      <c r="JS17" s="1">
        <v>6771</v>
      </c>
      <c r="JT17" s="1">
        <v>14</v>
      </c>
      <c r="JW17" s="1">
        <v>6</v>
      </c>
      <c r="KH17" s="1">
        <v>2</v>
      </c>
      <c r="KK17" s="1">
        <v>3</v>
      </c>
      <c r="KU17" s="1">
        <v>1</v>
      </c>
      <c r="LA17" s="1">
        <v>1</v>
      </c>
      <c r="LG17" s="1">
        <v>9</v>
      </c>
      <c r="LL17" s="1">
        <v>5</v>
      </c>
    </row>
    <row r="18" spans="1:327" ht="15" x14ac:dyDescent="0.25">
      <c r="A18" s="35" t="s">
        <v>557</v>
      </c>
      <c r="B18" s="35" t="s">
        <v>378</v>
      </c>
      <c r="C18" s="35"/>
      <c r="D18" s="18">
        <v>593.6</v>
      </c>
      <c r="E18" s="18">
        <f t="shared" si="0"/>
        <v>32.734164420485172</v>
      </c>
      <c r="F18" s="19">
        <v>0</v>
      </c>
      <c r="G18" s="20">
        <v>100</v>
      </c>
      <c r="H18" s="21">
        <v>19431</v>
      </c>
      <c r="I18" s="36">
        <v>6.3029523741250397E-3</v>
      </c>
      <c r="J18" s="21">
        <v>10123</v>
      </c>
      <c r="K18" s="36">
        <v>0.52097164325047596</v>
      </c>
      <c r="L18" s="21">
        <v>9308</v>
      </c>
      <c r="M18" s="36">
        <v>0.47902835674952399</v>
      </c>
      <c r="N18" s="21">
        <v>5129</v>
      </c>
      <c r="O18" s="20">
        <f t="shared" si="1"/>
        <v>26.395965210231076</v>
      </c>
      <c r="P18" s="21">
        <v>4548</v>
      </c>
      <c r="Q18" s="20">
        <v>23.405897792187702</v>
      </c>
      <c r="R18" s="21">
        <v>13279</v>
      </c>
      <c r="S18" s="20">
        <f t="shared" si="2"/>
        <v>68.339251711183152</v>
      </c>
      <c r="T18" s="21">
        <v>6965</v>
      </c>
      <c r="U18" s="20">
        <v>35.844784107868897</v>
      </c>
      <c r="V18" s="21">
        <v>2789</v>
      </c>
      <c r="W18" s="20">
        <v>14.3533528897123</v>
      </c>
      <c r="X18" s="37" t="s">
        <v>558</v>
      </c>
      <c r="Y18" s="20">
        <f t="shared" si="3"/>
        <v>72.322577324893217</v>
      </c>
      <c r="Z18" s="38">
        <v>19</v>
      </c>
      <c r="AA18" s="38">
        <v>42</v>
      </c>
      <c r="AB18" s="21">
        <v>4735</v>
      </c>
      <c r="AC18" s="21">
        <v>5179</v>
      </c>
      <c r="AD18" s="22">
        <v>3.72</v>
      </c>
      <c r="AE18" s="20">
        <v>2.5294460000000001</v>
      </c>
      <c r="AF18" s="20">
        <v>5.8505500000000001</v>
      </c>
      <c r="AG18" s="20">
        <v>1.7957129999999999</v>
      </c>
      <c r="AH18" s="22">
        <v>2</v>
      </c>
      <c r="AI18" s="23">
        <v>25.033855678080901</v>
      </c>
      <c r="AJ18" s="23">
        <f t="shared" si="5"/>
        <v>1296.5033855678098</v>
      </c>
      <c r="AK18" s="18">
        <v>15.309870140299999</v>
      </c>
      <c r="AL18" s="21">
        <v>3120</v>
      </c>
      <c r="AM18" s="18">
        <v>30.449651209199999</v>
      </c>
      <c r="AN18" s="21">
        <v>6205</v>
      </c>
      <c r="AO18" s="18">
        <v>81.486873223900005</v>
      </c>
      <c r="AP18" s="21">
        <v>16605</v>
      </c>
      <c r="AQ18" s="18">
        <v>5.8582681696999996</v>
      </c>
      <c r="AR18" s="21">
        <v>1194</v>
      </c>
      <c r="AS18" s="18">
        <v>33.081981414600001</v>
      </c>
      <c r="AT18" s="21">
        <v>6741</v>
      </c>
      <c r="AU18" s="18">
        <v>29.466879192099999</v>
      </c>
      <c r="AV18" s="21">
        <v>6005</v>
      </c>
      <c r="AW18" s="18">
        <v>56.498245997799998</v>
      </c>
      <c r="AX18" s="21">
        <v>11513</v>
      </c>
      <c r="AY18" s="18">
        <v>9.2592650452999994</v>
      </c>
      <c r="AZ18" s="21">
        <v>1887</v>
      </c>
      <c r="BA18" s="18">
        <v>1.3328369854</v>
      </c>
      <c r="BB18" s="21">
        <v>272</v>
      </c>
      <c r="BC18" s="1">
        <v>20</v>
      </c>
      <c r="BD18" s="1">
        <v>17</v>
      </c>
      <c r="BE18" s="1">
        <v>3</v>
      </c>
      <c r="BF18" s="1">
        <v>46</v>
      </c>
      <c r="BG18" s="1">
        <v>46</v>
      </c>
      <c r="BH18" s="1">
        <v>0</v>
      </c>
      <c r="BI18" s="1">
        <v>0</v>
      </c>
      <c r="BJ18" s="22"/>
      <c r="BK18" s="22"/>
      <c r="BL18" s="22"/>
      <c r="BM18" s="22"/>
      <c r="BN18" s="22"/>
      <c r="BO18" s="22">
        <v>119</v>
      </c>
      <c r="BP18" s="22">
        <v>0</v>
      </c>
      <c r="BQ18" s="22">
        <v>0</v>
      </c>
      <c r="BR18" s="22">
        <v>6</v>
      </c>
      <c r="BS18" s="22">
        <v>0</v>
      </c>
      <c r="BT18" s="22">
        <v>1</v>
      </c>
      <c r="BU18" s="22">
        <v>5</v>
      </c>
      <c r="BV18" s="22">
        <v>0</v>
      </c>
      <c r="BW18" s="22">
        <v>1</v>
      </c>
      <c r="BX18" s="22">
        <v>1</v>
      </c>
      <c r="BY18" s="22">
        <v>8</v>
      </c>
      <c r="BZ18" s="22">
        <v>19</v>
      </c>
      <c r="CA18" s="22">
        <v>78</v>
      </c>
      <c r="CB18" s="39" t="s">
        <v>275</v>
      </c>
      <c r="CC18" s="22">
        <v>239</v>
      </c>
      <c r="CD18" s="22">
        <v>0</v>
      </c>
      <c r="CE18" s="22">
        <v>92</v>
      </c>
      <c r="CF18" s="22">
        <v>127</v>
      </c>
      <c r="CG18" s="22">
        <v>20</v>
      </c>
      <c r="CH18" s="20">
        <v>17.783355860204701</v>
      </c>
      <c r="CI18" s="20">
        <v>21.954045182467699</v>
      </c>
      <c r="CJ18" s="20">
        <v>27.1094805947094</v>
      </c>
      <c r="CK18" s="20">
        <v>82.660745317628894</v>
      </c>
      <c r="CL18" s="20">
        <v>6.7773701486773499</v>
      </c>
      <c r="CM18" s="20">
        <v>74.4159104074146</v>
      </c>
      <c r="CN18" s="20"/>
      <c r="CO18" s="1" t="s">
        <v>276</v>
      </c>
      <c r="CP18" s="21">
        <v>3000</v>
      </c>
      <c r="CQ18" s="21">
        <v>1500</v>
      </c>
      <c r="CR18" s="21">
        <v>1500</v>
      </c>
      <c r="CS18" s="21">
        <v>0</v>
      </c>
      <c r="CT18" s="21">
        <v>1517</v>
      </c>
      <c r="CU18" s="21">
        <v>0</v>
      </c>
      <c r="CV18" s="21">
        <v>1</v>
      </c>
      <c r="CW18" s="22">
        <v>111</v>
      </c>
      <c r="CX18" s="22">
        <v>4689</v>
      </c>
      <c r="CY18" s="22">
        <v>360</v>
      </c>
      <c r="CZ18" s="22">
        <v>41</v>
      </c>
      <c r="DA18" s="22">
        <v>662</v>
      </c>
      <c r="DB18" s="22">
        <v>60</v>
      </c>
      <c r="DC18" s="22">
        <v>46</v>
      </c>
      <c r="DD18" s="22">
        <v>1941</v>
      </c>
      <c r="DE18" s="22">
        <v>152</v>
      </c>
      <c r="DF18" s="22">
        <v>16</v>
      </c>
      <c r="DG18" s="22">
        <v>999</v>
      </c>
      <c r="DH18" s="22">
        <v>74</v>
      </c>
      <c r="DI18" s="22">
        <v>6</v>
      </c>
      <c r="DJ18" s="22">
        <v>905</v>
      </c>
      <c r="DK18" s="22">
        <v>48</v>
      </c>
      <c r="DL18" s="22"/>
      <c r="DM18" s="22"/>
      <c r="DN18" s="22"/>
      <c r="DO18" s="1">
        <v>8.32</v>
      </c>
      <c r="DP18" s="1" t="s">
        <v>358</v>
      </c>
      <c r="DQ18" s="1">
        <v>10.02</v>
      </c>
      <c r="DR18" s="21">
        <v>2052736</v>
      </c>
      <c r="DS18" s="21">
        <v>4703</v>
      </c>
      <c r="DT18" s="21">
        <v>2400.3814322696498</v>
      </c>
      <c r="DU18" s="40"/>
      <c r="DV18" s="1">
        <v>5</v>
      </c>
      <c r="DW18" s="1">
        <v>0</v>
      </c>
      <c r="DX18" s="1">
        <v>0</v>
      </c>
      <c r="DY18" s="1">
        <v>11</v>
      </c>
      <c r="DZ18" s="1">
        <v>4</v>
      </c>
      <c r="EA18" s="1">
        <v>425</v>
      </c>
      <c r="EB18" s="1">
        <v>732</v>
      </c>
      <c r="EC18" s="1">
        <v>79920</v>
      </c>
      <c r="ED18" s="21">
        <v>9179</v>
      </c>
      <c r="EE18" s="21">
        <v>9027</v>
      </c>
      <c r="EF18" s="20">
        <v>98.344046192395695</v>
      </c>
      <c r="EG18" s="20">
        <v>41.364794505372799</v>
      </c>
      <c r="EH18" s="20">
        <v>58.635205494627201</v>
      </c>
      <c r="EI18" s="22">
        <v>152</v>
      </c>
      <c r="EJ18" s="20">
        <v>1.6559538076043101</v>
      </c>
      <c r="EK18" s="21">
        <v>109</v>
      </c>
      <c r="EL18" s="21">
        <v>1016</v>
      </c>
      <c r="EM18" s="41">
        <v>81.049000000000007</v>
      </c>
      <c r="EN18" s="21">
        <v>6972</v>
      </c>
      <c r="EO18" s="28">
        <v>20.123351</v>
      </c>
      <c r="EP18" s="28">
        <v>26.907630999999999</v>
      </c>
      <c r="EQ18" s="28">
        <v>15.031555000000001</v>
      </c>
      <c r="ER18" s="28">
        <v>36.847389999999997</v>
      </c>
      <c r="ES18" s="1">
        <v>2.3670000000000002E-3</v>
      </c>
      <c r="ET18" s="1">
        <v>0</v>
      </c>
      <c r="EU18" s="31">
        <v>54.743631621877</v>
      </c>
      <c r="EV18" s="31" t="s">
        <v>299</v>
      </c>
      <c r="EW18" s="1">
        <v>4</v>
      </c>
      <c r="EX18" s="1">
        <v>0</v>
      </c>
      <c r="EY18" s="1">
        <v>1</v>
      </c>
      <c r="EZ18" s="1">
        <v>0</v>
      </c>
      <c r="FA18" s="1">
        <v>0</v>
      </c>
      <c r="FB18" s="33">
        <v>0</v>
      </c>
      <c r="FC18" s="1">
        <v>8</v>
      </c>
      <c r="FD18" s="1">
        <v>0</v>
      </c>
      <c r="FE18" s="1">
        <v>0</v>
      </c>
      <c r="FF18" s="1">
        <v>0</v>
      </c>
      <c r="FG18" s="1">
        <v>0</v>
      </c>
      <c r="FH18" s="1">
        <v>4</v>
      </c>
      <c r="FI18" s="22">
        <v>1</v>
      </c>
      <c r="FJ18" s="18">
        <v>3871.2</v>
      </c>
      <c r="FK18" s="18">
        <v>2323</v>
      </c>
      <c r="FL18" s="41">
        <v>71222.509999999995</v>
      </c>
      <c r="FM18" s="41">
        <v>142666.18</v>
      </c>
      <c r="FN18" s="1" t="s">
        <v>275</v>
      </c>
      <c r="FO18" s="1" t="s">
        <v>275</v>
      </c>
      <c r="FP18" s="37" t="s">
        <v>559</v>
      </c>
      <c r="FQ18" s="37" t="s">
        <v>560</v>
      </c>
      <c r="FR18" s="37" t="s">
        <v>561</v>
      </c>
      <c r="FS18" s="37" t="s">
        <v>562</v>
      </c>
      <c r="FT18" s="37" t="s">
        <v>563</v>
      </c>
      <c r="FU18" s="37" t="s">
        <v>564</v>
      </c>
      <c r="FV18" s="37" t="s">
        <v>565</v>
      </c>
      <c r="FW18" s="37" t="s">
        <v>566</v>
      </c>
      <c r="FX18" s="37" t="s">
        <v>567</v>
      </c>
      <c r="FY18" s="37" t="s">
        <v>568</v>
      </c>
      <c r="FZ18" s="1" t="s">
        <v>275</v>
      </c>
      <c r="GA18" s="1" t="s">
        <v>275</v>
      </c>
      <c r="GB18" s="37" t="s">
        <v>569</v>
      </c>
      <c r="GC18" s="37" t="s">
        <v>570</v>
      </c>
      <c r="GD18" s="37" t="s">
        <v>571</v>
      </c>
      <c r="GE18" s="37" t="s">
        <v>572</v>
      </c>
      <c r="GF18" s="37" t="s">
        <v>573</v>
      </c>
      <c r="GG18" s="37" t="s">
        <v>574</v>
      </c>
      <c r="GH18" s="1" t="s">
        <v>275</v>
      </c>
      <c r="GI18" s="1" t="s">
        <v>275</v>
      </c>
      <c r="GJ18" s="1" t="s">
        <v>275</v>
      </c>
      <c r="GK18" s="1" t="s">
        <v>275</v>
      </c>
      <c r="GL18" s="1">
        <v>386.1</v>
      </c>
      <c r="GM18" s="1">
        <v>136.84</v>
      </c>
      <c r="GN18" s="1">
        <v>8112</v>
      </c>
      <c r="GO18" s="1">
        <v>4648.18</v>
      </c>
      <c r="GP18" s="1" t="s">
        <v>275</v>
      </c>
      <c r="GQ18" s="1" t="s">
        <v>275</v>
      </c>
      <c r="GR18" s="1" t="s">
        <v>275</v>
      </c>
      <c r="GS18" s="1" t="s">
        <v>275</v>
      </c>
      <c r="GT18" s="1" t="s">
        <v>275</v>
      </c>
      <c r="GU18" s="1" t="s">
        <v>275</v>
      </c>
      <c r="GV18" s="1" t="s">
        <v>275</v>
      </c>
      <c r="GW18" s="1" t="s">
        <v>275</v>
      </c>
      <c r="GX18" s="1" t="s">
        <v>275</v>
      </c>
      <c r="GY18" s="1" t="s">
        <v>275</v>
      </c>
      <c r="GZ18" s="1" t="s">
        <v>275</v>
      </c>
      <c r="HA18" s="1" t="s">
        <v>275</v>
      </c>
      <c r="HB18" s="1" t="s">
        <v>275</v>
      </c>
      <c r="HC18" s="1" t="s">
        <v>275</v>
      </c>
      <c r="HD18" s="1" t="s">
        <v>275</v>
      </c>
      <c r="HE18" s="1" t="s">
        <v>275</v>
      </c>
      <c r="HF18" s="1">
        <v>38.4</v>
      </c>
      <c r="HG18" s="1">
        <v>340.42</v>
      </c>
      <c r="HH18" s="1" t="s">
        <v>275</v>
      </c>
      <c r="HI18" s="1" t="s">
        <v>275</v>
      </c>
      <c r="HJ18" s="1" t="s">
        <v>275</v>
      </c>
      <c r="HK18" s="1" t="s">
        <v>275</v>
      </c>
      <c r="HL18" s="1">
        <v>840.48</v>
      </c>
      <c r="HM18" s="1">
        <v>10334.31</v>
      </c>
      <c r="HN18" s="1" t="s">
        <v>275</v>
      </c>
      <c r="HO18" s="1" t="s">
        <v>275</v>
      </c>
      <c r="HP18" s="1" t="s">
        <v>275</v>
      </c>
      <c r="HQ18" s="1" t="s">
        <v>275</v>
      </c>
      <c r="HR18" s="1" t="s">
        <v>275</v>
      </c>
      <c r="HS18" s="1" t="s">
        <v>275</v>
      </c>
      <c r="HT18" s="1" t="s">
        <v>275</v>
      </c>
      <c r="HU18" s="1" t="s">
        <v>275</v>
      </c>
      <c r="HV18" s="1" t="s">
        <v>275</v>
      </c>
      <c r="HW18" s="1" t="s">
        <v>275</v>
      </c>
      <c r="HX18" s="1">
        <v>4200</v>
      </c>
      <c r="HY18" s="1">
        <v>17837.650000000001</v>
      </c>
      <c r="HZ18" s="1" t="s">
        <v>275</v>
      </c>
      <c r="IA18" s="1" t="s">
        <v>275</v>
      </c>
      <c r="IB18" s="1">
        <v>5308.39</v>
      </c>
      <c r="IC18" s="1">
        <v>23471.55</v>
      </c>
      <c r="ID18" s="1" t="s">
        <v>275</v>
      </c>
      <c r="IE18" s="1" t="s">
        <v>275</v>
      </c>
      <c r="IF18" s="1" t="s">
        <v>275</v>
      </c>
      <c r="IG18" s="1" t="s">
        <v>275</v>
      </c>
      <c r="IH18" s="1">
        <v>30.1</v>
      </c>
      <c r="II18" s="1">
        <v>291.97000000000003</v>
      </c>
      <c r="IJ18" s="1" t="s">
        <v>275</v>
      </c>
      <c r="IK18" s="1" t="s">
        <v>275</v>
      </c>
      <c r="IL18" s="1" t="s">
        <v>275</v>
      </c>
      <c r="IM18" s="1" t="s">
        <v>275</v>
      </c>
      <c r="IN18" s="1" t="s">
        <v>275</v>
      </c>
      <c r="IO18" s="1" t="s">
        <v>275</v>
      </c>
      <c r="IP18" s="1" t="s">
        <v>275</v>
      </c>
      <c r="IQ18" s="1" t="s">
        <v>275</v>
      </c>
      <c r="IR18" s="1" t="s">
        <v>275</v>
      </c>
      <c r="IS18" s="1" t="s">
        <v>275</v>
      </c>
      <c r="IT18" s="1" t="s">
        <v>275</v>
      </c>
      <c r="IU18" s="1" t="s">
        <v>275</v>
      </c>
      <c r="IV18" s="1" t="s">
        <v>275</v>
      </c>
      <c r="IW18" s="1" t="s">
        <v>275</v>
      </c>
      <c r="IX18" s="1" t="s">
        <v>275</v>
      </c>
      <c r="IY18" s="1" t="s">
        <v>275</v>
      </c>
      <c r="IZ18" s="1" t="s">
        <v>275</v>
      </c>
      <c r="JA18" s="1" t="s">
        <v>275</v>
      </c>
      <c r="JB18" s="1" t="s">
        <v>275</v>
      </c>
      <c r="JC18" s="1" t="s">
        <v>275</v>
      </c>
      <c r="JD18" s="1">
        <v>61.4</v>
      </c>
      <c r="JE18" s="1">
        <v>457.43</v>
      </c>
      <c r="JF18" s="1" t="s">
        <v>275</v>
      </c>
      <c r="JG18" s="1" t="s">
        <v>275</v>
      </c>
      <c r="JH18" s="1" t="s">
        <v>275</v>
      </c>
      <c r="JI18" s="1" t="s">
        <v>275</v>
      </c>
      <c r="JJ18" s="1">
        <v>52.8</v>
      </c>
      <c r="JK18" s="1">
        <v>202.22</v>
      </c>
      <c r="JL18" s="1" t="s">
        <v>275</v>
      </c>
      <c r="JM18" s="1" t="s">
        <v>275</v>
      </c>
      <c r="JN18" s="1" t="s">
        <v>275</v>
      </c>
      <c r="JO18" s="1" t="s">
        <v>275</v>
      </c>
      <c r="JP18" s="1">
        <v>10523</v>
      </c>
      <c r="JQ18" s="26">
        <v>17211</v>
      </c>
      <c r="JR18" s="1">
        <f t="shared" si="4"/>
        <v>88.574957542071942</v>
      </c>
      <c r="JS18" s="1">
        <v>54</v>
      </c>
      <c r="JT18" s="1">
        <v>15546</v>
      </c>
      <c r="JV18" s="1">
        <v>4</v>
      </c>
      <c r="JW18" s="1">
        <v>1</v>
      </c>
      <c r="JX18" s="1">
        <v>6</v>
      </c>
      <c r="KH18" s="1">
        <v>7</v>
      </c>
      <c r="KM18" s="1">
        <v>1</v>
      </c>
      <c r="KN18" s="1">
        <v>10</v>
      </c>
      <c r="KO18" s="1">
        <v>5</v>
      </c>
      <c r="KU18" s="1">
        <v>1</v>
      </c>
      <c r="KV18" s="1">
        <v>1</v>
      </c>
      <c r="KW18" s="1">
        <v>2</v>
      </c>
      <c r="KY18" s="1">
        <v>1</v>
      </c>
      <c r="LG18" s="1">
        <v>6</v>
      </c>
      <c r="LH18" s="1">
        <v>9</v>
      </c>
      <c r="LK18" s="1">
        <v>4</v>
      </c>
      <c r="LL18" s="1">
        <v>4</v>
      </c>
      <c r="LO18" s="1">
        <v>3</v>
      </c>
    </row>
    <row r="19" spans="1:327" ht="15" x14ac:dyDescent="0.25">
      <c r="A19" s="35" t="s">
        <v>575</v>
      </c>
      <c r="B19" s="35" t="s">
        <v>273</v>
      </c>
      <c r="C19" s="35" t="s">
        <v>576</v>
      </c>
      <c r="D19" s="24">
        <v>391.4</v>
      </c>
      <c r="E19" s="24">
        <f t="shared" si="0"/>
        <v>154.37148696985182</v>
      </c>
      <c r="F19" s="19">
        <v>49.0458615382069</v>
      </c>
      <c r="G19" s="19">
        <v>50.455967296138802</v>
      </c>
      <c r="H19" s="25">
        <v>60421</v>
      </c>
      <c r="I19" s="42">
        <v>1.95991295042462E-2</v>
      </c>
      <c r="J19" s="25">
        <v>31555</v>
      </c>
      <c r="K19" s="42">
        <v>0.522252197083795</v>
      </c>
      <c r="L19" s="25">
        <v>28866</v>
      </c>
      <c r="M19" s="42">
        <v>0.477747802916205</v>
      </c>
      <c r="N19" s="25">
        <v>16814</v>
      </c>
      <c r="O19" s="19">
        <f t="shared" si="1"/>
        <v>27.82807302096953</v>
      </c>
      <c r="P19" s="25">
        <v>15091</v>
      </c>
      <c r="Q19" s="19">
        <v>24.976415484682501</v>
      </c>
      <c r="R19" s="25">
        <v>40182</v>
      </c>
      <c r="S19" s="20">
        <f t="shared" si="2"/>
        <v>66.503368034292706</v>
      </c>
      <c r="T19" s="25">
        <v>21455</v>
      </c>
      <c r="U19" s="19">
        <v>35.509177272802503</v>
      </c>
      <c r="V19" s="25">
        <v>7038</v>
      </c>
      <c r="W19" s="19">
        <v>11.648267986296201</v>
      </c>
      <c r="X19" s="37" t="s">
        <v>577</v>
      </c>
      <c r="Y19" s="20">
        <f t="shared" si="3"/>
        <v>59.014250012412909</v>
      </c>
      <c r="Z19" s="1">
        <v>13</v>
      </c>
      <c r="AA19" s="1">
        <v>42</v>
      </c>
      <c r="AB19" s="26">
        <v>9134</v>
      </c>
      <c r="AC19" s="25">
        <v>16064</v>
      </c>
      <c r="AD19" s="1">
        <v>3.75</v>
      </c>
      <c r="AE19" s="19">
        <v>3.193476</v>
      </c>
      <c r="AF19" s="19">
        <v>5.6586160000000003</v>
      </c>
      <c r="AG19" s="19">
        <v>0.85283900000000001</v>
      </c>
      <c r="AH19" s="1">
        <v>3</v>
      </c>
      <c r="AI19" s="23">
        <v>32.708996691015798</v>
      </c>
      <c r="AJ19" s="23">
        <f t="shared" si="5"/>
        <v>5254.3732284447779</v>
      </c>
      <c r="AK19" s="24">
        <v>19.952549230100001</v>
      </c>
      <c r="AL19" s="25">
        <v>11760</v>
      </c>
      <c r="AM19" s="24">
        <v>30.849131858100002</v>
      </c>
      <c r="AN19" s="25">
        <v>18182</v>
      </c>
      <c r="AO19" s="24">
        <v>82.975261535100003</v>
      </c>
      <c r="AP19" s="25">
        <v>48904</v>
      </c>
      <c r="AQ19" s="24">
        <v>8.5825725203999994</v>
      </c>
      <c r="AR19" s="25">
        <v>5058</v>
      </c>
      <c r="AS19" s="24">
        <v>12.110993602300001</v>
      </c>
      <c r="AT19" s="25">
        <v>7138</v>
      </c>
      <c r="AU19" s="24">
        <v>26.161836705700001</v>
      </c>
      <c r="AV19" s="25">
        <v>15419</v>
      </c>
      <c r="AW19" s="24">
        <v>67.322176387799999</v>
      </c>
      <c r="AX19" s="25">
        <v>39678</v>
      </c>
      <c r="AY19" s="24">
        <v>9.0427320855000008</v>
      </c>
      <c r="AZ19" s="25">
        <v>5330</v>
      </c>
      <c r="BA19" s="24">
        <v>3.5014151704000001</v>
      </c>
      <c r="BB19" s="25">
        <v>2064</v>
      </c>
      <c r="BC19" s="1">
        <v>47</v>
      </c>
      <c r="BD19" s="1">
        <v>37</v>
      </c>
      <c r="BE19" s="1">
        <v>10</v>
      </c>
      <c r="BF19" s="1">
        <v>265</v>
      </c>
      <c r="BG19" s="1">
        <v>265</v>
      </c>
      <c r="BH19" s="1">
        <v>0</v>
      </c>
      <c r="BI19" s="1">
        <v>0</v>
      </c>
      <c r="BO19" s="1">
        <v>653</v>
      </c>
      <c r="BP19" s="1">
        <v>11</v>
      </c>
      <c r="BQ19" s="1">
        <v>0</v>
      </c>
      <c r="BR19" s="1">
        <v>84</v>
      </c>
      <c r="BS19" s="1">
        <v>3</v>
      </c>
      <c r="BT19" s="1">
        <v>0</v>
      </c>
      <c r="BU19" s="1">
        <v>32</v>
      </c>
      <c r="BV19" s="1">
        <v>16</v>
      </c>
      <c r="BW19" s="1">
        <v>39</v>
      </c>
      <c r="BX19" s="1">
        <v>6</v>
      </c>
      <c r="BY19" s="1">
        <v>26</v>
      </c>
      <c r="BZ19" s="1">
        <v>136</v>
      </c>
      <c r="CA19" s="1">
        <v>300</v>
      </c>
      <c r="CB19" s="39">
        <v>6</v>
      </c>
      <c r="CC19" s="1">
        <v>181</v>
      </c>
      <c r="CD19" s="1">
        <v>0</v>
      </c>
      <c r="CE19" s="1">
        <v>32</v>
      </c>
      <c r="CF19" s="1">
        <v>105</v>
      </c>
      <c r="CG19" s="1">
        <v>44</v>
      </c>
      <c r="CH19" s="19">
        <v>17.785109561753</v>
      </c>
      <c r="CI19" s="19">
        <v>30.253984063745001</v>
      </c>
      <c r="CJ19" s="19">
        <v>35.713396414342597</v>
      </c>
      <c r="CK19" s="19">
        <v>85.489292828685294</v>
      </c>
      <c r="CL19" s="19">
        <v>22.229830677290799</v>
      </c>
      <c r="CM19" s="19">
        <v>90.749501992031895</v>
      </c>
      <c r="CN19" s="19"/>
      <c r="CO19" s="1" t="s">
        <v>297</v>
      </c>
      <c r="CP19" s="26">
        <v>47000</v>
      </c>
      <c r="CQ19" s="26">
        <v>32900</v>
      </c>
      <c r="CR19" s="26">
        <v>9400</v>
      </c>
      <c r="CS19" s="26">
        <v>4700</v>
      </c>
      <c r="CT19" s="26">
        <v>8412</v>
      </c>
      <c r="CU19" s="26">
        <v>27</v>
      </c>
      <c r="CV19" s="26">
        <v>2</v>
      </c>
      <c r="CW19" s="1">
        <v>168</v>
      </c>
      <c r="CX19" s="1">
        <v>17621</v>
      </c>
      <c r="CY19" s="1">
        <v>718</v>
      </c>
      <c r="CZ19" s="1">
        <v>65</v>
      </c>
      <c r="DA19" s="1">
        <v>1800</v>
      </c>
      <c r="DB19" s="1">
        <v>109</v>
      </c>
      <c r="DC19" s="1">
        <v>66</v>
      </c>
      <c r="DD19" s="1">
        <v>6774</v>
      </c>
      <c r="DE19" s="1">
        <v>308</v>
      </c>
      <c r="DF19" s="1">
        <v>27</v>
      </c>
      <c r="DG19" s="1">
        <v>2931</v>
      </c>
      <c r="DH19" s="1">
        <v>156</v>
      </c>
      <c r="DI19" s="1">
        <v>6</v>
      </c>
      <c r="DJ19" s="1">
        <v>1502</v>
      </c>
      <c r="DK19" s="1">
        <v>69</v>
      </c>
      <c r="DO19" s="1">
        <v>8.06</v>
      </c>
      <c r="DP19" s="1" t="s">
        <v>358</v>
      </c>
      <c r="DQ19" s="1">
        <v>8.17</v>
      </c>
      <c r="DR19" s="26">
        <v>2249900</v>
      </c>
      <c r="DS19" s="26">
        <v>12391</v>
      </c>
      <c r="DT19" s="26">
        <v>5355.69440775571</v>
      </c>
      <c r="DU19" s="40">
        <v>4</v>
      </c>
      <c r="DV19" s="1">
        <v>1</v>
      </c>
      <c r="DW19" s="1">
        <v>1</v>
      </c>
      <c r="DX19" s="1">
        <v>0</v>
      </c>
      <c r="DY19" s="1">
        <v>10</v>
      </c>
      <c r="DZ19" s="1">
        <v>10</v>
      </c>
      <c r="EA19" s="1">
        <v>995</v>
      </c>
      <c r="EB19" s="1">
        <v>2053</v>
      </c>
      <c r="EC19" s="1">
        <v>307884</v>
      </c>
      <c r="ED19" s="26">
        <v>28789</v>
      </c>
      <c r="EE19" s="26">
        <v>28358</v>
      </c>
      <c r="EF19" s="19">
        <v>98.502900413352293</v>
      </c>
      <c r="EG19" s="19">
        <v>40.256717681077703</v>
      </c>
      <c r="EH19" s="19">
        <v>59.743282318922397</v>
      </c>
      <c r="EI19" s="1">
        <v>431</v>
      </c>
      <c r="EJ19" s="19">
        <v>1.4970995866476799</v>
      </c>
      <c r="EK19" s="26">
        <v>1945</v>
      </c>
      <c r="EL19" s="26">
        <v>4679</v>
      </c>
      <c r="EM19" s="44">
        <v>757.94399999999996</v>
      </c>
      <c r="EN19" s="26">
        <v>21897</v>
      </c>
      <c r="EO19" s="23">
        <v>17.221537000000001</v>
      </c>
      <c r="EP19" s="23">
        <v>36.036900000000003</v>
      </c>
      <c r="EQ19" s="23">
        <v>16.947527000000001</v>
      </c>
      <c r="ER19" s="23">
        <v>28.282412999999998</v>
      </c>
      <c r="ES19" s="1">
        <v>40.600721</v>
      </c>
      <c r="ET19" s="1">
        <v>2.31</v>
      </c>
      <c r="EU19" s="31">
        <v>54.979401809468499</v>
      </c>
      <c r="EV19" s="31" t="s">
        <v>299</v>
      </c>
      <c r="EW19" s="1">
        <v>3</v>
      </c>
      <c r="EX19" s="1">
        <v>1</v>
      </c>
      <c r="EY19" s="1">
        <v>0</v>
      </c>
      <c r="EZ19" s="1">
        <v>0</v>
      </c>
      <c r="FA19" s="1">
        <v>0</v>
      </c>
      <c r="FB19" s="33">
        <v>0</v>
      </c>
      <c r="FC19" s="1">
        <v>9</v>
      </c>
      <c r="FD19" s="1">
        <v>0</v>
      </c>
      <c r="FE19" s="1">
        <v>2</v>
      </c>
      <c r="FF19" s="1">
        <v>0</v>
      </c>
      <c r="FG19" s="1">
        <v>0</v>
      </c>
      <c r="FH19" s="1">
        <v>5</v>
      </c>
      <c r="FI19" s="1">
        <v>2</v>
      </c>
      <c r="FJ19" s="24">
        <v>16790.73</v>
      </c>
      <c r="FK19" s="24">
        <v>16554.13</v>
      </c>
      <c r="FL19" s="44">
        <v>70933.179999999993</v>
      </c>
      <c r="FM19" s="44">
        <v>197472.85</v>
      </c>
      <c r="FN19" s="37" t="s">
        <v>578</v>
      </c>
      <c r="FO19" s="37" t="s">
        <v>579</v>
      </c>
      <c r="FP19" s="37" t="s">
        <v>580</v>
      </c>
      <c r="FQ19" s="37" t="s">
        <v>581</v>
      </c>
      <c r="FR19" s="37" t="s">
        <v>582</v>
      </c>
      <c r="FS19" s="37" t="s">
        <v>583</v>
      </c>
      <c r="FT19" s="37" t="s">
        <v>584</v>
      </c>
      <c r="FU19" s="37" t="s">
        <v>585</v>
      </c>
      <c r="FV19" s="37" t="s">
        <v>586</v>
      </c>
      <c r="FW19" s="37" t="s">
        <v>587</v>
      </c>
      <c r="FX19" s="37" t="s">
        <v>588</v>
      </c>
      <c r="FY19" s="37" t="s">
        <v>589</v>
      </c>
      <c r="FZ19" s="1" t="s">
        <v>275</v>
      </c>
      <c r="GA19" s="1" t="s">
        <v>275</v>
      </c>
      <c r="GB19" s="37" t="s">
        <v>590</v>
      </c>
      <c r="GC19" s="37" t="s">
        <v>591</v>
      </c>
      <c r="GD19" s="37" t="s">
        <v>592</v>
      </c>
      <c r="GE19" s="37" t="s">
        <v>593</v>
      </c>
      <c r="GF19" s="37" t="s">
        <v>594</v>
      </c>
      <c r="GG19" s="37" t="s">
        <v>595</v>
      </c>
      <c r="GH19" s="1" t="s">
        <v>275</v>
      </c>
      <c r="GI19" s="1" t="s">
        <v>275</v>
      </c>
      <c r="GJ19" s="1" t="s">
        <v>275</v>
      </c>
      <c r="GK19" s="1" t="s">
        <v>275</v>
      </c>
      <c r="GL19" s="1" t="s">
        <v>275</v>
      </c>
      <c r="GM19" s="1" t="s">
        <v>275</v>
      </c>
      <c r="GN19" s="1" t="s">
        <v>275</v>
      </c>
      <c r="GO19" s="1" t="s">
        <v>275</v>
      </c>
      <c r="GP19" s="1" t="s">
        <v>275</v>
      </c>
      <c r="GQ19" s="1" t="s">
        <v>275</v>
      </c>
      <c r="GR19" s="1" t="s">
        <v>275</v>
      </c>
      <c r="GS19" s="1" t="s">
        <v>275</v>
      </c>
      <c r="GT19" s="1">
        <v>2114</v>
      </c>
      <c r="GU19" s="1">
        <v>12078.21</v>
      </c>
      <c r="GV19" s="1" t="s">
        <v>275</v>
      </c>
      <c r="GW19" s="1" t="s">
        <v>275</v>
      </c>
      <c r="GX19" s="1" t="s">
        <v>275</v>
      </c>
      <c r="GY19" s="1" t="s">
        <v>275</v>
      </c>
      <c r="GZ19" s="1" t="s">
        <v>275</v>
      </c>
      <c r="HA19" s="1" t="s">
        <v>275</v>
      </c>
      <c r="HB19" s="1" t="s">
        <v>275</v>
      </c>
      <c r="HC19" s="1" t="s">
        <v>275</v>
      </c>
      <c r="HD19" s="1" t="s">
        <v>275</v>
      </c>
      <c r="HE19" s="1" t="s">
        <v>275</v>
      </c>
      <c r="HF19" s="1" t="s">
        <v>275</v>
      </c>
      <c r="HG19" s="1" t="s">
        <v>275</v>
      </c>
      <c r="HH19" s="1" t="s">
        <v>275</v>
      </c>
      <c r="HI19" s="1" t="s">
        <v>275</v>
      </c>
      <c r="HJ19" s="1" t="s">
        <v>275</v>
      </c>
      <c r="HK19" s="1" t="s">
        <v>275</v>
      </c>
      <c r="HL19" s="1">
        <v>36.04</v>
      </c>
      <c r="HM19" s="1">
        <v>446.06</v>
      </c>
      <c r="HN19" s="1" t="s">
        <v>275</v>
      </c>
      <c r="HO19" s="1" t="s">
        <v>275</v>
      </c>
      <c r="HP19" s="1" t="s">
        <v>275</v>
      </c>
      <c r="HQ19" s="1" t="s">
        <v>275</v>
      </c>
      <c r="HR19" s="1" t="s">
        <v>275</v>
      </c>
      <c r="HS19" s="1" t="s">
        <v>275</v>
      </c>
      <c r="HT19" s="1" t="s">
        <v>275</v>
      </c>
      <c r="HU19" s="1" t="s">
        <v>275</v>
      </c>
      <c r="HV19" s="1">
        <v>40.950000000000003</v>
      </c>
      <c r="HW19" s="1">
        <v>266.18</v>
      </c>
      <c r="HX19" s="1" t="s">
        <v>275</v>
      </c>
      <c r="HY19" s="1" t="s">
        <v>275</v>
      </c>
      <c r="HZ19" s="1" t="s">
        <v>275</v>
      </c>
      <c r="IA19" s="1" t="s">
        <v>275</v>
      </c>
      <c r="IB19" s="1">
        <v>3893.34</v>
      </c>
      <c r="IC19" s="1">
        <v>18713.78</v>
      </c>
      <c r="ID19" s="1">
        <v>43.75</v>
      </c>
      <c r="IE19" s="1">
        <v>156.63</v>
      </c>
      <c r="IF19" s="1">
        <v>140.4</v>
      </c>
      <c r="IG19" s="1">
        <v>779.22</v>
      </c>
      <c r="IH19" s="1" t="s">
        <v>275</v>
      </c>
      <c r="II19" s="1" t="s">
        <v>275</v>
      </c>
      <c r="IJ19" s="1">
        <v>897</v>
      </c>
      <c r="IK19" s="1">
        <v>1106</v>
      </c>
      <c r="IL19" s="1" t="s">
        <v>275</v>
      </c>
      <c r="IM19" s="1" t="s">
        <v>275</v>
      </c>
      <c r="IN19" s="1" t="s">
        <v>275</v>
      </c>
      <c r="IO19" s="1" t="s">
        <v>275</v>
      </c>
      <c r="IP19" s="1" t="s">
        <v>275</v>
      </c>
      <c r="IQ19" s="1" t="s">
        <v>275</v>
      </c>
      <c r="IR19" s="1" t="s">
        <v>275</v>
      </c>
      <c r="IS19" s="1" t="s">
        <v>275</v>
      </c>
      <c r="IT19" s="1" t="s">
        <v>275</v>
      </c>
      <c r="IU19" s="1" t="s">
        <v>275</v>
      </c>
      <c r="IV19" s="1" t="s">
        <v>275</v>
      </c>
      <c r="IW19" s="1" t="s">
        <v>275</v>
      </c>
      <c r="IX19" s="1">
        <v>57</v>
      </c>
      <c r="IY19" s="1">
        <v>233.77</v>
      </c>
      <c r="IZ19" s="1" t="s">
        <v>275</v>
      </c>
      <c r="JA19" s="1" t="s">
        <v>275</v>
      </c>
      <c r="JB19" s="1" t="s">
        <v>275</v>
      </c>
      <c r="JC19" s="1" t="s">
        <v>275</v>
      </c>
      <c r="JD19" s="1" t="s">
        <v>275</v>
      </c>
      <c r="JE19" s="1" t="s">
        <v>275</v>
      </c>
      <c r="JF19" s="1" t="s">
        <v>275</v>
      </c>
      <c r="JG19" s="1" t="s">
        <v>275</v>
      </c>
      <c r="JH19" s="1" t="s">
        <v>275</v>
      </c>
      <c r="JI19" s="1" t="s">
        <v>275</v>
      </c>
      <c r="JJ19" s="1" t="s">
        <v>275</v>
      </c>
      <c r="JK19" s="1" t="s">
        <v>275</v>
      </c>
      <c r="JL19" s="1" t="s">
        <v>275</v>
      </c>
      <c r="JM19" s="1" t="s">
        <v>275</v>
      </c>
      <c r="JN19" s="1" t="s">
        <v>275</v>
      </c>
      <c r="JO19" s="1" t="s">
        <v>275</v>
      </c>
      <c r="JP19" s="1">
        <v>229</v>
      </c>
      <c r="JQ19" s="26">
        <v>4044</v>
      </c>
      <c r="JR19" s="1">
        <f t="shared" si="4"/>
        <v>6.6930371890567848</v>
      </c>
      <c r="JS19" s="1">
        <v>396</v>
      </c>
      <c r="JT19" s="1">
        <v>162</v>
      </c>
      <c r="JU19" s="1">
        <v>16</v>
      </c>
      <c r="JV19" s="1">
        <v>31</v>
      </c>
      <c r="JW19" s="1">
        <v>14</v>
      </c>
      <c r="JX19" s="1">
        <v>32</v>
      </c>
      <c r="KH19" s="1">
        <v>8</v>
      </c>
      <c r="KM19" s="1">
        <v>4</v>
      </c>
      <c r="KO19" s="1">
        <v>16</v>
      </c>
      <c r="KV19" s="1">
        <v>8</v>
      </c>
      <c r="KY19" s="1">
        <v>1</v>
      </c>
      <c r="KZ19" s="1">
        <v>6</v>
      </c>
      <c r="LH19" s="1">
        <v>3</v>
      </c>
    </row>
    <row r="20" spans="1:327" ht="15" x14ac:dyDescent="0.25">
      <c r="A20" s="35" t="s">
        <v>596</v>
      </c>
      <c r="B20" s="35" t="s">
        <v>597</v>
      </c>
      <c r="C20" s="35"/>
      <c r="D20" s="18">
        <v>278.3</v>
      </c>
      <c r="E20" s="18">
        <f t="shared" si="0"/>
        <v>46.593604024434065</v>
      </c>
      <c r="F20" s="19">
        <v>0</v>
      </c>
      <c r="G20" s="20">
        <v>100</v>
      </c>
      <c r="H20" s="21">
        <v>12967</v>
      </c>
      <c r="I20" s="36">
        <v>4.2061851389675999E-3</v>
      </c>
      <c r="J20" s="21">
        <v>6690</v>
      </c>
      <c r="K20" s="36">
        <v>0.51592504048739096</v>
      </c>
      <c r="L20" s="21">
        <v>6277</v>
      </c>
      <c r="M20" s="36">
        <v>0.48407495951260898</v>
      </c>
      <c r="N20" s="21">
        <v>3328</v>
      </c>
      <c r="O20" s="20">
        <f t="shared" si="1"/>
        <v>25.665149996144059</v>
      </c>
      <c r="P20" s="21">
        <v>2626</v>
      </c>
      <c r="Q20" s="20">
        <v>20.2514074188324</v>
      </c>
      <c r="R20" s="21">
        <v>9007</v>
      </c>
      <c r="S20" s="20">
        <f t="shared" si="2"/>
        <v>69.460939307472813</v>
      </c>
      <c r="T20" s="21">
        <v>4836</v>
      </c>
      <c r="U20" s="20">
        <v>37.294671088146799</v>
      </c>
      <c r="V20" s="21">
        <v>2177</v>
      </c>
      <c r="W20" s="20">
        <v>16.788771496876699</v>
      </c>
      <c r="X20" s="37" t="s">
        <v>598</v>
      </c>
      <c r="Y20" s="20">
        <f t="shared" si="3"/>
        <v>69.345261047273851</v>
      </c>
      <c r="Z20" s="38">
        <v>5</v>
      </c>
      <c r="AA20" s="38">
        <v>13</v>
      </c>
      <c r="AB20" s="21">
        <v>2912</v>
      </c>
      <c r="AC20" s="21">
        <v>3881</v>
      </c>
      <c r="AD20" s="22">
        <v>3.33</v>
      </c>
      <c r="AE20" s="20">
        <v>2.808554</v>
      </c>
      <c r="AF20" s="20">
        <v>10.925019000000001</v>
      </c>
      <c r="AG20" s="20">
        <v>3.7103839999999999</v>
      </c>
      <c r="AH20" s="22">
        <v>2</v>
      </c>
      <c r="AI20" s="23">
        <v>25.2867570385819</v>
      </c>
      <c r="AJ20" s="23">
        <f t="shared" si="5"/>
        <v>981.37904066736348</v>
      </c>
      <c r="AK20" s="18">
        <v>19.261043068999999</v>
      </c>
      <c r="AL20" s="21">
        <v>2702</v>
      </c>
      <c r="AM20" s="18">
        <v>27.5261211991</v>
      </c>
      <c r="AN20" s="21">
        <v>3861</v>
      </c>
      <c r="AO20" s="18">
        <v>83.032691598599996</v>
      </c>
      <c r="AP20" s="21">
        <v>11648</v>
      </c>
      <c r="AQ20" s="18">
        <v>7.6577954596</v>
      </c>
      <c r="AR20" s="21">
        <v>1074</v>
      </c>
      <c r="AS20" s="18">
        <v>30.382415829500001</v>
      </c>
      <c r="AT20" s="21">
        <v>4262</v>
      </c>
      <c r="AU20" s="18">
        <v>37.005107622300002</v>
      </c>
      <c r="AV20" s="21">
        <v>5191</v>
      </c>
      <c r="AW20" s="18">
        <v>49.262296937000002</v>
      </c>
      <c r="AX20" s="21">
        <v>6911</v>
      </c>
      <c r="AY20" s="18">
        <v>8.3777937737000006</v>
      </c>
      <c r="AZ20" s="21">
        <v>1175</v>
      </c>
      <c r="BA20" s="18">
        <v>1.3816609428</v>
      </c>
      <c r="BB20" s="21">
        <v>194</v>
      </c>
      <c r="BC20" s="1">
        <v>17</v>
      </c>
      <c r="BD20" s="1">
        <v>13</v>
      </c>
      <c r="BE20" s="1">
        <v>4</v>
      </c>
      <c r="BF20" s="1">
        <v>54</v>
      </c>
      <c r="BG20" s="1">
        <v>35</v>
      </c>
      <c r="BH20" s="1">
        <v>19</v>
      </c>
      <c r="BI20" s="1">
        <v>0</v>
      </c>
      <c r="BJ20" s="22"/>
      <c r="BK20" s="22"/>
      <c r="BL20" s="22"/>
      <c r="BM20" s="22"/>
      <c r="BN20" s="22"/>
      <c r="BO20" s="22">
        <v>94</v>
      </c>
      <c r="BP20" s="22">
        <v>1</v>
      </c>
      <c r="BQ20" s="22">
        <v>0</v>
      </c>
      <c r="BR20" s="22">
        <v>9</v>
      </c>
      <c r="BS20" s="22">
        <v>0</v>
      </c>
      <c r="BT20" s="22">
        <v>0</v>
      </c>
      <c r="BU20" s="22">
        <v>0</v>
      </c>
      <c r="BV20" s="22">
        <v>0</v>
      </c>
      <c r="BW20" s="22">
        <v>6</v>
      </c>
      <c r="BX20" s="22">
        <v>0</v>
      </c>
      <c r="BY20" s="22">
        <v>3</v>
      </c>
      <c r="BZ20" s="22">
        <v>12</v>
      </c>
      <c r="CA20" s="22">
        <v>63</v>
      </c>
      <c r="CB20" s="39">
        <v>4</v>
      </c>
      <c r="CC20" s="22">
        <v>76</v>
      </c>
      <c r="CD20" s="22">
        <v>0</v>
      </c>
      <c r="CE20" s="22">
        <v>26</v>
      </c>
      <c r="CF20" s="22">
        <v>45</v>
      </c>
      <c r="CG20" s="22">
        <v>5</v>
      </c>
      <c r="CH20" s="20">
        <v>10.950785879927899</v>
      </c>
      <c r="CI20" s="20">
        <v>20.819376449368701</v>
      </c>
      <c r="CJ20" s="20">
        <v>21.721205874774501</v>
      </c>
      <c r="CK20" s="20">
        <v>79.515588765781999</v>
      </c>
      <c r="CL20" s="20">
        <v>5.6686421025508897</v>
      </c>
      <c r="CM20" s="20">
        <v>86.962123164133004</v>
      </c>
      <c r="CN20" s="20"/>
      <c r="CO20" s="1">
        <v>0</v>
      </c>
      <c r="CP20" s="21">
        <v>4500</v>
      </c>
      <c r="CQ20" s="21">
        <v>3825</v>
      </c>
      <c r="CR20" s="21">
        <v>450</v>
      </c>
      <c r="CS20" s="21">
        <v>225</v>
      </c>
      <c r="CT20" s="21">
        <v>838</v>
      </c>
      <c r="CU20" s="21">
        <v>1</v>
      </c>
      <c r="CV20" s="21"/>
      <c r="CW20" s="22">
        <v>48</v>
      </c>
      <c r="CX20" s="22">
        <v>2634</v>
      </c>
      <c r="CY20" s="22">
        <v>173</v>
      </c>
      <c r="CZ20" s="22">
        <v>16</v>
      </c>
      <c r="DA20" s="22">
        <v>338</v>
      </c>
      <c r="DB20" s="22">
        <v>27</v>
      </c>
      <c r="DC20" s="22">
        <v>19</v>
      </c>
      <c r="DD20" s="22">
        <v>1235</v>
      </c>
      <c r="DE20" s="22">
        <v>65</v>
      </c>
      <c r="DF20" s="22">
        <v>9</v>
      </c>
      <c r="DG20" s="22">
        <v>634</v>
      </c>
      <c r="DH20" s="22">
        <v>39</v>
      </c>
      <c r="DI20" s="22">
        <v>2</v>
      </c>
      <c r="DJ20" s="22">
        <v>289</v>
      </c>
      <c r="DK20" s="22">
        <v>18</v>
      </c>
      <c r="DL20" s="22">
        <v>1</v>
      </c>
      <c r="DM20" s="22">
        <v>15</v>
      </c>
      <c r="DN20" s="22">
        <v>5</v>
      </c>
      <c r="DO20" s="1">
        <v>7.86</v>
      </c>
      <c r="DP20" s="1" t="s">
        <v>277</v>
      </c>
      <c r="DQ20" s="1">
        <v>8.0399999999999991</v>
      </c>
      <c r="DR20" s="21">
        <v>486926</v>
      </c>
      <c r="DS20" s="21">
        <v>2409</v>
      </c>
      <c r="DT20" s="21">
        <v>988.16602387996602</v>
      </c>
      <c r="DU20" s="40">
        <v>1</v>
      </c>
      <c r="DV20" s="1">
        <v>3</v>
      </c>
      <c r="DW20" s="1">
        <v>0</v>
      </c>
      <c r="DX20" s="1">
        <v>0</v>
      </c>
      <c r="DY20" s="1">
        <v>10</v>
      </c>
      <c r="DZ20" s="1">
        <v>4</v>
      </c>
      <c r="EA20" s="1">
        <v>826</v>
      </c>
      <c r="EB20" s="1">
        <v>2053</v>
      </c>
      <c r="EC20" s="1">
        <v>288360</v>
      </c>
      <c r="ED20" s="21">
        <v>5733</v>
      </c>
      <c r="EE20" s="21">
        <v>5521</v>
      </c>
      <c r="EF20" s="20">
        <v>96.302110587824899</v>
      </c>
      <c r="EG20" s="20">
        <v>37.6199963774678</v>
      </c>
      <c r="EH20" s="20">
        <v>62.3800036225322</v>
      </c>
      <c r="EI20" s="22">
        <v>212</v>
      </c>
      <c r="EJ20" s="20">
        <v>3.69788941217513</v>
      </c>
      <c r="EK20" s="21">
        <v>245</v>
      </c>
      <c r="EL20" s="21">
        <v>554</v>
      </c>
      <c r="EM20" s="41">
        <v>50.743000000000002</v>
      </c>
      <c r="EN20" s="21">
        <v>4552</v>
      </c>
      <c r="EO20" s="28">
        <v>18.519331999999999</v>
      </c>
      <c r="EP20" s="28">
        <v>35.830404999999999</v>
      </c>
      <c r="EQ20" s="28">
        <v>15.971002</v>
      </c>
      <c r="ER20" s="28">
        <v>28.976274</v>
      </c>
      <c r="ES20" s="1">
        <v>5.0292999999999997E-2</v>
      </c>
      <c r="ET20" s="1">
        <v>0</v>
      </c>
      <c r="EU20" s="31">
        <v>53.465474038137799</v>
      </c>
      <c r="EV20" s="31" t="s">
        <v>322</v>
      </c>
      <c r="EW20" s="1">
        <v>5</v>
      </c>
      <c r="EX20" s="1">
        <v>0</v>
      </c>
      <c r="EY20" s="1">
        <v>0</v>
      </c>
      <c r="EZ20" s="1">
        <v>0</v>
      </c>
      <c r="FA20" s="1">
        <v>0</v>
      </c>
      <c r="FB20" s="33">
        <v>0</v>
      </c>
      <c r="FC20" s="1" t="s">
        <v>275</v>
      </c>
      <c r="FD20" s="1" t="s">
        <v>275</v>
      </c>
      <c r="FE20" s="1" t="s">
        <v>275</v>
      </c>
      <c r="FF20" s="1" t="s">
        <v>275</v>
      </c>
      <c r="FG20" s="1" t="s">
        <v>275</v>
      </c>
      <c r="FH20" s="1">
        <v>1</v>
      </c>
      <c r="FI20" s="22">
        <v>1</v>
      </c>
      <c r="FJ20" s="18">
        <v>5581.4</v>
      </c>
      <c r="FK20" s="18">
        <v>4227.3999999999996</v>
      </c>
      <c r="FL20" s="41">
        <v>22231.82</v>
      </c>
      <c r="FM20" s="41">
        <v>79563.08</v>
      </c>
      <c r="FN20" s="37" t="s">
        <v>599</v>
      </c>
      <c r="FO20" s="37" t="s">
        <v>600</v>
      </c>
      <c r="FP20" s="37" t="s">
        <v>601</v>
      </c>
      <c r="FQ20" s="37" t="s">
        <v>602</v>
      </c>
      <c r="FR20" s="37" t="s">
        <v>603</v>
      </c>
      <c r="FS20" s="37" t="s">
        <v>604</v>
      </c>
      <c r="FT20" s="37" t="s">
        <v>605</v>
      </c>
      <c r="FU20" s="37" t="s">
        <v>606</v>
      </c>
      <c r="FV20" s="37" t="s">
        <v>607</v>
      </c>
      <c r="FW20" s="37" t="s">
        <v>608</v>
      </c>
      <c r="FX20" s="37" t="s">
        <v>609</v>
      </c>
      <c r="FY20" s="37" t="s">
        <v>610</v>
      </c>
      <c r="FZ20" s="1" t="s">
        <v>275</v>
      </c>
      <c r="GA20" s="1" t="s">
        <v>275</v>
      </c>
      <c r="GB20" s="37" t="s">
        <v>611</v>
      </c>
      <c r="GC20" s="37" t="s">
        <v>612</v>
      </c>
      <c r="GD20" s="37" t="s">
        <v>613</v>
      </c>
      <c r="GE20" s="37" t="s">
        <v>614</v>
      </c>
      <c r="GF20" s="37" t="s">
        <v>615</v>
      </c>
      <c r="GG20" s="37" t="s">
        <v>616</v>
      </c>
      <c r="GH20" s="1">
        <v>35.700000000000003</v>
      </c>
      <c r="GI20" s="1">
        <v>448.04</v>
      </c>
      <c r="GJ20" s="1" t="s">
        <v>275</v>
      </c>
      <c r="GK20" s="1" t="s">
        <v>275</v>
      </c>
      <c r="GL20" s="1">
        <v>45410.8</v>
      </c>
      <c r="GM20" s="1">
        <v>14689.03</v>
      </c>
      <c r="GN20" s="1">
        <v>4823</v>
      </c>
      <c r="GO20" s="1">
        <v>766.86</v>
      </c>
      <c r="GP20" s="1" t="s">
        <v>275</v>
      </c>
      <c r="GQ20" s="1" t="s">
        <v>275</v>
      </c>
      <c r="GR20" s="1" t="s">
        <v>275</v>
      </c>
      <c r="GS20" s="1" t="s">
        <v>275</v>
      </c>
      <c r="GT20" s="1" t="s">
        <v>275</v>
      </c>
      <c r="GU20" s="1" t="s">
        <v>275</v>
      </c>
      <c r="GV20" s="1">
        <v>3297.05</v>
      </c>
      <c r="GW20" s="1">
        <v>17781.91</v>
      </c>
      <c r="GX20" s="1" t="s">
        <v>275</v>
      </c>
      <c r="GY20" s="1" t="s">
        <v>275</v>
      </c>
      <c r="GZ20" s="1" t="s">
        <v>275</v>
      </c>
      <c r="HA20" s="1" t="s">
        <v>275</v>
      </c>
      <c r="HB20" s="1">
        <v>1089</v>
      </c>
      <c r="HC20" s="1">
        <v>7949.7</v>
      </c>
      <c r="HD20" s="1" t="s">
        <v>275</v>
      </c>
      <c r="HE20" s="1" t="s">
        <v>275</v>
      </c>
      <c r="HF20" s="1">
        <v>10.4</v>
      </c>
      <c r="HG20" s="1">
        <v>125.11</v>
      </c>
      <c r="HH20" s="1" t="s">
        <v>275</v>
      </c>
      <c r="HI20" s="1" t="s">
        <v>275</v>
      </c>
      <c r="HJ20" s="1" t="s">
        <v>275</v>
      </c>
      <c r="HK20" s="1" t="s">
        <v>275</v>
      </c>
      <c r="HL20" s="1">
        <v>156.69999999999999</v>
      </c>
      <c r="HM20" s="1">
        <v>1576.77</v>
      </c>
      <c r="HN20" s="1" t="s">
        <v>275</v>
      </c>
      <c r="HO20" s="1" t="s">
        <v>275</v>
      </c>
      <c r="HP20" s="1">
        <v>494.88</v>
      </c>
      <c r="HQ20" s="1">
        <v>1984.47</v>
      </c>
      <c r="HR20" s="1" t="s">
        <v>275</v>
      </c>
      <c r="HS20" s="1" t="s">
        <v>275</v>
      </c>
      <c r="HT20" s="1" t="s">
        <v>275</v>
      </c>
      <c r="HU20" s="1" t="s">
        <v>275</v>
      </c>
      <c r="HV20" s="1" t="s">
        <v>275</v>
      </c>
      <c r="HW20" s="1" t="s">
        <v>275</v>
      </c>
      <c r="HX20" s="1" t="s">
        <v>275</v>
      </c>
      <c r="HY20" s="1" t="s">
        <v>275</v>
      </c>
      <c r="HZ20" s="1" t="s">
        <v>275</v>
      </c>
      <c r="IA20" s="1" t="s">
        <v>275</v>
      </c>
      <c r="IB20" s="1">
        <v>19911.12</v>
      </c>
      <c r="IC20" s="1">
        <v>87608.93</v>
      </c>
      <c r="ID20" s="1" t="s">
        <v>275</v>
      </c>
      <c r="IE20" s="1" t="s">
        <v>275</v>
      </c>
      <c r="IF20" s="1" t="s">
        <v>275</v>
      </c>
      <c r="IG20" s="1" t="s">
        <v>275</v>
      </c>
      <c r="IH20" s="1" t="s">
        <v>275</v>
      </c>
      <c r="II20" s="1" t="s">
        <v>275</v>
      </c>
      <c r="IJ20" s="1" t="s">
        <v>275</v>
      </c>
      <c r="IK20" s="1" t="s">
        <v>275</v>
      </c>
      <c r="IL20" s="1" t="s">
        <v>275</v>
      </c>
      <c r="IM20" s="1" t="s">
        <v>275</v>
      </c>
      <c r="IN20" s="1">
        <v>2</v>
      </c>
      <c r="IO20" s="1">
        <v>43</v>
      </c>
      <c r="IP20" s="1" t="s">
        <v>275</v>
      </c>
      <c r="IQ20" s="1" t="s">
        <v>275</v>
      </c>
      <c r="IR20" s="1" t="s">
        <v>275</v>
      </c>
      <c r="IS20" s="1" t="s">
        <v>275</v>
      </c>
      <c r="IT20" s="1" t="s">
        <v>275</v>
      </c>
      <c r="IU20" s="1" t="s">
        <v>275</v>
      </c>
      <c r="IV20" s="1" t="s">
        <v>275</v>
      </c>
      <c r="IW20" s="1" t="s">
        <v>275</v>
      </c>
      <c r="IX20" s="1" t="s">
        <v>275</v>
      </c>
      <c r="IY20" s="1" t="s">
        <v>275</v>
      </c>
      <c r="IZ20" s="1" t="s">
        <v>275</v>
      </c>
      <c r="JA20" s="1" t="s">
        <v>275</v>
      </c>
      <c r="JB20" s="1" t="s">
        <v>275</v>
      </c>
      <c r="JC20" s="1" t="s">
        <v>275</v>
      </c>
      <c r="JD20" s="1">
        <v>3007.5</v>
      </c>
      <c r="JE20" s="1">
        <v>27669</v>
      </c>
      <c r="JF20" s="1">
        <v>1530</v>
      </c>
      <c r="JG20" s="1">
        <v>8721</v>
      </c>
      <c r="JH20" s="1" t="s">
        <v>275</v>
      </c>
      <c r="JI20" s="1" t="s">
        <v>275</v>
      </c>
      <c r="JJ20" s="1" t="s">
        <v>275</v>
      </c>
      <c r="JK20" s="1" t="s">
        <v>275</v>
      </c>
      <c r="JL20" s="1" t="s">
        <v>275</v>
      </c>
      <c r="JM20" s="1" t="s">
        <v>275</v>
      </c>
      <c r="JN20" s="1" t="s">
        <v>275</v>
      </c>
      <c r="JO20" s="1" t="s">
        <v>275</v>
      </c>
      <c r="JP20" s="1">
        <v>48</v>
      </c>
      <c r="JQ20" s="26">
        <v>2765</v>
      </c>
      <c r="JR20" s="1">
        <f t="shared" si="4"/>
        <v>21.323359296676177</v>
      </c>
      <c r="JS20" s="1">
        <v>39</v>
      </c>
      <c r="JT20" s="1">
        <v>94</v>
      </c>
      <c r="JW20" s="1">
        <v>7</v>
      </c>
      <c r="LH20" s="1">
        <v>9</v>
      </c>
    </row>
    <row r="21" spans="1:327" ht="15" x14ac:dyDescent="0.25">
      <c r="A21" s="35" t="s">
        <v>617</v>
      </c>
      <c r="B21" s="35" t="s">
        <v>618</v>
      </c>
      <c r="C21" s="35"/>
      <c r="D21" s="24">
        <v>231.6</v>
      </c>
      <c r="E21" s="24">
        <f t="shared" si="0"/>
        <v>98.890328151986182</v>
      </c>
      <c r="F21" s="19">
        <v>17.700737894599001</v>
      </c>
      <c r="G21" s="19">
        <v>82.299262105400999</v>
      </c>
      <c r="H21" s="25">
        <v>22903</v>
      </c>
      <c r="I21" s="42">
        <v>7.4291862603358396E-3</v>
      </c>
      <c r="J21" s="25">
        <v>11641</v>
      </c>
      <c r="K21" s="42">
        <v>0.50827402523686804</v>
      </c>
      <c r="L21" s="25">
        <v>11262</v>
      </c>
      <c r="M21" s="42">
        <v>0.49172597476313201</v>
      </c>
      <c r="N21" s="25">
        <v>6831</v>
      </c>
      <c r="O21" s="19">
        <f t="shared" si="1"/>
        <v>29.825787014801556</v>
      </c>
      <c r="P21" s="25">
        <v>5566</v>
      </c>
      <c r="Q21" s="19">
        <v>24.302493123171601</v>
      </c>
      <c r="R21" s="25">
        <v>14775</v>
      </c>
      <c r="S21" s="20">
        <f t="shared" si="2"/>
        <v>64.511199406191338</v>
      </c>
      <c r="T21" s="25">
        <v>7354</v>
      </c>
      <c r="U21" s="19">
        <v>32.109330655372702</v>
      </c>
      <c r="V21" s="25">
        <v>3152</v>
      </c>
      <c r="W21" s="19">
        <v>13.7623892066542</v>
      </c>
      <c r="X21" s="37" t="s">
        <v>619</v>
      </c>
      <c r="Y21" s="20">
        <f t="shared" si="3"/>
        <v>80.17290311312928</v>
      </c>
      <c r="Z21" s="1">
        <v>15</v>
      </c>
      <c r="AA21" s="1">
        <v>23</v>
      </c>
      <c r="AB21" s="26">
        <v>4406</v>
      </c>
      <c r="AC21" s="25">
        <v>6243</v>
      </c>
      <c r="AD21" s="1">
        <v>3.65</v>
      </c>
      <c r="AE21" s="19">
        <v>5.4941529999999998</v>
      </c>
      <c r="AF21" s="19">
        <v>2.4667629999999998</v>
      </c>
      <c r="AG21" s="19">
        <v>2.0182600000000002</v>
      </c>
      <c r="AH21" s="1">
        <v>1</v>
      </c>
      <c r="AI21" s="23">
        <v>35.126023438754203</v>
      </c>
      <c r="AJ21" s="23">
        <f t="shared" si="5"/>
        <v>2192.9176432814247</v>
      </c>
      <c r="AK21" s="24">
        <v>25.877512190800001</v>
      </c>
      <c r="AL21" s="25">
        <v>5937</v>
      </c>
      <c r="AM21" s="24">
        <v>20.088318366700001</v>
      </c>
      <c r="AN21" s="25">
        <v>4609</v>
      </c>
      <c r="AO21" s="24">
        <v>85.412031760600001</v>
      </c>
      <c r="AP21" s="25">
        <v>19596</v>
      </c>
      <c r="AQ21" s="24">
        <v>12.6745716884</v>
      </c>
      <c r="AR21" s="25">
        <v>2908</v>
      </c>
      <c r="AS21" s="24">
        <v>46.170088398300003</v>
      </c>
      <c r="AT21" s="25">
        <v>10593</v>
      </c>
      <c r="AU21" s="24">
        <v>20.686029244299998</v>
      </c>
      <c r="AV21" s="25">
        <v>4746</v>
      </c>
      <c r="AW21" s="24">
        <v>51.365303258200001</v>
      </c>
      <c r="AX21" s="25">
        <v>11785</v>
      </c>
      <c r="AY21" s="24">
        <v>7.1258039445000003</v>
      </c>
      <c r="AZ21" s="25">
        <v>1635</v>
      </c>
      <c r="BA21" s="24">
        <v>0.4603317214</v>
      </c>
      <c r="BB21" s="25">
        <v>106</v>
      </c>
      <c r="BC21" s="1">
        <v>20</v>
      </c>
      <c r="BD21" s="1">
        <v>17</v>
      </c>
      <c r="BE21" s="1">
        <v>3</v>
      </c>
      <c r="BF21" s="1">
        <v>121</v>
      </c>
      <c r="BG21" s="1">
        <v>112</v>
      </c>
      <c r="BH21" s="1">
        <v>9</v>
      </c>
      <c r="BI21" s="1">
        <v>0</v>
      </c>
      <c r="BO21" s="1">
        <v>180</v>
      </c>
      <c r="BP21" s="1">
        <v>2</v>
      </c>
      <c r="BQ21" s="1">
        <v>0</v>
      </c>
      <c r="BR21" s="1">
        <v>32</v>
      </c>
      <c r="BS21" s="1">
        <v>1</v>
      </c>
      <c r="BT21" s="1">
        <v>1</v>
      </c>
      <c r="BU21" s="1">
        <v>7</v>
      </c>
      <c r="BV21" s="1">
        <v>1</v>
      </c>
      <c r="BW21" s="1">
        <v>4</v>
      </c>
      <c r="BX21" s="1">
        <v>0</v>
      </c>
      <c r="BY21" s="1">
        <v>0</v>
      </c>
      <c r="BZ21" s="1">
        <v>23</v>
      </c>
      <c r="CA21" s="1">
        <v>109</v>
      </c>
      <c r="CB21" s="39">
        <v>1</v>
      </c>
      <c r="CC21" s="1">
        <v>190</v>
      </c>
      <c r="CD21" s="1">
        <v>33</v>
      </c>
      <c r="CE21" s="1">
        <v>48</v>
      </c>
      <c r="CF21" s="1">
        <v>76</v>
      </c>
      <c r="CG21" s="1">
        <v>33</v>
      </c>
      <c r="CH21" s="19">
        <v>13.599231138875499</v>
      </c>
      <c r="CI21" s="19">
        <v>13.9195899407336</v>
      </c>
      <c r="CJ21" s="19">
        <v>53.115489348069801</v>
      </c>
      <c r="CK21" s="19">
        <v>74.387313791446402</v>
      </c>
      <c r="CL21" s="19">
        <v>16.146083613647299</v>
      </c>
      <c r="CM21" s="19">
        <v>80.105718404613199</v>
      </c>
      <c r="CN21" s="19"/>
      <c r="CO21" s="1">
        <v>0</v>
      </c>
      <c r="CP21" s="26">
        <v>10000</v>
      </c>
      <c r="CQ21" s="26">
        <v>10000</v>
      </c>
      <c r="CR21" s="26">
        <v>0</v>
      </c>
      <c r="CS21" s="26">
        <v>0</v>
      </c>
      <c r="CT21" s="26">
        <v>827</v>
      </c>
      <c r="CU21" s="26">
        <v>0</v>
      </c>
      <c r="CV21" s="26">
        <v>2</v>
      </c>
      <c r="CW21" s="1">
        <v>163</v>
      </c>
      <c r="CX21" s="1">
        <v>6135</v>
      </c>
      <c r="CY21" s="1">
        <v>394</v>
      </c>
      <c r="CZ21" s="1">
        <v>61</v>
      </c>
      <c r="DA21" s="1">
        <v>866</v>
      </c>
      <c r="DB21" s="1">
        <v>65</v>
      </c>
      <c r="DC21" s="1">
        <v>62</v>
      </c>
      <c r="DD21" s="1">
        <v>2603</v>
      </c>
      <c r="DE21" s="1">
        <v>156</v>
      </c>
      <c r="DF21" s="1">
        <v>30</v>
      </c>
      <c r="DG21" s="1">
        <v>1309</v>
      </c>
      <c r="DH21" s="1">
        <v>82</v>
      </c>
      <c r="DI21" s="1">
        <v>6</v>
      </c>
      <c r="DJ21" s="1">
        <v>962</v>
      </c>
      <c r="DK21" s="1">
        <v>43</v>
      </c>
      <c r="DL21" s="1">
        <v>1</v>
      </c>
      <c r="DM21" s="1">
        <v>218</v>
      </c>
      <c r="DN21" s="1">
        <v>22</v>
      </c>
      <c r="DO21" s="1">
        <v>7.53</v>
      </c>
      <c r="DP21" s="1" t="s">
        <v>277</v>
      </c>
      <c r="DQ21" s="1">
        <v>13.55</v>
      </c>
      <c r="DR21" s="26">
        <v>1725331</v>
      </c>
      <c r="DS21" s="26">
        <v>5269</v>
      </c>
      <c r="DT21" s="26">
        <v>3638.30716519829</v>
      </c>
      <c r="DU21" s="40"/>
      <c r="DV21" s="1">
        <v>2</v>
      </c>
      <c r="DW21" s="1">
        <v>1</v>
      </c>
      <c r="DX21" s="1">
        <v>0</v>
      </c>
      <c r="DY21" s="1">
        <v>30</v>
      </c>
      <c r="DZ21" s="1">
        <v>6</v>
      </c>
      <c r="EA21" s="1">
        <v>1484</v>
      </c>
      <c r="EB21" s="1">
        <v>2653</v>
      </c>
      <c r="EC21" s="1">
        <v>273506</v>
      </c>
      <c r="ED21" s="26">
        <v>9655</v>
      </c>
      <c r="EE21" s="26">
        <v>9527</v>
      </c>
      <c r="EF21" s="19">
        <v>98.6742620403936</v>
      </c>
      <c r="EG21" s="19">
        <v>31.006612784717099</v>
      </c>
      <c r="EH21" s="19">
        <v>68.993387215282894</v>
      </c>
      <c r="EI21" s="1">
        <v>128</v>
      </c>
      <c r="EJ21" s="19">
        <v>1.32573795960642</v>
      </c>
      <c r="EK21" s="26">
        <v>464</v>
      </c>
      <c r="EL21" s="26">
        <v>841</v>
      </c>
      <c r="EM21" s="44">
        <v>111.41200000000001</v>
      </c>
      <c r="EN21" s="26">
        <v>7993</v>
      </c>
      <c r="EO21" s="23">
        <v>33.867134</v>
      </c>
      <c r="EP21" s="23">
        <v>22.332039999999999</v>
      </c>
      <c r="EQ21" s="23">
        <v>14.850493999999999</v>
      </c>
      <c r="ER21" s="23">
        <v>28.024521</v>
      </c>
      <c r="ES21" s="1">
        <v>44.162097000000003</v>
      </c>
      <c r="ET21" s="1">
        <v>2.52</v>
      </c>
      <c r="EU21" s="31">
        <v>53.193614804615599</v>
      </c>
      <c r="EV21" s="31" t="s">
        <v>322</v>
      </c>
      <c r="EW21" s="1">
        <v>5</v>
      </c>
      <c r="EX21" s="1">
        <v>0</v>
      </c>
      <c r="EY21" s="1">
        <v>0</v>
      </c>
      <c r="EZ21" s="1">
        <v>0</v>
      </c>
      <c r="FA21" s="1">
        <v>0</v>
      </c>
      <c r="FB21" s="33">
        <v>0</v>
      </c>
      <c r="FC21" s="1" t="s">
        <v>275</v>
      </c>
      <c r="FD21" s="1" t="s">
        <v>275</v>
      </c>
      <c r="FE21" s="1" t="s">
        <v>275</v>
      </c>
      <c r="FF21" s="1" t="s">
        <v>275</v>
      </c>
      <c r="FG21" s="1" t="s">
        <v>275</v>
      </c>
      <c r="FH21" s="1">
        <v>5</v>
      </c>
      <c r="FI21" s="1">
        <v>1</v>
      </c>
      <c r="FJ21" s="24">
        <v>4019.93</v>
      </c>
      <c r="FK21" s="24">
        <v>4019.93</v>
      </c>
      <c r="FL21" s="44">
        <v>7219.26</v>
      </c>
      <c r="FM21" s="44">
        <v>42693.39</v>
      </c>
      <c r="FN21" s="37" t="s">
        <v>620</v>
      </c>
      <c r="FO21" s="37" t="s">
        <v>621</v>
      </c>
      <c r="FP21" s="37" t="s">
        <v>622</v>
      </c>
      <c r="FQ21" s="37" t="s">
        <v>623</v>
      </c>
      <c r="FR21" s="37" t="s">
        <v>624</v>
      </c>
      <c r="FS21" s="37" t="s">
        <v>625</v>
      </c>
      <c r="FT21" s="37" t="s">
        <v>626</v>
      </c>
      <c r="FU21" s="37" t="s">
        <v>627</v>
      </c>
      <c r="FV21" s="37" t="s">
        <v>628</v>
      </c>
      <c r="FW21" s="37" t="s">
        <v>629</v>
      </c>
      <c r="FX21" s="37" t="s">
        <v>630</v>
      </c>
      <c r="FY21" s="37" t="s">
        <v>631</v>
      </c>
      <c r="FZ21" s="1" t="s">
        <v>275</v>
      </c>
      <c r="GA21" s="1" t="s">
        <v>275</v>
      </c>
      <c r="GB21" s="37" t="s">
        <v>632</v>
      </c>
      <c r="GC21" s="37" t="s">
        <v>633</v>
      </c>
      <c r="GD21" s="37" t="s">
        <v>634</v>
      </c>
      <c r="GE21" s="37" t="s">
        <v>635</v>
      </c>
      <c r="GF21" s="37" t="s">
        <v>636</v>
      </c>
      <c r="GG21" s="37" t="s">
        <v>637</v>
      </c>
      <c r="GH21" s="1" t="s">
        <v>275</v>
      </c>
      <c r="GI21" s="1" t="s">
        <v>275</v>
      </c>
      <c r="GJ21" s="1" t="s">
        <v>275</v>
      </c>
      <c r="GK21" s="1" t="s">
        <v>275</v>
      </c>
      <c r="GL21" s="1">
        <v>8988.7999999999993</v>
      </c>
      <c r="GM21" s="1">
        <v>3032.73</v>
      </c>
      <c r="GN21" s="1">
        <v>19623.849999999999</v>
      </c>
      <c r="GO21" s="1">
        <v>7656.05</v>
      </c>
      <c r="GP21" s="1">
        <v>341.21</v>
      </c>
      <c r="GQ21" s="1">
        <v>1194.24</v>
      </c>
      <c r="GR21" s="1" t="s">
        <v>275</v>
      </c>
      <c r="GS21" s="1" t="s">
        <v>275</v>
      </c>
      <c r="GT21" s="1" t="s">
        <v>275</v>
      </c>
      <c r="GU21" s="1" t="s">
        <v>275</v>
      </c>
      <c r="GV21" s="1" t="s">
        <v>275</v>
      </c>
      <c r="GW21" s="1" t="s">
        <v>275</v>
      </c>
      <c r="GX21" s="1">
        <v>23717.35</v>
      </c>
      <c r="GY21" s="1">
        <v>96089.42</v>
      </c>
      <c r="GZ21" s="1" t="s">
        <v>275</v>
      </c>
      <c r="HA21" s="1" t="s">
        <v>275</v>
      </c>
      <c r="HB21" s="1" t="s">
        <v>275</v>
      </c>
      <c r="HC21" s="1" t="s">
        <v>275</v>
      </c>
      <c r="HD21" s="1" t="s">
        <v>275</v>
      </c>
      <c r="HE21" s="1" t="s">
        <v>275</v>
      </c>
      <c r="HF21" s="1" t="s">
        <v>275</v>
      </c>
      <c r="HG21" s="1" t="s">
        <v>275</v>
      </c>
      <c r="HH21" s="1" t="s">
        <v>275</v>
      </c>
      <c r="HI21" s="1" t="s">
        <v>275</v>
      </c>
      <c r="HJ21" s="1" t="s">
        <v>275</v>
      </c>
      <c r="HK21" s="1" t="s">
        <v>275</v>
      </c>
      <c r="HL21" s="1">
        <v>13.16</v>
      </c>
      <c r="HM21" s="1">
        <v>126.34</v>
      </c>
      <c r="HN21" s="1" t="s">
        <v>275</v>
      </c>
      <c r="HO21" s="1" t="s">
        <v>275</v>
      </c>
      <c r="HP21" s="1" t="s">
        <v>275</v>
      </c>
      <c r="HQ21" s="1" t="s">
        <v>275</v>
      </c>
      <c r="HR21" s="1" t="s">
        <v>275</v>
      </c>
      <c r="HS21" s="1" t="s">
        <v>275</v>
      </c>
      <c r="HT21" s="1" t="s">
        <v>275</v>
      </c>
      <c r="HU21" s="1" t="s">
        <v>275</v>
      </c>
      <c r="HV21" s="1" t="s">
        <v>275</v>
      </c>
      <c r="HW21" s="1" t="s">
        <v>275</v>
      </c>
      <c r="HX21" s="1">
        <v>1926.23</v>
      </c>
      <c r="HY21" s="1">
        <v>6052.58</v>
      </c>
      <c r="HZ21" s="1">
        <v>3521.7</v>
      </c>
      <c r="IA21" s="1">
        <v>1570.19</v>
      </c>
      <c r="IB21" s="1">
        <v>8982.0300000000007</v>
      </c>
      <c r="IC21" s="1">
        <v>31531.86</v>
      </c>
      <c r="ID21" s="1" t="s">
        <v>275</v>
      </c>
      <c r="IE21" s="1" t="s">
        <v>275</v>
      </c>
      <c r="IF21" s="1" t="s">
        <v>275</v>
      </c>
      <c r="IG21" s="1" t="s">
        <v>275</v>
      </c>
      <c r="IH21" s="1" t="s">
        <v>275</v>
      </c>
      <c r="II21" s="1" t="s">
        <v>275</v>
      </c>
      <c r="IJ21" s="1" t="s">
        <v>275</v>
      </c>
      <c r="IK21" s="1" t="s">
        <v>275</v>
      </c>
      <c r="IL21" s="1">
        <v>834</v>
      </c>
      <c r="IM21" s="1">
        <v>2828.45</v>
      </c>
      <c r="IN21" s="1" t="s">
        <v>275</v>
      </c>
      <c r="IO21" s="1" t="s">
        <v>275</v>
      </c>
      <c r="IP21" s="1" t="s">
        <v>275</v>
      </c>
      <c r="IQ21" s="1" t="s">
        <v>275</v>
      </c>
      <c r="IR21" s="1" t="s">
        <v>275</v>
      </c>
      <c r="IS21" s="1" t="s">
        <v>275</v>
      </c>
      <c r="IT21" s="1" t="s">
        <v>275</v>
      </c>
      <c r="IU21" s="1" t="s">
        <v>275</v>
      </c>
      <c r="IV21" s="1" t="s">
        <v>275</v>
      </c>
      <c r="IW21" s="1" t="s">
        <v>275</v>
      </c>
      <c r="IX21" s="1" t="s">
        <v>275</v>
      </c>
      <c r="IY21" s="1" t="s">
        <v>275</v>
      </c>
      <c r="IZ21" s="1" t="s">
        <v>275</v>
      </c>
      <c r="JA21" s="1" t="s">
        <v>275</v>
      </c>
      <c r="JB21" s="1" t="s">
        <v>275</v>
      </c>
      <c r="JC21" s="1" t="s">
        <v>275</v>
      </c>
      <c r="JD21" s="1">
        <v>1451.25</v>
      </c>
      <c r="JE21" s="1">
        <v>10797.74</v>
      </c>
      <c r="JF21" s="1" t="s">
        <v>275</v>
      </c>
      <c r="JG21" s="1" t="s">
        <v>275</v>
      </c>
      <c r="JH21" s="1">
        <v>48.02</v>
      </c>
      <c r="JI21" s="1">
        <v>141.66</v>
      </c>
      <c r="JJ21" s="1">
        <v>571.02</v>
      </c>
      <c r="JK21" s="1">
        <v>2005.26</v>
      </c>
      <c r="JL21" s="1" t="s">
        <v>275</v>
      </c>
      <c r="JM21" s="1" t="s">
        <v>275</v>
      </c>
      <c r="JN21" s="1" t="s">
        <v>275</v>
      </c>
      <c r="JO21" s="1" t="s">
        <v>275</v>
      </c>
      <c r="JP21" s="1">
        <v>1488</v>
      </c>
      <c r="JQ21" s="26">
        <v>8161</v>
      </c>
      <c r="JR21" s="1">
        <f t="shared" si="4"/>
        <v>35.63288652141641</v>
      </c>
      <c r="JS21" s="1">
        <v>2610</v>
      </c>
      <c r="JT21" s="1">
        <v>92</v>
      </c>
      <c r="JW21" s="1">
        <v>1</v>
      </c>
      <c r="JX21" s="1">
        <v>8</v>
      </c>
      <c r="KH21" s="1">
        <v>15</v>
      </c>
      <c r="KM21" s="1">
        <v>5</v>
      </c>
      <c r="KU21" s="1">
        <v>23</v>
      </c>
      <c r="KY21" s="1">
        <v>4</v>
      </c>
      <c r="LH21" s="1">
        <v>6</v>
      </c>
    </row>
    <row r="22" spans="1:327" ht="15" x14ac:dyDescent="0.25">
      <c r="A22" s="35" t="s">
        <v>638</v>
      </c>
      <c r="B22" s="35" t="s">
        <v>378</v>
      </c>
      <c r="C22" s="35"/>
      <c r="D22" s="18">
        <v>222.8</v>
      </c>
      <c r="E22" s="18">
        <f t="shared" si="0"/>
        <v>84.869838420107712</v>
      </c>
      <c r="F22" s="19">
        <v>13.284679253265599</v>
      </c>
      <c r="G22" s="20">
        <v>86.715320746734406</v>
      </c>
      <c r="H22" s="21">
        <v>18909</v>
      </c>
      <c r="I22" s="36">
        <v>6.1336280398502597E-3</v>
      </c>
      <c r="J22" s="21">
        <v>9719</v>
      </c>
      <c r="K22" s="36">
        <v>0.51398804801946196</v>
      </c>
      <c r="L22" s="21">
        <v>9190</v>
      </c>
      <c r="M22" s="36">
        <v>0.48601195198053798</v>
      </c>
      <c r="N22" s="21">
        <v>4988</v>
      </c>
      <c r="O22" s="20">
        <f t="shared" si="1"/>
        <v>26.378972975831616</v>
      </c>
      <c r="P22" s="21">
        <v>4556</v>
      </c>
      <c r="Q22" s="20">
        <v>24.0943466074356</v>
      </c>
      <c r="R22" s="21">
        <v>12879</v>
      </c>
      <c r="S22" s="20">
        <f t="shared" si="2"/>
        <v>68.110423607805799</v>
      </c>
      <c r="T22" s="21">
        <v>6861</v>
      </c>
      <c r="U22" s="20">
        <v>36.284309059178199</v>
      </c>
      <c r="V22" s="21">
        <v>2504</v>
      </c>
      <c r="W22" s="20">
        <v>13.2423713575546</v>
      </c>
      <c r="X22" s="37" t="s">
        <v>639</v>
      </c>
      <c r="Y22" s="20">
        <f t="shared" si="3"/>
        <v>66.481569622930877</v>
      </c>
      <c r="Z22" s="38">
        <v>8</v>
      </c>
      <c r="AA22" s="38">
        <v>20</v>
      </c>
      <c r="AB22" s="21">
        <v>3756</v>
      </c>
      <c r="AC22" s="21">
        <v>5147</v>
      </c>
      <c r="AD22" s="22">
        <v>3.66</v>
      </c>
      <c r="AE22" s="20">
        <v>3.1086070000000001</v>
      </c>
      <c r="AF22" s="20">
        <v>6.7223629999999996</v>
      </c>
      <c r="AG22" s="20">
        <v>2.0594519999999998</v>
      </c>
      <c r="AH22" s="22">
        <v>6</v>
      </c>
      <c r="AI22" s="23">
        <v>23.4584711145691</v>
      </c>
      <c r="AJ22" s="23">
        <f t="shared" si="5"/>
        <v>1207.4075082668717</v>
      </c>
      <c r="AK22" s="18">
        <v>14.7597619138</v>
      </c>
      <c r="AL22" s="21">
        <v>3023</v>
      </c>
      <c r="AM22" s="18">
        <v>30.8197020751</v>
      </c>
      <c r="AN22" s="21">
        <v>6312</v>
      </c>
      <c r="AO22" s="18">
        <v>82.807579124900002</v>
      </c>
      <c r="AP22" s="21">
        <v>16959</v>
      </c>
      <c r="AQ22" s="18">
        <v>5.3465641870000002</v>
      </c>
      <c r="AR22" s="21">
        <v>1095</v>
      </c>
      <c r="AS22" s="18">
        <v>23.856559693400001</v>
      </c>
      <c r="AT22" s="21">
        <v>4886</v>
      </c>
      <c r="AU22" s="18">
        <v>37.180991116900003</v>
      </c>
      <c r="AV22" s="21">
        <v>7615</v>
      </c>
      <c r="AW22" s="18">
        <v>48.853548862099998</v>
      </c>
      <c r="AX22" s="21">
        <v>10005</v>
      </c>
      <c r="AY22" s="18">
        <v>6.2037592052999999</v>
      </c>
      <c r="AZ22" s="21">
        <v>1271</v>
      </c>
      <c r="BA22" s="18">
        <v>1.334080111</v>
      </c>
      <c r="BB22" s="21">
        <v>273</v>
      </c>
      <c r="BC22" s="1">
        <v>19</v>
      </c>
      <c r="BD22" s="1">
        <v>15</v>
      </c>
      <c r="BE22" s="1">
        <v>4</v>
      </c>
      <c r="BF22" s="1">
        <v>71</v>
      </c>
      <c r="BG22" s="1">
        <v>71</v>
      </c>
      <c r="BH22" s="1">
        <v>0</v>
      </c>
      <c r="BI22" s="1">
        <v>0</v>
      </c>
      <c r="BJ22" s="22"/>
      <c r="BK22" s="22"/>
      <c r="BL22" s="22"/>
      <c r="BM22" s="22"/>
      <c r="BN22" s="22"/>
      <c r="BO22" s="22">
        <v>124</v>
      </c>
      <c r="BP22" s="22">
        <v>0</v>
      </c>
      <c r="BQ22" s="22">
        <v>0</v>
      </c>
      <c r="BR22" s="22">
        <v>17</v>
      </c>
      <c r="BS22" s="22">
        <v>0</v>
      </c>
      <c r="BT22" s="22">
        <v>0</v>
      </c>
      <c r="BU22" s="22">
        <v>0</v>
      </c>
      <c r="BV22" s="22">
        <v>0</v>
      </c>
      <c r="BW22" s="22">
        <v>7</v>
      </c>
      <c r="BX22" s="22">
        <v>2</v>
      </c>
      <c r="BY22" s="22">
        <v>2</v>
      </c>
      <c r="BZ22" s="22">
        <v>21</v>
      </c>
      <c r="CA22" s="22">
        <v>75</v>
      </c>
      <c r="CB22" s="39" t="s">
        <v>275</v>
      </c>
      <c r="CC22" s="22">
        <v>56</v>
      </c>
      <c r="CD22" s="22">
        <v>0</v>
      </c>
      <c r="CE22" s="22">
        <v>36</v>
      </c>
      <c r="CF22" s="22">
        <v>0</v>
      </c>
      <c r="CG22" s="22">
        <v>20</v>
      </c>
      <c r="CH22" s="20">
        <v>16.145327375170002</v>
      </c>
      <c r="CI22" s="20">
        <v>16.087040994754201</v>
      </c>
      <c r="CJ22" s="20">
        <v>29.0654750340004</v>
      </c>
      <c r="CK22" s="20">
        <v>81.037497571400806</v>
      </c>
      <c r="CL22" s="20">
        <v>6.0034971828249502</v>
      </c>
      <c r="CM22" s="20">
        <v>80.007771517388804</v>
      </c>
      <c r="CN22" s="20"/>
      <c r="CO22" s="1">
        <v>0</v>
      </c>
      <c r="CP22" s="21">
        <v>5760</v>
      </c>
      <c r="CQ22" s="21">
        <v>5184</v>
      </c>
      <c r="CR22" s="21">
        <v>288</v>
      </c>
      <c r="CS22" s="21">
        <v>288</v>
      </c>
      <c r="CT22" s="21">
        <v>1213</v>
      </c>
      <c r="CU22" s="21">
        <v>0</v>
      </c>
      <c r="CV22" s="21"/>
      <c r="CW22" s="22">
        <v>59</v>
      </c>
      <c r="CX22" s="22">
        <v>4479</v>
      </c>
      <c r="CY22" s="22">
        <v>270</v>
      </c>
      <c r="CZ22" s="22">
        <v>25</v>
      </c>
      <c r="DA22" s="22">
        <v>646</v>
      </c>
      <c r="DB22" s="22">
        <v>45</v>
      </c>
      <c r="DC22" s="22">
        <v>22</v>
      </c>
      <c r="DD22" s="22">
        <v>1953</v>
      </c>
      <c r="DE22" s="22">
        <v>118</v>
      </c>
      <c r="DF22" s="22">
        <v>7</v>
      </c>
      <c r="DG22" s="22">
        <v>1152</v>
      </c>
      <c r="DH22" s="22">
        <v>62</v>
      </c>
      <c r="DI22" s="22">
        <v>5</v>
      </c>
      <c r="DJ22" s="22">
        <v>635</v>
      </c>
      <c r="DK22" s="22">
        <v>35</v>
      </c>
      <c r="DL22" s="22"/>
      <c r="DM22" s="22"/>
      <c r="DN22" s="22"/>
      <c r="DO22" s="1">
        <v>8.69</v>
      </c>
      <c r="DP22" s="1" t="s">
        <v>358</v>
      </c>
      <c r="DQ22" s="1">
        <v>7.49</v>
      </c>
      <c r="DR22" s="21">
        <v>713946</v>
      </c>
      <c r="DS22" s="21">
        <v>4506</v>
      </c>
      <c r="DT22" s="21">
        <v>2269.2976938926499</v>
      </c>
      <c r="DU22" s="40">
        <v>2</v>
      </c>
      <c r="DV22" s="1">
        <v>4</v>
      </c>
      <c r="DW22" s="1">
        <v>1</v>
      </c>
      <c r="DX22" s="1">
        <v>1</v>
      </c>
      <c r="DY22" s="1">
        <v>4</v>
      </c>
      <c r="DZ22" s="1">
        <v>3</v>
      </c>
      <c r="EA22" s="1">
        <v>503</v>
      </c>
      <c r="EB22" s="1">
        <v>1034</v>
      </c>
      <c r="EC22" s="1">
        <v>86904</v>
      </c>
      <c r="ED22" s="21">
        <v>9800</v>
      </c>
      <c r="EE22" s="21">
        <v>9728</v>
      </c>
      <c r="EF22" s="20">
        <v>99.265306122449005</v>
      </c>
      <c r="EG22" s="20">
        <v>43.092105263157897</v>
      </c>
      <c r="EH22" s="20">
        <v>56.907894736842103</v>
      </c>
      <c r="EI22" s="22">
        <v>72</v>
      </c>
      <c r="EJ22" s="20">
        <v>0.73469387755102</v>
      </c>
      <c r="EK22" s="21">
        <v>158</v>
      </c>
      <c r="EL22" s="21">
        <v>488</v>
      </c>
      <c r="EM22" s="41">
        <v>61.231000000000002</v>
      </c>
      <c r="EN22" s="21">
        <v>7552</v>
      </c>
      <c r="EO22" s="28">
        <v>34.494174000000001</v>
      </c>
      <c r="EP22" s="28">
        <v>22.643008999999999</v>
      </c>
      <c r="EQ22" s="28">
        <v>13.042903000000001</v>
      </c>
      <c r="ER22" s="28">
        <v>28.90625</v>
      </c>
      <c r="ES22" s="1">
        <v>2.7181E-2</v>
      </c>
      <c r="ET22" s="1">
        <v>0</v>
      </c>
      <c r="EU22" s="31">
        <v>54.861889006478599</v>
      </c>
      <c r="EV22" s="31" t="s">
        <v>299</v>
      </c>
      <c r="EW22" s="1">
        <v>4</v>
      </c>
      <c r="EX22" s="1">
        <v>2</v>
      </c>
      <c r="EY22" s="1">
        <v>0</v>
      </c>
      <c r="EZ22" s="1">
        <v>0</v>
      </c>
      <c r="FA22" s="1">
        <v>0</v>
      </c>
      <c r="FB22" s="33">
        <v>2</v>
      </c>
      <c r="FC22" s="1">
        <v>1</v>
      </c>
      <c r="FD22" s="1">
        <v>0</v>
      </c>
      <c r="FE22" s="1">
        <v>0</v>
      </c>
      <c r="FF22" s="1">
        <v>0</v>
      </c>
      <c r="FG22" s="1">
        <v>1</v>
      </c>
      <c r="FH22" s="1">
        <v>3</v>
      </c>
      <c r="FI22" s="22">
        <v>1</v>
      </c>
      <c r="FJ22" s="18">
        <v>3980.35</v>
      </c>
      <c r="FK22" s="18">
        <v>3489.25</v>
      </c>
      <c r="FL22" s="41">
        <v>77999.19</v>
      </c>
      <c r="FM22" s="41">
        <v>252515.73</v>
      </c>
      <c r="FN22" s="37" t="s">
        <v>640</v>
      </c>
      <c r="FO22" s="37" t="s">
        <v>641</v>
      </c>
      <c r="FP22" s="37" t="s">
        <v>642</v>
      </c>
      <c r="FQ22" s="37" t="s">
        <v>643</v>
      </c>
      <c r="FR22" s="37" t="s">
        <v>644</v>
      </c>
      <c r="FS22" s="37" t="s">
        <v>645</v>
      </c>
      <c r="FT22" s="37" t="s">
        <v>646</v>
      </c>
      <c r="FU22" s="37" t="s">
        <v>647</v>
      </c>
      <c r="FV22" s="37" t="s">
        <v>648</v>
      </c>
      <c r="FW22" s="37" t="s">
        <v>649</v>
      </c>
      <c r="FX22" s="37" t="s">
        <v>650</v>
      </c>
      <c r="FY22" s="37" t="s">
        <v>651</v>
      </c>
      <c r="FZ22" s="1" t="s">
        <v>275</v>
      </c>
      <c r="GA22" s="1" t="s">
        <v>275</v>
      </c>
      <c r="GB22" s="37" t="s">
        <v>652</v>
      </c>
      <c r="GC22" s="37" t="s">
        <v>653</v>
      </c>
      <c r="GD22" s="37" t="s">
        <v>654</v>
      </c>
      <c r="GE22" s="37" t="s">
        <v>655</v>
      </c>
      <c r="GF22" s="37" t="s">
        <v>656</v>
      </c>
      <c r="GG22" s="37" t="s">
        <v>657</v>
      </c>
      <c r="GH22" s="1" t="s">
        <v>275</v>
      </c>
      <c r="GI22" s="1" t="s">
        <v>275</v>
      </c>
      <c r="GJ22" s="1" t="s">
        <v>275</v>
      </c>
      <c r="GK22" s="1" t="s">
        <v>275</v>
      </c>
      <c r="GL22" s="1">
        <v>5406</v>
      </c>
      <c r="GM22" s="1">
        <v>1748.03</v>
      </c>
      <c r="GN22" s="1">
        <v>1660.1</v>
      </c>
      <c r="GO22" s="1">
        <v>276.12</v>
      </c>
      <c r="GP22" s="1" t="s">
        <v>275</v>
      </c>
      <c r="GQ22" s="1" t="s">
        <v>275</v>
      </c>
      <c r="GR22" s="1" t="s">
        <v>275</v>
      </c>
      <c r="GS22" s="1" t="s">
        <v>275</v>
      </c>
      <c r="GT22" s="1" t="s">
        <v>275</v>
      </c>
      <c r="GU22" s="1" t="s">
        <v>275</v>
      </c>
      <c r="GV22" s="1">
        <v>51</v>
      </c>
      <c r="GW22" s="1">
        <v>211.65</v>
      </c>
      <c r="GX22" s="1" t="s">
        <v>275</v>
      </c>
      <c r="GY22" s="1" t="s">
        <v>275</v>
      </c>
      <c r="GZ22" s="1" t="s">
        <v>275</v>
      </c>
      <c r="HA22" s="1" t="s">
        <v>275</v>
      </c>
      <c r="HB22" s="1">
        <v>64.2</v>
      </c>
      <c r="HC22" s="1">
        <v>475.08</v>
      </c>
      <c r="HD22" s="1">
        <v>172.9</v>
      </c>
      <c r="HE22" s="1">
        <v>639.73</v>
      </c>
      <c r="HF22" s="1">
        <v>66.400000000000006</v>
      </c>
      <c r="HG22" s="1">
        <v>773.56</v>
      </c>
      <c r="HH22" s="1" t="s">
        <v>275</v>
      </c>
      <c r="HI22" s="1" t="s">
        <v>275</v>
      </c>
      <c r="HJ22" s="1" t="s">
        <v>275</v>
      </c>
      <c r="HK22" s="1" t="s">
        <v>275</v>
      </c>
      <c r="HL22" s="1">
        <v>126.19</v>
      </c>
      <c r="HM22" s="1">
        <v>1190.25</v>
      </c>
      <c r="HN22" s="1" t="s">
        <v>275</v>
      </c>
      <c r="HO22" s="1" t="s">
        <v>275</v>
      </c>
      <c r="HP22" s="1" t="s">
        <v>275</v>
      </c>
      <c r="HQ22" s="1" t="s">
        <v>275</v>
      </c>
      <c r="HR22" s="1" t="s">
        <v>275</v>
      </c>
      <c r="HS22" s="1" t="s">
        <v>275</v>
      </c>
      <c r="HT22" s="1" t="s">
        <v>275</v>
      </c>
      <c r="HU22" s="1" t="s">
        <v>275</v>
      </c>
      <c r="HV22" s="1" t="s">
        <v>275</v>
      </c>
      <c r="HW22" s="1" t="s">
        <v>275</v>
      </c>
      <c r="HX22" s="1">
        <v>486</v>
      </c>
      <c r="HY22" s="1">
        <v>3469.1</v>
      </c>
      <c r="HZ22" s="1" t="s">
        <v>275</v>
      </c>
      <c r="IA22" s="1" t="s">
        <v>275</v>
      </c>
      <c r="IB22" s="1">
        <v>4722.16</v>
      </c>
      <c r="IC22" s="1">
        <v>20640.29</v>
      </c>
      <c r="ID22" s="1" t="s">
        <v>275</v>
      </c>
      <c r="IE22" s="1" t="s">
        <v>275</v>
      </c>
      <c r="IF22" s="1" t="s">
        <v>275</v>
      </c>
      <c r="IG22" s="1" t="s">
        <v>275</v>
      </c>
      <c r="IH22" s="1" t="s">
        <v>275</v>
      </c>
      <c r="II22" s="1" t="s">
        <v>275</v>
      </c>
      <c r="IJ22" s="1" t="s">
        <v>275</v>
      </c>
      <c r="IK22" s="1" t="s">
        <v>275</v>
      </c>
      <c r="IL22" s="1">
        <v>3782</v>
      </c>
      <c r="IM22" s="1">
        <v>15492.16</v>
      </c>
      <c r="IN22" s="1" t="s">
        <v>275</v>
      </c>
      <c r="IO22" s="1" t="s">
        <v>275</v>
      </c>
      <c r="IP22" s="1" t="s">
        <v>275</v>
      </c>
      <c r="IQ22" s="1" t="s">
        <v>275</v>
      </c>
      <c r="IR22" s="1" t="s">
        <v>275</v>
      </c>
      <c r="IS22" s="1" t="s">
        <v>275</v>
      </c>
      <c r="IT22" s="1" t="s">
        <v>275</v>
      </c>
      <c r="IU22" s="1" t="s">
        <v>275</v>
      </c>
      <c r="IV22" s="1" t="s">
        <v>275</v>
      </c>
      <c r="IW22" s="1" t="s">
        <v>275</v>
      </c>
      <c r="IX22" s="1" t="s">
        <v>275</v>
      </c>
      <c r="IY22" s="1" t="s">
        <v>275</v>
      </c>
      <c r="IZ22" s="1" t="s">
        <v>275</v>
      </c>
      <c r="JA22" s="1" t="s">
        <v>275</v>
      </c>
      <c r="JB22" s="1" t="s">
        <v>275</v>
      </c>
      <c r="JC22" s="1" t="s">
        <v>275</v>
      </c>
      <c r="JD22" s="1">
        <v>779.46</v>
      </c>
      <c r="JE22" s="1">
        <v>7248.98</v>
      </c>
      <c r="JF22" s="1" t="s">
        <v>275</v>
      </c>
      <c r="JG22" s="1" t="s">
        <v>275</v>
      </c>
      <c r="JH22" s="1" t="s">
        <v>275</v>
      </c>
      <c r="JI22" s="1" t="s">
        <v>275</v>
      </c>
      <c r="JJ22" s="1">
        <v>1061.0999999999999</v>
      </c>
      <c r="JK22" s="1">
        <v>3634.43</v>
      </c>
      <c r="JL22" s="1" t="s">
        <v>275</v>
      </c>
      <c r="JM22" s="1" t="s">
        <v>275</v>
      </c>
      <c r="JN22" s="1" t="s">
        <v>275</v>
      </c>
      <c r="JO22" s="1" t="s">
        <v>275</v>
      </c>
      <c r="JP22" s="1">
        <v>7178</v>
      </c>
      <c r="JQ22" s="26">
        <v>15684</v>
      </c>
      <c r="JR22" s="1">
        <f t="shared" si="4"/>
        <v>82.944629541488183</v>
      </c>
      <c r="JS22" s="1">
        <v>62</v>
      </c>
      <c r="JT22" s="1">
        <v>11883</v>
      </c>
      <c r="JV22" s="1">
        <v>19</v>
      </c>
      <c r="JW22" s="1">
        <v>9</v>
      </c>
      <c r="JX22" s="1">
        <v>9</v>
      </c>
      <c r="KH22" s="1">
        <v>11</v>
      </c>
      <c r="KM22" s="1">
        <v>4</v>
      </c>
      <c r="KN22" s="1">
        <v>1</v>
      </c>
      <c r="KO22" s="1">
        <v>11</v>
      </c>
      <c r="KY22" s="1">
        <v>6</v>
      </c>
      <c r="LD22" s="1">
        <v>3</v>
      </c>
      <c r="LG22" s="1">
        <v>3</v>
      </c>
      <c r="LL22" s="1">
        <v>8</v>
      </c>
    </row>
    <row r="23" spans="1:327" ht="15" x14ac:dyDescent="0.25">
      <c r="A23" s="35" t="s">
        <v>658</v>
      </c>
      <c r="B23" s="35" t="s">
        <v>501</v>
      </c>
      <c r="C23" s="35"/>
      <c r="D23" s="24">
        <v>239.5</v>
      </c>
      <c r="E23" s="24">
        <f t="shared" si="0"/>
        <v>10.826722338204593</v>
      </c>
      <c r="F23" s="19">
        <v>0</v>
      </c>
      <c r="G23" s="19">
        <v>100</v>
      </c>
      <c r="H23" s="25">
        <v>2593</v>
      </c>
      <c r="I23" s="42">
        <v>8.4110727734579901E-4</v>
      </c>
      <c r="J23" s="25">
        <v>1354</v>
      </c>
      <c r="K23" s="42">
        <v>0.52217508677207902</v>
      </c>
      <c r="L23" s="25">
        <v>1239</v>
      </c>
      <c r="M23" s="42">
        <v>0.47782491322792098</v>
      </c>
      <c r="N23" s="25">
        <v>578</v>
      </c>
      <c r="O23" s="19">
        <f t="shared" si="1"/>
        <v>22.290782876976476</v>
      </c>
      <c r="P23" s="25">
        <v>423</v>
      </c>
      <c r="Q23" s="19">
        <v>16.3131507905901</v>
      </c>
      <c r="R23" s="25">
        <v>1911</v>
      </c>
      <c r="S23" s="20">
        <f t="shared" si="2"/>
        <v>73.698418819899729</v>
      </c>
      <c r="T23" s="25">
        <v>939</v>
      </c>
      <c r="U23" s="19">
        <v>36.212880833012001</v>
      </c>
      <c r="V23" s="25">
        <v>653</v>
      </c>
      <c r="W23" s="19">
        <v>25.183185499421501</v>
      </c>
      <c r="X23" s="37" t="s">
        <v>659</v>
      </c>
      <c r="Y23" s="20">
        <f t="shared" si="3"/>
        <v>79.328962591592742</v>
      </c>
      <c r="Z23" s="1">
        <v>6</v>
      </c>
      <c r="AA23" s="1">
        <v>7</v>
      </c>
      <c r="AB23" s="26">
        <v>666</v>
      </c>
      <c r="AC23" s="25">
        <v>847</v>
      </c>
      <c r="AD23" s="1">
        <v>3.06</v>
      </c>
      <c r="AE23" s="19">
        <v>2.361275</v>
      </c>
      <c r="AF23" s="19">
        <v>2.0070839999999999</v>
      </c>
      <c r="AG23" s="19">
        <v>0.70838299999999998</v>
      </c>
      <c r="AH23" s="1">
        <v>0</v>
      </c>
      <c r="AI23" s="23">
        <v>22.0048899755501</v>
      </c>
      <c r="AJ23" s="23">
        <f t="shared" si="5"/>
        <v>186.38141809290934</v>
      </c>
      <c r="AK23" s="24">
        <v>24.451410658299999</v>
      </c>
      <c r="AL23" s="25">
        <v>628</v>
      </c>
      <c r="AM23" s="24">
        <v>20.924764890300001</v>
      </c>
      <c r="AN23" s="25">
        <v>538</v>
      </c>
      <c r="AO23" s="24">
        <v>77.233542319700007</v>
      </c>
      <c r="AP23" s="25">
        <v>1984</v>
      </c>
      <c r="AQ23" s="24">
        <v>7.7978056426000002</v>
      </c>
      <c r="AR23" s="25">
        <v>200</v>
      </c>
      <c r="AS23" s="24">
        <v>19.3965517241</v>
      </c>
      <c r="AT23" s="25">
        <v>498</v>
      </c>
      <c r="AU23" s="24">
        <v>7.9545454544999998</v>
      </c>
      <c r="AV23" s="25">
        <v>204</v>
      </c>
      <c r="AW23" s="24">
        <v>52.9764890282</v>
      </c>
      <c r="AX23" s="25">
        <v>1361</v>
      </c>
      <c r="AY23" s="24">
        <v>4.0470219435999999</v>
      </c>
      <c r="AZ23" s="25">
        <v>104</v>
      </c>
      <c r="BA23" s="24">
        <v>2.4572884013</v>
      </c>
      <c r="BB23" s="25">
        <v>63</v>
      </c>
      <c r="BC23" s="1">
        <v>10</v>
      </c>
      <c r="BD23" s="1">
        <v>8</v>
      </c>
      <c r="BE23" s="1">
        <v>2</v>
      </c>
      <c r="BF23" s="1">
        <v>11</v>
      </c>
      <c r="BG23" s="1">
        <v>1</v>
      </c>
      <c r="BH23" s="1">
        <v>0</v>
      </c>
      <c r="BI23" s="1">
        <v>0</v>
      </c>
      <c r="BO23" s="1">
        <v>17</v>
      </c>
      <c r="BP23" s="1">
        <v>0</v>
      </c>
      <c r="BQ23" s="1">
        <v>0</v>
      </c>
      <c r="BR23" s="1">
        <v>3</v>
      </c>
      <c r="BS23" s="1">
        <v>0</v>
      </c>
      <c r="BT23" s="1">
        <v>0</v>
      </c>
      <c r="BU23" s="1">
        <v>0</v>
      </c>
      <c r="BV23" s="1">
        <v>0</v>
      </c>
      <c r="BW23" s="1">
        <v>0</v>
      </c>
      <c r="BX23" s="1">
        <v>0</v>
      </c>
      <c r="BY23" s="1">
        <v>0</v>
      </c>
      <c r="BZ23" s="1">
        <v>1</v>
      </c>
      <c r="CA23" s="1">
        <v>13</v>
      </c>
      <c r="CB23" s="39">
        <v>5</v>
      </c>
      <c r="CC23" s="1">
        <v>99</v>
      </c>
      <c r="CD23" s="1">
        <v>0</v>
      </c>
      <c r="CE23" s="1">
        <v>28</v>
      </c>
      <c r="CF23" s="1">
        <v>60</v>
      </c>
      <c r="CG23" s="1">
        <v>11</v>
      </c>
      <c r="CH23" s="19">
        <v>10.1534828807556</v>
      </c>
      <c r="CI23" s="19">
        <v>11.0979929161747</v>
      </c>
      <c r="CJ23" s="19">
        <v>39.079102715466398</v>
      </c>
      <c r="CK23" s="19">
        <v>61.393152302243202</v>
      </c>
      <c r="CL23" s="19">
        <v>17.945690672963401</v>
      </c>
      <c r="CM23" s="19">
        <v>76.977567886658804</v>
      </c>
      <c r="CN23" s="19"/>
      <c r="CO23" s="27" t="s">
        <v>660</v>
      </c>
      <c r="CP23" s="26">
        <v>116</v>
      </c>
      <c r="CQ23" s="26">
        <v>116</v>
      </c>
      <c r="CR23" s="26">
        <v>0</v>
      </c>
      <c r="CS23" s="26">
        <v>0</v>
      </c>
      <c r="CT23" s="26">
        <v>120</v>
      </c>
      <c r="CU23" s="26">
        <v>0</v>
      </c>
      <c r="CV23" s="26"/>
      <c r="CW23" s="1">
        <v>23</v>
      </c>
      <c r="CX23" s="1">
        <v>542</v>
      </c>
      <c r="CY23" s="1">
        <v>42</v>
      </c>
      <c r="CZ23" s="1">
        <v>6</v>
      </c>
      <c r="DA23" s="1">
        <v>51</v>
      </c>
      <c r="DB23" s="1">
        <v>6</v>
      </c>
      <c r="DC23" s="1">
        <v>9</v>
      </c>
      <c r="DD23" s="1">
        <v>227</v>
      </c>
      <c r="DE23" s="1">
        <v>16</v>
      </c>
      <c r="DF23" s="1">
        <v>5</v>
      </c>
      <c r="DG23" s="1">
        <v>127</v>
      </c>
      <c r="DH23" s="1">
        <v>9</v>
      </c>
      <c r="DI23" s="1">
        <v>3</v>
      </c>
      <c r="DJ23" s="1">
        <v>112</v>
      </c>
      <c r="DK23" s="1">
        <v>9</v>
      </c>
      <c r="DO23" s="1">
        <v>7.54</v>
      </c>
      <c r="DP23" s="1" t="s">
        <v>277</v>
      </c>
      <c r="DQ23" s="1">
        <v>11.66</v>
      </c>
      <c r="DR23" s="26">
        <v>117610</v>
      </c>
      <c r="DS23" s="26">
        <v>545</v>
      </c>
      <c r="DT23" s="26">
        <v>252.56078296703299</v>
      </c>
      <c r="DU23" s="40">
        <v>1</v>
      </c>
      <c r="DV23" s="1">
        <v>2</v>
      </c>
      <c r="DW23" s="1">
        <v>0</v>
      </c>
      <c r="DX23" s="1">
        <v>0</v>
      </c>
      <c r="DY23" s="1">
        <v>5</v>
      </c>
      <c r="DZ23" s="1">
        <v>2</v>
      </c>
      <c r="EA23" s="1">
        <v>195</v>
      </c>
      <c r="EB23" s="1">
        <v>324</v>
      </c>
      <c r="EC23" s="1">
        <v>30744</v>
      </c>
      <c r="ED23" s="26">
        <v>786</v>
      </c>
      <c r="EE23" s="26">
        <v>780</v>
      </c>
      <c r="EF23" s="19">
        <v>99.2366412213741</v>
      </c>
      <c r="EG23" s="19">
        <v>28.974358974358999</v>
      </c>
      <c r="EH23" s="19">
        <v>71.025641025640994</v>
      </c>
      <c r="EI23" s="1">
        <v>6</v>
      </c>
      <c r="EJ23" s="19">
        <v>0.76335877862595403</v>
      </c>
      <c r="EK23" s="26">
        <v>39</v>
      </c>
      <c r="EL23" s="26">
        <v>99</v>
      </c>
      <c r="EM23" s="44">
        <v>8.68</v>
      </c>
      <c r="EN23" s="26">
        <v>788</v>
      </c>
      <c r="EO23" s="23">
        <v>49.492386000000003</v>
      </c>
      <c r="EP23" s="23">
        <v>16.497461999999999</v>
      </c>
      <c r="EQ23" s="23">
        <v>9.8984769999999997</v>
      </c>
      <c r="ER23" s="23">
        <v>23.477156999999998</v>
      </c>
      <c r="ES23" s="1">
        <v>3.1317999999999999E-2</v>
      </c>
      <c r="ET23" s="1">
        <v>0</v>
      </c>
      <c r="EU23" s="31">
        <v>54.494865230366401</v>
      </c>
      <c r="EV23" s="31" t="s">
        <v>322</v>
      </c>
      <c r="EW23" s="1" t="s">
        <v>275</v>
      </c>
      <c r="EX23" s="1" t="s">
        <v>275</v>
      </c>
      <c r="EY23" s="1" t="s">
        <v>275</v>
      </c>
      <c r="EZ23" s="1" t="s">
        <v>275</v>
      </c>
      <c r="FA23" s="1" t="s">
        <v>275</v>
      </c>
      <c r="FC23" s="1" t="s">
        <v>275</v>
      </c>
      <c r="FD23" s="1" t="s">
        <v>275</v>
      </c>
      <c r="FE23" s="1" t="s">
        <v>275</v>
      </c>
      <c r="FF23" s="1" t="s">
        <v>275</v>
      </c>
      <c r="FG23" s="1" t="s">
        <v>275</v>
      </c>
      <c r="FH23" s="1">
        <v>4</v>
      </c>
      <c r="FI23" s="1">
        <v>0</v>
      </c>
      <c r="FJ23" s="24">
        <v>1082.25</v>
      </c>
      <c r="FK23" s="24">
        <v>998</v>
      </c>
      <c r="FL23" s="44">
        <v>7415.77</v>
      </c>
      <c r="FM23" s="44">
        <v>20752.64</v>
      </c>
      <c r="FN23" s="37" t="s">
        <v>661</v>
      </c>
      <c r="FO23" s="37" t="s">
        <v>662</v>
      </c>
      <c r="FP23" s="37" t="s">
        <v>663</v>
      </c>
      <c r="FQ23" s="37" t="s">
        <v>664</v>
      </c>
      <c r="FR23" s="37" t="s">
        <v>665</v>
      </c>
      <c r="FS23" s="37" t="s">
        <v>666</v>
      </c>
      <c r="FT23" s="37" t="s">
        <v>667</v>
      </c>
      <c r="FU23" s="37" t="s">
        <v>668</v>
      </c>
      <c r="FV23" s="37" t="s">
        <v>669</v>
      </c>
      <c r="FW23" s="37" t="s">
        <v>670</v>
      </c>
      <c r="FX23" s="37" t="s">
        <v>671</v>
      </c>
      <c r="FY23" s="37" t="s">
        <v>672</v>
      </c>
      <c r="FZ23" s="1" t="s">
        <v>275</v>
      </c>
      <c r="GA23" s="1" t="s">
        <v>275</v>
      </c>
      <c r="GB23" s="37" t="s">
        <v>673</v>
      </c>
      <c r="GC23" s="37" t="s">
        <v>301</v>
      </c>
      <c r="GD23" s="37" t="s">
        <v>674</v>
      </c>
      <c r="GE23" s="37" t="s">
        <v>675</v>
      </c>
      <c r="GF23" s="37" t="s">
        <v>676</v>
      </c>
      <c r="GG23" s="37" t="s">
        <v>677</v>
      </c>
      <c r="GH23" s="1">
        <v>210.6</v>
      </c>
      <c r="GI23" s="1">
        <v>4001.4</v>
      </c>
      <c r="GJ23" s="1" t="s">
        <v>275</v>
      </c>
      <c r="GK23" s="1" t="s">
        <v>275</v>
      </c>
      <c r="GL23" s="1" t="s">
        <v>275</v>
      </c>
      <c r="GM23" s="1" t="s">
        <v>275</v>
      </c>
      <c r="GN23" s="1" t="s">
        <v>275</v>
      </c>
      <c r="GO23" s="1" t="s">
        <v>275</v>
      </c>
      <c r="GP23" s="1" t="s">
        <v>275</v>
      </c>
      <c r="GQ23" s="1" t="s">
        <v>275</v>
      </c>
      <c r="GR23" s="1" t="s">
        <v>275</v>
      </c>
      <c r="GS23" s="1" t="s">
        <v>275</v>
      </c>
      <c r="GT23" s="1" t="s">
        <v>275</v>
      </c>
      <c r="GU23" s="1" t="s">
        <v>275</v>
      </c>
      <c r="GV23" s="1">
        <v>84.06</v>
      </c>
      <c r="GW23" s="1">
        <v>514.03</v>
      </c>
      <c r="GX23" s="1" t="s">
        <v>275</v>
      </c>
      <c r="GY23" s="1" t="s">
        <v>275</v>
      </c>
      <c r="GZ23" s="1" t="s">
        <v>275</v>
      </c>
      <c r="HA23" s="1" t="s">
        <v>275</v>
      </c>
      <c r="HB23" s="1">
        <v>5.5</v>
      </c>
      <c r="HC23" s="1">
        <v>34.1</v>
      </c>
      <c r="HD23" s="1" t="s">
        <v>275</v>
      </c>
      <c r="HE23" s="1" t="s">
        <v>275</v>
      </c>
      <c r="HF23" s="1" t="s">
        <v>275</v>
      </c>
      <c r="HG23" s="1" t="s">
        <v>275</v>
      </c>
      <c r="HH23" s="1">
        <v>714.78</v>
      </c>
      <c r="HI23" s="1">
        <v>2115.02</v>
      </c>
      <c r="HJ23" s="1" t="s">
        <v>275</v>
      </c>
      <c r="HK23" s="1" t="s">
        <v>275</v>
      </c>
      <c r="HL23" s="1">
        <v>158.16</v>
      </c>
      <c r="HM23" s="1">
        <v>1701.97</v>
      </c>
      <c r="HN23" s="1" t="s">
        <v>275</v>
      </c>
      <c r="HO23" s="1" t="s">
        <v>275</v>
      </c>
      <c r="HP23" s="1" t="s">
        <v>275</v>
      </c>
      <c r="HQ23" s="1" t="s">
        <v>275</v>
      </c>
      <c r="HR23" s="1" t="s">
        <v>275</v>
      </c>
      <c r="HS23" s="1" t="s">
        <v>275</v>
      </c>
      <c r="HT23" s="1" t="s">
        <v>275</v>
      </c>
      <c r="HU23" s="1" t="s">
        <v>275</v>
      </c>
      <c r="HV23" s="1" t="s">
        <v>275</v>
      </c>
      <c r="HW23" s="1" t="s">
        <v>275</v>
      </c>
      <c r="HX23" s="1" t="s">
        <v>275</v>
      </c>
      <c r="HY23" s="1" t="s">
        <v>275</v>
      </c>
      <c r="HZ23" s="1" t="s">
        <v>275</v>
      </c>
      <c r="IA23" s="1" t="s">
        <v>275</v>
      </c>
      <c r="IB23" s="1">
        <v>876.33</v>
      </c>
      <c r="IC23" s="1">
        <v>4672.83</v>
      </c>
      <c r="ID23" s="1" t="s">
        <v>275</v>
      </c>
      <c r="IE23" s="1" t="s">
        <v>275</v>
      </c>
      <c r="IF23" s="1">
        <v>85.44</v>
      </c>
      <c r="IG23" s="1">
        <v>79.03</v>
      </c>
      <c r="IH23" s="1">
        <v>46.79</v>
      </c>
      <c r="II23" s="1">
        <v>351.47</v>
      </c>
      <c r="IJ23" s="1">
        <v>36.32</v>
      </c>
      <c r="IK23" s="1">
        <v>31.6</v>
      </c>
      <c r="IL23" s="1" t="s">
        <v>275</v>
      </c>
      <c r="IM23" s="1" t="s">
        <v>275</v>
      </c>
      <c r="IN23" s="1">
        <v>136.16</v>
      </c>
      <c r="IO23" s="1">
        <v>3015.58</v>
      </c>
      <c r="IP23" s="1" t="s">
        <v>275</v>
      </c>
      <c r="IQ23" s="1" t="s">
        <v>275</v>
      </c>
      <c r="IR23" s="1" t="s">
        <v>275</v>
      </c>
      <c r="IS23" s="1" t="s">
        <v>275</v>
      </c>
      <c r="IT23" s="1" t="s">
        <v>275</v>
      </c>
      <c r="IU23" s="1" t="s">
        <v>275</v>
      </c>
      <c r="IV23" s="1" t="s">
        <v>275</v>
      </c>
      <c r="IW23" s="1" t="s">
        <v>275</v>
      </c>
      <c r="IX23" s="1" t="s">
        <v>275</v>
      </c>
      <c r="IY23" s="1" t="s">
        <v>275</v>
      </c>
      <c r="IZ23" s="1" t="s">
        <v>275</v>
      </c>
      <c r="JA23" s="1" t="s">
        <v>275</v>
      </c>
      <c r="JB23" s="1" t="s">
        <v>275</v>
      </c>
      <c r="JC23" s="1" t="s">
        <v>275</v>
      </c>
      <c r="JD23" s="1" t="s">
        <v>275</v>
      </c>
      <c r="JE23" s="1" t="s">
        <v>275</v>
      </c>
      <c r="JF23" s="1">
        <v>69.319999999999993</v>
      </c>
      <c r="JG23" s="1">
        <v>492.27</v>
      </c>
      <c r="JH23" s="1" t="s">
        <v>275</v>
      </c>
      <c r="JI23" s="1" t="s">
        <v>275</v>
      </c>
      <c r="JJ23" s="1" t="s">
        <v>275</v>
      </c>
      <c r="JK23" s="1" t="s">
        <v>275</v>
      </c>
      <c r="JL23" s="1" t="s">
        <v>275</v>
      </c>
      <c r="JM23" s="1" t="s">
        <v>275</v>
      </c>
      <c r="JN23" s="1" t="s">
        <v>275</v>
      </c>
      <c r="JO23" s="1" t="s">
        <v>275</v>
      </c>
      <c r="JP23" s="1">
        <v>14</v>
      </c>
      <c r="JQ23" s="26">
        <v>258</v>
      </c>
      <c r="JR23" s="1">
        <f t="shared" si="4"/>
        <v>9.9498650212109538</v>
      </c>
      <c r="JS23" s="1">
        <v>23</v>
      </c>
      <c r="JT23" s="1">
        <v>8</v>
      </c>
      <c r="JV23" s="1">
        <v>4</v>
      </c>
      <c r="JW23" s="1">
        <v>3</v>
      </c>
      <c r="KN23" s="1">
        <v>5</v>
      </c>
      <c r="KP23" s="1">
        <v>4</v>
      </c>
    </row>
    <row r="24" spans="1:327" ht="15" x14ac:dyDescent="0.25">
      <c r="A24" s="35" t="s">
        <v>678</v>
      </c>
      <c r="B24" s="35" t="s">
        <v>399</v>
      </c>
      <c r="C24" s="35"/>
      <c r="D24" s="18">
        <v>123</v>
      </c>
      <c r="E24" s="18">
        <f t="shared" si="0"/>
        <v>123.3739837398374</v>
      </c>
      <c r="F24" s="19">
        <v>63.156507413509097</v>
      </c>
      <c r="G24" s="20">
        <v>36.843492586490903</v>
      </c>
      <c r="H24" s="21">
        <v>15175</v>
      </c>
      <c r="I24" s="36">
        <v>4.9224076103827601E-3</v>
      </c>
      <c r="J24" s="21">
        <v>7837</v>
      </c>
      <c r="K24" s="36">
        <v>0.51644151565074103</v>
      </c>
      <c r="L24" s="21">
        <v>7338</v>
      </c>
      <c r="M24" s="36">
        <v>0.48355848434925902</v>
      </c>
      <c r="N24" s="21">
        <v>3752</v>
      </c>
      <c r="O24" s="20">
        <f t="shared" si="1"/>
        <v>24.724876441515651</v>
      </c>
      <c r="P24" s="21">
        <v>3595</v>
      </c>
      <c r="Q24" s="20">
        <v>23.690280065897898</v>
      </c>
      <c r="R24" s="21">
        <v>10610</v>
      </c>
      <c r="S24" s="20">
        <f t="shared" si="2"/>
        <v>69.917627677100498</v>
      </c>
      <c r="T24" s="21">
        <v>5740</v>
      </c>
      <c r="U24" s="20">
        <v>37.825370675453001</v>
      </c>
      <c r="V24" s="21">
        <v>2087</v>
      </c>
      <c r="W24" s="20">
        <v>13.752883031301501</v>
      </c>
      <c r="X24" s="37" t="s">
        <v>679</v>
      </c>
      <c r="Y24" s="20">
        <f t="shared" si="3"/>
        <v>74.293245469522233</v>
      </c>
      <c r="Z24" s="38">
        <v>4</v>
      </c>
      <c r="AA24" s="38">
        <v>18</v>
      </c>
      <c r="AB24" s="21">
        <v>3703</v>
      </c>
      <c r="AC24" s="21">
        <v>4151</v>
      </c>
      <c r="AD24" s="22">
        <v>3.65</v>
      </c>
      <c r="AE24" s="20">
        <v>0.626355</v>
      </c>
      <c r="AF24" s="20">
        <v>0.67453600000000002</v>
      </c>
      <c r="AG24" s="20">
        <v>0.891351</v>
      </c>
      <c r="AH24" s="22">
        <v>1</v>
      </c>
      <c r="AI24" s="23">
        <v>24.2874543239951</v>
      </c>
      <c r="AJ24" s="23">
        <f t="shared" si="5"/>
        <v>1008.1722289890366</v>
      </c>
      <c r="AK24" s="18">
        <v>10.4141868289</v>
      </c>
      <c r="AL24" s="21">
        <v>1495</v>
      </c>
      <c r="AM24" s="18">
        <v>23.563336424199999</v>
      </c>
      <c r="AN24" s="21">
        <v>3383</v>
      </c>
      <c r="AO24" s="18">
        <v>50.162346984999999</v>
      </c>
      <c r="AP24" s="21">
        <v>7202</v>
      </c>
      <c r="AQ24" s="18">
        <v>4.0678224320999998</v>
      </c>
      <c r="AR24" s="21">
        <v>584</v>
      </c>
      <c r="AS24" s="18">
        <v>1.3861003200999999</v>
      </c>
      <c r="AT24" s="21">
        <v>199</v>
      </c>
      <c r="AU24" s="18">
        <v>20.8296256814</v>
      </c>
      <c r="AV24" s="21">
        <v>2991</v>
      </c>
      <c r="AW24" s="18">
        <v>37.805960772799999</v>
      </c>
      <c r="AX24" s="21">
        <v>5428</v>
      </c>
      <c r="AY24" s="18">
        <v>2.6149869484999999</v>
      </c>
      <c r="AZ24" s="21">
        <v>375</v>
      </c>
      <c r="BA24" s="18">
        <v>12.900230965800001</v>
      </c>
      <c r="BB24" s="21">
        <v>1852</v>
      </c>
      <c r="BC24" s="1">
        <v>35</v>
      </c>
      <c r="BD24" s="1">
        <v>25</v>
      </c>
      <c r="BE24" s="1">
        <v>10</v>
      </c>
      <c r="BF24" s="1">
        <v>198</v>
      </c>
      <c r="BG24" s="1">
        <v>178</v>
      </c>
      <c r="BH24" s="1">
        <v>20</v>
      </c>
      <c r="BI24" s="1">
        <v>0</v>
      </c>
      <c r="BJ24" s="22"/>
      <c r="BK24" s="22"/>
      <c r="BL24" s="22"/>
      <c r="BM24" s="22"/>
      <c r="BN24" s="22"/>
      <c r="BO24" s="22">
        <v>259</v>
      </c>
      <c r="BP24" s="22">
        <v>5</v>
      </c>
      <c r="BQ24" s="22">
        <v>0</v>
      </c>
      <c r="BR24" s="22">
        <v>36</v>
      </c>
      <c r="BS24" s="22">
        <v>1</v>
      </c>
      <c r="BT24" s="22">
        <v>0</v>
      </c>
      <c r="BU24" s="22">
        <v>4</v>
      </c>
      <c r="BV24" s="22">
        <v>0</v>
      </c>
      <c r="BW24" s="22">
        <v>21</v>
      </c>
      <c r="BX24" s="22">
        <v>0</v>
      </c>
      <c r="BY24" s="22">
        <v>0</v>
      </c>
      <c r="BZ24" s="22">
        <v>33</v>
      </c>
      <c r="CA24" s="22">
        <v>159</v>
      </c>
      <c r="CB24" s="39" t="s">
        <v>275</v>
      </c>
      <c r="CC24" s="22">
        <v>39</v>
      </c>
      <c r="CD24" s="22">
        <v>28</v>
      </c>
      <c r="CE24" s="22">
        <v>5</v>
      </c>
      <c r="CF24" s="22">
        <v>0</v>
      </c>
      <c r="CG24" s="22">
        <v>6</v>
      </c>
      <c r="CH24" s="20">
        <v>30.860033726812802</v>
      </c>
      <c r="CI24" s="20">
        <v>39.243555769693998</v>
      </c>
      <c r="CJ24" s="20">
        <v>63.165502288605197</v>
      </c>
      <c r="CK24" s="20">
        <v>88.412430739580799</v>
      </c>
      <c r="CL24" s="20">
        <v>27.053721994700101</v>
      </c>
      <c r="CM24" s="20">
        <v>94.868706335822694</v>
      </c>
      <c r="CN24" s="20"/>
      <c r="CO24" s="1">
        <v>0</v>
      </c>
      <c r="CP24" s="21">
        <v>14000</v>
      </c>
      <c r="CQ24" s="21">
        <v>11200</v>
      </c>
      <c r="CR24" s="21">
        <v>2100</v>
      </c>
      <c r="CS24" s="21">
        <v>700</v>
      </c>
      <c r="CT24" s="21">
        <v>2039</v>
      </c>
      <c r="CU24" s="21">
        <v>1</v>
      </c>
      <c r="CV24" s="21"/>
      <c r="CW24" s="22">
        <v>19</v>
      </c>
      <c r="CX24" s="22">
        <v>3006</v>
      </c>
      <c r="CY24" s="22">
        <v>141</v>
      </c>
      <c r="CZ24" s="22">
        <v>8</v>
      </c>
      <c r="DA24" s="22">
        <v>414</v>
      </c>
      <c r="DB24" s="22">
        <v>25</v>
      </c>
      <c r="DC24" s="22">
        <v>7</v>
      </c>
      <c r="DD24" s="22">
        <v>1396</v>
      </c>
      <c r="DE24" s="22">
        <v>64</v>
      </c>
      <c r="DF24" s="22">
        <v>2</v>
      </c>
      <c r="DG24" s="22">
        <v>719</v>
      </c>
      <c r="DH24" s="22">
        <v>32</v>
      </c>
      <c r="DI24" s="22">
        <v>2</v>
      </c>
      <c r="DJ24" s="22">
        <v>438</v>
      </c>
      <c r="DK24" s="22">
        <v>17</v>
      </c>
      <c r="DL24" s="22"/>
      <c r="DM24" s="22"/>
      <c r="DN24" s="22"/>
      <c r="DO24" s="1">
        <v>9.3699999999999992</v>
      </c>
      <c r="DP24" s="1" t="s">
        <v>321</v>
      </c>
      <c r="DQ24" s="1">
        <v>3.49</v>
      </c>
      <c r="DR24" s="21">
        <v>254114</v>
      </c>
      <c r="DS24" s="21">
        <v>3075</v>
      </c>
      <c r="DT24" s="21">
        <v>545.38377007607801</v>
      </c>
      <c r="DU24" s="40">
        <v>2</v>
      </c>
      <c r="DV24" s="1">
        <v>1</v>
      </c>
      <c r="DW24" s="1">
        <v>1</v>
      </c>
      <c r="DX24" s="1">
        <v>0</v>
      </c>
      <c r="DY24" s="1">
        <v>1</v>
      </c>
      <c r="DZ24" s="1">
        <v>1</v>
      </c>
      <c r="EA24" s="1">
        <v>665</v>
      </c>
      <c r="EB24" s="1">
        <v>1068</v>
      </c>
      <c r="EC24" s="1">
        <v>185280</v>
      </c>
      <c r="ED24" s="21">
        <v>7465</v>
      </c>
      <c r="EE24" s="21">
        <v>7227</v>
      </c>
      <c r="EF24" s="20">
        <v>96.811788345612896</v>
      </c>
      <c r="EG24" s="20">
        <v>41.953784419537797</v>
      </c>
      <c r="EH24" s="20">
        <v>58.046215580462203</v>
      </c>
      <c r="EI24" s="22">
        <v>238</v>
      </c>
      <c r="EJ24" s="20">
        <v>3.1882116543871399</v>
      </c>
      <c r="EK24" s="21">
        <v>724</v>
      </c>
      <c r="EL24" s="21">
        <v>1678</v>
      </c>
      <c r="EM24" s="41">
        <v>281.221</v>
      </c>
      <c r="EN24" s="21">
        <v>6183</v>
      </c>
      <c r="EO24" s="28">
        <v>5.2401749999999998</v>
      </c>
      <c r="EP24" s="28">
        <v>39.511564</v>
      </c>
      <c r="EQ24" s="28">
        <v>21.559114000000001</v>
      </c>
      <c r="ER24" s="28">
        <v>32.961345999999999</v>
      </c>
      <c r="ES24" s="1">
        <v>3.4182999999999998E-2</v>
      </c>
      <c r="ET24" s="1">
        <v>0</v>
      </c>
      <c r="EU24" s="31">
        <v>58.152553335570801</v>
      </c>
      <c r="EV24" s="31" t="s">
        <v>462</v>
      </c>
      <c r="EW24" s="1">
        <v>3</v>
      </c>
      <c r="EX24" s="1">
        <v>0</v>
      </c>
      <c r="EY24" s="1">
        <v>0</v>
      </c>
      <c r="EZ24" s="1">
        <v>0</v>
      </c>
      <c r="FA24" s="1">
        <v>0</v>
      </c>
      <c r="FB24" s="33">
        <v>0</v>
      </c>
      <c r="FC24" s="1" t="s">
        <v>275</v>
      </c>
      <c r="FD24" s="1" t="s">
        <v>275</v>
      </c>
      <c r="FE24" s="1" t="s">
        <v>275</v>
      </c>
      <c r="FF24" s="1" t="s">
        <v>275</v>
      </c>
      <c r="FG24" s="1" t="s">
        <v>275</v>
      </c>
      <c r="FH24" s="1">
        <v>4</v>
      </c>
      <c r="FI24" s="22">
        <v>4</v>
      </c>
      <c r="FJ24" s="18">
        <v>2583</v>
      </c>
      <c r="FK24" s="18">
        <v>2550</v>
      </c>
      <c r="FL24" s="41">
        <v>5071.3500000000004</v>
      </c>
      <c r="FM24" s="41">
        <v>35323.82</v>
      </c>
      <c r="FN24" s="1" t="s">
        <v>275</v>
      </c>
      <c r="FO24" s="1" t="s">
        <v>275</v>
      </c>
      <c r="FP24" s="37" t="s">
        <v>680</v>
      </c>
      <c r="FQ24" s="37" t="s">
        <v>681</v>
      </c>
      <c r="FR24" s="37" t="s">
        <v>682</v>
      </c>
      <c r="FS24" s="37" t="s">
        <v>683</v>
      </c>
      <c r="FT24" s="37" t="s">
        <v>684</v>
      </c>
      <c r="FU24" s="37" t="s">
        <v>685</v>
      </c>
      <c r="FV24" s="37" t="s">
        <v>686</v>
      </c>
      <c r="FW24" s="37" t="s">
        <v>687</v>
      </c>
      <c r="FX24" s="37" t="s">
        <v>688</v>
      </c>
      <c r="FY24" s="37" t="s">
        <v>689</v>
      </c>
      <c r="FZ24" s="1" t="s">
        <v>275</v>
      </c>
      <c r="GA24" s="1" t="s">
        <v>275</v>
      </c>
      <c r="GB24" s="37" t="s">
        <v>690</v>
      </c>
      <c r="GC24" s="37" t="s">
        <v>691</v>
      </c>
      <c r="GD24" s="37" t="s">
        <v>692</v>
      </c>
      <c r="GE24" s="37" t="s">
        <v>693</v>
      </c>
      <c r="GF24" s="37" t="s">
        <v>694</v>
      </c>
      <c r="GG24" s="37" t="s">
        <v>695</v>
      </c>
      <c r="GH24" s="1" t="s">
        <v>275</v>
      </c>
      <c r="GI24" s="1" t="s">
        <v>275</v>
      </c>
      <c r="GJ24" s="1" t="s">
        <v>275</v>
      </c>
      <c r="GK24" s="1" t="s">
        <v>275</v>
      </c>
      <c r="GL24" s="1" t="s">
        <v>275</v>
      </c>
      <c r="GM24" s="1" t="s">
        <v>275</v>
      </c>
      <c r="GN24" s="1" t="s">
        <v>275</v>
      </c>
      <c r="GO24" s="1" t="s">
        <v>275</v>
      </c>
      <c r="GP24" s="1" t="s">
        <v>275</v>
      </c>
      <c r="GQ24" s="1" t="s">
        <v>275</v>
      </c>
      <c r="GR24" s="1" t="s">
        <v>275</v>
      </c>
      <c r="GS24" s="1" t="s">
        <v>275</v>
      </c>
      <c r="GT24" s="1" t="s">
        <v>275</v>
      </c>
      <c r="GU24" s="1" t="s">
        <v>275</v>
      </c>
      <c r="GV24" s="1" t="s">
        <v>275</v>
      </c>
      <c r="GW24" s="1" t="s">
        <v>275</v>
      </c>
      <c r="GX24" s="1">
        <v>5186.54</v>
      </c>
      <c r="GY24" s="1">
        <v>22343.360000000001</v>
      </c>
      <c r="GZ24" s="1" t="s">
        <v>275</v>
      </c>
      <c r="HA24" s="1" t="s">
        <v>275</v>
      </c>
      <c r="HB24" s="1" t="s">
        <v>275</v>
      </c>
      <c r="HC24" s="1" t="s">
        <v>275</v>
      </c>
      <c r="HD24" s="1" t="s">
        <v>275</v>
      </c>
      <c r="HE24" s="1" t="s">
        <v>275</v>
      </c>
      <c r="HF24" s="1" t="s">
        <v>275</v>
      </c>
      <c r="HG24" s="1" t="s">
        <v>275</v>
      </c>
      <c r="HH24" s="1" t="s">
        <v>275</v>
      </c>
      <c r="HI24" s="1" t="s">
        <v>275</v>
      </c>
      <c r="HJ24" s="1" t="s">
        <v>275</v>
      </c>
      <c r="HK24" s="1" t="s">
        <v>275</v>
      </c>
      <c r="HL24" s="1">
        <v>6.58</v>
      </c>
      <c r="HM24" s="1">
        <v>65.709999999999994</v>
      </c>
      <c r="HN24" s="1" t="s">
        <v>275</v>
      </c>
      <c r="HO24" s="1" t="s">
        <v>275</v>
      </c>
      <c r="HP24" s="1" t="s">
        <v>275</v>
      </c>
      <c r="HQ24" s="1" t="s">
        <v>275</v>
      </c>
      <c r="HR24" s="1" t="s">
        <v>275</v>
      </c>
      <c r="HS24" s="1" t="s">
        <v>275</v>
      </c>
      <c r="HT24" s="1" t="s">
        <v>275</v>
      </c>
      <c r="HU24" s="1" t="s">
        <v>275</v>
      </c>
      <c r="HV24" s="1" t="s">
        <v>275</v>
      </c>
      <c r="HW24" s="1" t="s">
        <v>275</v>
      </c>
      <c r="HX24" s="1">
        <v>162.6</v>
      </c>
      <c r="HY24" s="1">
        <v>977.48</v>
      </c>
      <c r="HZ24" s="1" t="s">
        <v>275</v>
      </c>
      <c r="IA24" s="1" t="s">
        <v>275</v>
      </c>
      <c r="IB24" s="1">
        <v>540.04999999999995</v>
      </c>
      <c r="IC24" s="1">
        <v>3218.37</v>
      </c>
      <c r="ID24" s="1" t="s">
        <v>275</v>
      </c>
      <c r="IE24" s="1" t="s">
        <v>275</v>
      </c>
      <c r="IF24" s="1" t="s">
        <v>275</v>
      </c>
      <c r="IG24" s="1" t="s">
        <v>275</v>
      </c>
      <c r="IH24" s="1" t="s">
        <v>275</v>
      </c>
      <c r="II24" s="1" t="s">
        <v>275</v>
      </c>
      <c r="IJ24" s="1" t="s">
        <v>275</v>
      </c>
      <c r="IK24" s="1" t="s">
        <v>275</v>
      </c>
      <c r="IL24" s="1" t="s">
        <v>275</v>
      </c>
      <c r="IM24" s="1" t="s">
        <v>275</v>
      </c>
      <c r="IN24" s="1" t="s">
        <v>275</v>
      </c>
      <c r="IO24" s="1" t="s">
        <v>275</v>
      </c>
      <c r="IP24" s="1" t="s">
        <v>275</v>
      </c>
      <c r="IQ24" s="1" t="s">
        <v>275</v>
      </c>
      <c r="IR24" s="1" t="s">
        <v>275</v>
      </c>
      <c r="IS24" s="1" t="s">
        <v>275</v>
      </c>
      <c r="IT24" s="1" t="s">
        <v>275</v>
      </c>
      <c r="IU24" s="1" t="s">
        <v>275</v>
      </c>
      <c r="IV24" s="1" t="s">
        <v>275</v>
      </c>
      <c r="IW24" s="1" t="s">
        <v>275</v>
      </c>
      <c r="IX24" s="1" t="s">
        <v>275</v>
      </c>
      <c r="IY24" s="1" t="s">
        <v>275</v>
      </c>
      <c r="IZ24" s="1" t="s">
        <v>275</v>
      </c>
      <c r="JA24" s="1" t="s">
        <v>275</v>
      </c>
      <c r="JB24" s="1" t="s">
        <v>275</v>
      </c>
      <c r="JC24" s="1" t="s">
        <v>275</v>
      </c>
      <c r="JD24" s="1" t="s">
        <v>275</v>
      </c>
      <c r="JE24" s="1" t="s">
        <v>275</v>
      </c>
      <c r="JF24" s="1" t="s">
        <v>275</v>
      </c>
      <c r="JG24" s="1" t="s">
        <v>275</v>
      </c>
      <c r="JH24" s="1">
        <v>8.48</v>
      </c>
      <c r="JI24" s="1">
        <v>39.01</v>
      </c>
      <c r="JJ24" s="1" t="s">
        <v>275</v>
      </c>
      <c r="JK24" s="1" t="s">
        <v>275</v>
      </c>
      <c r="JL24" s="1" t="s">
        <v>275</v>
      </c>
      <c r="JM24" s="1" t="s">
        <v>275</v>
      </c>
      <c r="JN24" s="1" t="s">
        <v>275</v>
      </c>
      <c r="JO24" s="1" t="s">
        <v>275</v>
      </c>
      <c r="JP24" s="1">
        <v>49</v>
      </c>
      <c r="JQ24" s="26">
        <v>5350</v>
      </c>
      <c r="JR24" s="1">
        <f t="shared" si="4"/>
        <v>35.255354200988471</v>
      </c>
      <c r="JS24" s="1">
        <v>82</v>
      </c>
      <c r="JT24" s="1">
        <v>15</v>
      </c>
      <c r="JU24" s="1">
        <v>1</v>
      </c>
      <c r="JV24" s="1">
        <v>9</v>
      </c>
      <c r="KH24" s="1">
        <v>3</v>
      </c>
      <c r="KM24" s="1">
        <v>5</v>
      </c>
      <c r="KO24" s="1">
        <v>5</v>
      </c>
      <c r="KR24" s="1">
        <v>2</v>
      </c>
      <c r="KS24" s="1">
        <v>1</v>
      </c>
      <c r="KY24" s="1">
        <v>2</v>
      </c>
      <c r="KZ24" s="1">
        <v>1</v>
      </c>
      <c r="LG24" s="1">
        <v>6</v>
      </c>
    </row>
    <row r="25" spans="1:327" ht="15" x14ac:dyDescent="0.25">
      <c r="A25" s="35" t="s">
        <v>696</v>
      </c>
      <c r="B25" s="35" t="s">
        <v>697</v>
      </c>
      <c r="C25" s="35" t="s">
        <v>698</v>
      </c>
      <c r="D25" s="24">
        <v>142.30000000000001</v>
      </c>
      <c r="E25" s="24">
        <f t="shared" si="0"/>
        <v>114.44132115249472</v>
      </c>
      <c r="F25" s="19">
        <v>20.325452870739898</v>
      </c>
      <c r="G25" s="19">
        <v>79.674547129260006</v>
      </c>
      <c r="H25" s="25">
        <v>16285</v>
      </c>
      <c r="I25" s="42">
        <v>5.28246510280615E-3</v>
      </c>
      <c r="J25" s="25">
        <v>8406</v>
      </c>
      <c r="K25" s="42">
        <v>0.51618053423395804</v>
      </c>
      <c r="L25" s="25">
        <v>7879</v>
      </c>
      <c r="M25" s="42">
        <v>0.48381946576604201</v>
      </c>
      <c r="N25" s="25">
        <v>3869</v>
      </c>
      <c r="O25" s="19">
        <f t="shared" si="1"/>
        <v>23.758059564015966</v>
      </c>
      <c r="P25" s="25">
        <v>3856</v>
      </c>
      <c r="Q25" s="19">
        <v>23.6782315013816</v>
      </c>
      <c r="R25" s="25">
        <v>11483</v>
      </c>
      <c r="S25" s="20">
        <f t="shared" si="2"/>
        <v>70.512741786920472</v>
      </c>
      <c r="T25" s="25">
        <v>6427</v>
      </c>
      <c r="U25" s="19">
        <v>39.465766042370298</v>
      </c>
      <c r="V25" s="25">
        <v>2128</v>
      </c>
      <c r="W25" s="19">
        <v>13.067239791218899</v>
      </c>
      <c r="X25" s="37" t="s">
        <v>699</v>
      </c>
      <c r="Y25" s="20">
        <f t="shared" si="3"/>
        <v>64.224746699416642</v>
      </c>
      <c r="Z25" s="1">
        <v>5</v>
      </c>
      <c r="AA25" s="1">
        <v>16</v>
      </c>
      <c r="AB25" s="26">
        <v>2985</v>
      </c>
      <c r="AC25" s="25">
        <v>4829</v>
      </c>
      <c r="AD25" s="1">
        <v>3.37</v>
      </c>
      <c r="AE25" s="19">
        <v>3.8310209999999998</v>
      </c>
      <c r="AF25" s="19">
        <v>2.3400289999999999</v>
      </c>
      <c r="AG25" s="19">
        <v>1.4081589999999999</v>
      </c>
      <c r="AH25" s="1">
        <v>1</v>
      </c>
      <c r="AI25" s="23">
        <v>24.3292405638927</v>
      </c>
      <c r="AJ25" s="23">
        <f t="shared" si="5"/>
        <v>1174.8590268303785</v>
      </c>
      <c r="AK25" s="24">
        <v>14.3581699803</v>
      </c>
      <c r="AL25" s="25">
        <v>2312</v>
      </c>
      <c r="AM25" s="24">
        <v>28.6012089667</v>
      </c>
      <c r="AN25" s="25">
        <v>4606</v>
      </c>
      <c r="AO25" s="24">
        <v>66.421886168</v>
      </c>
      <c r="AP25" s="25">
        <v>10697</v>
      </c>
      <c r="AQ25" s="24">
        <v>3.9687024936999999</v>
      </c>
      <c r="AR25" s="25">
        <v>639</v>
      </c>
      <c r="AS25" s="24">
        <v>7.7354935506000002</v>
      </c>
      <c r="AT25" s="25">
        <v>1246</v>
      </c>
      <c r="AU25" s="24">
        <v>20.739382819900001</v>
      </c>
      <c r="AV25" s="25">
        <v>3340</v>
      </c>
      <c r="AW25" s="24">
        <v>36.818871358499997</v>
      </c>
      <c r="AX25" s="25">
        <v>5930</v>
      </c>
      <c r="AY25" s="24">
        <v>3.2541265660000001</v>
      </c>
      <c r="AZ25" s="25">
        <v>524</v>
      </c>
      <c r="BA25" s="24">
        <v>5.7468644640999997</v>
      </c>
      <c r="BB25" s="25">
        <v>926</v>
      </c>
      <c r="BC25" s="1">
        <v>27</v>
      </c>
      <c r="BD25" s="1">
        <v>20</v>
      </c>
      <c r="BE25" s="1">
        <v>7</v>
      </c>
      <c r="BF25" s="1">
        <v>71</v>
      </c>
      <c r="BG25" s="1">
        <v>71</v>
      </c>
      <c r="BH25" s="1">
        <v>0</v>
      </c>
      <c r="BI25" s="1">
        <v>0</v>
      </c>
      <c r="BO25" s="1">
        <v>302</v>
      </c>
      <c r="BP25" s="1">
        <v>2</v>
      </c>
      <c r="BQ25" s="1">
        <v>2</v>
      </c>
      <c r="BR25" s="1">
        <v>21</v>
      </c>
      <c r="BS25" s="1">
        <v>0</v>
      </c>
      <c r="BT25" s="1">
        <v>0</v>
      </c>
      <c r="BU25" s="1">
        <v>2</v>
      </c>
      <c r="BV25" s="1">
        <v>11</v>
      </c>
      <c r="BW25" s="1">
        <v>11</v>
      </c>
      <c r="BX25" s="1">
        <v>1</v>
      </c>
      <c r="BY25" s="1">
        <v>4</v>
      </c>
      <c r="BZ25" s="1">
        <v>55</v>
      </c>
      <c r="CA25" s="1">
        <v>193</v>
      </c>
      <c r="CB25" s="39">
        <v>0</v>
      </c>
      <c r="CC25" s="1">
        <v>131</v>
      </c>
      <c r="CD25" s="1">
        <v>19</v>
      </c>
      <c r="CE25" s="1">
        <v>17</v>
      </c>
      <c r="CF25" s="1">
        <v>60</v>
      </c>
      <c r="CG25" s="1">
        <v>35</v>
      </c>
      <c r="CH25" s="19">
        <v>26.589355974321801</v>
      </c>
      <c r="CI25" s="19">
        <v>34.789811555187399</v>
      </c>
      <c r="CJ25" s="19">
        <v>34.396355353075201</v>
      </c>
      <c r="CK25" s="19">
        <v>87.430109753572196</v>
      </c>
      <c r="CL25" s="19">
        <v>17.643404431559301</v>
      </c>
      <c r="CM25" s="19">
        <v>90.929799130254693</v>
      </c>
      <c r="CN25" s="19"/>
      <c r="CO25" s="1">
        <v>0</v>
      </c>
      <c r="CP25" s="26">
        <v>16750</v>
      </c>
      <c r="CQ25" s="26">
        <v>13400</v>
      </c>
      <c r="CR25" s="26">
        <v>1675</v>
      </c>
      <c r="CS25" s="26">
        <v>1675</v>
      </c>
      <c r="CT25" s="26">
        <v>2860</v>
      </c>
      <c r="CU25" s="26">
        <v>1</v>
      </c>
      <c r="CV25" s="26">
        <v>17</v>
      </c>
      <c r="CW25" s="1">
        <v>42</v>
      </c>
      <c r="CX25" s="1">
        <v>3152</v>
      </c>
      <c r="CY25" s="1">
        <v>164</v>
      </c>
      <c r="CZ25" s="1">
        <v>20</v>
      </c>
      <c r="DA25" s="1">
        <v>448</v>
      </c>
      <c r="DB25" s="1">
        <v>35</v>
      </c>
      <c r="DC25" s="1">
        <v>15</v>
      </c>
      <c r="DD25" s="1">
        <v>1573</v>
      </c>
      <c r="DE25" s="1">
        <v>73</v>
      </c>
      <c r="DF25" s="1">
        <v>5</v>
      </c>
      <c r="DG25" s="1">
        <v>655</v>
      </c>
      <c r="DH25" s="1">
        <v>32</v>
      </c>
      <c r="DI25" s="1">
        <v>1</v>
      </c>
      <c r="DJ25" s="1">
        <v>337</v>
      </c>
      <c r="DK25" s="1">
        <v>13</v>
      </c>
      <c r="DO25" s="1">
        <v>9.16</v>
      </c>
      <c r="DP25" s="1" t="s">
        <v>321</v>
      </c>
      <c r="DQ25" s="1">
        <v>4.09</v>
      </c>
      <c r="DR25" s="26">
        <v>416090</v>
      </c>
      <c r="DS25" s="26">
        <v>3187</v>
      </c>
      <c r="DT25" s="26">
        <v>1037.56539254015</v>
      </c>
      <c r="DU25" s="40">
        <v>3</v>
      </c>
      <c r="DV25" s="1">
        <v>5</v>
      </c>
      <c r="DW25" s="1">
        <v>0</v>
      </c>
      <c r="DX25" s="1">
        <v>0</v>
      </c>
      <c r="DY25" s="1">
        <v>3</v>
      </c>
      <c r="DZ25" s="1">
        <v>5</v>
      </c>
      <c r="EA25" s="1">
        <v>815</v>
      </c>
      <c r="EB25" s="1">
        <v>1184</v>
      </c>
      <c r="EC25" s="1">
        <v>153432</v>
      </c>
      <c r="ED25" s="26">
        <v>7913</v>
      </c>
      <c r="EE25" s="26">
        <v>7693</v>
      </c>
      <c r="EF25" s="19">
        <v>97.219764943763394</v>
      </c>
      <c r="EG25" s="19">
        <v>40.283374496295302</v>
      </c>
      <c r="EH25" s="19">
        <v>59.716625503704698</v>
      </c>
      <c r="EI25" s="1">
        <v>220</v>
      </c>
      <c r="EJ25" s="19">
        <v>2.7802350562365699</v>
      </c>
      <c r="EK25" s="26">
        <v>211</v>
      </c>
      <c r="EL25" s="26">
        <v>715</v>
      </c>
      <c r="EM25" s="44">
        <v>175.136</v>
      </c>
      <c r="EN25" s="26">
        <v>7046</v>
      </c>
      <c r="EO25" s="23">
        <v>10.43145</v>
      </c>
      <c r="EP25" s="23">
        <v>25.915413000000001</v>
      </c>
      <c r="EQ25" s="23">
        <v>19.599772999999999</v>
      </c>
      <c r="ER25" s="23">
        <v>42.591540999999999</v>
      </c>
      <c r="ES25" s="1">
        <v>1.4019E-2</v>
      </c>
      <c r="ET25" s="1">
        <v>0</v>
      </c>
      <c r="EU25" s="31">
        <v>56.327452864603302</v>
      </c>
      <c r="EV25" s="31" t="s">
        <v>299</v>
      </c>
      <c r="EW25" s="1">
        <v>2</v>
      </c>
      <c r="EX25" s="1">
        <v>0</v>
      </c>
      <c r="EY25" s="1">
        <v>1</v>
      </c>
      <c r="EZ25" s="1">
        <v>1</v>
      </c>
      <c r="FA25" s="1">
        <v>0</v>
      </c>
      <c r="FB25" s="33">
        <v>0</v>
      </c>
      <c r="FC25" s="1">
        <v>5</v>
      </c>
      <c r="FD25" s="1">
        <v>0</v>
      </c>
      <c r="FE25" s="1">
        <v>1</v>
      </c>
      <c r="FF25" s="1">
        <v>0</v>
      </c>
      <c r="FG25" s="1">
        <v>2</v>
      </c>
      <c r="FH25" s="1">
        <v>3</v>
      </c>
      <c r="FJ25" s="24">
        <v>5347.9</v>
      </c>
      <c r="FK25" s="24">
        <v>5055.6000000000004</v>
      </c>
      <c r="FL25" s="44">
        <v>19356.419999999998</v>
      </c>
      <c r="FM25" s="44">
        <v>57227.17</v>
      </c>
      <c r="FN25" s="37" t="s">
        <v>700</v>
      </c>
      <c r="FO25" s="37" t="s">
        <v>701</v>
      </c>
      <c r="FP25" s="37" t="s">
        <v>702</v>
      </c>
      <c r="FQ25" s="37" t="s">
        <v>703</v>
      </c>
      <c r="FR25" s="37" t="s">
        <v>704</v>
      </c>
      <c r="FS25" s="37" t="s">
        <v>705</v>
      </c>
      <c r="FT25" s="37" t="s">
        <v>706</v>
      </c>
      <c r="FU25" s="37" t="s">
        <v>707</v>
      </c>
      <c r="FV25" s="37" t="s">
        <v>708</v>
      </c>
      <c r="FW25" s="37" t="s">
        <v>709</v>
      </c>
      <c r="FX25" s="37" t="s">
        <v>710</v>
      </c>
      <c r="FY25" s="37" t="s">
        <v>711</v>
      </c>
      <c r="FZ25" s="1" t="s">
        <v>275</v>
      </c>
      <c r="GA25" s="1" t="s">
        <v>275</v>
      </c>
      <c r="GB25" s="37" t="s">
        <v>712</v>
      </c>
      <c r="GC25" s="37" t="s">
        <v>713</v>
      </c>
      <c r="GD25" s="37" t="s">
        <v>714</v>
      </c>
      <c r="GE25" s="37" t="s">
        <v>715</v>
      </c>
      <c r="GF25" s="37" t="s">
        <v>716</v>
      </c>
      <c r="GG25" s="37" t="s">
        <v>717</v>
      </c>
      <c r="GH25" s="1" t="s">
        <v>275</v>
      </c>
      <c r="GI25" s="1" t="s">
        <v>275</v>
      </c>
      <c r="GJ25" s="1" t="s">
        <v>275</v>
      </c>
      <c r="GK25" s="1" t="s">
        <v>275</v>
      </c>
      <c r="GL25" s="1" t="s">
        <v>275</v>
      </c>
      <c r="GM25" s="1" t="s">
        <v>275</v>
      </c>
      <c r="GN25" s="1">
        <v>14053.5</v>
      </c>
      <c r="GO25" s="1">
        <v>5761.67</v>
      </c>
      <c r="GP25" s="1" t="s">
        <v>275</v>
      </c>
      <c r="GQ25" s="1" t="s">
        <v>275</v>
      </c>
      <c r="GR25" s="1" t="s">
        <v>275</v>
      </c>
      <c r="GS25" s="1" t="s">
        <v>275</v>
      </c>
      <c r="GT25" s="1" t="s">
        <v>275</v>
      </c>
      <c r="GU25" s="1" t="s">
        <v>275</v>
      </c>
      <c r="GV25" s="1" t="s">
        <v>275</v>
      </c>
      <c r="GW25" s="1" t="s">
        <v>275</v>
      </c>
      <c r="GX25" s="1">
        <v>3215.01</v>
      </c>
      <c r="GY25" s="1">
        <v>13612.44</v>
      </c>
      <c r="GZ25" s="1" t="s">
        <v>275</v>
      </c>
      <c r="HA25" s="1" t="s">
        <v>275</v>
      </c>
      <c r="HB25" s="1" t="s">
        <v>275</v>
      </c>
      <c r="HC25" s="1" t="s">
        <v>275</v>
      </c>
      <c r="HD25" s="1" t="s">
        <v>275</v>
      </c>
      <c r="HE25" s="1" t="s">
        <v>275</v>
      </c>
      <c r="HF25" s="1" t="s">
        <v>275</v>
      </c>
      <c r="HG25" s="1" t="s">
        <v>275</v>
      </c>
      <c r="HH25" s="1" t="s">
        <v>275</v>
      </c>
      <c r="HI25" s="1" t="s">
        <v>275</v>
      </c>
      <c r="HJ25" s="1" t="s">
        <v>275</v>
      </c>
      <c r="HK25" s="1" t="s">
        <v>275</v>
      </c>
      <c r="HL25" s="1">
        <v>13.98</v>
      </c>
      <c r="HM25" s="1">
        <v>140.85</v>
      </c>
      <c r="HN25" s="1" t="s">
        <v>275</v>
      </c>
      <c r="HO25" s="1" t="s">
        <v>275</v>
      </c>
      <c r="HP25" s="1" t="s">
        <v>275</v>
      </c>
      <c r="HQ25" s="1" t="s">
        <v>275</v>
      </c>
      <c r="HR25" s="1" t="s">
        <v>275</v>
      </c>
      <c r="HS25" s="1" t="s">
        <v>275</v>
      </c>
      <c r="HT25" s="1" t="s">
        <v>275</v>
      </c>
      <c r="HU25" s="1" t="s">
        <v>275</v>
      </c>
      <c r="HV25" s="1" t="s">
        <v>275</v>
      </c>
      <c r="HW25" s="1" t="s">
        <v>275</v>
      </c>
      <c r="HX25" s="1">
        <v>3163.68</v>
      </c>
      <c r="HY25" s="1">
        <v>16574.27</v>
      </c>
      <c r="HZ25" s="1" t="s">
        <v>275</v>
      </c>
      <c r="IA25" s="1" t="s">
        <v>275</v>
      </c>
      <c r="IB25" s="1">
        <v>501.27</v>
      </c>
      <c r="IC25" s="1">
        <v>1879.45</v>
      </c>
      <c r="ID25" s="1" t="s">
        <v>275</v>
      </c>
      <c r="IE25" s="1" t="s">
        <v>275</v>
      </c>
      <c r="IF25" s="1" t="s">
        <v>275</v>
      </c>
      <c r="IG25" s="1" t="s">
        <v>275</v>
      </c>
      <c r="IH25" s="1" t="s">
        <v>275</v>
      </c>
      <c r="II25" s="1" t="s">
        <v>275</v>
      </c>
      <c r="IJ25" s="1" t="s">
        <v>275</v>
      </c>
      <c r="IK25" s="1" t="s">
        <v>275</v>
      </c>
      <c r="IL25" s="1" t="s">
        <v>275</v>
      </c>
      <c r="IM25" s="1" t="s">
        <v>275</v>
      </c>
      <c r="IN25" s="1" t="s">
        <v>275</v>
      </c>
      <c r="IO25" s="1" t="s">
        <v>275</v>
      </c>
      <c r="IP25" s="1" t="s">
        <v>275</v>
      </c>
      <c r="IQ25" s="1" t="s">
        <v>275</v>
      </c>
      <c r="IR25" s="1" t="s">
        <v>275</v>
      </c>
      <c r="IS25" s="1" t="s">
        <v>275</v>
      </c>
      <c r="IT25" s="1" t="s">
        <v>275</v>
      </c>
      <c r="IU25" s="1" t="s">
        <v>275</v>
      </c>
      <c r="IV25" s="1" t="s">
        <v>275</v>
      </c>
      <c r="IW25" s="1" t="s">
        <v>275</v>
      </c>
      <c r="IX25" s="1" t="s">
        <v>275</v>
      </c>
      <c r="IY25" s="1" t="s">
        <v>275</v>
      </c>
      <c r="IZ25" s="1" t="s">
        <v>275</v>
      </c>
      <c r="JA25" s="1" t="s">
        <v>275</v>
      </c>
      <c r="JB25" s="1" t="s">
        <v>275</v>
      </c>
      <c r="JC25" s="1" t="s">
        <v>275</v>
      </c>
      <c r="JD25" s="1">
        <v>1840.48</v>
      </c>
      <c r="JE25" s="1">
        <v>15556.99</v>
      </c>
      <c r="JF25" s="1" t="s">
        <v>275</v>
      </c>
      <c r="JG25" s="1" t="s">
        <v>275</v>
      </c>
      <c r="JH25" s="1" t="s">
        <v>275</v>
      </c>
      <c r="JI25" s="1" t="s">
        <v>275</v>
      </c>
      <c r="JJ25" s="1">
        <v>930.22</v>
      </c>
      <c r="JK25" s="1">
        <v>4985.54</v>
      </c>
      <c r="JL25" s="1" t="s">
        <v>275</v>
      </c>
      <c r="JM25" s="1" t="s">
        <v>275</v>
      </c>
      <c r="JN25" s="1" t="s">
        <v>275</v>
      </c>
      <c r="JO25" s="1" t="s">
        <v>275</v>
      </c>
      <c r="JP25" s="1">
        <v>120</v>
      </c>
      <c r="JQ25" s="26">
        <v>749</v>
      </c>
      <c r="JR25" s="1">
        <f t="shared" si="4"/>
        <v>4.5993245317777101</v>
      </c>
      <c r="JS25" s="1">
        <v>222</v>
      </c>
      <c r="JT25" s="1">
        <v>31</v>
      </c>
      <c r="JU25" s="1">
        <v>2</v>
      </c>
      <c r="JV25" s="1">
        <v>5</v>
      </c>
      <c r="JW25" s="1">
        <v>5</v>
      </c>
      <c r="JX25" s="1">
        <v>8</v>
      </c>
      <c r="KH25" s="1">
        <v>3</v>
      </c>
      <c r="KN25" s="1">
        <v>6</v>
      </c>
      <c r="KU25" s="1">
        <v>4</v>
      </c>
    </row>
    <row r="26" spans="1:327" ht="15" x14ac:dyDescent="0.25">
      <c r="A26" s="35" t="s">
        <v>718</v>
      </c>
      <c r="B26" s="35" t="s">
        <v>319</v>
      </c>
      <c r="C26" s="35"/>
      <c r="D26" s="18">
        <v>98</v>
      </c>
      <c r="E26" s="18">
        <f t="shared" si="0"/>
        <v>369.87755102040819</v>
      </c>
      <c r="F26" s="19">
        <v>58.461156477598799</v>
      </c>
      <c r="G26" s="20">
        <v>41.538843522401201</v>
      </c>
      <c r="H26" s="21">
        <v>36248</v>
      </c>
      <c r="I26" s="36">
        <v>1.1757985572399E-2</v>
      </c>
      <c r="J26" s="21">
        <v>18952</v>
      </c>
      <c r="K26" s="36">
        <v>0.52284263959390898</v>
      </c>
      <c r="L26" s="21">
        <v>17296</v>
      </c>
      <c r="M26" s="36">
        <v>0.47715736040609102</v>
      </c>
      <c r="N26" s="21">
        <v>8654</v>
      </c>
      <c r="O26" s="20">
        <f t="shared" si="1"/>
        <v>23.874420657691459</v>
      </c>
      <c r="P26" s="21">
        <v>8814</v>
      </c>
      <c r="Q26" s="20">
        <v>24.3158243213419</v>
      </c>
      <c r="R26" s="21">
        <v>25728</v>
      </c>
      <c r="S26" s="20">
        <f t="shared" si="2"/>
        <v>70.977709114985657</v>
      </c>
      <c r="T26" s="21">
        <v>13811</v>
      </c>
      <c r="U26" s="20">
        <v>38.1014124917237</v>
      </c>
      <c r="V26" s="21">
        <v>4966</v>
      </c>
      <c r="W26" s="20">
        <v>13.700066210549499</v>
      </c>
      <c r="X26" s="37" t="s">
        <v>719</v>
      </c>
      <c r="Y26" s="20">
        <f t="shared" si="3"/>
        <v>70.624586184065336</v>
      </c>
      <c r="Z26" s="38">
        <v>7</v>
      </c>
      <c r="AA26" s="38">
        <v>20</v>
      </c>
      <c r="AB26" s="21">
        <v>6112</v>
      </c>
      <c r="AC26" s="21">
        <v>9680</v>
      </c>
      <c r="AD26" s="22">
        <v>3.73</v>
      </c>
      <c r="AE26" s="20">
        <v>1.0743799999999999</v>
      </c>
      <c r="AF26" s="20">
        <v>1.4772730000000001</v>
      </c>
      <c r="AG26" s="20">
        <v>0.65082600000000002</v>
      </c>
      <c r="AH26" s="22">
        <v>0</v>
      </c>
      <c r="AI26" s="23">
        <v>20.207253886010399</v>
      </c>
      <c r="AJ26" s="23">
        <f t="shared" si="5"/>
        <v>1956.0621761658065</v>
      </c>
      <c r="AK26" s="18">
        <v>11.655800514199999</v>
      </c>
      <c r="AL26" s="21">
        <v>4186</v>
      </c>
      <c r="AM26" s="18">
        <v>27.535415017799998</v>
      </c>
      <c r="AN26" s="21">
        <v>9889</v>
      </c>
      <c r="AO26" s="18">
        <v>73.1639203366</v>
      </c>
      <c r="AP26" s="21">
        <v>26276</v>
      </c>
      <c r="AQ26" s="18">
        <v>3.9812670068</v>
      </c>
      <c r="AR26" s="21">
        <v>1430</v>
      </c>
      <c r="AS26" s="18">
        <v>11.887842856200001</v>
      </c>
      <c r="AT26" s="21">
        <v>4269</v>
      </c>
      <c r="AU26" s="18">
        <v>23.531727907699999</v>
      </c>
      <c r="AV26" s="21">
        <v>8451</v>
      </c>
      <c r="AW26" s="18">
        <v>48.206227721899999</v>
      </c>
      <c r="AX26" s="21">
        <v>17313</v>
      </c>
      <c r="AY26" s="18">
        <v>4.2267503070999997</v>
      </c>
      <c r="AZ26" s="21">
        <v>1518</v>
      </c>
      <c r="BA26" s="18">
        <v>4.3550872548999999</v>
      </c>
      <c r="BB26" s="21">
        <v>1564</v>
      </c>
      <c r="BC26" s="1">
        <v>27</v>
      </c>
      <c r="BD26" s="1">
        <v>21</v>
      </c>
      <c r="BE26" s="1">
        <v>6</v>
      </c>
      <c r="BF26" s="1">
        <v>287</v>
      </c>
      <c r="BG26" s="1">
        <v>257</v>
      </c>
      <c r="BH26" s="1">
        <v>24</v>
      </c>
      <c r="BI26" s="1">
        <v>6</v>
      </c>
      <c r="BJ26" s="22"/>
      <c r="BK26" s="22"/>
      <c r="BL26" s="22"/>
      <c r="BM26" s="22"/>
      <c r="BN26" s="22"/>
      <c r="BO26" s="22">
        <v>348</v>
      </c>
      <c r="BP26" s="22">
        <v>2</v>
      </c>
      <c r="BQ26" s="22">
        <v>1</v>
      </c>
      <c r="BR26" s="22">
        <v>61</v>
      </c>
      <c r="BS26" s="22">
        <v>3</v>
      </c>
      <c r="BT26" s="22">
        <v>0</v>
      </c>
      <c r="BU26" s="22">
        <v>1</v>
      </c>
      <c r="BV26" s="22">
        <v>4</v>
      </c>
      <c r="BW26" s="22">
        <v>45</v>
      </c>
      <c r="BX26" s="22">
        <v>4</v>
      </c>
      <c r="BY26" s="22">
        <v>7</v>
      </c>
      <c r="BZ26" s="22">
        <v>78</v>
      </c>
      <c r="CA26" s="22">
        <v>142</v>
      </c>
      <c r="CB26" s="39" t="s">
        <v>275</v>
      </c>
      <c r="CC26" s="22">
        <v>31</v>
      </c>
      <c r="CD26" s="22">
        <v>0</v>
      </c>
      <c r="CE26" s="22">
        <v>31</v>
      </c>
      <c r="CF26" s="22">
        <v>0</v>
      </c>
      <c r="CG26" s="22">
        <v>0</v>
      </c>
      <c r="CH26" s="20">
        <v>32.314049586776903</v>
      </c>
      <c r="CI26" s="20">
        <v>38.75</v>
      </c>
      <c r="CJ26" s="20">
        <v>46.528925619834702</v>
      </c>
      <c r="CK26" s="20">
        <v>84.008264462809905</v>
      </c>
      <c r="CL26" s="20">
        <v>17.3140495867769</v>
      </c>
      <c r="CM26" s="20">
        <v>87.985537190082596</v>
      </c>
      <c r="CN26" s="20"/>
      <c r="CO26" s="1">
        <v>0</v>
      </c>
      <c r="CP26" s="21">
        <v>25000</v>
      </c>
      <c r="CQ26" s="21">
        <v>17500</v>
      </c>
      <c r="CR26" s="21">
        <v>5000</v>
      </c>
      <c r="CS26" s="21">
        <v>2500</v>
      </c>
      <c r="CT26" s="21">
        <v>5163</v>
      </c>
      <c r="CU26" s="21">
        <v>2</v>
      </c>
      <c r="CV26" s="21"/>
      <c r="CW26" s="22">
        <v>74</v>
      </c>
      <c r="CX26" s="22">
        <v>11133</v>
      </c>
      <c r="CY26" s="22">
        <v>604</v>
      </c>
      <c r="CZ26" s="22">
        <v>28</v>
      </c>
      <c r="DA26" s="22">
        <v>968</v>
      </c>
      <c r="DB26" s="22">
        <v>63</v>
      </c>
      <c r="DC26" s="22">
        <v>30</v>
      </c>
      <c r="DD26" s="22">
        <v>3571</v>
      </c>
      <c r="DE26" s="22">
        <v>195</v>
      </c>
      <c r="DF26" s="22">
        <v>8</v>
      </c>
      <c r="DG26" s="22">
        <v>1937</v>
      </c>
      <c r="DH26" s="22">
        <v>121</v>
      </c>
      <c r="DI26" s="22">
        <v>5</v>
      </c>
      <c r="DJ26" s="22">
        <v>1699</v>
      </c>
      <c r="DK26" s="22">
        <v>69</v>
      </c>
      <c r="DL26" s="22">
        <v>2</v>
      </c>
      <c r="DM26" s="22">
        <v>2811</v>
      </c>
      <c r="DN26" s="22">
        <v>135</v>
      </c>
      <c r="DO26" s="1">
        <v>10.130000000000001</v>
      </c>
      <c r="DP26" s="1" t="s">
        <v>720</v>
      </c>
      <c r="DQ26" s="1">
        <v>4.6399999999999997</v>
      </c>
      <c r="DR26" s="21">
        <v>2108357</v>
      </c>
      <c r="DS26" s="21">
        <v>7981</v>
      </c>
      <c r="DT26" s="21">
        <v>6505.2380598947002</v>
      </c>
      <c r="DU26" s="40">
        <v>2</v>
      </c>
      <c r="DV26" s="1">
        <v>4</v>
      </c>
      <c r="DW26" s="1">
        <v>2</v>
      </c>
      <c r="DX26" s="1">
        <v>0</v>
      </c>
      <c r="DY26" s="1">
        <v>4</v>
      </c>
      <c r="DZ26" s="1">
        <v>3</v>
      </c>
      <c r="EA26" s="1">
        <v>377</v>
      </c>
      <c r="EB26" s="1">
        <v>853</v>
      </c>
      <c r="EC26" s="1">
        <v>53424</v>
      </c>
      <c r="ED26" s="21">
        <v>17991</v>
      </c>
      <c r="EE26" s="21">
        <v>17526</v>
      </c>
      <c r="EF26" s="20">
        <v>97.415374353843603</v>
      </c>
      <c r="EG26" s="20">
        <v>43.518201529156698</v>
      </c>
      <c r="EH26" s="20">
        <v>56.481798470843302</v>
      </c>
      <c r="EI26" s="22">
        <v>465</v>
      </c>
      <c r="EJ26" s="20">
        <v>2.5846256461564101</v>
      </c>
      <c r="EK26" s="21">
        <v>1812</v>
      </c>
      <c r="EL26" s="21">
        <v>3548</v>
      </c>
      <c r="EM26" s="41">
        <v>483.721</v>
      </c>
      <c r="EN26" s="21">
        <v>14177</v>
      </c>
      <c r="EO26" s="28">
        <v>18.057417000000001</v>
      </c>
      <c r="EP26" s="28">
        <v>19.298863999999998</v>
      </c>
      <c r="EQ26" s="28">
        <v>16.152923999999999</v>
      </c>
      <c r="ER26" s="28">
        <v>45.390421000000003</v>
      </c>
      <c r="ES26" s="1">
        <v>5.583717</v>
      </c>
      <c r="ET26" s="1">
        <v>0.32</v>
      </c>
      <c r="EU26" s="31">
        <v>57.857374479673197</v>
      </c>
      <c r="EV26" s="31" t="s">
        <v>462</v>
      </c>
      <c r="EW26" s="1" t="s">
        <v>275</v>
      </c>
      <c r="EX26" s="1" t="s">
        <v>275</v>
      </c>
      <c r="EY26" s="1" t="s">
        <v>275</v>
      </c>
      <c r="EZ26" s="1" t="s">
        <v>275</v>
      </c>
      <c r="FA26" s="1" t="s">
        <v>275</v>
      </c>
      <c r="FC26" s="1" t="s">
        <v>275</v>
      </c>
      <c r="FD26" s="1" t="s">
        <v>275</v>
      </c>
      <c r="FE26" s="1" t="s">
        <v>275</v>
      </c>
      <c r="FF26" s="1" t="s">
        <v>275</v>
      </c>
      <c r="FG26" s="1" t="s">
        <v>275</v>
      </c>
      <c r="FH26" s="1">
        <v>3</v>
      </c>
      <c r="FI26" s="22">
        <v>1</v>
      </c>
      <c r="FJ26" s="18">
        <v>5446.5</v>
      </c>
      <c r="FK26" s="18">
        <v>5252.5</v>
      </c>
      <c r="FL26" s="41">
        <v>288650.03999999998</v>
      </c>
      <c r="FM26" s="41">
        <v>339445.86</v>
      </c>
      <c r="FN26" s="1" t="s">
        <v>275</v>
      </c>
      <c r="FO26" s="1" t="s">
        <v>275</v>
      </c>
      <c r="FP26" s="37" t="s">
        <v>721</v>
      </c>
      <c r="FQ26" s="37" t="s">
        <v>722</v>
      </c>
      <c r="FR26" s="37" t="s">
        <v>723</v>
      </c>
      <c r="FS26" s="37" t="s">
        <v>724</v>
      </c>
      <c r="FT26" s="37" t="s">
        <v>725</v>
      </c>
      <c r="FU26" s="37" t="s">
        <v>726</v>
      </c>
      <c r="FV26" s="37" t="s">
        <v>727</v>
      </c>
      <c r="FW26" s="37" t="s">
        <v>728</v>
      </c>
      <c r="FX26" s="37" t="s">
        <v>729</v>
      </c>
      <c r="FY26" s="37" t="s">
        <v>730</v>
      </c>
      <c r="FZ26" s="1" t="s">
        <v>275</v>
      </c>
      <c r="GA26" s="1" t="s">
        <v>275</v>
      </c>
      <c r="GB26" s="37" t="s">
        <v>731</v>
      </c>
      <c r="GC26" s="37" t="s">
        <v>732</v>
      </c>
      <c r="GD26" s="37" t="s">
        <v>733</v>
      </c>
      <c r="GE26" s="37" t="s">
        <v>734</v>
      </c>
      <c r="GF26" s="37" t="s">
        <v>735</v>
      </c>
      <c r="GG26" s="37" t="s">
        <v>736</v>
      </c>
      <c r="GH26" s="1" t="s">
        <v>275</v>
      </c>
      <c r="GI26" s="1" t="s">
        <v>275</v>
      </c>
      <c r="GJ26" s="1" t="s">
        <v>275</v>
      </c>
      <c r="GK26" s="1" t="s">
        <v>275</v>
      </c>
      <c r="GL26" s="1">
        <v>247486.65</v>
      </c>
      <c r="GM26" s="1">
        <v>81247.39</v>
      </c>
      <c r="GN26" s="1">
        <v>3075</v>
      </c>
      <c r="GO26" s="1">
        <v>500.49</v>
      </c>
      <c r="GP26" s="1" t="s">
        <v>275</v>
      </c>
      <c r="GQ26" s="1" t="s">
        <v>275</v>
      </c>
      <c r="GR26" s="1" t="s">
        <v>275</v>
      </c>
      <c r="GS26" s="1" t="s">
        <v>275</v>
      </c>
      <c r="GT26" s="1" t="s">
        <v>275</v>
      </c>
      <c r="GU26" s="1" t="s">
        <v>275</v>
      </c>
      <c r="GV26" s="1">
        <v>1069.74</v>
      </c>
      <c r="GW26" s="1">
        <v>4385.93</v>
      </c>
      <c r="GX26" s="1" t="s">
        <v>275</v>
      </c>
      <c r="GY26" s="1" t="s">
        <v>275</v>
      </c>
      <c r="GZ26" s="1" t="s">
        <v>275</v>
      </c>
      <c r="HA26" s="1" t="s">
        <v>275</v>
      </c>
      <c r="HB26" s="1">
        <v>197.98</v>
      </c>
      <c r="HC26" s="1">
        <v>1451.19</v>
      </c>
      <c r="HD26" s="1">
        <v>183.95</v>
      </c>
      <c r="HE26" s="1">
        <v>699.01</v>
      </c>
      <c r="HF26" s="1" t="s">
        <v>275</v>
      </c>
      <c r="HG26" s="1" t="s">
        <v>275</v>
      </c>
      <c r="HH26" s="1" t="s">
        <v>275</v>
      </c>
      <c r="HI26" s="1" t="s">
        <v>275</v>
      </c>
      <c r="HJ26" s="1" t="s">
        <v>275</v>
      </c>
      <c r="HK26" s="1" t="s">
        <v>275</v>
      </c>
      <c r="HL26" s="1">
        <v>202.65</v>
      </c>
      <c r="HM26" s="1">
        <v>1903.22</v>
      </c>
      <c r="HN26" s="1" t="s">
        <v>275</v>
      </c>
      <c r="HO26" s="1" t="s">
        <v>275</v>
      </c>
      <c r="HP26" s="1" t="s">
        <v>275</v>
      </c>
      <c r="HQ26" s="1" t="s">
        <v>275</v>
      </c>
      <c r="HR26" s="1" t="s">
        <v>275</v>
      </c>
      <c r="HS26" s="1" t="s">
        <v>275</v>
      </c>
      <c r="HT26" s="1" t="s">
        <v>275</v>
      </c>
      <c r="HU26" s="1" t="s">
        <v>275</v>
      </c>
      <c r="HV26" s="1" t="s">
        <v>275</v>
      </c>
      <c r="HW26" s="1" t="s">
        <v>275</v>
      </c>
      <c r="HX26" s="1">
        <v>656</v>
      </c>
      <c r="HY26" s="1">
        <v>4663.55</v>
      </c>
      <c r="HZ26" s="1">
        <v>2478.6</v>
      </c>
      <c r="IA26" s="1">
        <v>1065.8</v>
      </c>
      <c r="IB26" s="1">
        <v>28041.88</v>
      </c>
      <c r="IC26" s="1">
        <v>123867.32</v>
      </c>
      <c r="ID26" s="1" t="s">
        <v>275</v>
      </c>
      <c r="IE26" s="1" t="s">
        <v>275</v>
      </c>
      <c r="IF26" s="1" t="s">
        <v>275</v>
      </c>
      <c r="IG26" s="1" t="s">
        <v>275</v>
      </c>
      <c r="IH26" s="1" t="s">
        <v>275</v>
      </c>
      <c r="II26" s="1" t="s">
        <v>275</v>
      </c>
      <c r="IJ26" s="1" t="s">
        <v>275</v>
      </c>
      <c r="IK26" s="1" t="s">
        <v>275</v>
      </c>
      <c r="IL26" s="1" t="s">
        <v>275</v>
      </c>
      <c r="IM26" s="1" t="s">
        <v>275</v>
      </c>
      <c r="IN26" s="1" t="s">
        <v>275</v>
      </c>
      <c r="IO26" s="1" t="s">
        <v>275</v>
      </c>
      <c r="IP26" s="1" t="s">
        <v>275</v>
      </c>
      <c r="IQ26" s="1" t="s">
        <v>275</v>
      </c>
      <c r="IR26" s="1" t="s">
        <v>275</v>
      </c>
      <c r="IS26" s="1" t="s">
        <v>275</v>
      </c>
      <c r="IT26" s="1" t="s">
        <v>275</v>
      </c>
      <c r="IU26" s="1" t="s">
        <v>275</v>
      </c>
      <c r="IV26" s="1" t="s">
        <v>275</v>
      </c>
      <c r="IW26" s="1" t="s">
        <v>275</v>
      </c>
      <c r="IX26" s="1" t="s">
        <v>275</v>
      </c>
      <c r="IY26" s="1" t="s">
        <v>275</v>
      </c>
      <c r="IZ26" s="1" t="s">
        <v>275</v>
      </c>
      <c r="JA26" s="1" t="s">
        <v>275</v>
      </c>
      <c r="JB26" s="1" t="s">
        <v>275</v>
      </c>
      <c r="JC26" s="1" t="s">
        <v>275</v>
      </c>
      <c r="JD26" s="1">
        <v>153.35</v>
      </c>
      <c r="JE26" s="1">
        <v>1429.22</v>
      </c>
      <c r="JF26" s="1" t="s">
        <v>275</v>
      </c>
      <c r="JG26" s="1" t="s">
        <v>275</v>
      </c>
      <c r="JH26" s="1">
        <v>38.04</v>
      </c>
      <c r="JI26" s="1">
        <v>118.11</v>
      </c>
      <c r="JJ26" s="1">
        <v>67</v>
      </c>
      <c r="JK26" s="1">
        <v>242.01</v>
      </c>
      <c r="JL26" s="1" t="s">
        <v>275</v>
      </c>
      <c r="JM26" s="1" t="s">
        <v>275</v>
      </c>
      <c r="JN26" s="1">
        <v>27.5</v>
      </c>
      <c r="JO26" s="1">
        <v>69.03</v>
      </c>
      <c r="JP26" s="1">
        <v>589</v>
      </c>
      <c r="JQ26" s="26">
        <v>11999</v>
      </c>
      <c r="JR26" s="1">
        <f t="shared" si="4"/>
        <v>33.102516000882808</v>
      </c>
      <c r="JS26" s="1">
        <v>196</v>
      </c>
      <c r="JT26" s="1">
        <v>1604</v>
      </c>
      <c r="JU26" s="1">
        <v>1</v>
      </c>
      <c r="JV26" s="1">
        <v>6</v>
      </c>
      <c r="JW26" s="1">
        <v>11</v>
      </c>
      <c r="JX26" s="1">
        <v>6</v>
      </c>
      <c r="KH26" s="1">
        <v>6</v>
      </c>
      <c r="KN26" s="1">
        <v>5</v>
      </c>
      <c r="KO26" s="1">
        <v>5</v>
      </c>
      <c r="KV26" s="1">
        <v>3</v>
      </c>
      <c r="LF26" s="1">
        <v>4</v>
      </c>
      <c r="LH26" s="1">
        <v>18</v>
      </c>
      <c r="LO26" s="1">
        <v>1</v>
      </c>
    </row>
    <row r="27" spans="1:327" ht="15" x14ac:dyDescent="0.25">
      <c r="A27" s="35" t="s">
        <v>737</v>
      </c>
      <c r="B27" s="35" t="s">
        <v>697</v>
      </c>
      <c r="C27" s="35"/>
      <c r="D27" s="24">
        <v>302.8</v>
      </c>
      <c r="E27" s="24">
        <f t="shared" si="0"/>
        <v>58.147291941875821</v>
      </c>
      <c r="F27" s="19">
        <v>0</v>
      </c>
      <c r="G27" s="19">
        <v>100</v>
      </c>
      <c r="H27" s="25">
        <v>17607</v>
      </c>
      <c r="I27" s="42">
        <v>5.7112903325211998E-3</v>
      </c>
      <c r="J27" s="25">
        <v>9288</v>
      </c>
      <c r="K27" s="42">
        <v>0.52751746464474403</v>
      </c>
      <c r="L27" s="25">
        <v>8319</v>
      </c>
      <c r="M27" s="42">
        <v>0.47248253535525597</v>
      </c>
      <c r="N27" s="25">
        <v>5119</v>
      </c>
      <c r="O27" s="19">
        <f t="shared" si="1"/>
        <v>29.073663883682627</v>
      </c>
      <c r="P27" s="25">
        <v>4011</v>
      </c>
      <c r="Q27" s="19">
        <v>22.780712216731999</v>
      </c>
      <c r="R27" s="25">
        <v>11555</v>
      </c>
      <c r="S27" s="20">
        <f t="shared" si="2"/>
        <v>65.627307320951886</v>
      </c>
      <c r="T27" s="25">
        <v>6206</v>
      </c>
      <c r="U27" s="19">
        <v>35.247344806043102</v>
      </c>
      <c r="V27" s="25">
        <v>2271</v>
      </c>
      <c r="W27" s="19">
        <v>12.8982790935423</v>
      </c>
      <c r="X27" s="37" t="s">
        <v>738</v>
      </c>
      <c r="Y27" s="20">
        <f t="shared" si="3"/>
        <v>65.667064235815303</v>
      </c>
      <c r="Z27" s="1">
        <v>3</v>
      </c>
      <c r="AA27" s="1">
        <v>17</v>
      </c>
      <c r="AB27" s="26">
        <v>3215</v>
      </c>
      <c r="AC27" s="25">
        <v>4736</v>
      </c>
      <c r="AD27" s="1">
        <v>3.71</v>
      </c>
      <c r="AE27" s="19">
        <v>2.0059119999999999</v>
      </c>
      <c r="AF27" s="19">
        <v>7.3057429999999997</v>
      </c>
      <c r="AG27" s="19">
        <v>1.1824319999999999</v>
      </c>
      <c r="AH27" s="1">
        <v>1</v>
      </c>
      <c r="AI27" s="23">
        <v>31.584821428571399</v>
      </c>
      <c r="AJ27" s="23">
        <f t="shared" si="5"/>
        <v>1495.8571428571413</v>
      </c>
      <c r="AK27" s="24">
        <v>24.587407840800001</v>
      </c>
      <c r="AL27" s="25">
        <v>4645</v>
      </c>
      <c r="AM27" s="24">
        <v>34.755979482000001</v>
      </c>
      <c r="AN27" s="25">
        <v>6565</v>
      </c>
      <c r="AO27" s="24">
        <v>87.749552238800007</v>
      </c>
      <c r="AP27" s="25">
        <v>16576</v>
      </c>
      <c r="AQ27" s="24">
        <v>6.9279971717000004</v>
      </c>
      <c r="AR27" s="25">
        <v>1309</v>
      </c>
      <c r="AS27" s="24">
        <v>22.371472662199999</v>
      </c>
      <c r="AT27" s="25">
        <v>4226</v>
      </c>
      <c r="AU27" s="24">
        <v>32.030891175000001</v>
      </c>
      <c r="AV27" s="25">
        <v>6051</v>
      </c>
      <c r="AW27" s="24">
        <v>51.130824364200002</v>
      </c>
      <c r="AX27" s="25">
        <v>9659</v>
      </c>
      <c r="AY27" s="24">
        <v>9.2275676308999994</v>
      </c>
      <c r="AZ27" s="25">
        <v>1743</v>
      </c>
      <c r="BA27" s="24">
        <v>0.75961601040000004</v>
      </c>
      <c r="BB27" s="25">
        <v>143</v>
      </c>
      <c r="BC27" s="1">
        <v>22</v>
      </c>
      <c r="BD27" s="1">
        <v>18</v>
      </c>
      <c r="BE27" s="1">
        <v>4</v>
      </c>
      <c r="BF27" s="1">
        <v>132</v>
      </c>
      <c r="BG27" s="1">
        <v>132</v>
      </c>
      <c r="BH27" s="1">
        <v>0</v>
      </c>
      <c r="BI27" s="1">
        <v>0</v>
      </c>
      <c r="BO27" s="1">
        <v>259</v>
      </c>
      <c r="BP27" s="1">
        <v>0</v>
      </c>
      <c r="BQ27" s="1">
        <v>0</v>
      </c>
      <c r="BR27" s="1">
        <v>34</v>
      </c>
      <c r="BS27" s="1">
        <v>1</v>
      </c>
      <c r="BT27" s="1">
        <v>1</v>
      </c>
      <c r="BU27" s="1">
        <v>4</v>
      </c>
      <c r="BV27" s="1">
        <v>0</v>
      </c>
      <c r="BW27" s="1">
        <v>7</v>
      </c>
      <c r="BX27" s="1">
        <v>0</v>
      </c>
      <c r="BY27" s="1">
        <v>2</v>
      </c>
      <c r="BZ27" s="1">
        <v>49</v>
      </c>
      <c r="CA27" s="1">
        <v>161</v>
      </c>
      <c r="CB27" s="39">
        <v>0</v>
      </c>
      <c r="CC27" s="1">
        <v>216</v>
      </c>
      <c r="CD27" s="1">
        <v>0</v>
      </c>
      <c r="CE27" s="1">
        <v>27</v>
      </c>
      <c r="CF27" s="1">
        <v>116</v>
      </c>
      <c r="CG27" s="1">
        <v>73</v>
      </c>
      <c r="CH27" s="19">
        <v>16.131756756756801</v>
      </c>
      <c r="CI27" s="19">
        <v>22.297297297297298</v>
      </c>
      <c r="CJ27" s="19">
        <v>50.464527027027003</v>
      </c>
      <c r="CK27" s="19">
        <v>87.457770270270302</v>
      </c>
      <c r="CL27" s="19">
        <v>10.430743243243199</v>
      </c>
      <c r="CM27" s="19">
        <v>87.774493243243199</v>
      </c>
      <c r="CN27" s="19"/>
      <c r="CO27" s="1" t="s">
        <v>276</v>
      </c>
      <c r="CP27" s="26">
        <v>12000</v>
      </c>
      <c r="CQ27" s="26">
        <v>7200</v>
      </c>
      <c r="CR27" s="26">
        <v>3600</v>
      </c>
      <c r="CS27" s="26">
        <v>1200</v>
      </c>
      <c r="CT27" s="26">
        <v>2708</v>
      </c>
      <c r="CU27" s="26">
        <v>2</v>
      </c>
      <c r="CV27" s="26">
        <v>4</v>
      </c>
      <c r="CW27" s="1">
        <v>86</v>
      </c>
      <c r="CX27" s="1">
        <v>4415</v>
      </c>
      <c r="CY27" s="1">
        <v>261</v>
      </c>
      <c r="CZ27" s="1">
        <v>34</v>
      </c>
      <c r="DA27" s="1">
        <v>645</v>
      </c>
      <c r="DB27" s="1">
        <v>48</v>
      </c>
      <c r="DC27" s="1">
        <v>34</v>
      </c>
      <c r="DD27" s="1">
        <v>2223</v>
      </c>
      <c r="DE27" s="1">
        <v>118</v>
      </c>
      <c r="DF27" s="1">
        <v>13</v>
      </c>
      <c r="DG27" s="1">
        <v>1088</v>
      </c>
      <c r="DH27" s="1">
        <v>63</v>
      </c>
      <c r="DI27" s="1">
        <v>5</v>
      </c>
      <c r="DJ27" s="1">
        <v>389</v>
      </c>
      <c r="DK27" s="1">
        <v>21</v>
      </c>
      <c r="DO27" s="1">
        <v>7.88</v>
      </c>
      <c r="DP27" s="1" t="s">
        <v>277</v>
      </c>
      <c r="DQ27" s="1">
        <v>7.42</v>
      </c>
      <c r="DR27" s="26">
        <v>835911</v>
      </c>
      <c r="DS27" s="26">
        <v>4265</v>
      </c>
      <c r="DT27" s="26">
        <v>1346.2592983939101</v>
      </c>
      <c r="DU27" s="40">
        <v>5</v>
      </c>
      <c r="DV27" s="1">
        <v>3</v>
      </c>
      <c r="DW27" s="1">
        <v>0</v>
      </c>
      <c r="DX27" s="1">
        <v>0</v>
      </c>
      <c r="DY27" s="1">
        <v>12</v>
      </c>
      <c r="DZ27" s="1">
        <v>2</v>
      </c>
      <c r="EA27" s="1">
        <v>551</v>
      </c>
      <c r="EB27" s="1">
        <v>930</v>
      </c>
      <c r="EC27" s="1">
        <v>119952</v>
      </c>
      <c r="ED27" s="26">
        <v>8417</v>
      </c>
      <c r="EE27" s="26">
        <v>8322</v>
      </c>
      <c r="EF27" s="19">
        <v>98.871331828442393</v>
      </c>
      <c r="EG27" s="19">
        <v>42.6820475847152</v>
      </c>
      <c r="EH27" s="19">
        <v>57.3179524152848</v>
      </c>
      <c r="EI27" s="1">
        <v>95</v>
      </c>
      <c r="EJ27" s="19">
        <v>1.1286681715575599</v>
      </c>
      <c r="EK27" s="26">
        <v>221</v>
      </c>
      <c r="EL27" s="26">
        <v>761</v>
      </c>
      <c r="EM27" s="44">
        <v>122.70399999999999</v>
      </c>
      <c r="EN27" s="26">
        <v>6422</v>
      </c>
      <c r="EO27" s="23">
        <v>23.653068000000001</v>
      </c>
      <c r="EP27" s="23">
        <v>28.978511999999998</v>
      </c>
      <c r="EQ27" s="23">
        <v>12.208035000000001</v>
      </c>
      <c r="ER27" s="23">
        <v>33.587667000000003</v>
      </c>
      <c r="ES27" s="1">
        <v>37.842571</v>
      </c>
      <c r="ET27" s="1">
        <v>2.16</v>
      </c>
      <c r="EU27" s="31">
        <v>54.6416434661284</v>
      </c>
      <c r="EV27" s="31" t="s">
        <v>299</v>
      </c>
      <c r="EW27" s="1">
        <v>34</v>
      </c>
      <c r="EX27" s="1">
        <v>5</v>
      </c>
      <c r="EY27" s="1">
        <v>30</v>
      </c>
      <c r="EZ27" s="1">
        <v>1</v>
      </c>
      <c r="FA27" s="1">
        <v>0</v>
      </c>
      <c r="FB27" s="33">
        <v>11</v>
      </c>
      <c r="FC27" s="1">
        <v>46</v>
      </c>
      <c r="FD27" s="1">
        <v>0</v>
      </c>
      <c r="FE27" s="1">
        <v>0</v>
      </c>
      <c r="FF27" s="1">
        <v>0</v>
      </c>
      <c r="FG27" s="1">
        <v>1</v>
      </c>
      <c r="FH27" s="1">
        <v>1</v>
      </c>
      <c r="FI27" s="1">
        <v>6</v>
      </c>
      <c r="FJ27" s="24">
        <v>6312.9</v>
      </c>
      <c r="FK27" s="24">
        <v>3735.9</v>
      </c>
      <c r="FL27" s="44">
        <v>13529.98</v>
      </c>
      <c r="FM27" s="44">
        <v>115015.43</v>
      </c>
      <c r="FN27" s="37" t="s">
        <v>739</v>
      </c>
      <c r="FO27" s="37" t="s">
        <v>740</v>
      </c>
      <c r="FP27" s="37" t="s">
        <v>741</v>
      </c>
      <c r="FQ27" s="37" t="s">
        <v>742</v>
      </c>
      <c r="FR27" s="37" t="s">
        <v>743</v>
      </c>
      <c r="FS27" s="37" t="s">
        <v>744</v>
      </c>
      <c r="FT27" s="37" t="s">
        <v>745</v>
      </c>
      <c r="FU27" s="37" t="s">
        <v>746</v>
      </c>
      <c r="FV27" s="37" t="s">
        <v>747</v>
      </c>
      <c r="FW27" s="37" t="s">
        <v>748</v>
      </c>
      <c r="FX27" s="37" t="s">
        <v>749</v>
      </c>
      <c r="FY27" s="37" t="s">
        <v>750</v>
      </c>
      <c r="FZ27" s="1" t="s">
        <v>275</v>
      </c>
      <c r="GA27" s="1" t="s">
        <v>275</v>
      </c>
      <c r="GB27" s="37" t="s">
        <v>751</v>
      </c>
      <c r="GC27" s="37" t="s">
        <v>752</v>
      </c>
      <c r="GD27" s="37" t="s">
        <v>753</v>
      </c>
      <c r="GE27" s="37" t="s">
        <v>754</v>
      </c>
      <c r="GF27" s="37" t="s">
        <v>755</v>
      </c>
      <c r="GG27" s="37" t="s">
        <v>756</v>
      </c>
      <c r="GH27" s="1">
        <v>983.97</v>
      </c>
      <c r="GI27" s="1">
        <v>12812.54</v>
      </c>
      <c r="GJ27" s="1" t="s">
        <v>275</v>
      </c>
      <c r="GK27" s="1" t="s">
        <v>275</v>
      </c>
      <c r="GL27" s="1">
        <v>657</v>
      </c>
      <c r="GM27" s="1">
        <v>248.87</v>
      </c>
      <c r="GN27" s="1">
        <v>2639.48</v>
      </c>
      <c r="GO27" s="1">
        <v>1197.8399999999999</v>
      </c>
      <c r="GP27" s="1">
        <v>16.46</v>
      </c>
      <c r="GQ27" s="1">
        <v>64.19</v>
      </c>
      <c r="GR27" s="1" t="s">
        <v>275</v>
      </c>
      <c r="GS27" s="1" t="s">
        <v>275</v>
      </c>
      <c r="GT27" s="1" t="s">
        <v>275</v>
      </c>
      <c r="GU27" s="1" t="s">
        <v>275</v>
      </c>
      <c r="GV27" s="1">
        <v>5.79</v>
      </c>
      <c r="GW27" s="1">
        <v>28.08</v>
      </c>
      <c r="GX27" s="1">
        <v>27.54</v>
      </c>
      <c r="GY27" s="1">
        <v>95.01</v>
      </c>
      <c r="GZ27" s="1" t="s">
        <v>275</v>
      </c>
      <c r="HA27" s="1" t="s">
        <v>275</v>
      </c>
      <c r="HB27" s="1">
        <v>16.149999999999999</v>
      </c>
      <c r="HC27" s="1">
        <v>160.69</v>
      </c>
      <c r="HD27" s="1" t="s">
        <v>275</v>
      </c>
      <c r="HE27" s="1" t="s">
        <v>275</v>
      </c>
      <c r="HF27" s="1">
        <v>1131.3</v>
      </c>
      <c r="HG27" s="1">
        <v>17726.28</v>
      </c>
      <c r="HH27" s="1" t="s">
        <v>275</v>
      </c>
      <c r="HI27" s="1" t="s">
        <v>275</v>
      </c>
      <c r="HJ27" s="1" t="s">
        <v>275</v>
      </c>
      <c r="HK27" s="1" t="s">
        <v>275</v>
      </c>
      <c r="HL27" s="1">
        <v>94.77</v>
      </c>
      <c r="HM27" s="1">
        <v>1005.07</v>
      </c>
      <c r="HN27" s="1" t="s">
        <v>275</v>
      </c>
      <c r="HO27" s="1" t="s">
        <v>275</v>
      </c>
      <c r="HP27" s="1" t="s">
        <v>275</v>
      </c>
      <c r="HQ27" s="1" t="s">
        <v>275</v>
      </c>
      <c r="HR27" s="1" t="s">
        <v>275</v>
      </c>
      <c r="HS27" s="1" t="s">
        <v>275</v>
      </c>
      <c r="HT27" s="1" t="s">
        <v>275</v>
      </c>
      <c r="HU27" s="1" t="s">
        <v>275</v>
      </c>
      <c r="HV27" s="1" t="s">
        <v>275</v>
      </c>
      <c r="HW27" s="1" t="s">
        <v>275</v>
      </c>
      <c r="HX27" s="1">
        <v>481.8</v>
      </c>
      <c r="HY27" s="1">
        <v>3308.12</v>
      </c>
      <c r="HZ27" s="1" t="s">
        <v>275</v>
      </c>
      <c r="IA27" s="1" t="s">
        <v>275</v>
      </c>
      <c r="IB27" s="1">
        <v>8851.25</v>
      </c>
      <c r="IC27" s="1">
        <v>46358.37</v>
      </c>
      <c r="ID27" s="1" t="s">
        <v>275</v>
      </c>
      <c r="IE27" s="1" t="s">
        <v>275</v>
      </c>
      <c r="IF27" s="1" t="s">
        <v>275</v>
      </c>
      <c r="IG27" s="1" t="s">
        <v>275</v>
      </c>
      <c r="IH27" s="1">
        <v>19</v>
      </c>
      <c r="II27" s="1">
        <v>108.3</v>
      </c>
      <c r="IJ27" s="1" t="s">
        <v>275</v>
      </c>
      <c r="IK27" s="1" t="s">
        <v>275</v>
      </c>
      <c r="IL27" s="1">
        <v>15.3</v>
      </c>
      <c r="IM27" s="1">
        <v>62.48</v>
      </c>
      <c r="IN27" s="1">
        <v>37.51</v>
      </c>
      <c r="IO27" s="1">
        <v>1363.19</v>
      </c>
      <c r="IP27" s="1" t="s">
        <v>275</v>
      </c>
      <c r="IQ27" s="1" t="s">
        <v>275</v>
      </c>
      <c r="IR27" s="1" t="s">
        <v>275</v>
      </c>
      <c r="IS27" s="1" t="s">
        <v>275</v>
      </c>
      <c r="IT27" s="1">
        <v>30</v>
      </c>
      <c r="IU27" s="1">
        <v>231.9</v>
      </c>
      <c r="IV27" s="1" t="s">
        <v>275</v>
      </c>
      <c r="IW27" s="1" t="s">
        <v>275</v>
      </c>
      <c r="IX27" s="1" t="s">
        <v>275</v>
      </c>
      <c r="IY27" s="1" t="s">
        <v>275</v>
      </c>
      <c r="IZ27" s="1" t="s">
        <v>275</v>
      </c>
      <c r="JA27" s="1" t="s">
        <v>275</v>
      </c>
      <c r="JB27" s="1" t="s">
        <v>275</v>
      </c>
      <c r="JC27" s="1" t="s">
        <v>275</v>
      </c>
      <c r="JD27" s="1">
        <v>992.94</v>
      </c>
      <c r="JE27" s="1">
        <v>11559.32</v>
      </c>
      <c r="JF27" s="1">
        <v>8.35</v>
      </c>
      <c r="JG27" s="1">
        <v>71.81</v>
      </c>
      <c r="JH27" s="1" t="s">
        <v>275</v>
      </c>
      <c r="JI27" s="1" t="s">
        <v>275</v>
      </c>
      <c r="JJ27" s="1">
        <v>72.099999999999994</v>
      </c>
      <c r="JK27" s="1">
        <v>318.52</v>
      </c>
      <c r="JL27" s="1" t="s">
        <v>275</v>
      </c>
      <c r="JM27" s="1" t="s">
        <v>275</v>
      </c>
      <c r="JN27" s="1" t="s">
        <v>275</v>
      </c>
      <c r="JO27" s="1" t="s">
        <v>275</v>
      </c>
      <c r="JP27" s="1">
        <v>71</v>
      </c>
      <c r="JQ27" s="26">
        <v>305</v>
      </c>
      <c r="JR27" s="1">
        <f t="shared" si="4"/>
        <v>1.7322655761912875</v>
      </c>
      <c r="JS27" s="1">
        <v>167</v>
      </c>
      <c r="JT27" s="1">
        <v>57</v>
      </c>
      <c r="JV27" s="1">
        <v>8</v>
      </c>
      <c r="JW27" s="1">
        <v>9</v>
      </c>
      <c r="JX27" s="1">
        <v>5</v>
      </c>
      <c r="KT27" s="1">
        <v>6</v>
      </c>
      <c r="KV27" s="1">
        <v>10</v>
      </c>
    </row>
    <row r="28" spans="1:327" ht="15" x14ac:dyDescent="0.25">
      <c r="A28" s="35" t="s">
        <v>757</v>
      </c>
      <c r="B28" s="35" t="s">
        <v>482</v>
      </c>
      <c r="C28" s="35"/>
      <c r="D28" s="18">
        <v>292.306140741408</v>
      </c>
      <c r="E28" s="18">
        <f t="shared" si="0"/>
        <v>70.723796453830261</v>
      </c>
      <c r="F28" s="19">
        <v>18.410487108789201</v>
      </c>
      <c r="G28" s="20">
        <v>81.560489527402893</v>
      </c>
      <c r="H28" s="21">
        <v>20673</v>
      </c>
      <c r="I28" s="36">
        <v>6.7058275142960703E-3</v>
      </c>
      <c r="J28" s="21">
        <v>10812</v>
      </c>
      <c r="K28" s="36">
        <v>0.52300101581773295</v>
      </c>
      <c r="L28" s="21">
        <v>9861</v>
      </c>
      <c r="M28" s="36">
        <v>0.47699898418226699</v>
      </c>
      <c r="N28" s="21">
        <v>5248</v>
      </c>
      <c r="O28" s="20">
        <f t="shared" si="1"/>
        <v>25.385768877279542</v>
      </c>
      <c r="P28" s="21">
        <v>3732</v>
      </c>
      <c r="Q28" s="20">
        <v>18.052532288492198</v>
      </c>
      <c r="R28" s="21">
        <v>14229</v>
      </c>
      <c r="S28" s="20">
        <f t="shared" si="2"/>
        <v>68.82890727035263</v>
      </c>
      <c r="T28" s="21">
        <v>7022</v>
      </c>
      <c r="U28" s="20">
        <v>33.967010109805102</v>
      </c>
      <c r="V28" s="21">
        <v>4671</v>
      </c>
      <c r="W28" s="20">
        <v>22.5946887244232</v>
      </c>
      <c r="X28" s="37" t="s">
        <v>758</v>
      </c>
      <c r="Y28" s="20">
        <f t="shared" si="3"/>
        <v>85.531853141779138</v>
      </c>
      <c r="Z28" s="38">
        <v>15</v>
      </c>
      <c r="AA28" s="38">
        <v>20</v>
      </c>
      <c r="AB28" s="21">
        <v>6284</v>
      </c>
      <c r="AC28" s="21">
        <v>5538</v>
      </c>
      <c r="AD28" s="22">
        <v>3.73</v>
      </c>
      <c r="AE28" s="20">
        <v>36.384976999999999</v>
      </c>
      <c r="AF28" s="20">
        <v>0.54171199999999997</v>
      </c>
      <c r="AG28" s="20">
        <v>1.3723369999999999</v>
      </c>
      <c r="AH28" s="22">
        <v>3</v>
      </c>
      <c r="AI28" s="23">
        <v>25.934664246823999</v>
      </c>
      <c r="AJ28" s="23">
        <f t="shared" si="5"/>
        <v>1436.2617059891131</v>
      </c>
      <c r="AK28" s="18">
        <v>21.1335690931</v>
      </c>
      <c r="AL28" s="21">
        <v>4402</v>
      </c>
      <c r="AM28" s="18">
        <v>13.6771489529</v>
      </c>
      <c r="AN28" s="21">
        <v>2849</v>
      </c>
      <c r="AO28" s="18">
        <v>71.683730972099994</v>
      </c>
      <c r="AP28" s="21">
        <v>14931</v>
      </c>
      <c r="AQ28" s="18">
        <v>25.254817061099999</v>
      </c>
      <c r="AR28" s="21">
        <v>5260</v>
      </c>
      <c r="AS28" s="18">
        <v>81.769228602300004</v>
      </c>
      <c r="AT28" s="21">
        <v>17032</v>
      </c>
      <c r="AU28" s="18">
        <v>32.912337404699997</v>
      </c>
      <c r="AV28" s="21">
        <v>6855</v>
      </c>
      <c r="AW28" s="18">
        <v>64.231643764799998</v>
      </c>
      <c r="AX28" s="21">
        <v>13379</v>
      </c>
      <c r="AY28" s="18">
        <v>16.160585872799999</v>
      </c>
      <c r="AZ28" s="21">
        <v>3366</v>
      </c>
      <c r="BA28" s="18">
        <v>0.93100252750000001</v>
      </c>
      <c r="BB28" s="21">
        <v>194</v>
      </c>
      <c r="BC28" s="1">
        <v>31</v>
      </c>
      <c r="BD28" s="1">
        <v>26</v>
      </c>
      <c r="BE28" s="1">
        <v>5</v>
      </c>
      <c r="BF28" s="1">
        <v>308</v>
      </c>
      <c r="BG28" s="1">
        <v>79</v>
      </c>
      <c r="BH28" s="1">
        <v>0</v>
      </c>
      <c r="BI28" s="1">
        <v>0</v>
      </c>
      <c r="BJ28" s="22"/>
      <c r="BK28" s="22"/>
      <c r="BL28" s="22"/>
      <c r="BM28" s="22"/>
      <c r="BN28" s="22"/>
      <c r="BO28" s="22">
        <v>88</v>
      </c>
      <c r="BP28" s="22">
        <v>0</v>
      </c>
      <c r="BQ28" s="22">
        <v>0</v>
      </c>
      <c r="BR28" s="22">
        <v>14</v>
      </c>
      <c r="BS28" s="22">
        <v>1</v>
      </c>
      <c r="BT28" s="22">
        <v>0</v>
      </c>
      <c r="BU28" s="22">
        <v>0</v>
      </c>
      <c r="BV28" s="22">
        <v>0</v>
      </c>
      <c r="BW28" s="22">
        <v>0</v>
      </c>
      <c r="BX28" s="22">
        <v>0</v>
      </c>
      <c r="BY28" s="22">
        <v>7</v>
      </c>
      <c r="BZ28" s="22">
        <v>16</v>
      </c>
      <c r="CA28" s="22">
        <v>50</v>
      </c>
      <c r="CB28" s="39" t="s">
        <v>275</v>
      </c>
      <c r="CC28" s="22">
        <v>245</v>
      </c>
      <c r="CD28" s="22">
        <v>21</v>
      </c>
      <c r="CE28" s="22">
        <v>43</v>
      </c>
      <c r="CF28" s="22">
        <v>152</v>
      </c>
      <c r="CG28" s="22">
        <v>29</v>
      </c>
      <c r="CH28" s="20">
        <v>9.8591549295774605</v>
      </c>
      <c r="CI28" s="20">
        <v>8.1798483206933899</v>
      </c>
      <c r="CJ28" s="20">
        <v>33.008306247742901</v>
      </c>
      <c r="CK28" s="20">
        <v>66.756951968219596</v>
      </c>
      <c r="CL28" s="20">
        <v>12.964969302997501</v>
      </c>
      <c r="CM28" s="20">
        <v>74.882629107981202</v>
      </c>
      <c r="CN28" s="20"/>
      <c r="CO28" s="1">
        <v>0</v>
      </c>
      <c r="CP28" s="21">
        <v>4000</v>
      </c>
      <c r="CQ28" s="21">
        <v>2000</v>
      </c>
      <c r="CR28" s="21">
        <v>2000</v>
      </c>
      <c r="CS28" s="21">
        <v>0</v>
      </c>
      <c r="CT28" s="21">
        <v>602</v>
      </c>
      <c r="CU28" s="21">
        <v>1</v>
      </c>
      <c r="CV28" s="21"/>
      <c r="CW28" s="22">
        <v>131</v>
      </c>
      <c r="CX28" s="22">
        <v>5570</v>
      </c>
      <c r="CY28" s="22">
        <v>375</v>
      </c>
      <c r="CZ28" s="22">
        <v>51</v>
      </c>
      <c r="DA28" s="22">
        <v>928</v>
      </c>
      <c r="DB28" s="22">
        <v>65</v>
      </c>
      <c r="DC28" s="22">
        <v>55</v>
      </c>
      <c r="DD28" s="22">
        <v>2150</v>
      </c>
      <c r="DE28" s="22">
        <v>155</v>
      </c>
      <c r="DF28" s="22">
        <v>19</v>
      </c>
      <c r="DG28" s="22">
        <v>1217</v>
      </c>
      <c r="DH28" s="22">
        <v>87</v>
      </c>
      <c r="DI28" s="22">
        <v>5</v>
      </c>
      <c r="DJ28" s="22">
        <v>1113</v>
      </c>
      <c r="DK28" s="22">
        <v>45</v>
      </c>
      <c r="DL28" s="22"/>
      <c r="DM28" s="22"/>
      <c r="DN28" s="22"/>
      <c r="DO28" s="1">
        <v>6.96</v>
      </c>
      <c r="DP28" s="1" t="s">
        <v>298</v>
      </c>
      <c r="DQ28" s="1">
        <v>16.649999999999999</v>
      </c>
      <c r="DR28" s="21">
        <v>1649184</v>
      </c>
      <c r="DS28" s="21">
        <v>5469</v>
      </c>
      <c r="DT28" s="21">
        <v>3300.5434145181698</v>
      </c>
      <c r="DU28" s="40"/>
      <c r="DV28" s="1">
        <v>5</v>
      </c>
      <c r="DW28" s="1">
        <v>0</v>
      </c>
      <c r="DX28" s="1">
        <v>0</v>
      </c>
      <c r="DY28" s="1">
        <v>11</v>
      </c>
      <c r="DZ28" s="1">
        <v>1</v>
      </c>
      <c r="EA28" s="1">
        <v>101</v>
      </c>
      <c r="EB28" s="1">
        <v>177</v>
      </c>
      <c r="EC28" s="1">
        <v>19440</v>
      </c>
      <c r="ED28" s="21">
        <v>9002</v>
      </c>
      <c r="EE28" s="21">
        <v>8933</v>
      </c>
      <c r="EF28" s="20">
        <v>99.233503665851998</v>
      </c>
      <c r="EG28" s="20">
        <v>35.598343221762001</v>
      </c>
      <c r="EH28" s="20">
        <v>64.401656778238006</v>
      </c>
      <c r="EI28" s="22">
        <v>69</v>
      </c>
      <c r="EJ28" s="20">
        <v>0.76649633414796703</v>
      </c>
      <c r="EK28" s="21">
        <v>379</v>
      </c>
      <c r="EL28" s="21">
        <v>723</v>
      </c>
      <c r="EM28" s="41">
        <v>79.481999999999999</v>
      </c>
      <c r="EN28" s="21">
        <v>6941</v>
      </c>
      <c r="EO28" s="28">
        <v>50.655524999999997</v>
      </c>
      <c r="EP28" s="28">
        <v>13.038467000000001</v>
      </c>
      <c r="EQ28" s="28">
        <v>10.387551999999999</v>
      </c>
      <c r="ER28" s="28">
        <v>25.486241</v>
      </c>
      <c r="ES28" s="1">
        <v>6.4124460000000001</v>
      </c>
      <c r="ET28" s="1">
        <v>0.37</v>
      </c>
      <c r="EU28" s="31">
        <v>50.715557844114102</v>
      </c>
      <c r="EV28" s="31" t="s">
        <v>271</v>
      </c>
      <c r="EW28" s="1">
        <v>1</v>
      </c>
      <c r="EX28" s="1">
        <v>0</v>
      </c>
      <c r="EY28" s="1">
        <v>0</v>
      </c>
      <c r="EZ28" s="1">
        <v>0</v>
      </c>
      <c r="FA28" s="1">
        <v>0</v>
      </c>
      <c r="FB28" s="33">
        <v>0</v>
      </c>
      <c r="FC28" s="1" t="s">
        <v>275</v>
      </c>
      <c r="FD28" s="1" t="s">
        <v>275</v>
      </c>
      <c r="FE28" s="1" t="s">
        <v>275</v>
      </c>
      <c r="FF28" s="1" t="s">
        <v>275</v>
      </c>
      <c r="FG28" s="1" t="s">
        <v>275</v>
      </c>
      <c r="FH28" s="1">
        <v>3</v>
      </c>
      <c r="FI28" s="22"/>
      <c r="FJ28" s="18">
        <v>7514.5</v>
      </c>
      <c r="FK28" s="18">
        <v>7485.5</v>
      </c>
      <c r="FL28" s="41">
        <v>11647.71</v>
      </c>
      <c r="FM28" s="41">
        <v>59531.94</v>
      </c>
      <c r="FN28" s="37" t="s">
        <v>759</v>
      </c>
      <c r="FO28" s="37" t="s">
        <v>760</v>
      </c>
      <c r="FP28" s="37" t="s">
        <v>761</v>
      </c>
      <c r="FQ28" s="37" t="s">
        <v>762</v>
      </c>
      <c r="FR28" s="37" t="s">
        <v>763</v>
      </c>
      <c r="FS28" s="37" t="s">
        <v>764</v>
      </c>
      <c r="FT28" s="37" t="s">
        <v>765</v>
      </c>
      <c r="FU28" s="37" t="s">
        <v>766</v>
      </c>
      <c r="FV28" s="37" t="s">
        <v>767</v>
      </c>
      <c r="FW28" s="37" t="s">
        <v>768</v>
      </c>
      <c r="FX28" s="1" t="s">
        <v>275</v>
      </c>
      <c r="FY28" s="1" t="s">
        <v>275</v>
      </c>
      <c r="FZ28" s="1" t="s">
        <v>275</v>
      </c>
      <c r="GA28" s="1" t="s">
        <v>275</v>
      </c>
      <c r="GB28" s="37" t="s">
        <v>769</v>
      </c>
      <c r="GC28" s="37" t="s">
        <v>770</v>
      </c>
      <c r="GD28" s="37" t="s">
        <v>771</v>
      </c>
      <c r="GE28" s="37" t="s">
        <v>772</v>
      </c>
      <c r="GF28" s="37" t="s">
        <v>773</v>
      </c>
      <c r="GG28" s="37" t="s">
        <v>774</v>
      </c>
      <c r="GH28" s="1" t="s">
        <v>275</v>
      </c>
      <c r="GI28" s="1" t="s">
        <v>275</v>
      </c>
      <c r="GJ28" s="1" t="s">
        <v>275</v>
      </c>
      <c r="GK28" s="1" t="s">
        <v>275</v>
      </c>
      <c r="GL28" s="1" t="s">
        <v>275</v>
      </c>
      <c r="GM28" s="1" t="s">
        <v>275</v>
      </c>
      <c r="GN28" s="1" t="s">
        <v>275</v>
      </c>
      <c r="GO28" s="1" t="s">
        <v>275</v>
      </c>
      <c r="GP28" s="1" t="s">
        <v>275</v>
      </c>
      <c r="GQ28" s="1" t="s">
        <v>275</v>
      </c>
      <c r="GR28" s="1" t="s">
        <v>275</v>
      </c>
      <c r="GS28" s="1" t="s">
        <v>275</v>
      </c>
      <c r="GT28" s="1">
        <v>573.29999999999995</v>
      </c>
      <c r="GU28" s="1">
        <v>3699.25</v>
      </c>
      <c r="GV28" s="1" t="s">
        <v>275</v>
      </c>
      <c r="GW28" s="1" t="s">
        <v>275</v>
      </c>
      <c r="GX28" s="1" t="s">
        <v>275</v>
      </c>
      <c r="GY28" s="1" t="s">
        <v>275</v>
      </c>
      <c r="GZ28" s="1" t="s">
        <v>275</v>
      </c>
      <c r="HA28" s="1" t="s">
        <v>275</v>
      </c>
      <c r="HB28" s="1" t="s">
        <v>275</v>
      </c>
      <c r="HC28" s="1" t="s">
        <v>275</v>
      </c>
      <c r="HD28" s="1" t="s">
        <v>275</v>
      </c>
      <c r="HE28" s="1" t="s">
        <v>275</v>
      </c>
      <c r="HF28" s="1" t="s">
        <v>275</v>
      </c>
      <c r="HG28" s="1" t="s">
        <v>275</v>
      </c>
      <c r="HH28" s="1" t="s">
        <v>275</v>
      </c>
      <c r="HI28" s="1" t="s">
        <v>275</v>
      </c>
      <c r="HJ28" s="1" t="s">
        <v>275</v>
      </c>
      <c r="HK28" s="1" t="s">
        <v>275</v>
      </c>
      <c r="HL28" s="1">
        <v>127.18</v>
      </c>
      <c r="HM28" s="1">
        <v>1639.62</v>
      </c>
      <c r="HN28" s="1" t="s">
        <v>275</v>
      </c>
      <c r="HO28" s="1" t="s">
        <v>275</v>
      </c>
      <c r="HP28" s="1" t="s">
        <v>275</v>
      </c>
      <c r="HQ28" s="1" t="s">
        <v>275</v>
      </c>
      <c r="HR28" s="1" t="s">
        <v>275</v>
      </c>
      <c r="HS28" s="1" t="s">
        <v>275</v>
      </c>
      <c r="HT28" s="1" t="s">
        <v>275</v>
      </c>
      <c r="HU28" s="1" t="s">
        <v>275</v>
      </c>
      <c r="HV28" s="1">
        <v>21.5</v>
      </c>
      <c r="HW28" s="1">
        <v>58.58</v>
      </c>
      <c r="HX28" s="1" t="s">
        <v>275</v>
      </c>
      <c r="HY28" s="1" t="s">
        <v>275</v>
      </c>
      <c r="HZ28" s="1" t="s">
        <v>275</v>
      </c>
      <c r="IA28" s="1" t="s">
        <v>275</v>
      </c>
      <c r="IB28" s="1">
        <v>8491.11</v>
      </c>
      <c r="IC28" s="1">
        <v>42353.17</v>
      </c>
      <c r="ID28" s="1" t="s">
        <v>275</v>
      </c>
      <c r="IE28" s="1" t="s">
        <v>275</v>
      </c>
      <c r="IF28" s="1" t="s">
        <v>275</v>
      </c>
      <c r="IG28" s="1" t="s">
        <v>275</v>
      </c>
      <c r="IH28" s="1" t="s">
        <v>275</v>
      </c>
      <c r="II28" s="1" t="s">
        <v>275</v>
      </c>
      <c r="IJ28" s="1">
        <v>1399.32</v>
      </c>
      <c r="IK28" s="1">
        <v>1192.07</v>
      </c>
      <c r="IL28" s="1" t="s">
        <v>275</v>
      </c>
      <c r="IM28" s="1" t="s">
        <v>275</v>
      </c>
      <c r="IN28" s="1" t="s">
        <v>275</v>
      </c>
      <c r="IO28" s="1" t="s">
        <v>275</v>
      </c>
      <c r="IP28" s="1" t="s">
        <v>275</v>
      </c>
      <c r="IQ28" s="1" t="s">
        <v>275</v>
      </c>
      <c r="IR28" s="1" t="s">
        <v>275</v>
      </c>
      <c r="IS28" s="1" t="s">
        <v>275</v>
      </c>
      <c r="IT28" s="1" t="s">
        <v>275</v>
      </c>
      <c r="IU28" s="1" t="s">
        <v>275</v>
      </c>
      <c r="IV28" s="1">
        <v>408.38</v>
      </c>
      <c r="IW28" s="1">
        <v>4173.6400000000003</v>
      </c>
      <c r="IX28" s="1" t="s">
        <v>275</v>
      </c>
      <c r="IY28" s="1" t="s">
        <v>275</v>
      </c>
      <c r="IZ28" s="1" t="s">
        <v>275</v>
      </c>
      <c r="JA28" s="1" t="s">
        <v>275</v>
      </c>
      <c r="JB28" s="1" t="s">
        <v>275</v>
      </c>
      <c r="JC28" s="1" t="s">
        <v>275</v>
      </c>
      <c r="JD28" s="1" t="s">
        <v>275</v>
      </c>
      <c r="JE28" s="1" t="s">
        <v>275</v>
      </c>
      <c r="JF28" s="1" t="s">
        <v>275</v>
      </c>
      <c r="JG28" s="1" t="s">
        <v>275</v>
      </c>
      <c r="JH28" s="1" t="s">
        <v>275</v>
      </c>
      <c r="JI28" s="1" t="s">
        <v>275</v>
      </c>
      <c r="JJ28" s="1" t="s">
        <v>275</v>
      </c>
      <c r="JK28" s="1" t="s">
        <v>275</v>
      </c>
      <c r="JL28" s="1" t="s">
        <v>275</v>
      </c>
      <c r="JM28" s="1" t="s">
        <v>275</v>
      </c>
      <c r="JN28" s="1" t="s">
        <v>275</v>
      </c>
      <c r="JO28" s="1" t="s">
        <v>275</v>
      </c>
      <c r="JP28" s="1">
        <v>13651</v>
      </c>
      <c r="JQ28" s="26">
        <v>18697</v>
      </c>
      <c r="JR28" s="1">
        <f t="shared" si="4"/>
        <v>90.441638852609685</v>
      </c>
      <c r="JS28" s="1">
        <v>18225</v>
      </c>
      <c r="JT28" s="1">
        <v>9</v>
      </c>
      <c r="JU28" s="1">
        <v>7</v>
      </c>
      <c r="JV28" s="1">
        <v>7</v>
      </c>
      <c r="JX28" s="1">
        <v>9</v>
      </c>
      <c r="KB28" s="1">
        <v>1</v>
      </c>
      <c r="KH28" s="1">
        <v>2</v>
      </c>
      <c r="KM28" s="1">
        <v>2</v>
      </c>
      <c r="KO28" s="1">
        <v>1</v>
      </c>
      <c r="KU28" s="1">
        <v>19</v>
      </c>
      <c r="KY28" s="1">
        <v>3</v>
      </c>
      <c r="LG28" s="1">
        <v>1</v>
      </c>
      <c r="LL28" s="1">
        <v>572</v>
      </c>
      <c r="LO28" s="1">
        <v>1</v>
      </c>
    </row>
    <row r="29" spans="1:327" ht="15" x14ac:dyDescent="0.25">
      <c r="A29" s="35" t="s">
        <v>775</v>
      </c>
      <c r="B29" s="35" t="s">
        <v>482</v>
      </c>
      <c r="C29" s="35"/>
      <c r="D29" s="24">
        <v>107.5</v>
      </c>
      <c r="E29" s="24">
        <f t="shared" si="0"/>
        <v>118.75348837209302</v>
      </c>
      <c r="F29" s="19">
        <v>0</v>
      </c>
      <c r="G29" s="19">
        <v>100</v>
      </c>
      <c r="H29" s="25">
        <v>12766</v>
      </c>
      <c r="I29" s="42">
        <v>4.1409855389882297E-3</v>
      </c>
      <c r="J29" s="25">
        <v>6571</v>
      </c>
      <c r="K29" s="42">
        <v>0.51472661757794103</v>
      </c>
      <c r="L29" s="25">
        <v>6195</v>
      </c>
      <c r="M29" s="42">
        <v>0.48527338242205897</v>
      </c>
      <c r="N29" s="25">
        <v>3786</v>
      </c>
      <c r="O29" s="19">
        <f t="shared" si="1"/>
        <v>29.656901143662854</v>
      </c>
      <c r="P29" s="25">
        <v>3006</v>
      </c>
      <c r="Q29" s="19">
        <v>23.546921510261601</v>
      </c>
      <c r="R29" s="25">
        <v>8115</v>
      </c>
      <c r="S29" s="20">
        <f t="shared" si="2"/>
        <v>63.56728810903963</v>
      </c>
      <c r="T29" s="25">
        <v>4120</v>
      </c>
      <c r="U29" s="19">
        <v>32.273225755914098</v>
      </c>
      <c r="V29" s="25">
        <v>1854</v>
      </c>
      <c r="W29" s="19">
        <v>14.5229515901614</v>
      </c>
      <c r="X29" s="37" t="s">
        <v>776</v>
      </c>
      <c r="Y29" s="20">
        <f t="shared" si="3"/>
        <v>90.098699671001086</v>
      </c>
      <c r="Z29" s="1">
        <v>7</v>
      </c>
      <c r="AA29" s="1">
        <v>12</v>
      </c>
      <c r="AB29" s="26">
        <v>3089</v>
      </c>
      <c r="AC29" s="25">
        <v>3029</v>
      </c>
      <c r="AD29" s="1">
        <v>4.21</v>
      </c>
      <c r="AE29" s="19">
        <v>1.584681</v>
      </c>
      <c r="AF29" s="19">
        <v>1.8157810000000001</v>
      </c>
      <c r="AG29" s="19">
        <v>1.518653</v>
      </c>
      <c r="AH29" s="1">
        <v>0</v>
      </c>
      <c r="AI29" s="23">
        <v>38.334434897554502</v>
      </c>
      <c r="AJ29" s="23">
        <f t="shared" si="5"/>
        <v>1161.150033046926</v>
      </c>
      <c r="AK29" s="24">
        <v>24.630468979500002</v>
      </c>
      <c r="AL29" s="25">
        <v>3256</v>
      </c>
      <c r="AM29" s="24">
        <v>5.9942011839999996</v>
      </c>
      <c r="AN29" s="25">
        <v>792</v>
      </c>
      <c r="AO29" s="24">
        <v>88.427341906600006</v>
      </c>
      <c r="AP29" s="25">
        <v>11691</v>
      </c>
      <c r="AQ29" s="24">
        <v>28.830186767400001</v>
      </c>
      <c r="AR29" s="25">
        <v>3812</v>
      </c>
      <c r="AS29" s="24">
        <v>82.214486861899999</v>
      </c>
      <c r="AT29" s="25">
        <v>10870</v>
      </c>
      <c r="AU29" s="24">
        <v>39.648463171300001</v>
      </c>
      <c r="AV29" s="25">
        <v>5242</v>
      </c>
      <c r="AW29" s="24">
        <v>86.152724311100002</v>
      </c>
      <c r="AX29" s="25">
        <v>11390</v>
      </c>
      <c r="AY29" s="24">
        <v>32.202528932600003</v>
      </c>
      <c r="AZ29" s="25">
        <v>4257</v>
      </c>
      <c r="BA29" s="24">
        <v>0.32557362369999998</v>
      </c>
      <c r="BB29" s="25">
        <v>43</v>
      </c>
      <c r="BC29" s="1">
        <v>24</v>
      </c>
      <c r="BD29" s="1">
        <v>22</v>
      </c>
      <c r="BE29" s="1">
        <v>2</v>
      </c>
      <c r="BF29" s="1">
        <v>37</v>
      </c>
      <c r="BG29" s="1">
        <v>32</v>
      </c>
      <c r="BH29" s="1">
        <v>5</v>
      </c>
      <c r="BI29" s="1">
        <v>0</v>
      </c>
      <c r="BO29" s="1">
        <v>37</v>
      </c>
      <c r="BP29" s="1">
        <v>0</v>
      </c>
      <c r="BQ29" s="1">
        <v>0</v>
      </c>
      <c r="BR29" s="1">
        <v>7</v>
      </c>
      <c r="BS29" s="1">
        <v>0</v>
      </c>
      <c r="BT29" s="1">
        <v>0</v>
      </c>
      <c r="BU29" s="1">
        <v>0</v>
      </c>
      <c r="BV29" s="1">
        <v>0</v>
      </c>
      <c r="BW29" s="1">
        <v>0</v>
      </c>
      <c r="BX29" s="1">
        <v>0</v>
      </c>
      <c r="BY29" s="1">
        <v>4</v>
      </c>
      <c r="BZ29" s="1">
        <v>8</v>
      </c>
      <c r="CA29" s="1">
        <v>18</v>
      </c>
      <c r="CB29" s="39">
        <v>0</v>
      </c>
      <c r="CC29" s="1">
        <v>123</v>
      </c>
      <c r="CD29" s="1">
        <v>0</v>
      </c>
      <c r="CE29" s="1">
        <v>30</v>
      </c>
      <c r="CF29" s="1">
        <v>70</v>
      </c>
      <c r="CG29" s="1">
        <v>23</v>
      </c>
      <c r="CH29" s="19">
        <v>9.9702872235061104</v>
      </c>
      <c r="CI29" s="19">
        <v>17.7946517002311</v>
      </c>
      <c r="CJ29" s="19">
        <v>22.350610762627898</v>
      </c>
      <c r="CK29" s="19">
        <v>64.212611422911806</v>
      </c>
      <c r="CL29" s="19">
        <v>12.7104655001651</v>
      </c>
      <c r="CM29" s="19">
        <v>75.635523275008296</v>
      </c>
      <c r="CN29" s="19"/>
      <c r="CO29" s="1">
        <v>0</v>
      </c>
      <c r="CP29" s="26">
        <v>600</v>
      </c>
      <c r="CQ29" s="26">
        <v>120</v>
      </c>
      <c r="CR29" s="26">
        <v>420</v>
      </c>
      <c r="CS29" s="26">
        <v>60</v>
      </c>
      <c r="CT29" s="26">
        <v>138</v>
      </c>
      <c r="CU29" s="26">
        <v>0</v>
      </c>
      <c r="CV29" s="26"/>
      <c r="CW29" s="1">
        <v>69</v>
      </c>
      <c r="CX29" s="1">
        <v>3248</v>
      </c>
      <c r="CY29" s="1">
        <v>219</v>
      </c>
      <c r="CZ29" s="1">
        <v>26</v>
      </c>
      <c r="DA29" s="1">
        <v>593</v>
      </c>
      <c r="DB29" s="1">
        <v>42</v>
      </c>
      <c r="DC29" s="1">
        <v>26</v>
      </c>
      <c r="DD29" s="1">
        <v>1434</v>
      </c>
      <c r="DE29" s="1">
        <v>109</v>
      </c>
      <c r="DF29" s="1">
        <v>13</v>
      </c>
      <c r="DG29" s="1">
        <v>673</v>
      </c>
      <c r="DH29" s="1">
        <v>43</v>
      </c>
      <c r="DI29" s="1">
        <v>3</v>
      </c>
      <c r="DJ29" s="1">
        <v>497</v>
      </c>
      <c r="DK29" s="1">
        <v>20</v>
      </c>
      <c r="DO29" s="1">
        <v>6.74</v>
      </c>
      <c r="DP29" s="1" t="s">
        <v>298</v>
      </c>
      <c r="DQ29" s="1">
        <v>17.920000000000002</v>
      </c>
      <c r="DR29" s="26">
        <v>1404579</v>
      </c>
      <c r="DS29" s="26">
        <v>3485</v>
      </c>
      <c r="DT29" s="26">
        <v>2007.97195953085</v>
      </c>
      <c r="DU29" s="40"/>
      <c r="DV29" s="1">
        <v>1</v>
      </c>
      <c r="DW29" s="1">
        <v>0</v>
      </c>
      <c r="DX29" s="1">
        <v>0</v>
      </c>
      <c r="DY29" s="1">
        <v>12</v>
      </c>
      <c r="DZ29" s="1">
        <v>2</v>
      </c>
      <c r="EA29" s="1">
        <v>258</v>
      </c>
      <c r="EB29" s="1">
        <v>386</v>
      </c>
      <c r="EC29" s="1">
        <v>30240</v>
      </c>
      <c r="ED29" s="26">
        <v>4728</v>
      </c>
      <c r="EE29" s="26">
        <v>4690</v>
      </c>
      <c r="EF29" s="19">
        <v>99.196277495769905</v>
      </c>
      <c r="EG29" s="19">
        <v>28.955223880597</v>
      </c>
      <c r="EH29" s="19">
        <v>71.044776119402997</v>
      </c>
      <c r="EI29" s="1">
        <v>38</v>
      </c>
      <c r="EJ29" s="19">
        <v>0.80372250423011804</v>
      </c>
      <c r="EK29" s="26">
        <v>85</v>
      </c>
      <c r="EL29" s="26">
        <v>146</v>
      </c>
      <c r="EM29" s="44">
        <v>8.3040000000000003</v>
      </c>
      <c r="EN29" s="26">
        <v>3394</v>
      </c>
      <c r="EO29" s="23">
        <v>60.282851999999998</v>
      </c>
      <c r="EP29" s="23">
        <v>13.906895</v>
      </c>
      <c r="EQ29" s="23">
        <v>7.1891569999999998</v>
      </c>
      <c r="ER29" s="23">
        <v>17.913965999999999</v>
      </c>
      <c r="ES29" s="1">
        <v>0</v>
      </c>
      <c r="ET29" s="1">
        <v>0</v>
      </c>
      <c r="EU29" s="31">
        <v>52.388857338912302</v>
      </c>
      <c r="EV29" s="31" t="s">
        <v>271</v>
      </c>
      <c r="EW29" s="1" t="s">
        <v>275</v>
      </c>
      <c r="EX29" s="1" t="s">
        <v>275</v>
      </c>
      <c r="EY29" s="1" t="s">
        <v>275</v>
      </c>
      <c r="EZ29" s="1" t="s">
        <v>275</v>
      </c>
      <c r="FA29" s="1" t="s">
        <v>275</v>
      </c>
      <c r="FC29" s="1" t="s">
        <v>275</v>
      </c>
      <c r="FD29" s="1" t="s">
        <v>275</v>
      </c>
      <c r="FE29" s="1" t="s">
        <v>275</v>
      </c>
      <c r="FF29" s="1" t="s">
        <v>275</v>
      </c>
      <c r="FG29" s="1" t="s">
        <v>275</v>
      </c>
      <c r="FH29" s="1">
        <v>2</v>
      </c>
      <c r="FI29" s="1">
        <v>1</v>
      </c>
      <c r="FJ29" s="24">
        <v>2997.5</v>
      </c>
      <c r="FK29" s="24">
        <v>2994.5</v>
      </c>
      <c r="FL29" s="44">
        <v>6317.3</v>
      </c>
      <c r="FM29" s="44">
        <v>23669.39</v>
      </c>
      <c r="FN29" s="37" t="s">
        <v>777</v>
      </c>
      <c r="FO29" s="37" t="s">
        <v>778</v>
      </c>
      <c r="FP29" s="37" t="s">
        <v>779</v>
      </c>
      <c r="FQ29" s="37" t="s">
        <v>780</v>
      </c>
      <c r="FR29" s="37" t="s">
        <v>781</v>
      </c>
      <c r="FS29" s="37" t="s">
        <v>782</v>
      </c>
      <c r="FT29" s="37" t="s">
        <v>783</v>
      </c>
      <c r="FU29" s="37" t="s">
        <v>784</v>
      </c>
      <c r="FV29" s="37" t="s">
        <v>785</v>
      </c>
      <c r="FW29" s="37" t="s">
        <v>786</v>
      </c>
      <c r="FX29" s="1" t="s">
        <v>275</v>
      </c>
      <c r="FY29" s="1" t="s">
        <v>275</v>
      </c>
      <c r="FZ29" s="1" t="s">
        <v>275</v>
      </c>
      <c r="GA29" s="1" t="s">
        <v>275</v>
      </c>
      <c r="GB29" s="37" t="s">
        <v>787</v>
      </c>
      <c r="GC29" s="37" t="s">
        <v>788</v>
      </c>
      <c r="GD29" s="37" t="s">
        <v>789</v>
      </c>
      <c r="GE29" s="37" t="s">
        <v>790</v>
      </c>
      <c r="GF29" s="37" t="s">
        <v>791</v>
      </c>
      <c r="GG29" s="37" t="s">
        <v>792</v>
      </c>
      <c r="GH29" s="1" t="s">
        <v>275</v>
      </c>
      <c r="GI29" s="1" t="s">
        <v>275</v>
      </c>
      <c r="GJ29" s="1" t="s">
        <v>275</v>
      </c>
      <c r="GK29" s="1" t="s">
        <v>275</v>
      </c>
      <c r="GL29" s="1" t="s">
        <v>275</v>
      </c>
      <c r="GM29" s="1" t="s">
        <v>275</v>
      </c>
      <c r="GN29" s="1" t="s">
        <v>275</v>
      </c>
      <c r="GO29" s="1" t="s">
        <v>275</v>
      </c>
      <c r="GP29" s="1" t="s">
        <v>275</v>
      </c>
      <c r="GQ29" s="1" t="s">
        <v>275</v>
      </c>
      <c r="GR29" s="1" t="s">
        <v>275</v>
      </c>
      <c r="GS29" s="1" t="s">
        <v>275</v>
      </c>
      <c r="GT29" s="1">
        <v>458.16</v>
      </c>
      <c r="GU29" s="1">
        <v>2932.22</v>
      </c>
      <c r="GV29" s="1" t="s">
        <v>275</v>
      </c>
      <c r="GW29" s="1" t="s">
        <v>275</v>
      </c>
      <c r="GX29" s="1" t="s">
        <v>275</v>
      </c>
      <c r="GY29" s="1" t="s">
        <v>275</v>
      </c>
      <c r="GZ29" s="1" t="s">
        <v>275</v>
      </c>
      <c r="HA29" s="1" t="s">
        <v>275</v>
      </c>
      <c r="HB29" s="1" t="s">
        <v>275</v>
      </c>
      <c r="HC29" s="1" t="s">
        <v>275</v>
      </c>
      <c r="HD29" s="1" t="s">
        <v>275</v>
      </c>
      <c r="HE29" s="1" t="s">
        <v>275</v>
      </c>
      <c r="HF29" s="1" t="s">
        <v>275</v>
      </c>
      <c r="HG29" s="1" t="s">
        <v>275</v>
      </c>
      <c r="HH29" s="1" t="s">
        <v>275</v>
      </c>
      <c r="HI29" s="1" t="s">
        <v>275</v>
      </c>
      <c r="HJ29" s="1" t="s">
        <v>275</v>
      </c>
      <c r="HK29" s="1" t="s">
        <v>275</v>
      </c>
      <c r="HL29" s="1">
        <v>17.04</v>
      </c>
      <c r="HM29" s="1">
        <v>219.45</v>
      </c>
      <c r="HN29" s="1" t="s">
        <v>275</v>
      </c>
      <c r="HO29" s="1" t="s">
        <v>275</v>
      </c>
      <c r="HP29" s="1" t="s">
        <v>275</v>
      </c>
      <c r="HQ29" s="1" t="s">
        <v>275</v>
      </c>
      <c r="HR29" s="1" t="s">
        <v>275</v>
      </c>
      <c r="HS29" s="1" t="s">
        <v>275</v>
      </c>
      <c r="HT29" s="1" t="s">
        <v>275</v>
      </c>
      <c r="HU29" s="1" t="s">
        <v>275</v>
      </c>
      <c r="HV29" s="1">
        <v>1150.2</v>
      </c>
      <c r="HW29" s="1">
        <v>3796.8</v>
      </c>
      <c r="HX29" s="1" t="s">
        <v>275</v>
      </c>
      <c r="HY29" s="1" t="s">
        <v>275</v>
      </c>
      <c r="HZ29" s="1" t="s">
        <v>275</v>
      </c>
      <c r="IA29" s="1" t="s">
        <v>275</v>
      </c>
      <c r="IB29" s="1">
        <v>2177.73</v>
      </c>
      <c r="IC29" s="1">
        <v>10888.96</v>
      </c>
      <c r="ID29" s="1" t="s">
        <v>275</v>
      </c>
      <c r="IE29" s="1" t="s">
        <v>275</v>
      </c>
      <c r="IF29" s="1" t="s">
        <v>275</v>
      </c>
      <c r="IG29" s="1" t="s">
        <v>275</v>
      </c>
      <c r="IH29" s="1" t="s">
        <v>275</v>
      </c>
      <c r="II29" s="1" t="s">
        <v>275</v>
      </c>
      <c r="IJ29" s="1">
        <v>741.78</v>
      </c>
      <c r="IK29" s="1">
        <v>811.6</v>
      </c>
      <c r="IL29" s="1" t="s">
        <v>275</v>
      </c>
      <c r="IM29" s="1" t="s">
        <v>275</v>
      </c>
      <c r="IN29" s="1" t="s">
        <v>275</v>
      </c>
      <c r="IO29" s="1" t="s">
        <v>275</v>
      </c>
      <c r="IP29" s="1" t="s">
        <v>275</v>
      </c>
      <c r="IQ29" s="1" t="s">
        <v>275</v>
      </c>
      <c r="IR29" s="1" t="s">
        <v>275</v>
      </c>
      <c r="IS29" s="1" t="s">
        <v>275</v>
      </c>
      <c r="IT29" s="1" t="s">
        <v>275</v>
      </c>
      <c r="IU29" s="1" t="s">
        <v>275</v>
      </c>
      <c r="IV29" s="1" t="s">
        <v>275</v>
      </c>
      <c r="IW29" s="1" t="s">
        <v>275</v>
      </c>
      <c r="IX29" s="1" t="s">
        <v>275</v>
      </c>
      <c r="IY29" s="1" t="s">
        <v>275</v>
      </c>
      <c r="IZ29" s="1" t="s">
        <v>275</v>
      </c>
      <c r="JA29" s="1" t="s">
        <v>275</v>
      </c>
      <c r="JB29" s="1" t="s">
        <v>275</v>
      </c>
      <c r="JC29" s="1" t="s">
        <v>275</v>
      </c>
      <c r="JD29" s="1" t="s">
        <v>275</v>
      </c>
      <c r="JE29" s="1" t="s">
        <v>275</v>
      </c>
      <c r="JF29" s="1" t="s">
        <v>275</v>
      </c>
      <c r="JG29" s="1" t="s">
        <v>275</v>
      </c>
      <c r="JH29" s="1" t="s">
        <v>275</v>
      </c>
      <c r="JI29" s="1" t="s">
        <v>275</v>
      </c>
      <c r="JJ29" s="1" t="s">
        <v>275</v>
      </c>
      <c r="JK29" s="1" t="s">
        <v>275</v>
      </c>
      <c r="JL29" s="1" t="s">
        <v>275</v>
      </c>
      <c r="JM29" s="1" t="s">
        <v>275</v>
      </c>
      <c r="JN29" s="1" t="s">
        <v>275</v>
      </c>
      <c r="JO29" s="1" t="s">
        <v>275</v>
      </c>
      <c r="JP29" s="1">
        <v>9471</v>
      </c>
      <c r="JQ29" s="26">
        <v>12009</v>
      </c>
      <c r="JR29" s="1">
        <f t="shared" si="4"/>
        <v>94.070186432711893</v>
      </c>
      <c r="JS29" s="1">
        <v>11723</v>
      </c>
      <c r="JT29" s="1">
        <v>8</v>
      </c>
      <c r="JV29" s="1">
        <v>2</v>
      </c>
      <c r="JX29" s="1">
        <v>4</v>
      </c>
      <c r="KU29" s="1">
        <v>8</v>
      </c>
      <c r="LL29" s="1">
        <v>2</v>
      </c>
    </row>
    <row r="30" spans="1:327" ht="15" x14ac:dyDescent="0.25">
      <c r="A30" s="35" t="s">
        <v>793</v>
      </c>
      <c r="B30" s="35" t="s">
        <v>273</v>
      </c>
      <c r="C30" s="35"/>
      <c r="D30" s="18">
        <v>213.9</v>
      </c>
      <c r="E30" s="18">
        <f t="shared" si="0"/>
        <v>106.80691912108462</v>
      </c>
      <c r="F30" s="19">
        <v>13.100761621290401</v>
      </c>
      <c r="G30" s="20">
        <v>86.899238378709597</v>
      </c>
      <c r="H30" s="21">
        <v>22846</v>
      </c>
      <c r="I30" s="36">
        <v>7.4106968215357201E-3</v>
      </c>
      <c r="J30" s="21">
        <v>11830</v>
      </c>
      <c r="K30" s="36">
        <v>0.51781493478070595</v>
      </c>
      <c r="L30" s="21">
        <v>11016</v>
      </c>
      <c r="M30" s="36">
        <v>0.482185065219294</v>
      </c>
      <c r="N30" s="21">
        <v>6528</v>
      </c>
      <c r="O30" s="20">
        <f t="shared" si="1"/>
        <v>28.573929790773001</v>
      </c>
      <c r="P30" s="21">
        <v>5164</v>
      </c>
      <c r="Q30" s="20">
        <v>22.603519215617599</v>
      </c>
      <c r="R30" s="21">
        <v>14861</v>
      </c>
      <c r="S30" s="20">
        <f t="shared" si="2"/>
        <v>65.048586185765558</v>
      </c>
      <c r="T30" s="21">
        <v>7576</v>
      </c>
      <c r="U30" s="20">
        <v>33.1611660684584</v>
      </c>
      <c r="V30" s="21">
        <v>3578</v>
      </c>
      <c r="W30" s="20">
        <v>15.661384925150999</v>
      </c>
      <c r="X30" s="37" t="s">
        <v>794</v>
      </c>
      <c r="Y30" s="20">
        <f t="shared" si="3"/>
        <v>87.328197496279429</v>
      </c>
      <c r="Z30" s="38">
        <v>17</v>
      </c>
      <c r="AA30" s="38">
        <v>64</v>
      </c>
      <c r="AB30" s="21">
        <v>5505</v>
      </c>
      <c r="AC30" s="21">
        <v>6240</v>
      </c>
      <c r="AD30" s="22">
        <v>3.62</v>
      </c>
      <c r="AE30" s="20">
        <v>22.804487000000002</v>
      </c>
      <c r="AF30" s="20">
        <v>3.7820510000000001</v>
      </c>
      <c r="AG30" s="20">
        <v>3.269231</v>
      </c>
      <c r="AH30" s="22">
        <v>1</v>
      </c>
      <c r="AI30" s="23">
        <v>39.711538461538503</v>
      </c>
      <c r="AJ30" s="23">
        <f t="shared" si="5"/>
        <v>2478.0000000000027</v>
      </c>
      <c r="AK30" s="18">
        <v>33.590250853100002</v>
      </c>
      <c r="AL30" s="21">
        <v>8272</v>
      </c>
      <c r="AM30" s="18">
        <v>10.5742179805</v>
      </c>
      <c r="AN30" s="21">
        <v>2604</v>
      </c>
      <c r="AO30" s="18">
        <v>85.970710691999997</v>
      </c>
      <c r="AP30" s="21">
        <v>21172</v>
      </c>
      <c r="AQ30" s="18">
        <v>19.0478670227</v>
      </c>
      <c r="AR30" s="21">
        <v>4691</v>
      </c>
      <c r="AS30" s="18">
        <v>69.899476757800002</v>
      </c>
      <c r="AT30" s="21">
        <v>17214</v>
      </c>
      <c r="AU30" s="18">
        <v>47.8337066781</v>
      </c>
      <c r="AV30" s="21">
        <v>11780</v>
      </c>
      <c r="AW30" s="18">
        <v>75.763570641300007</v>
      </c>
      <c r="AX30" s="21">
        <v>18658</v>
      </c>
      <c r="AY30" s="18">
        <v>25.479160609200001</v>
      </c>
      <c r="AZ30" s="21">
        <v>6275</v>
      </c>
      <c r="BA30" s="18">
        <v>0.50449704220000002</v>
      </c>
      <c r="BB30" s="21">
        <v>124</v>
      </c>
      <c r="BC30" s="1">
        <v>21</v>
      </c>
      <c r="BD30" s="1">
        <v>19</v>
      </c>
      <c r="BE30" s="1">
        <v>2</v>
      </c>
      <c r="BF30" s="1">
        <v>127</v>
      </c>
      <c r="BG30" s="1">
        <v>45</v>
      </c>
      <c r="BH30" s="1">
        <v>0</v>
      </c>
      <c r="BI30" s="1">
        <v>0</v>
      </c>
      <c r="BJ30" s="22"/>
      <c r="BK30" s="22"/>
      <c r="BL30" s="22"/>
      <c r="BM30" s="22"/>
      <c r="BN30" s="22"/>
      <c r="BO30" s="22">
        <v>76</v>
      </c>
      <c r="BP30" s="22">
        <v>0</v>
      </c>
      <c r="BQ30" s="22">
        <v>0</v>
      </c>
      <c r="BR30" s="22">
        <v>13</v>
      </c>
      <c r="BS30" s="22">
        <v>0</v>
      </c>
      <c r="BT30" s="22">
        <v>1</v>
      </c>
      <c r="BU30" s="22">
        <v>1</v>
      </c>
      <c r="BV30" s="22">
        <v>4</v>
      </c>
      <c r="BW30" s="22">
        <v>0</v>
      </c>
      <c r="BX30" s="22">
        <v>0</v>
      </c>
      <c r="BY30" s="22">
        <v>6</v>
      </c>
      <c r="BZ30" s="22">
        <v>18</v>
      </c>
      <c r="CA30" s="22">
        <v>33</v>
      </c>
      <c r="CB30" s="39" t="s">
        <v>275</v>
      </c>
      <c r="CC30" s="22">
        <v>188</v>
      </c>
      <c r="CD30" s="22">
        <v>0</v>
      </c>
      <c r="CE30" s="22">
        <v>30</v>
      </c>
      <c r="CF30" s="22">
        <v>128</v>
      </c>
      <c r="CG30" s="22">
        <v>30</v>
      </c>
      <c r="CH30" s="20">
        <v>8.0769230769230802</v>
      </c>
      <c r="CI30" s="20">
        <v>7.09935897435897</v>
      </c>
      <c r="CJ30" s="20">
        <v>24.423076923076898</v>
      </c>
      <c r="CK30" s="20">
        <v>48.942307692307701</v>
      </c>
      <c r="CL30" s="20">
        <v>7.9647435897435903</v>
      </c>
      <c r="CM30" s="20">
        <v>66.955128205128204</v>
      </c>
      <c r="CN30" s="20"/>
      <c r="CO30" s="1">
        <v>0</v>
      </c>
      <c r="CP30" s="21">
        <v>5000</v>
      </c>
      <c r="CQ30" s="21">
        <v>2000</v>
      </c>
      <c r="CR30" s="21">
        <v>2000</v>
      </c>
      <c r="CS30" s="21">
        <v>1000</v>
      </c>
      <c r="CT30" s="21">
        <v>389</v>
      </c>
      <c r="CU30" s="21">
        <v>1</v>
      </c>
      <c r="CV30" s="21"/>
      <c r="CW30" s="22">
        <v>140</v>
      </c>
      <c r="CX30" s="22">
        <v>6335</v>
      </c>
      <c r="CY30" s="22">
        <v>443</v>
      </c>
      <c r="CZ30" s="22">
        <v>45</v>
      </c>
      <c r="DA30" s="22">
        <v>1051</v>
      </c>
      <c r="DB30" s="22">
        <v>77</v>
      </c>
      <c r="DC30" s="22">
        <v>50</v>
      </c>
      <c r="DD30" s="22">
        <v>2540</v>
      </c>
      <c r="DE30" s="22">
        <v>187</v>
      </c>
      <c r="DF30" s="22">
        <v>24</v>
      </c>
      <c r="DG30" s="22">
        <v>1268</v>
      </c>
      <c r="DH30" s="22">
        <v>88</v>
      </c>
      <c r="DI30" s="22">
        <v>9</v>
      </c>
      <c r="DJ30" s="22">
        <v>1033</v>
      </c>
      <c r="DK30" s="22">
        <v>51</v>
      </c>
      <c r="DL30" s="22">
        <v>1</v>
      </c>
      <c r="DM30" s="22">
        <v>6</v>
      </c>
      <c r="DN30" s="22">
        <v>2</v>
      </c>
      <c r="DO30" s="1">
        <v>6.27</v>
      </c>
      <c r="DP30" s="1" t="s">
        <v>298</v>
      </c>
      <c r="DQ30" s="1">
        <v>26.09</v>
      </c>
      <c r="DR30" s="21">
        <v>1013454</v>
      </c>
      <c r="DS30" s="21">
        <v>5724</v>
      </c>
      <c r="DT30" s="21">
        <v>4242.41374604054</v>
      </c>
      <c r="DU30" s="40"/>
      <c r="DV30" s="1">
        <v>6</v>
      </c>
      <c r="DW30" s="1">
        <v>0</v>
      </c>
      <c r="DX30" s="1">
        <v>0</v>
      </c>
      <c r="DY30" s="1">
        <v>16</v>
      </c>
      <c r="DZ30" s="1">
        <v>6</v>
      </c>
      <c r="EA30" s="1">
        <v>1483</v>
      </c>
      <c r="EB30" s="1">
        <v>2302</v>
      </c>
      <c r="EC30" s="1">
        <v>287208</v>
      </c>
      <c r="ED30" s="21">
        <v>10253</v>
      </c>
      <c r="EE30" s="21">
        <v>10118</v>
      </c>
      <c r="EF30" s="20">
        <v>98.683312201306904</v>
      </c>
      <c r="EG30" s="20">
        <v>36.509191539829999</v>
      </c>
      <c r="EH30" s="20">
        <v>63.490808460170001</v>
      </c>
      <c r="EI30" s="22">
        <v>135</v>
      </c>
      <c r="EJ30" s="20">
        <v>1.3166877986930701</v>
      </c>
      <c r="EK30" s="21">
        <v>455</v>
      </c>
      <c r="EL30" s="21">
        <v>889</v>
      </c>
      <c r="EM30" s="41">
        <v>95.826999999999998</v>
      </c>
      <c r="EN30" s="21">
        <v>7846</v>
      </c>
      <c r="EO30" s="28">
        <v>44.264592999999998</v>
      </c>
      <c r="EP30" s="28">
        <v>20.418047000000001</v>
      </c>
      <c r="EQ30" s="28">
        <v>9.9796069999999997</v>
      </c>
      <c r="ER30" s="28">
        <v>25.159317000000001</v>
      </c>
      <c r="ES30" s="1">
        <v>3.5310510000000002</v>
      </c>
      <c r="ET30" s="1">
        <v>0.2</v>
      </c>
      <c r="EU30" s="31">
        <v>48.8437651288761</v>
      </c>
      <c r="EV30" s="31" t="s">
        <v>271</v>
      </c>
      <c r="EW30" s="1" t="s">
        <v>275</v>
      </c>
      <c r="EX30" s="1" t="s">
        <v>275</v>
      </c>
      <c r="EY30" s="1" t="s">
        <v>275</v>
      </c>
      <c r="EZ30" s="1" t="s">
        <v>275</v>
      </c>
      <c r="FA30" s="1" t="s">
        <v>275</v>
      </c>
      <c r="FC30" s="1" t="s">
        <v>275</v>
      </c>
      <c r="FD30" s="1" t="s">
        <v>275</v>
      </c>
      <c r="FE30" s="1" t="s">
        <v>275</v>
      </c>
      <c r="FF30" s="1" t="s">
        <v>275</v>
      </c>
      <c r="FG30" s="1" t="s">
        <v>275</v>
      </c>
      <c r="FH30" s="1">
        <v>4</v>
      </c>
      <c r="FI30" s="22">
        <v>1</v>
      </c>
      <c r="FJ30" s="18">
        <v>8655.86</v>
      </c>
      <c r="FK30" s="18">
        <v>8651.77</v>
      </c>
      <c r="FL30" s="41">
        <v>12774.46</v>
      </c>
      <c r="FM30" s="41">
        <v>86753.73</v>
      </c>
      <c r="FN30" s="37" t="s">
        <v>795</v>
      </c>
      <c r="FO30" s="37" t="s">
        <v>796</v>
      </c>
      <c r="FP30" s="37" t="s">
        <v>797</v>
      </c>
      <c r="FQ30" s="37" t="s">
        <v>798</v>
      </c>
      <c r="FR30" s="37" t="s">
        <v>799</v>
      </c>
      <c r="FS30" s="37" t="s">
        <v>800</v>
      </c>
      <c r="FT30" s="37" t="s">
        <v>801</v>
      </c>
      <c r="FU30" s="37" t="s">
        <v>802</v>
      </c>
      <c r="FV30" s="1" t="s">
        <v>275</v>
      </c>
      <c r="FW30" s="1" t="s">
        <v>275</v>
      </c>
      <c r="FX30" s="1" t="s">
        <v>275</v>
      </c>
      <c r="FY30" s="1" t="s">
        <v>275</v>
      </c>
      <c r="FZ30" s="1" t="s">
        <v>275</v>
      </c>
      <c r="GA30" s="1" t="s">
        <v>275</v>
      </c>
      <c r="GB30" s="37" t="s">
        <v>803</v>
      </c>
      <c r="GC30" s="37" t="s">
        <v>804</v>
      </c>
      <c r="GD30" s="37" t="s">
        <v>805</v>
      </c>
      <c r="GE30" s="37" t="s">
        <v>806</v>
      </c>
      <c r="GF30" s="37" t="s">
        <v>807</v>
      </c>
      <c r="GG30" s="37" t="s">
        <v>808</v>
      </c>
      <c r="GH30" s="1" t="s">
        <v>275</v>
      </c>
      <c r="GI30" s="1" t="s">
        <v>275</v>
      </c>
      <c r="GJ30" s="1" t="s">
        <v>275</v>
      </c>
      <c r="GK30" s="1" t="s">
        <v>275</v>
      </c>
      <c r="GL30" s="1" t="s">
        <v>275</v>
      </c>
      <c r="GM30" s="1" t="s">
        <v>275</v>
      </c>
      <c r="GN30" s="1" t="s">
        <v>275</v>
      </c>
      <c r="GO30" s="1" t="s">
        <v>275</v>
      </c>
      <c r="GP30" s="1" t="s">
        <v>275</v>
      </c>
      <c r="GQ30" s="1" t="s">
        <v>275</v>
      </c>
      <c r="GR30" s="1" t="s">
        <v>275</v>
      </c>
      <c r="GS30" s="1" t="s">
        <v>275</v>
      </c>
      <c r="GT30" s="1">
        <v>7565.04</v>
      </c>
      <c r="GU30" s="1">
        <v>61822.11</v>
      </c>
      <c r="GV30" s="1" t="s">
        <v>275</v>
      </c>
      <c r="GW30" s="1" t="s">
        <v>275</v>
      </c>
      <c r="GX30" s="1" t="s">
        <v>275</v>
      </c>
      <c r="GY30" s="1" t="s">
        <v>275</v>
      </c>
      <c r="GZ30" s="1" t="s">
        <v>275</v>
      </c>
      <c r="HA30" s="1" t="s">
        <v>275</v>
      </c>
      <c r="HB30" s="1" t="s">
        <v>275</v>
      </c>
      <c r="HC30" s="1" t="s">
        <v>275</v>
      </c>
      <c r="HD30" s="1" t="s">
        <v>275</v>
      </c>
      <c r="HE30" s="1" t="s">
        <v>275</v>
      </c>
      <c r="HF30" s="1" t="s">
        <v>275</v>
      </c>
      <c r="HG30" s="1" t="s">
        <v>275</v>
      </c>
      <c r="HH30" s="1" t="s">
        <v>275</v>
      </c>
      <c r="HI30" s="1" t="s">
        <v>275</v>
      </c>
      <c r="HJ30" s="1" t="s">
        <v>275</v>
      </c>
      <c r="HK30" s="1" t="s">
        <v>275</v>
      </c>
      <c r="HL30" s="1">
        <v>20.66</v>
      </c>
      <c r="HM30" s="1">
        <v>197.13</v>
      </c>
      <c r="HN30" s="1" t="s">
        <v>275</v>
      </c>
      <c r="HO30" s="1" t="s">
        <v>275</v>
      </c>
      <c r="HP30" s="1" t="s">
        <v>275</v>
      </c>
      <c r="HQ30" s="1" t="s">
        <v>275</v>
      </c>
      <c r="HR30" s="1" t="s">
        <v>275</v>
      </c>
      <c r="HS30" s="1" t="s">
        <v>275</v>
      </c>
      <c r="HT30" s="1" t="s">
        <v>275</v>
      </c>
      <c r="HU30" s="1" t="s">
        <v>275</v>
      </c>
      <c r="HV30" s="1" t="s">
        <v>275</v>
      </c>
      <c r="HW30" s="1" t="s">
        <v>275</v>
      </c>
      <c r="HX30" s="1" t="s">
        <v>275</v>
      </c>
      <c r="HY30" s="1" t="s">
        <v>275</v>
      </c>
      <c r="HZ30" s="1" t="s">
        <v>275</v>
      </c>
      <c r="IA30" s="1" t="s">
        <v>275</v>
      </c>
      <c r="IB30" s="1">
        <v>4937.41</v>
      </c>
      <c r="IC30" s="1">
        <v>19594.48</v>
      </c>
      <c r="ID30" s="1" t="s">
        <v>275</v>
      </c>
      <c r="IE30" s="1" t="s">
        <v>275</v>
      </c>
      <c r="IF30" s="1" t="s">
        <v>275</v>
      </c>
      <c r="IG30" s="1" t="s">
        <v>275</v>
      </c>
      <c r="IH30" s="1" t="s">
        <v>275</v>
      </c>
      <c r="II30" s="1" t="s">
        <v>275</v>
      </c>
      <c r="IJ30" s="1" t="s">
        <v>275</v>
      </c>
      <c r="IK30" s="1" t="s">
        <v>275</v>
      </c>
      <c r="IL30" s="1" t="s">
        <v>275</v>
      </c>
      <c r="IM30" s="1" t="s">
        <v>275</v>
      </c>
      <c r="IN30" s="1" t="s">
        <v>275</v>
      </c>
      <c r="IO30" s="1" t="s">
        <v>275</v>
      </c>
      <c r="IP30" s="1" t="s">
        <v>275</v>
      </c>
      <c r="IQ30" s="1" t="s">
        <v>275</v>
      </c>
      <c r="IR30" s="1" t="s">
        <v>275</v>
      </c>
      <c r="IS30" s="1" t="s">
        <v>275</v>
      </c>
      <c r="IT30" s="1" t="s">
        <v>275</v>
      </c>
      <c r="IU30" s="1" t="s">
        <v>275</v>
      </c>
      <c r="IV30" s="1" t="s">
        <v>275</v>
      </c>
      <c r="IW30" s="1" t="s">
        <v>275</v>
      </c>
      <c r="IX30" s="1" t="s">
        <v>275</v>
      </c>
      <c r="IY30" s="1" t="s">
        <v>275</v>
      </c>
      <c r="IZ30" s="1" t="s">
        <v>275</v>
      </c>
      <c r="JA30" s="1" t="s">
        <v>275</v>
      </c>
      <c r="JB30" s="1" t="s">
        <v>275</v>
      </c>
      <c r="JC30" s="1" t="s">
        <v>275</v>
      </c>
      <c r="JD30" s="1" t="s">
        <v>275</v>
      </c>
      <c r="JE30" s="1" t="s">
        <v>275</v>
      </c>
      <c r="JF30" s="1" t="s">
        <v>275</v>
      </c>
      <c r="JG30" s="1" t="s">
        <v>275</v>
      </c>
      <c r="JH30" s="1" t="s">
        <v>275</v>
      </c>
      <c r="JI30" s="1" t="s">
        <v>275</v>
      </c>
      <c r="JJ30" s="1" t="s">
        <v>275</v>
      </c>
      <c r="JK30" s="1" t="s">
        <v>275</v>
      </c>
      <c r="JL30" s="1" t="s">
        <v>275</v>
      </c>
      <c r="JM30" s="1" t="s">
        <v>275</v>
      </c>
      <c r="JN30" s="1" t="s">
        <v>275</v>
      </c>
      <c r="JO30" s="1" t="s">
        <v>275</v>
      </c>
      <c r="JP30" s="1">
        <v>10712</v>
      </c>
      <c r="JQ30" s="26">
        <v>20348</v>
      </c>
      <c r="JR30" s="1">
        <f t="shared" si="4"/>
        <v>89.065919635822468</v>
      </c>
      <c r="JS30" s="1">
        <v>102</v>
      </c>
      <c r="JT30" s="1">
        <v>12290</v>
      </c>
      <c r="JU30" s="1">
        <v>3118</v>
      </c>
      <c r="JV30" s="1">
        <v>33</v>
      </c>
      <c r="JX30" s="1">
        <v>1</v>
      </c>
      <c r="KH30" s="1">
        <v>1</v>
      </c>
      <c r="KM30" s="1">
        <v>2</v>
      </c>
      <c r="KN30" s="1">
        <v>1</v>
      </c>
      <c r="KO30" s="1">
        <v>8</v>
      </c>
      <c r="KU30" s="1">
        <v>3</v>
      </c>
      <c r="KZ30" s="1">
        <v>5</v>
      </c>
      <c r="LH30" s="1">
        <v>5</v>
      </c>
      <c r="LL30" s="1">
        <v>1</v>
      </c>
    </row>
    <row r="31" spans="1:327" ht="15" x14ac:dyDescent="0.25">
      <c r="A31" s="35" t="s">
        <v>809</v>
      </c>
      <c r="B31" s="35" t="s">
        <v>482</v>
      </c>
      <c r="C31" s="35"/>
      <c r="D31" s="24">
        <v>394</v>
      </c>
      <c r="E31" s="24">
        <f t="shared" si="0"/>
        <v>321.7791878172589</v>
      </c>
      <c r="F31" s="19">
        <v>43.078221500067002</v>
      </c>
      <c r="G31" s="19">
        <v>56.921778499932998</v>
      </c>
      <c r="H31" s="25">
        <v>126781</v>
      </c>
      <c r="I31" s="42">
        <v>4.1124728781017299E-2</v>
      </c>
      <c r="J31" s="25">
        <v>65460</v>
      </c>
      <c r="K31" s="42">
        <v>0.51632342385688701</v>
      </c>
      <c r="L31" s="25">
        <v>61321</v>
      </c>
      <c r="M31" s="42">
        <v>0.48367657614311299</v>
      </c>
      <c r="N31" s="25">
        <v>37625</v>
      </c>
      <c r="O31" s="19">
        <f t="shared" si="1"/>
        <v>29.677159826787925</v>
      </c>
      <c r="P31" s="25">
        <v>28839</v>
      </c>
      <c r="Q31" s="19">
        <v>22.747099328763799</v>
      </c>
      <c r="R31" s="25">
        <v>81829</v>
      </c>
      <c r="S31" s="20">
        <f t="shared" si="2"/>
        <v>64.543583029002775</v>
      </c>
      <c r="T31" s="25">
        <v>44146</v>
      </c>
      <c r="U31" s="19">
        <v>34.820675022282501</v>
      </c>
      <c r="V31" s="25">
        <v>16169</v>
      </c>
      <c r="W31" s="19">
        <v>12.7534882987198</v>
      </c>
      <c r="X31" s="37" t="s">
        <v>810</v>
      </c>
      <c r="Y31" s="20">
        <f t="shared" si="3"/>
        <v>81.288994407679382</v>
      </c>
      <c r="Z31" s="1">
        <v>30</v>
      </c>
      <c r="AA31" s="1">
        <v>222</v>
      </c>
      <c r="AB31" s="26">
        <v>21722</v>
      </c>
      <c r="AC31" s="25">
        <v>31448</v>
      </c>
      <c r="AD31" s="1">
        <v>4.0199999999999996</v>
      </c>
      <c r="AE31" s="19">
        <v>6.7858049999999999</v>
      </c>
      <c r="AF31" s="19">
        <v>1.656703</v>
      </c>
      <c r="AG31" s="19">
        <v>0.84902100000000003</v>
      </c>
      <c r="AH31" s="1">
        <v>1</v>
      </c>
      <c r="AI31" s="23">
        <v>35.122821550323401</v>
      </c>
      <c r="AJ31" s="23">
        <f t="shared" si="5"/>
        <v>11045.424921145703</v>
      </c>
      <c r="AK31" s="24">
        <v>22.557053128</v>
      </c>
      <c r="AL31" s="25">
        <v>30458</v>
      </c>
      <c r="AM31" s="24">
        <v>22.5030414541</v>
      </c>
      <c r="AN31" s="25">
        <v>30385</v>
      </c>
      <c r="AO31" s="24">
        <v>73.878571336700006</v>
      </c>
      <c r="AP31" s="25">
        <v>99755</v>
      </c>
      <c r="AQ31" s="24">
        <v>16.825193697700001</v>
      </c>
      <c r="AR31" s="25">
        <v>22718</v>
      </c>
      <c r="AS31" s="24">
        <v>63.082540531399999</v>
      </c>
      <c r="AT31" s="25">
        <v>85177</v>
      </c>
      <c r="AU31" s="24">
        <v>46.364541003600003</v>
      </c>
      <c r="AV31" s="25">
        <v>62604</v>
      </c>
      <c r="AW31" s="24">
        <v>65.354144454799993</v>
      </c>
      <c r="AX31" s="25">
        <v>88244</v>
      </c>
      <c r="AY31" s="24">
        <v>18.8461314302</v>
      </c>
      <c r="AZ31" s="25">
        <v>25447</v>
      </c>
      <c r="BA31" s="24">
        <v>2.7652405082999998</v>
      </c>
      <c r="BB31" s="25">
        <v>3734</v>
      </c>
      <c r="BC31" s="1">
        <v>159</v>
      </c>
      <c r="BD31" s="1">
        <v>143</v>
      </c>
      <c r="BE31" s="1">
        <v>16</v>
      </c>
      <c r="BF31" s="1">
        <v>1407</v>
      </c>
      <c r="BG31" s="1" t="s">
        <v>811</v>
      </c>
      <c r="BH31" s="1" t="s">
        <v>811</v>
      </c>
      <c r="BI31" s="1" t="s">
        <v>811</v>
      </c>
      <c r="BO31" s="1">
        <v>1378</v>
      </c>
      <c r="BP31" s="1">
        <v>5</v>
      </c>
      <c r="BQ31" s="1">
        <v>0</v>
      </c>
      <c r="BR31" s="1">
        <v>265</v>
      </c>
      <c r="BS31" s="1">
        <v>6</v>
      </c>
      <c r="BT31" s="1">
        <v>1</v>
      </c>
      <c r="BU31" s="1">
        <v>8</v>
      </c>
      <c r="BV31" s="1">
        <v>40</v>
      </c>
      <c r="BW31" s="1">
        <v>16</v>
      </c>
      <c r="BX31" s="1">
        <v>19</v>
      </c>
      <c r="BY31" s="1">
        <v>42</v>
      </c>
      <c r="BZ31" s="1">
        <v>218</v>
      </c>
      <c r="CA31" s="1">
        <v>758</v>
      </c>
      <c r="CB31" s="39">
        <v>0</v>
      </c>
      <c r="CC31" s="1">
        <v>378</v>
      </c>
      <c r="CD31" s="1">
        <v>27</v>
      </c>
      <c r="CE31" s="1">
        <v>115</v>
      </c>
      <c r="CF31" s="1">
        <v>189</v>
      </c>
      <c r="CG31" s="1">
        <v>47</v>
      </c>
      <c r="CH31" s="19">
        <v>20.516408038666999</v>
      </c>
      <c r="CI31" s="19">
        <v>22.274866446196899</v>
      </c>
      <c r="CJ31" s="19">
        <v>53.618672093614897</v>
      </c>
      <c r="CK31" s="19">
        <v>73.079369117273004</v>
      </c>
      <c r="CL31" s="19">
        <v>19.393920122106302</v>
      </c>
      <c r="CM31" s="19">
        <v>81.165733909946596</v>
      </c>
      <c r="CN31" s="19"/>
      <c r="CO31" s="1">
        <v>0</v>
      </c>
      <c r="CP31" s="26">
        <v>120000</v>
      </c>
      <c r="CQ31" s="26">
        <v>0</v>
      </c>
      <c r="CR31" s="26">
        <v>120000</v>
      </c>
      <c r="CS31" s="26">
        <v>0</v>
      </c>
      <c r="CT31" s="26">
        <v>8836</v>
      </c>
      <c r="CU31" s="26">
        <v>27</v>
      </c>
      <c r="CV31" s="26"/>
      <c r="CW31" s="1">
        <v>457</v>
      </c>
      <c r="CX31" s="1">
        <v>52206</v>
      </c>
      <c r="CY31" s="1">
        <v>2596</v>
      </c>
      <c r="CZ31" s="1">
        <v>178</v>
      </c>
      <c r="DA31" s="1">
        <v>5632</v>
      </c>
      <c r="DB31" s="1">
        <v>341</v>
      </c>
      <c r="DC31" s="1">
        <v>183</v>
      </c>
      <c r="DD31" s="1">
        <v>14860</v>
      </c>
      <c r="DE31" s="1">
        <v>850</v>
      </c>
      <c r="DF31" s="1">
        <v>47</v>
      </c>
      <c r="DG31" s="1">
        <v>8281</v>
      </c>
      <c r="DH31" s="1">
        <v>460</v>
      </c>
      <c r="DI31" s="1">
        <v>17</v>
      </c>
      <c r="DJ31" s="1">
        <v>7507</v>
      </c>
      <c r="DK31" s="1">
        <v>338</v>
      </c>
      <c r="DL31" s="1">
        <v>10</v>
      </c>
      <c r="DM31" s="1">
        <v>8805</v>
      </c>
      <c r="DN31" s="1">
        <v>429</v>
      </c>
      <c r="DO31" s="1">
        <v>8.15</v>
      </c>
      <c r="DP31" s="1" t="s">
        <v>358</v>
      </c>
      <c r="DQ31" s="1">
        <v>16.29</v>
      </c>
      <c r="DR31" s="26">
        <v>6147396</v>
      </c>
      <c r="DS31" s="26">
        <v>35449</v>
      </c>
      <c r="DT31" s="26">
        <v>31307.268810793201</v>
      </c>
      <c r="DU31" s="40">
        <v>7</v>
      </c>
      <c r="DV31" s="1">
        <v>6</v>
      </c>
      <c r="DW31" s="1">
        <v>2</v>
      </c>
      <c r="DX31" s="1">
        <v>1</v>
      </c>
      <c r="DY31" s="1">
        <v>78</v>
      </c>
      <c r="DZ31" s="1">
        <v>10</v>
      </c>
      <c r="EA31" s="1">
        <v>824</v>
      </c>
      <c r="EB31" s="1">
        <v>1543</v>
      </c>
      <c r="EC31" s="1">
        <v>137736</v>
      </c>
      <c r="ED31" s="26">
        <v>56215</v>
      </c>
      <c r="EE31" s="26">
        <v>55725</v>
      </c>
      <c r="EF31" s="19">
        <v>99.128346526727697</v>
      </c>
      <c r="EG31" s="19">
        <v>38.2987886944818</v>
      </c>
      <c r="EH31" s="19">
        <v>61.7012113055182</v>
      </c>
      <c r="EI31" s="1">
        <v>490</v>
      </c>
      <c r="EJ31" s="19">
        <v>0.87165347327225795</v>
      </c>
      <c r="EK31" s="26">
        <v>5308</v>
      </c>
      <c r="EL31" s="26">
        <v>12917</v>
      </c>
      <c r="EM31" s="44">
        <v>2841.9520000000002</v>
      </c>
      <c r="EN31" s="26">
        <v>45611</v>
      </c>
      <c r="EO31" s="23">
        <v>20.271426000000002</v>
      </c>
      <c r="EP31" s="23">
        <v>22.354255999999999</v>
      </c>
      <c r="EQ31" s="23">
        <v>18.543772000000001</v>
      </c>
      <c r="ER31" s="23">
        <v>37.859287999999999</v>
      </c>
      <c r="ES31" s="1">
        <v>49.830939000000001</v>
      </c>
      <c r="ET31" s="1">
        <v>2.84</v>
      </c>
      <c r="EU31" s="31">
        <v>53.658295429391998</v>
      </c>
      <c r="EV31" s="31" t="s">
        <v>322</v>
      </c>
      <c r="EW31" s="1">
        <v>31</v>
      </c>
      <c r="EX31" s="1">
        <v>1</v>
      </c>
      <c r="EY31" s="1">
        <v>0</v>
      </c>
      <c r="EZ31" s="1">
        <v>0</v>
      </c>
      <c r="FA31" s="1">
        <v>0</v>
      </c>
      <c r="FB31" s="33">
        <v>0</v>
      </c>
      <c r="FC31" s="1">
        <v>15</v>
      </c>
      <c r="FD31" s="1">
        <v>0</v>
      </c>
      <c r="FE31" s="1">
        <v>4</v>
      </c>
      <c r="FF31" s="1">
        <v>2</v>
      </c>
      <c r="FG31" s="1">
        <v>5</v>
      </c>
      <c r="FH31" s="1">
        <v>4</v>
      </c>
      <c r="FI31" s="1">
        <v>4</v>
      </c>
      <c r="FJ31" s="24">
        <v>17115.599999999999</v>
      </c>
      <c r="FK31" s="24">
        <v>16224.1</v>
      </c>
      <c r="FL31" s="44">
        <v>46603.81</v>
      </c>
      <c r="FM31" s="44">
        <v>143489.31</v>
      </c>
      <c r="FN31" s="37" t="s">
        <v>812</v>
      </c>
      <c r="FO31" s="37" t="s">
        <v>813</v>
      </c>
      <c r="FP31" s="37" t="s">
        <v>814</v>
      </c>
      <c r="FQ31" s="37" t="s">
        <v>815</v>
      </c>
      <c r="FR31" s="37" t="s">
        <v>816</v>
      </c>
      <c r="FS31" s="37" t="s">
        <v>817</v>
      </c>
      <c r="FT31" s="37" t="s">
        <v>818</v>
      </c>
      <c r="FU31" s="37" t="s">
        <v>819</v>
      </c>
      <c r="FV31" s="37" t="s">
        <v>820</v>
      </c>
      <c r="FW31" s="37" t="s">
        <v>821</v>
      </c>
      <c r="FX31" s="1" t="s">
        <v>275</v>
      </c>
      <c r="FY31" s="1" t="s">
        <v>275</v>
      </c>
      <c r="FZ31" s="1" t="s">
        <v>275</v>
      </c>
      <c r="GA31" s="1" t="s">
        <v>275</v>
      </c>
      <c r="GB31" s="37" t="s">
        <v>822</v>
      </c>
      <c r="GC31" s="37" t="s">
        <v>823</v>
      </c>
      <c r="GD31" s="37" t="s">
        <v>824</v>
      </c>
      <c r="GE31" s="37" t="s">
        <v>825</v>
      </c>
      <c r="GF31" s="37" t="s">
        <v>826</v>
      </c>
      <c r="GG31" s="37" t="s">
        <v>827</v>
      </c>
      <c r="GH31" s="1" t="s">
        <v>275</v>
      </c>
      <c r="GI31" s="1" t="s">
        <v>275</v>
      </c>
      <c r="GJ31" s="1" t="s">
        <v>275</v>
      </c>
      <c r="GK31" s="1" t="s">
        <v>275</v>
      </c>
      <c r="GL31" s="1" t="s">
        <v>275</v>
      </c>
      <c r="GM31" s="1" t="s">
        <v>275</v>
      </c>
      <c r="GN31" s="1" t="s">
        <v>275</v>
      </c>
      <c r="GO31" s="1" t="s">
        <v>275</v>
      </c>
      <c r="GP31" s="1" t="s">
        <v>275</v>
      </c>
      <c r="GQ31" s="1" t="s">
        <v>275</v>
      </c>
      <c r="GR31" s="1" t="s">
        <v>275</v>
      </c>
      <c r="GS31" s="1" t="s">
        <v>275</v>
      </c>
      <c r="GT31" s="1">
        <v>1908.14</v>
      </c>
      <c r="GU31" s="1">
        <v>12855.44</v>
      </c>
      <c r="GV31" s="1" t="s">
        <v>275</v>
      </c>
      <c r="GW31" s="1" t="s">
        <v>275</v>
      </c>
      <c r="GX31" s="1" t="s">
        <v>275</v>
      </c>
      <c r="GY31" s="1" t="s">
        <v>275</v>
      </c>
      <c r="GZ31" s="1" t="s">
        <v>275</v>
      </c>
      <c r="HA31" s="1" t="s">
        <v>275</v>
      </c>
      <c r="HB31" s="1" t="s">
        <v>275</v>
      </c>
      <c r="HC31" s="1" t="s">
        <v>275</v>
      </c>
      <c r="HD31" s="1" t="s">
        <v>275</v>
      </c>
      <c r="HE31" s="1" t="s">
        <v>275</v>
      </c>
      <c r="HF31" s="1" t="s">
        <v>275</v>
      </c>
      <c r="HG31" s="1" t="s">
        <v>275</v>
      </c>
      <c r="HH31" s="1" t="s">
        <v>275</v>
      </c>
      <c r="HI31" s="1" t="s">
        <v>275</v>
      </c>
      <c r="HJ31" s="1" t="s">
        <v>275</v>
      </c>
      <c r="HK31" s="1" t="s">
        <v>275</v>
      </c>
      <c r="HL31" s="1">
        <v>40.67</v>
      </c>
      <c r="HM31" s="1">
        <v>522.32000000000005</v>
      </c>
      <c r="HN31" s="1" t="s">
        <v>275</v>
      </c>
      <c r="HO31" s="1" t="s">
        <v>275</v>
      </c>
      <c r="HP31" s="1" t="s">
        <v>275</v>
      </c>
      <c r="HQ31" s="1" t="s">
        <v>275</v>
      </c>
      <c r="HR31" s="1" t="s">
        <v>275</v>
      </c>
      <c r="HS31" s="1" t="s">
        <v>275</v>
      </c>
      <c r="HT31" s="1" t="s">
        <v>275</v>
      </c>
      <c r="HU31" s="1" t="s">
        <v>275</v>
      </c>
      <c r="HV31" s="1">
        <v>68.489999999999995</v>
      </c>
      <c r="HW31" s="1">
        <v>239.98</v>
      </c>
      <c r="HX31" s="1" t="s">
        <v>275</v>
      </c>
      <c r="HY31" s="1" t="s">
        <v>275</v>
      </c>
      <c r="HZ31" s="1" t="s">
        <v>275</v>
      </c>
      <c r="IA31" s="1" t="s">
        <v>275</v>
      </c>
      <c r="IB31" s="1">
        <v>18641.59</v>
      </c>
      <c r="IC31" s="1">
        <v>93160.29</v>
      </c>
      <c r="ID31" s="1">
        <v>17</v>
      </c>
      <c r="IE31" s="1">
        <v>15.3</v>
      </c>
      <c r="IF31" s="1" t="s">
        <v>275</v>
      </c>
      <c r="IG31" s="1" t="s">
        <v>275</v>
      </c>
      <c r="IH31" s="1" t="s">
        <v>275</v>
      </c>
      <c r="II31" s="1" t="s">
        <v>275</v>
      </c>
      <c r="IJ31" s="1">
        <v>22634.1</v>
      </c>
      <c r="IK31" s="1">
        <v>28014.45</v>
      </c>
      <c r="IL31" s="1" t="s">
        <v>275</v>
      </c>
      <c r="IM31" s="1" t="s">
        <v>275</v>
      </c>
      <c r="IN31" s="1" t="s">
        <v>275</v>
      </c>
      <c r="IO31" s="1" t="s">
        <v>275</v>
      </c>
      <c r="IP31" s="1" t="s">
        <v>275</v>
      </c>
      <c r="IQ31" s="1" t="s">
        <v>275</v>
      </c>
      <c r="IR31" s="1" t="s">
        <v>275</v>
      </c>
      <c r="IS31" s="1" t="s">
        <v>275</v>
      </c>
      <c r="IT31" s="1" t="s">
        <v>275</v>
      </c>
      <c r="IU31" s="1" t="s">
        <v>275</v>
      </c>
      <c r="IV31" s="1" t="s">
        <v>275</v>
      </c>
      <c r="IW31" s="1" t="s">
        <v>275</v>
      </c>
      <c r="IX31" s="1" t="s">
        <v>275</v>
      </c>
      <c r="IY31" s="1" t="s">
        <v>275</v>
      </c>
      <c r="IZ31" s="1" t="s">
        <v>275</v>
      </c>
      <c r="JA31" s="1" t="s">
        <v>275</v>
      </c>
      <c r="JB31" s="1" t="s">
        <v>275</v>
      </c>
      <c r="JC31" s="1" t="s">
        <v>275</v>
      </c>
      <c r="JD31" s="1" t="s">
        <v>275</v>
      </c>
      <c r="JE31" s="1" t="s">
        <v>275</v>
      </c>
      <c r="JF31" s="1" t="s">
        <v>275</v>
      </c>
      <c r="JG31" s="1" t="s">
        <v>275</v>
      </c>
      <c r="JH31" s="1" t="s">
        <v>275</v>
      </c>
      <c r="JI31" s="1" t="s">
        <v>275</v>
      </c>
      <c r="JJ31" s="1" t="s">
        <v>275</v>
      </c>
      <c r="JK31" s="1" t="s">
        <v>275</v>
      </c>
      <c r="JL31" s="1" t="s">
        <v>275</v>
      </c>
      <c r="JM31" s="1" t="s">
        <v>275</v>
      </c>
      <c r="JN31" s="1" t="s">
        <v>275</v>
      </c>
      <c r="JO31" s="1" t="s">
        <v>275</v>
      </c>
      <c r="JP31" s="1">
        <v>64555</v>
      </c>
      <c r="JQ31" s="26">
        <v>110826</v>
      </c>
      <c r="JR31" s="1">
        <f t="shared" si="4"/>
        <v>87.415306709995974</v>
      </c>
      <c r="JS31" s="1">
        <v>92460</v>
      </c>
      <c r="JT31" s="1">
        <v>69</v>
      </c>
      <c r="JU31" s="1">
        <v>3</v>
      </c>
      <c r="JV31" s="1">
        <v>40</v>
      </c>
      <c r="JW31" s="1">
        <v>31</v>
      </c>
      <c r="JX31" s="1">
        <v>30</v>
      </c>
      <c r="KA31" s="1">
        <v>1</v>
      </c>
      <c r="KE31" s="1">
        <v>5</v>
      </c>
      <c r="KF31" s="1">
        <v>3</v>
      </c>
      <c r="KH31" s="1">
        <v>30</v>
      </c>
      <c r="KM31" s="1">
        <v>1</v>
      </c>
      <c r="KO31" s="1">
        <v>10</v>
      </c>
      <c r="KR31" s="1">
        <v>9</v>
      </c>
      <c r="KU31" s="1">
        <v>196</v>
      </c>
      <c r="KV31" s="1">
        <v>1</v>
      </c>
      <c r="KY31" s="1">
        <v>6</v>
      </c>
      <c r="KZ31" s="1">
        <v>3</v>
      </c>
      <c r="LC31" s="1">
        <v>1</v>
      </c>
      <c r="LG31" s="1">
        <v>4</v>
      </c>
      <c r="LH31" s="1">
        <v>2</v>
      </c>
      <c r="LI31" s="1">
        <v>5</v>
      </c>
      <c r="LL31" s="1">
        <v>17</v>
      </c>
    </row>
    <row r="32" spans="1:327" ht="15" x14ac:dyDescent="0.25">
      <c r="A32" s="35" t="s">
        <v>828</v>
      </c>
      <c r="B32" s="35" t="s">
        <v>597</v>
      </c>
      <c r="C32" s="35"/>
      <c r="D32" s="18">
        <v>660.7</v>
      </c>
      <c r="E32" s="18">
        <f t="shared" si="0"/>
        <v>71.779930376873011</v>
      </c>
      <c r="F32" s="19">
        <v>35.588824459673198</v>
      </c>
      <c r="G32" s="20">
        <v>64.411175540326795</v>
      </c>
      <c r="H32" s="21">
        <v>47425</v>
      </c>
      <c r="I32" s="36">
        <v>1.53835374578189E-2</v>
      </c>
      <c r="J32" s="21">
        <v>24645</v>
      </c>
      <c r="K32" s="36">
        <v>0.51966262519768103</v>
      </c>
      <c r="L32" s="21">
        <v>22780</v>
      </c>
      <c r="M32" s="36">
        <v>0.48033737480231897</v>
      </c>
      <c r="N32" s="21">
        <v>12082</v>
      </c>
      <c r="O32" s="20">
        <f t="shared" si="1"/>
        <v>25.476014760147603</v>
      </c>
      <c r="P32" s="21">
        <v>10885</v>
      </c>
      <c r="Q32" s="20">
        <v>22.952029520295198</v>
      </c>
      <c r="R32" s="21">
        <v>32792</v>
      </c>
      <c r="S32" s="20">
        <f t="shared" si="2"/>
        <v>69.144965735371642</v>
      </c>
      <c r="T32" s="21">
        <v>17844</v>
      </c>
      <c r="U32" s="20">
        <v>37.625724828676901</v>
      </c>
      <c r="V32" s="21">
        <v>6597</v>
      </c>
      <c r="W32" s="20">
        <v>13.910384818133901</v>
      </c>
      <c r="X32" s="37" t="s">
        <v>829</v>
      </c>
      <c r="Y32" s="20">
        <f t="shared" si="3"/>
        <v>71.55930416447022</v>
      </c>
      <c r="Z32" s="38">
        <v>15</v>
      </c>
      <c r="AA32" s="38">
        <v>84</v>
      </c>
      <c r="AB32" s="21">
        <v>10978</v>
      </c>
      <c r="AC32" s="21">
        <v>12837</v>
      </c>
      <c r="AD32" s="22">
        <v>3.67</v>
      </c>
      <c r="AE32" s="20">
        <v>1.791696</v>
      </c>
      <c r="AF32" s="20">
        <v>5.8191170000000003</v>
      </c>
      <c r="AG32" s="20">
        <v>0.93479800000000002</v>
      </c>
      <c r="AH32" s="22">
        <v>0</v>
      </c>
      <c r="AI32" s="23">
        <v>25.756259379195999</v>
      </c>
      <c r="AJ32" s="23">
        <f t="shared" si="5"/>
        <v>3306.3310165073904</v>
      </c>
      <c r="AK32" s="18">
        <v>17.026258290600001</v>
      </c>
      <c r="AL32" s="21">
        <v>7961</v>
      </c>
      <c r="AM32" s="18">
        <v>23.228328724699999</v>
      </c>
      <c r="AN32" s="21">
        <v>10860</v>
      </c>
      <c r="AO32" s="18">
        <v>72.801068490600002</v>
      </c>
      <c r="AP32" s="21">
        <v>34038</v>
      </c>
      <c r="AQ32" s="18">
        <v>5.3842917212000003</v>
      </c>
      <c r="AR32" s="21">
        <v>2517</v>
      </c>
      <c r="AS32" s="18">
        <v>17.336406962600002</v>
      </c>
      <c r="AT32" s="21">
        <v>8106</v>
      </c>
      <c r="AU32" s="18">
        <v>19.6432766878</v>
      </c>
      <c r="AV32" s="21">
        <v>9184</v>
      </c>
      <c r="AW32" s="18">
        <v>42.441901719199997</v>
      </c>
      <c r="AX32" s="21">
        <v>19844</v>
      </c>
      <c r="AY32" s="18">
        <v>3.6141616899</v>
      </c>
      <c r="AZ32" s="21">
        <v>1690</v>
      </c>
      <c r="BA32" s="18">
        <v>3.9597280937999999</v>
      </c>
      <c r="BB32" s="21">
        <v>1851</v>
      </c>
      <c r="BC32" s="1">
        <v>29</v>
      </c>
      <c r="BD32" s="1">
        <v>24</v>
      </c>
      <c r="BE32" s="1">
        <v>5</v>
      </c>
      <c r="BF32" s="1">
        <v>574</v>
      </c>
      <c r="BG32" s="1">
        <v>333</v>
      </c>
      <c r="BH32" s="1">
        <v>238</v>
      </c>
      <c r="BI32" s="1">
        <v>3</v>
      </c>
      <c r="BJ32" s="22">
        <v>1</v>
      </c>
      <c r="BK32" s="22">
        <v>1</v>
      </c>
      <c r="BL32" s="22"/>
      <c r="BM32" s="22">
        <f>36+7+43+3</f>
        <v>89</v>
      </c>
      <c r="BN32" s="22">
        <f>94-BM32</f>
        <v>5</v>
      </c>
      <c r="BO32" s="22">
        <v>840</v>
      </c>
      <c r="BP32" s="22">
        <v>7</v>
      </c>
      <c r="BQ32" s="22">
        <v>0</v>
      </c>
      <c r="BR32" s="22">
        <v>145</v>
      </c>
      <c r="BS32" s="22">
        <v>6</v>
      </c>
      <c r="BT32" s="22">
        <v>0</v>
      </c>
      <c r="BU32" s="22">
        <v>4</v>
      </c>
      <c r="BV32" s="22">
        <v>0</v>
      </c>
      <c r="BW32" s="22">
        <v>19</v>
      </c>
      <c r="BX32" s="22">
        <v>0</v>
      </c>
      <c r="BY32" s="22">
        <v>14</v>
      </c>
      <c r="BZ32" s="22">
        <v>111</v>
      </c>
      <c r="CA32" s="22">
        <v>534</v>
      </c>
      <c r="CB32" s="39">
        <v>3</v>
      </c>
      <c r="CC32" s="22">
        <v>116</v>
      </c>
      <c r="CD32" s="22">
        <v>42</v>
      </c>
      <c r="CE32" s="22">
        <v>44</v>
      </c>
      <c r="CF32" s="22">
        <v>20</v>
      </c>
      <c r="CG32" s="22">
        <v>10</v>
      </c>
      <c r="CH32" s="20">
        <v>24.631923346576301</v>
      </c>
      <c r="CI32" s="20">
        <v>28.931993456415</v>
      </c>
      <c r="CJ32" s="20">
        <v>26.3301394406793</v>
      </c>
      <c r="CK32" s="20">
        <v>83.742307392692993</v>
      </c>
      <c r="CL32" s="20">
        <v>18.127288307236899</v>
      </c>
      <c r="CM32" s="20">
        <v>92.171068006543607</v>
      </c>
      <c r="CN32" s="20"/>
      <c r="CO32" s="1">
        <v>0</v>
      </c>
      <c r="CP32" s="21">
        <v>30000</v>
      </c>
      <c r="CQ32" s="21">
        <v>15000</v>
      </c>
      <c r="CR32" s="21">
        <v>6000</v>
      </c>
      <c r="CS32" s="21">
        <v>9000</v>
      </c>
      <c r="CT32" s="21">
        <v>6549</v>
      </c>
      <c r="CU32" s="21">
        <v>9</v>
      </c>
      <c r="CV32" s="21">
        <v>61</v>
      </c>
      <c r="CW32" s="22">
        <v>126</v>
      </c>
      <c r="CX32" s="22">
        <v>18765</v>
      </c>
      <c r="CY32" s="22">
        <v>771</v>
      </c>
      <c r="CZ32" s="22">
        <v>44</v>
      </c>
      <c r="DA32" s="22">
        <v>1396</v>
      </c>
      <c r="DB32" s="22">
        <v>87</v>
      </c>
      <c r="DC32" s="22">
        <v>44</v>
      </c>
      <c r="DD32" s="22">
        <v>5117</v>
      </c>
      <c r="DE32" s="22">
        <v>246</v>
      </c>
      <c r="DF32" s="22">
        <v>23</v>
      </c>
      <c r="DG32" s="22">
        <v>2758</v>
      </c>
      <c r="DH32" s="22">
        <v>183</v>
      </c>
      <c r="DI32" s="22">
        <v>9</v>
      </c>
      <c r="DJ32" s="22">
        <v>2236</v>
      </c>
      <c r="DK32" s="22">
        <v>86</v>
      </c>
      <c r="DL32" s="22">
        <v>1</v>
      </c>
      <c r="DM32" s="22">
        <v>2217</v>
      </c>
      <c r="DN32" s="22">
        <v>96</v>
      </c>
      <c r="DO32" s="1">
        <v>8.8800000000000008</v>
      </c>
      <c r="DP32" s="1" t="s">
        <v>358</v>
      </c>
      <c r="DQ32" s="1">
        <v>4.9000000000000004</v>
      </c>
      <c r="DR32" s="21">
        <v>1737483</v>
      </c>
      <c r="DS32" s="21">
        <v>11555</v>
      </c>
      <c r="DT32" s="21">
        <v>6598.1685911197101</v>
      </c>
      <c r="DU32" s="40">
        <v>5</v>
      </c>
      <c r="DV32" s="1">
        <v>2</v>
      </c>
      <c r="DW32" s="1">
        <v>1</v>
      </c>
      <c r="DX32" s="1">
        <v>0</v>
      </c>
      <c r="DY32" s="1">
        <v>28</v>
      </c>
      <c r="DZ32" s="1">
        <v>8</v>
      </c>
      <c r="EA32" s="1">
        <v>2531</v>
      </c>
      <c r="EB32" s="1">
        <v>6034</v>
      </c>
      <c r="EC32" s="1">
        <v>842400</v>
      </c>
      <c r="ED32" s="21">
        <v>22479</v>
      </c>
      <c r="EE32" s="21">
        <v>22068</v>
      </c>
      <c r="EF32" s="20">
        <v>98.171626851728305</v>
      </c>
      <c r="EG32" s="20">
        <v>40.289106398404897</v>
      </c>
      <c r="EH32" s="20">
        <v>59.710893601595103</v>
      </c>
      <c r="EI32" s="22">
        <v>411</v>
      </c>
      <c r="EJ32" s="20">
        <v>1.82837314827172</v>
      </c>
      <c r="EK32" s="21">
        <v>1529</v>
      </c>
      <c r="EL32" s="21">
        <v>5649</v>
      </c>
      <c r="EM32" s="41">
        <v>3355.0030000000002</v>
      </c>
      <c r="EN32" s="21">
        <v>18377</v>
      </c>
      <c r="EO32" s="28">
        <v>18.822441000000001</v>
      </c>
      <c r="EP32" s="28">
        <v>34.956738999999999</v>
      </c>
      <c r="EQ32" s="28">
        <v>15.421450999999999</v>
      </c>
      <c r="ER32" s="28">
        <v>29.29205</v>
      </c>
      <c r="ES32" s="1">
        <v>59.660069</v>
      </c>
      <c r="ET32" s="1">
        <v>3.4</v>
      </c>
      <c r="EU32" s="31">
        <v>56.054357177805699</v>
      </c>
      <c r="EV32" s="31" t="s">
        <v>299</v>
      </c>
      <c r="EW32" s="1">
        <v>18</v>
      </c>
      <c r="EX32" s="1">
        <v>1</v>
      </c>
      <c r="EY32" s="1">
        <v>0</v>
      </c>
      <c r="EZ32" s="1">
        <v>0</v>
      </c>
      <c r="FA32" s="1">
        <v>0</v>
      </c>
      <c r="FB32" s="33">
        <v>0</v>
      </c>
      <c r="FC32" s="1">
        <v>30</v>
      </c>
      <c r="FD32" s="1">
        <v>0</v>
      </c>
      <c r="FE32" s="1">
        <v>5</v>
      </c>
      <c r="FF32" s="1">
        <v>2</v>
      </c>
      <c r="FG32" s="1">
        <v>9</v>
      </c>
      <c r="FH32" s="1">
        <v>4</v>
      </c>
      <c r="FI32" s="22">
        <v>3</v>
      </c>
      <c r="FJ32" s="18">
        <v>14032.8</v>
      </c>
      <c r="FK32" s="18">
        <v>13131.05</v>
      </c>
      <c r="FL32" s="41">
        <v>54393.16</v>
      </c>
      <c r="FM32" s="41">
        <v>309345.89</v>
      </c>
      <c r="FN32" s="37" t="s">
        <v>830</v>
      </c>
      <c r="FO32" s="37" t="s">
        <v>831</v>
      </c>
      <c r="FP32" s="37" t="s">
        <v>832</v>
      </c>
      <c r="FQ32" s="37" t="s">
        <v>833</v>
      </c>
      <c r="FR32" s="37" t="s">
        <v>834</v>
      </c>
      <c r="FS32" s="37" t="s">
        <v>835</v>
      </c>
      <c r="FT32" s="37" t="s">
        <v>836</v>
      </c>
      <c r="FU32" s="37" t="s">
        <v>837</v>
      </c>
      <c r="FV32" s="37" t="s">
        <v>838</v>
      </c>
      <c r="FW32" s="37" t="s">
        <v>839</v>
      </c>
      <c r="FX32" s="37" t="s">
        <v>840</v>
      </c>
      <c r="FY32" s="37" t="s">
        <v>841</v>
      </c>
      <c r="FZ32" s="1" t="s">
        <v>275</v>
      </c>
      <c r="GA32" s="1" t="s">
        <v>275</v>
      </c>
      <c r="GB32" s="37" t="s">
        <v>842</v>
      </c>
      <c r="GC32" s="37" t="s">
        <v>843</v>
      </c>
      <c r="GD32" s="37" t="s">
        <v>844</v>
      </c>
      <c r="GE32" s="37" t="s">
        <v>845</v>
      </c>
      <c r="GF32" s="37" t="s">
        <v>846</v>
      </c>
      <c r="GG32" s="37" t="s">
        <v>847</v>
      </c>
      <c r="GH32" s="1" t="s">
        <v>275</v>
      </c>
      <c r="GI32" s="1" t="s">
        <v>275</v>
      </c>
      <c r="GJ32" s="1" t="s">
        <v>275</v>
      </c>
      <c r="GK32" s="1" t="s">
        <v>275</v>
      </c>
      <c r="GL32" s="1">
        <v>1122</v>
      </c>
      <c r="GM32" s="1">
        <v>401.13</v>
      </c>
      <c r="GN32" s="1">
        <v>11103.75</v>
      </c>
      <c r="GO32" s="1">
        <v>6162.58</v>
      </c>
      <c r="GP32" s="1" t="s">
        <v>275</v>
      </c>
      <c r="GQ32" s="1" t="s">
        <v>275</v>
      </c>
      <c r="GR32" s="1" t="s">
        <v>275</v>
      </c>
      <c r="GS32" s="1" t="s">
        <v>275</v>
      </c>
      <c r="GT32" s="1" t="s">
        <v>275</v>
      </c>
      <c r="GU32" s="1" t="s">
        <v>275</v>
      </c>
      <c r="GV32" s="1">
        <v>859.95</v>
      </c>
      <c r="GW32" s="1">
        <v>2541.63</v>
      </c>
      <c r="GX32" s="1">
        <v>196.9</v>
      </c>
      <c r="GY32" s="1">
        <v>571.01</v>
      </c>
      <c r="GZ32" s="1" t="s">
        <v>275</v>
      </c>
      <c r="HA32" s="1" t="s">
        <v>275</v>
      </c>
      <c r="HB32" s="1" t="s">
        <v>275</v>
      </c>
      <c r="HC32" s="1" t="s">
        <v>275</v>
      </c>
      <c r="HD32" s="1" t="s">
        <v>275</v>
      </c>
      <c r="HE32" s="1" t="s">
        <v>275</v>
      </c>
      <c r="HF32" s="1" t="s">
        <v>275</v>
      </c>
      <c r="HG32" s="1" t="s">
        <v>275</v>
      </c>
      <c r="HH32" s="1" t="s">
        <v>275</v>
      </c>
      <c r="HI32" s="1" t="s">
        <v>275</v>
      </c>
      <c r="HJ32" s="1" t="s">
        <v>275</v>
      </c>
      <c r="HK32" s="1" t="s">
        <v>275</v>
      </c>
      <c r="HL32" s="1">
        <v>2725.14</v>
      </c>
      <c r="HM32" s="1">
        <v>33601.589999999997</v>
      </c>
      <c r="HN32" s="1" t="s">
        <v>275</v>
      </c>
      <c r="HO32" s="1" t="s">
        <v>275</v>
      </c>
      <c r="HP32" s="1" t="s">
        <v>275</v>
      </c>
      <c r="HQ32" s="1" t="s">
        <v>275</v>
      </c>
      <c r="HR32" s="1" t="s">
        <v>275</v>
      </c>
      <c r="HS32" s="1" t="s">
        <v>275</v>
      </c>
      <c r="HT32" s="1" t="s">
        <v>275</v>
      </c>
      <c r="HU32" s="1" t="s">
        <v>275</v>
      </c>
      <c r="HV32" s="1" t="s">
        <v>275</v>
      </c>
      <c r="HW32" s="1" t="s">
        <v>275</v>
      </c>
      <c r="HX32" s="1">
        <v>5020.3</v>
      </c>
      <c r="HY32" s="1">
        <v>21190.639999999999</v>
      </c>
      <c r="HZ32" s="1" t="s">
        <v>275</v>
      </c>
      <c r="IA32" s="1" t="s">
        <v>275</v>
      </c>
      <c r="IB32" s="1">
        <v>22319.02</v>
      </c>
      <c r="IC32" s="1">
        <v>100622.92</v>
      </c>
      <c r="ID32" s="1" t="s">
        <v>275</v>
      </c>
      <c r="IE32" s="1" t="s">
        <v>275</v>
      </c>
      <c r="IF32" s="1" t="s">
        <v>275</v>
      </c>
      <c r="IG32" s="1" t="s">
        <v>275</v>
      </c>
      <c r="IH32" s="1">
        <v>146.4</v>
      </c>
      <c r="II32" s="1">
        <v>1423.01</v>
      </c>
      <c r="IJ32" s="1" t="s">
        <v>275</v>
      </c>
      <c r="IK32" s="1" t="s">
        <v>275</v>
      </c>
      <c r="IL32" s="1">
        <v>56.4</v>
      </c>
      <c r="IM32" s="1">
        <v>195.14</v>
      </c>
      <c r="IN32" s="1" t="s">
        <v>275</v>
      </c>
      <c r="IO32" s="1" t="s">
        <v>275</v>
      </c>
      <c r="IP32" s="1" t="s">
        <v>275</v>
      </c>
      <c r="IQ32" s="1" t="s">
        <v>275</v>
      </c>
      <c r="IR32" s="1">
        <v>119.6</v>
      </c>
      <c r="IS32" s="1">
        <v>627.9</v>
      </c>
      <c r="IT32" s="1" t="s">
        <v>275</v>
      </c>
      <c r="IU32" s="1" t="s">
        <v>275</v>
      </c>
      <c r="IV32" s="1" t="s">
        <v>275</v>
      </c>
      <c r="IW32" s="1" t="s">
        <v>275</v>
      </c>
      <c r="IX32" s="1" t="s">
        <v>275</v>
      </c>
      <c r="IY32" s="1" t="s">
        <v>275</v>
      </c>
      <c r="IZ32" s="1" t="s">
        <v>275</v>
      </c>
      <c r="JA32" s="1" t="s">
        <v>275</v>
      </c>
      <c r="JB32" s="1" t="s">
        <v>275</v>
      </c>
      <c r="JC32" s="1" t="s">
        <v>275</v>
      </c>
      <c r="JD32" s="1">
        <v>656.48</v>
      </c>
      <c r="JE32" s="1">
        <v>4381.91</v>
      </c>
      <c r="JF32" s="1">
        <v>568.29</v>
      </c>
      <c r="JG32" s="1">
        <v>3156.73</v>
      </c>
      <c r="JH32" s="1">
        <v>187.95</v>
      </c>
      <c r="JI32" s="1">
        <v>539.41999999999996</v>
      </c>
      <c r="JJ32" s="1">
        <v>770</v>
      </c>
      <c r="JK32" s="1">
        <v>3157</v>
      </c>
      <c r="JL32" s="1" t="s">
        <v>275</v>
      </c>
      <c r="JM32" s="1" t="s">
        <v>275</v>
      </c>
      <c r="JN32" s="1" t="s">
        <v>275</v>
      </c>
      <c r="JO32" s="1" t="s">
        <v>275</v>
      </c>
      <c r="JP32" s="1">
        <v>636</v>
      </c>
      <c r="JQ32" s="26">
        <v>6563</v>
      </c>
      <c r="JR32" s="1">
        <f t="shared" si="4"/>
        <v>13.838692672641011</v>
      </c>
      <c r="JS32" s="1">
        <v>133</v>
      </c>
      <c r="JT32" s="1">
        <v>1465</v>
      </c>
      <c r="JU32" s="1">
        <v>5</v>
      </c>
      <c r="JV32" s="1">
        <v>18</v>
      </c>
      <c r="JW32" s="1">
        <v>15</v>
      </c>
      <c r="JX32" s="1">
        <v>42</v>
      </c>
      <c r="KB32" s="1">
        <v>2</v>
      </c>
      <c r="KH32" s="1">
        <v>17</v>
      </c>
      <c r="KM32" s="1">
        <v>12</v>
      </c>
      <c r="KN32" s="1">
        <v>5</v>
      </c>
      <c r="KO32" s="1">
        <v>4</v>
      </c>
      <c r="KR32" s="1">
        <v>6</v>
      </c>
      <c r="KV32" s="1">
        <v>2</v>
      </c>
      <c r="KW32" s="1">
        <v>1</v>
      </c>
      <c r="KZ32" s="1">
        <v>5</v>
      </c>
      <c r="LG32" s="1">
        <v>22</v>
      </c>
      <c r="LH32" s="1">
        <v>6</v>
      </c>
      <c r="LI32" s="1">
        <v>1</v>
      </c>
      <c r="LL32" s="1">
        <v>13</v>
      </c>
    </row>
    <row r="33" spans="1:324" ht="15" x14ac:dyDescent="0.25">
      <c r="A33" s="35" t="s">
        <v>848</v>
      </c>
      <c r="B33" s="35" t="s">
        <v>378</v>
      </c>
      <c r="C33" s="35"/>
      <c r="D33" s="24">
        <v>486.6</v>
      </c>
      <c r="E33" s="24">
        <f t="shared" si="0"/>
        <v>202.74147143444307</v>
      </c>
      <c r="F33" s="19">
        <v>45.342307458389897</v>
      </c>
      <c r="G33" s="19">
        <v>54.657692541610103</v>
      </c>
      <c r="H33" s="25">
        <v>98654</v>
      </c>
      <c r="I33" s="42">
        <v>3.2001001673456403E-2</v>
      </c>
      <c r="J33" s="25">
        <v>52214</v>
      </c>
      <c r="K33" s="42">
        <v>0.52926389198613299</v>
      </c>
      <c r="L33" s="25">
        <v>46440</v>
      </c>
      <c r="M33" s="42">
        <v>0.47073610801386701</v>
      </c>
      <c r="N33" s="25">
        <v>26528</v>
      </c>
      <c r="O33" s="19">
        <f t="shared" si="1"/>
        <v>26.889938573195206</v>
      </c>
      <c r="P33" s="25">
        <v>24155</v>
      </c>
      <c r="Q33" s="19">
        <v>24.4845622073104</v>
      </c>
      <c r="R33" s="25">
        <v>66974</v>
      </c>
      <c r="S33" s="20">
        <f t="shared" si="2"/>
        <v>67.887769375798243</v>
      </c>
      <c r="T33" s="25">
        <v>36744</v>
      </c>
      <c r="U33" s="19">
        <v>37.245322034585499</v>
      </c>
      <c r="V33" s="25">
        <v>11218</v>
      </c>
      <c r="W33" s="19">
        <v>11.3710543921179</v>
      </c>
      <c r="X33" s="37" t="s">
        <v>849</v>
      </c>
      <c r="Y33" s="20">
        <f t="shared" si="3"/>
        <v>62.270156303849824</v>
      </c>
      <c r="Z33" s="1">
        <v>30</v>
      </c>
      <c r="AA33" s="1">
        <v>270</v>
      </c>
      <c r="AB33" s="26">
        <v>20569</v>
      </c>
      <c r="AC33" s="25">
        <v>26492</v>
      </c>
      <c r="AD33" s="1">
        <v>3.69</v>
      </c>
      <c r="AE33" s="19">
        <v>2.076098</v>
      </c>
      <c r="AF33" s="19">
        <v>3.0462030000000002</v>
      </c>
      <c r="AG33" s="19">
        <v>0.85686200000000001</v>
      </c>
      <c r="AH33" s="1">
        <v>2</v>
      </c>
      <c r="AI33" s="23">
        <v>24.513207547169799</v>
      </c>
      <c r="AJ33" s="23">
        <f t="shared" si="5"/>
        <v>6494.0389433962227</v>
      </c>
      <c r="AK33" s="24">
        <v>15.267491251699999</v>
      </c>
      <c r="AL33" s="25">
        <v>15651</v>
      </c>
      <c r="AM33" s="24">
        <v>36.007019763700001</v>
      </c>
      <c r="AN33" s="25">
        <v>36912</v>
      </c>
      <c r="AO33" s="24">
        <v>78.928701455300001</v>
      </c>
      <c r="AP33" s="25">
        <v>80913</v>
      </c>
      <c r="AQ33" s="24">
        <v>5.6322229950000002</v>
      </c>
      <c r="AR33" s="25">
        <v>5774</v>
      </c>
      <c r="AS33" s="24">
        <v>19.877782150200002</v>
      </c>
      <c r="AT33" s="25">
        <v>20378</v>
      </c>
      <c r="AU33" s="24">
        <v>31.744140973899999</v>
      </c>
      <c r="AV33" s="25">
        <v>32542</v>
      </c>
      <c r="AW33" s="24">
        <v>50.244821634799997</v>
      </c>
      <c r="AX33" s="25">
        <v>51508</v>
      </c>
      <c r="AY33" s="24">
        <v>6.2494912964999996</v>
      </c>
      <c r="AZ33" s="25">
        <v>6407</v>
      </c>
      <c r="BA33" s="24">
        <v>2.4778799847999999</v>
      </c>
      <c r="BB33" s="25">
        <v>2540</v>
      </c>
      <c r="BC33" s="1">
        <v>66</v>
      </c>
      <c r="BD33" s="1">
        <v>51</v>
      </c>
      <c r="BE33" s="1">
        <v>15</v>
      </c>
      <c r="BF33" s="1">
        <v>643</v>
      </c>
      <c r="BG33" s="1">
        <v>436</v>
      </c>
      <c r="BH33" s="1">
        <v>207</v>
      </c>
      <c r="BI33" s="1">
        <v>0</v>
      </c>
      <c r="BJ33" s="1">
        <v>1</v>
      </c>
      <c r="BK33" s="1">
        <v>1</v>
      </c>
      <c r="BM33" s="1">
        <f>67+2+103+3</f>
        <v>175</v>
      </c>
      <c r="BN33" s="1">
        <f>195-BM33</f>
        <v>20</v>
      </c>
      <c r="BO33" s="1">
        <v>1282</v>
      </c>
      <c r="BP33" s="1">
        <v>15</v>
      </c>
      <c r="BQ33" s="1">
        <v>0</v>
      </c>
      <c r="BR33" s="1">
        <v>108</v>
      </c>
      <c r="BS33" s="1">
        <v>12</v>
      </c>
      <c r="BT33" s="1">
        <v>0</v>
      </c>
      <c r="BU33" s="1">
        <v>8</v>
      </c>
      <c r="BV33" s="1">
        <v>30</v>
      </c>
      <c r="BW33" s="1">
        <v>79</v>
      </c>
      <c r="BX33" s="1">
        <v>18</v>
      </c>
      <c r="BY33" s="1">
        <v>39</v>
      </c>
      <c r="BZ33" s="1">
        <v>185</v>
      </c>
      <c r="CA33" s="1">
        <v>788</v>
      </c>
      <c r="CB33" s="39" t="s">
        <v>275</v>
      </c>
      <c r="CC33" s="1">
        <v>251</v>
      </c>
      <c r="CD33" s="1">
        <v>11</v>
      </c>
      <c r="CE33" s="1">
        <v>189</v>
      </c>
      <c r="CF33" s="1">
        <v>24</v>
      </c>
      <c r="CG33" s="1">
        <v>27</v>
      </c>
      <c r="CH33" s="19">
        <v>25.905933866827699</v>
      </c>
      <c r="CI33" s="19">
        <v>31.9492677034576</v>
      </c>
      <c r="CJ33" s="19">
        <v>33.074135588102102</v>
      </c>
      <c r="CK33" s="19">
        <v>86.052393175298207</v>
      </c>
      <c r="CL33" s="19">
        <v>18.971765061150499</v>
      </c>
      <c r="CM33" s="19">
        <v>85.342744979616498</v>
      </c>
      <c r="CN33" s="19"/>
      <c r="CO33" s="1">
        <v>0</v>
      </c>
      <c r="CP33" s="26">
        <v>100000</v>
      </c>
      <c r="CQ33" s="26">
        <v>50000</v>
      </c>
      <c r="CR33" s="26">
        <v>20000</v>
      </c>
      <c r="CS33" s="26">
        <v>30000</v>
      </c>
      <c r="CT33" s="26">
        <v>11851</v>
      </c>
      <c r="CU33" s="26">
        <v>18</v>
      </c>
      <c r="CV33" s="26"/>
      <c r="CW33" s="1">
        <v>297</v>
      </c>
      <c r="CX33" s="1">
        <v>35502</v>
      </c>
      <c r="CY33" s="1">
        <v>1891</v>
      </c>
      <c r="CZ33" s="1">
        <v>113</v>
      </c>
      <c r="DA33" s="1">
        <v>3525</v>
      </c>
      <c r="DB33" s="1">
        <v>234</v>
      </c>
      <c r="DC33" s="1">
        <v>110</v>
      </c>
      <c r="DD33" s="1">
        <v>10869</v>
      </c>
      <c r="DE33" s="1">
        <v>644</v>
      </c>
      <c r="DF33" s="1">
        <v>38</v>
      </c>
      <c r="DG33" s="1">
        <v>5640</v>
      </c>
      <c r="DH33" s="1">
        <v>365</v>
      </c>
      <c r="DI33" s="1">
        <v>15</v>
      </c>
      <c r="DJ33" s="1">
        <v>5781</v>
      </c>
      <c r="DK33" s="1">
        <v>260</v>
      </c>
      <c r="DL33" s="1">
        <v>3</v>
      </c>
      <c r="DM33" s="1">
        <v>2858</v>
      </c>
      <c r="DN33" s="1">
        <v>263</v>
      </c>
      <c r="DO33" s="1">
        <v>9.31</v>
      </c>
      <c r="DP33" s="1" t="s">
        <v>321</v>
      </c>
      <c r="DQ33" s="1">
        <v>6.27</v>
      </c>
      <c r="DR33" s="26">
        <v>4588883</v>
      </c>
      <c r="DS33" s="26">
        <v>21339</v>
      </c>
      <c r="DT33" s="26">
        <v>12751.6287509955</v>
      </c>
      <c r="DU33" s="40">
        <v>10</v>
      </c>
      <c r="DV33" s="1">
        <v>4</v>
      </c>
      <c r="DW33" s="1">
        <v>2</v>
      </c>
      <c r="DX33" s="1">
        <v>1</v>
      </c>
      <c r="DY33" s="1">
        <v>10</v>
      </c>
      <c r="DZ33" s="1">
        <v>7</v>
      </c>
      <c r="EA33" s="1">
        <v>1091</v>
      </c>
      <c r="EB33" s="1">
        <v>2865</v>
      </c>
      <c r="EC33" s="1">
        <v>305856</v>
      </c>
      <c r="ED33" s="26">
        <v>53552</v>
      </c>
      <c r="EE33" s="26">
        <v>53008</v>
      </c>
      <c r="EF33" s="19">
        <v>98.984164923812401</v>
      </c>
      <c r="EG33" s="19">
        <v>46.428840929670997</v>
      </c>
      <c r="EH33" s="19">
        <v>53.571159070329003</v>
      </c>
      <c r="EI33" s="1">
        <v>544</v>
      </c>
      <c r="EJ33" s="19">
        <v>1.01583507618763</v>
      </c>
      <c r="EK33" s="26">
        <v>5467</v>
      </c>
      <c r="EL33" s="26">
        <v>14439</v>
      </c>
      <c r="EM33" s="44">
        <v>2592.4090000000001</v>
      </c>
      <c r="EN33" s="26">
        <v>44246</v>
      </c>
      <c r="EO33" s="23">
        <v>18.358722</v>
      </c>
      <c r="EP33" s="23">
        <v>20.589431999999999</v>
      </c>
      <c r="EQ33" s="23">
        <v>23.231479</v>
      </c>
      <c r="ER33" s="23">
        <v>36.782986000000001</v>
      </c>
      <c r="ES33" s="1">
        <v>228.24324300000001</v>
      </c>
      <c r="ET33" s="1">
        <v>13.01</v>
      </c>
      <c r="EU33" s="31">
        <v>56.537332327569203</v>
      </c>
      <c r="EV33" s="31" t="s">
        <v>299</v>
      </c>
      <c r="EW33" s="1">
        <v>30</v>
      </c>
      <c r="EX33" s="1">
        <v>3</v>
      </c>
      <c r="EY33" s="1">
        <v>1</v>
      </c>
      <c r="EZ33" s="1">
        <v>1</v>
      </c>
      <c r="FA33" s="1">
        <v>2</v>
      </c>
      <c r="FB33" s="33">
        <v>1</v>
      </c>
      <c r="FC33" s="1">
        <v>32</v>
      </c>
      <c r="FD33" s="1">
        <v>0</v>
      </c>
      <c r="FE33" s="1">
        <v>1</v>
      </c>
      <c r="FF33" s="1">
        <v>2</v>
      </c>
      <c r="FG33" s="1">
        <v>13</v>
      </c>
      <c r="FH33" s="1">
        <v>11</v>
      </c>
      <c r="FI33" s="1">
        <v>2</v>
      </c>
      <c r="FJ33" s="24">
        <v>11728.8</v>
      </c>
      <c r="FK33" s="24">
        <v>11177.8</v>
      </c>
      <c r="FL33" s="44">
        <v>779664.25</v>
      </c>
      <c r="FM33" s="44">
        <v>595661.21</v>
      </c>
      <c r="FN33" s="37" t="s">
        <v>850</v>
      </c>
      <c r="FO33" s="37" t="s">
        <v>851</v>
      </c>
      <c r="FP33" s="37" t="s">
        <v>852</v>
      </c>
      <c r="FQ33" s="37" t="s">
        <v>853</v>
      </c>
      <c r="FR33" s="37" t="s">
        <v>854</v>
      </c>
      <c r="FS33" s="37" t="s">
        <v>855</v>
      </c>
      <c r="FT33" s="37" t="s">
        <v>856</v>
      </c>
      <c r="FU33" s="37" t="s">
        <v>857</v>
      </c>
      <c r="FV33" s="37" t="s">
        <v>858</v>
      </c>
      <c r="FW33" s="37" t="s">
        <v>859</v>
      </c>
      <c r="FX33" s="37" t="s">
        <v>860</v>
      </c>
      <c r="FY33" s="37" t="s">
        <v>861</v>
      </c>
      <c r="FZ33" s="1" t="s">
        <v>275</v>
      </c>
      <c r="GA33" s="1" t="s">
        <v>275</v>
      </c>
      <c r="GB33" s="37" t="s">
        <v>862</v>
      </c>
      <c r="GC33" s="37" t="s">
        <v>863</v>
      </c>
      <c r="GD33" s="37" t="s">
        <v>864</v>
      </c>
      <c r="GE33" s="37" t="s">
        <v>865</v>
      </c>
      <c r="GF33" s="37" t="s">
        <v>866</v>
      </c>
      <c r="GG33" s="37" t="s">
        <v>867</v>
      </c>
      <c r="GH33" s="1">
        <v>19.399999999999999</v>
      </c>
      <c r="GI33" s="1">
        <v>242.5</v>
      </c>
      <c r="GJ33" s="1">
        <v>65.5</v>
      </c>
      <c r="GK33" s="1">
        <v>1205.2</v>
      </c>
      <c r="GL33" s="1">
        <v>732780</v>
      </c>
      <c r="GM33" s="1">
        <v>234834.01</v>
      </c>
      <c r="GN33" s="1">
        <v>9220.85</v>
      </c>
      <c r="GO33" s="1">
        <v>1477.45</v>
      </c>
      <c r="GP33" s="1" t="s">
        <v>275</v>
      </c>
      <c r="GQ33" s="1" t="s">
        <v>275</v>
      </c>
      <c r="GR33" s="1">
        <v>51.8</v>
      </c>
      <c r="GS33" s="1">
        <v>178.71</v>
      </c>
      <c r="GT33" s="1" t="s">
        <v>275</v>
      </c>
      <c r="GU33" s="1" t="s">
        <v>275</v>
      </c>
      <c r="GV33" s="1">
        <v>5379.84</v>
      </c>
      <c r="GW33" s="1">
        <v>26185.89</v>
      </c>
      <c r="GX33" s="1" t="s">
        <v>275</v>
      </c>
      <c r="GY33" s="1" t="s">
        <v>275</v>
      </c>
      <c r="GZ33" s="1">
        <v>643.79999999999995</v>
      </c>
      <c r="HA33" s="1">
        <v>2639.58</v>
      </c>
      <c r="HB33" s="1">
        <v>444.6</v>
      </c>
      <c r="HC33" s="1">
        <v>6384.64</v>
      </c>
      <c r="HD33" s="1">
        <v>2305.6</v>
      </c>
      <c r="HE33" s="1">
        <v>8300.16</v>
      </c>
      <c r="HF33" s="1">
        <v>25.2</v>
      </c>
      <c r="HG33" s="1">
        <v>312.10000000000002</v>
      </c>
      <c r="HH33" s="1" t="s">
        <v>275</v>
      </c>
      <c r="HI33" s="1" t="s">
        <v>275</v>
      </c>
      <c r="HJ33" s="1" t="s">
        <v>275</v>
      </c>
      <c r="HK33" s="1" t="s">
        <v>275</v>
      </c>
      <c r="HL33" s="1">
        <v>94.62</v>
      </c>
      <c r="HM33" s="1">
        <v>1009.41</v>
      </c>
      <c r="HN33" s="1" t="s">
        <v>275</v>
      </c>
      <c r="HO33" s="1" t="s">
        <v>275</v>
      </c>
      <c r="HP33" s="1">
        <v>247.5</v>
      </c>
      <c r="HQ33" s="1">
        <v>1014.75</v>
      </c>
      <c r="HR33" s="1" t="s">
        <v>275</v>
      </c>
      <c r="HS33" s="1" t="s">
        <v>275</v>
      </c>
      <c r="HT33" s="1">
        <v>1870.5</v>
      </c>
      <c r="HU33" s="1">
        <v>7201.43</v>
      </c>
      <c r="HV33" s="1" t="s">
        <v>275</v>
      </c>
      <c r="HW33" s="1" t="s">
        <v>275</v>
      </c>
      <c r="HX33" s="1">
        <v>2997</v>
      </c>
      <c r="HY33" s="1">
        <v>21609.03</v>
      </c>
      <c r="HZ33" s="1">
        <v>3325.8</v>
      </c>
      <c r="IA33" s="1">
        <v>1247.18</v>
      </c>
      <c r="IB33" s="1">
        <v>26118.66</v>
      </c>
      <c r="IC33" s="1">
        <v>114139.95</v>
      </c>
      <c r="ID33" s="1" t="s">
        <v>275</v>
      </c>
      <c r="IE33" s="1" t="s">
        <v>275</v>
      </c>
      <c r="IF33" s="1" t="s">
        <v>275</v>
      </c>
      <c r="IG33" s="1" t="s">
        <v>275</v>
      </c>
      <c r="IH33" s="1">
        <v>131.30000000000001</v>
      </c>
      <c r="II33" s="1">
        <v>1344.9</v>
      </c>
      <c r="IJ33" s="1" t="s">
        <v>275</v>
      </c>
      <c r="IK33" s="1" t="s">
        <v>275</v>
      </c>
      <c r="IL33" s="1" t="s">
        <v>275</v>
      </c>
      <c r="IM33" s="1" t="s">
        <v>275</v>
      </c>
      <c r="IN33" s="1">
        <v>16.8</v>
      </c>
      <c r="IO33" s="1">
        <v>366.24</v>
      </c>
      <c r="IP33" s="1" t="s">
        <v>275</v>
      </c>
      <c r="IQ33" s="1" t="s">
        <v>275</v>
      </c>
      <c r="IR33" s="1" t="s">
        <v>275</v>
      </c>
      <c r="IS33" s="1" t="s">
        <v>275</v>
      </c>
      <c r="IT33" s="1" t="s">
        <v>275</v>
      </c>
      <c r="IU33" s="1" t="s">
        <v>275</v>
      </c>
      <c r="IV33" s="1" t="s">
        <v>275</v>
      </c>
      <c r="IW33" s="1" t="s">
        <v>275</v>
      </c>
      <c r="IX33" s="1" t="s">
        <v>275</v>
      </c>
      <c r="IY33" s="1" t="s">
        <v>275</v>
      </c>
      <c r="IZ33" s="1" t="s">
        <v>275</v>
      </c>
      <c r="JA33" s="1" t="s">
        <v>275</v>
      </c>
      <c r="JB33" s="1" t="s">
        <v>275</v>
      </c>
      <c r="JC33" s="1" t="s">
        <v>275</v>
      </c>
      <c r="JD33" s="1">
        <v>696.6</v>
      </c>
      <c r="JE33" s="1">
        <v>5990.76</v>
      </c>
      <c r="JF33" s="1">
        <v>2774.5</v>
      </c>
      <c r="JG33" s="1">
        <v>16369.72</v>
      </c>
      <c r="JH33" s="1">
        <v>31.84</v>
      </c>
      <c r="JI33" s="1">
        <v>99.18</v>
      </c>
      <c r="JJ33" s="1">
        <v>633.6</v>
      </c>
      <c r="JK33" s="1">
        <v>1584</v>
      </c>
      <c r="JL33" s="1" t="s">
        <v>275</v>
      </c>
      <c r="JM33" s="1" t="s">
        <v>275</v>
      </c>
      <c r="JN33" s="1">
        <v>210.6</v>
      </c>
      <c r="JO33" s="1">
        <v>526.5</v>
      </c>
      <c r="JP33" s="1">
        <v>34500</v>
      </c>
      <c r="JQ33" s="26">
        <v>75853</v>
      </c>
      <c r="JR33" s="1">
        <f t="shared" si="4"/>
        <v>76.887911285908331</v>
      </c>
      <c r="JS33" s="1">
        <v>761</v>
      </c>
      <c r="JT33" s="1">
        <v>59333</v>
      </c>
      <c r="JU33" s="1">
        <v>5</v>
      </c>
      <c r="JV33" s="1">
        <v>21</v>
      </c>
      <c r="JW33" s="1">
        <v>47</v>
      </c>
      <c r="JX33" s="1">
        <v>127</v>
      </c>
      <c r="KF33" s="1">
        <v>2</v>
      </c>
      <c r="KH33" s="1">
        <v>90</v>
      </c>
      <c r="KM33" s="1">
        <v>7</v>
      </c>
      <c r="KN33" s="1">
        <v>18</v>
      </c>
      <c r="KO33" s="1">
        <v>21</v>
      </c>
      <c r="KQ33" s="1">
        <v>9</v>
      </c>
      <c r="KS33" s="1">
        <v>1</v>
      </c>
      <c r="KT33" s="1">
        <v>3</v>
      </c>
      <c r="KU33" s="1">
        <v>53</v>
      </c>
      <c r="KV33" s="1">
        <v>11</v>
      </c>
      <c r="KY33" s="1">
        <v>15</v>
      </c>
      <c r="KZ33" s="1">
        <v>3</v>
      </c>
      <c r="LG33" s="1">
        <v>17</v>
      </c>
      <c r="LH33" s="1">
        <v>5</v>
      </c>
      <c r="LK33" s="1">
        <v>2</v>
      </c>
      <c r="LL33" s="1">
        <v>171</v>
      </c>
    </row>
    <row r="34" spans="1:324" ht="15" x14ac:dyDescent="0.25">
      <c r="A34" s="35" t="s">
        <v>868</v>
      </c>
      <c r="B34" s="35" t="s">
        <v>618</v>
      </c>
      <c r="C34" s="35"/>
      <c r="D34" s="18">
        <v>441</v>
      </c>
      <c r="E34" s="18">
        <f t="shared" si="0"/>
        <v>27.868480725623584</v>
      </c>
      <c r="F34" s="19">
        <v>37.2823433685924</v>
      </c>
      <c r="G34" s="20">
        <v>62.717656631407699</v>
      </c>
      <c r="H34" s="21">
        <v>12290</v>
      </c>
      <c r="I34" s="36">
        <v>3.9865825062012604E-3</v>
      </c>
      <c r="J34" s="21">
        <v>6430</v>
      </c>
      <c r="K34" s="36">
        <v>0.52318958502847801</v>
      </c>
      <c r="L34" s="21">
        <v>5860</v>
      </c>
      <c r="M34" s="36">
        <v>0.47681041497152099</v>
      </c>
      <c r="N34" s="21">
        <v>3026</v>
      </c>
      <c r="O34" s="20">
        <f t="shared" si="1"/>
        <v>24.621643612693248</v>
      </c>
      <c r="P34" s="21">
        <v>2640</v>
      </c>
      <c r="Q34" s="20">
        <v>21.480878763222101</v>
      </c>
      <c r="R34" s="21">
        <v>8671</v>
      </c>
      <c r="S34" s="20">
        <f t="shared" si="2"/>
        <v>70.553295362082991</v>
      </c>
      <c r="T34" s="21">
        <v>4451</v>
      </c>
      <c r="U34" s="20">
        <v>36.2164361269325</v>
      </c>
      <c r="V34" s="21">
        <v>2173</v>
      </c>
      <c r="W34" s="20">
        <v>17.681041497152201</v>
      </c>
      <c r="X34" s="37" t="s">
        <v>869</v>
      </c>
      <c r="Y34" s="20">
        <f t="shared" si="3"/>
        <v>86.460537021969088</v>
      </c>
      <c r="Z34" s="38">
        <v>11</v>
      </c>
      <c r="AA34" s="38">
        <v>37</v>
      </c>
      <c r="AB34" s="21">
        <v>2375</v>
      </c>
      <c r="AC34" s="21">
        <v>3741</v>
      </c>
      <c r="AD34" s="22">
        <v>3.26</v>
      </c>
      <c r="AE34" s="20">
        <v>13.472334</v>
      </c>
      <c r="AF34" s="20">
        <v>3.6086610000000001</v>
      </c>
      <c r="AG34" s="20">
        <v>1.2563489999999999</v>
      </c>
      <c r="AH34" s="22">
        <v>4</v>
      </c>
      <c r="AI34" s="23">
        <v>22.8877005347594</v>
      </c>
      <c r="AJ34" s="23">
        <f t="shared" si="5"/>
        <v>856.2288770053492</v>
      </c>
      <c r="AK34" s="18">
        <v>23.329387069500001</v>
      </c>
      <c r="AL34" s="21">
        <v>2835</v>
      </c>
      <c r="AM34" s="18">
        <v>11.354355713</v>
      </c>
      <c r="AN34" s="21">
        <v>1380</v>
      </c>
      <c r="AO34" s="18">
        <v>79.048110717300005</v>
      </c>
      <c r="AP34" s="21">
        <v>9606</v>
      </c>
      <c r="AQ34" s="18">
        <v>6.0488424955999998</v>
      </c>
      <c r="AR34" s="21">
        <v>735</v>
      </c>
      <c r="AS34" s="18">
        <v>44.327945312399997</v>
      </c>
      <c r="AT34" s="21">
        <v>5387</v>
      </c>
      <c r="AU34" s="18">
        <v>12.7963184605</v>
      </c>
      <c r="AV34" s="21">
        <v>1555</v>
      </c>
      <c r="AW34" s="18">
        <v>43.684671154199997</v>
      </c>
      <c r="AX34" s="21">
        <v>5309</v>
      </c>
      <c r="AY34" s="18">
        <v>3.8395984626000002</v>
      </c>
      <c r="AZ34" s="21">
        <v>467</v>
      </c>
      <c r="BA34" s="18">
        <v>0.67525719419999997</v>
      </c>
      <c r="BB34" s="21">
        <v>82</v>
      </c>
      <c r="BC34" s="1">
        <v>19</v>
      </c>
      <c r="BD34" s="1">
        <v>14</v>
      </c>
      <c r="BE34" s="1">
        <v>5</v>
      </c>
      <c r="BF34" s="1">
        <v>54</v>
      </c>
      <c r="BG34" s="1">
        <v>45</v>
      </c>
      <c r="BH34" s="1">
        <v>9</v>
      </c>
      <c r="BI34" s="1">
        <v>0</v>
      </c>
      <c r="BJ34" s="22">
        <v>1</v>
      </c>
      <c r="BK34" s="22">
        <v>1</v>
      </c>
      <c r="BL34" s="22"/>
      <c r="BM34" s="22">
        <f>29+3+41</f>
        <v>73</v>
      </c>
      <c r="BN34" s="22">
        <v>1</v>
      </c>
      <c r="BO34" s="22">
        <v>123</v>
      </c>
      <c r="BP34" s="22">
        <v>1</v>
      </c>
      <c r="BQ34" s="22">
        <v>0</v>
      </c>
      <c r="BR34" s="22">
        <v>21</v>
      </c>
      <c r="BS34" s="22">
        <v>1</v>
      </c>
      <c r="BT34" s="22">
        <v>0</v>
      </c>
      <c r="BU34" s="22">
        <v>3</v>
      </c>
      <c r="BV34" s="22">
        <v>6</v>
      </c>
      <c r="BW34" s="22">
        <v>0</v>
      </c>
      <c r="BX34" s="22">
        <v>7</v>
      </c>
      <c r="BY34" s="22">
        <v>2</v>
      </c>
      <c r="BZ34" s="22">
        <v>18</v>
      </c>
      <c r="CA34" s="22">
        <v>64</v>
      </c>
      <c r="CB34" s="39">
        <v>0</v>
      </c>
      <c r="CC34" s="22">
        <v>197</v>
      </c>
      <c r="CD34" s="22">
        <v>32</v>
      </c>
      <c r="CE34" s="22">
        <v>26</v>
      </c>
      <c r="CF34" s="22">
        <v>134</v>
      </c>
      <c r="CG34" s="22">
        <v>5</v>
      </c>
      <c r="CH34" s="20">
        <v>18.310612135792599</v>
      </c>
      <c r="CI34" s="20">
        <v>22.9350441058541</v>
      </c>
      <c r="CJ34" s="20">
        <v>62.122427158513801</v>
      </c>
      <c r="CK34" s="20">
        <v>74.792836140069497</v>
      </c>
      <c r="CL34" s="20">
        <v>21.625233894680601</v>
      </c>
      <c r="CM34" s="20">
        <v>86.099973269179401</v>
      </c>
      <c r="CN34" s="20"/>
      <c r="CO34" s="1" t="s">
        <v>870</v>
      </c>
      <c r="CP34" s="21">
        <v>12000</v>
      </c>
      <c r="CQ34" s="21">
        <v>10200</v>
      </c>
      <c r="CR34" s="21">
        <v>1680</v>
      </c>
      <c r="CS34" s="21">
        <v>120</v>
      </c>
      <c r="CT34" s="21">
        <v>1268</v>
      </c>
      <c r="CU34" s="21">
        <v>0</v>
      </c>
      <c r="CV34" s="21"/>
      <c r="CW34" s="22">
        <v>71</v>
      </c>
      <c r="CX34" s="22">
        <v>4594</v>
      </c>
      <c r="CY34" s="22">
        <v>234</v>
      </c>
      <c r="CZ34" s="22">
        <v>24</v>
      </c>
      <c r="DA34" s="22">
        <v>370</v>
      </c>
      <c r="DB34" s="22">
        <v>31</v>
      </c>
      <c r="DC34" s="22">
        <v>28</v>
      </c>
      <c r="DD34" s="22">
        <v>1258</v>
      </c>
      <c r="DE34" s="22">
        <v>82</v>
      </c>
      <c r="DF34" s="22">
        <v>14</v>
      </c>
      <c r="DG34" s="22">
        <v>694</v>
      </c>
      <c r="DH34" s="22">
        <v>54</v>
      </c>
      <c r="DI34" s="22">
        <v>3</v>
      </c>
      <c r="DJ34" s="22">
        <v>399</v>
      </c>
      <c r="DK34" s="22">
        <v>28</v>
      </c>
      <c r="DL34" s="22">
        <v>1</v>
      </c>
      <c r="DM34" s="22">
        <v>112</v>
      </c>
      <c r="DN34" s="22">
        <v>3</v>
      </c>
      <c r="DO34" s="1">
        <v>7.82</v>
      </c>
      <c r="DP34" s="1" t="s">
        <v>277</v>
      </c>
      <c r="DQ34" s="1">
        <v>11.38</v>
      </c>
      <c r="DR34" s="21">
        <v>435031</v>
      </c>
      <c r="DS34" s="21">
        <v>2438</v>
      </c>
      <c r="DT34" s="21">
        <v>1220.1159738065401</v>
      </c>
      <c r="DU34" s="40">
        <v>1</v>
      </c>
      <c r="DV34" s="1">
        <v>1</v>
      </c>
      <c r="DW34" s="1">
        <v>0</v>
      </c>
      <c r="DX34" s="1">
        <v>0</v>
      </c>
      <c r="DY34" s="1">
        <v>15</v>
      </c>
      <c r="DZ34" s="1">
        <v>5</v>
      </c>
      <c r="EA34" s="1">
        <v>799</v>
      </c>
      <c r="EB34" s="1">
        <v>1536</v>
      </c>
      <c r="EC34" s="1">
        <v>187574</v>
      </c>
      <c r="ED34" s="21">
        <v>5382</v>
      </c>
      <c r="EE34" s="21">
        <v>5341</v>
      </c>
      <c r="EF34" s="20">
        <v>99.238201412114506</v>
      </c>
      <c r="EG34" s="20">
        <v>36.8657554765025</v>
      </c>
      <c r="EH34" s="20">
        <v>63.1342445234975</v>
      </c>
      <c r="EI34" s="22">
        <v>41</v>
      </c>
      <c r="EJ34" s="20">
        <v>0.761798587885544</v>
      </c>
      <c r="EK34" s="21">
        <v>525</v>
      </c>
      <c r="EL34" s="21">
        <v>1086</v>
      </c>
      <c r="EM34" s="41">
        <v>165.75299999999999</v>
      </c>
      <c r="EN34" s="21">
        <v>4716</v>
      </c>
      <c r="EO34" s="28">
        <v>16.645461999999998</v>
      </c>
      <c r="EP34" s="28">
        <v>24.448685000000001</v>
      </c>
      <c r="EQ34" s="28">
        <v>22.264631000000001</v>
      </c>
      <c r="ER34" s="28">
        <v>35.920271</v>
      </c>
      <c r="ES34" s="1">
        <v>36.242178000000003</v>
      </c>
      <c r="ET34" s="1">
        <v>2.0699999999999998</v>
      </c>
      <c r="EU34" s="31">
        <v>53.9656350750003</v>
      </c>
      <c r="EV34" s="31" t="s">
        <v>322</v>
      </c>
      <c r="EW34" s="1">
        <v>4</v>
      </c>
      <c r="EX34" s="1">
        <v>0</v>
      </c>
      <c r="EY34" s="1">
        <v>0</v>
      </c>
      <c r="EZ34" s="1">
        <v>0</v>
      </c>
      <c r="FA34" s="1">
        <v>0</v>
      </c>
      <c r="FB34" s="33">
        <v>0</v>
      </c>
      <c r="FC34" s="1">
        <v>1</v>
      </c>
      <c r="FD34" s="1">
        <v>0</v>
      </c>
      <c r="FE34" s="1">
        <v>0</v>
      </c>
      <c r="FF34" s="1">
        <v>0</v>
      </c>
      <c r="FG34" s="1">
        <v>0</v>
      </c>
      <c r="FH34" s="1">
        <v>5</v>
      </c>
      <c r="FI34" s="22">
        <v>1</v>
      </c>
      <c r="FJ34" s="18">
        <v>2539.61</v>
      </c>
      <c r="FK34" s="18">
        <v>2539.61</v>
      </c>
      <c r="FL34" s="41">
        <v>3581.42</v>
      </c>
      <c r="FM34" s="41">
        <v>21437.14</v>
      </c>
      <c r="FN34" s="37" t="s">
        <v>871</v>
      </c>
      <c r="FO34" s="37" t="s">
        <v>872</v>
      </c>
      <c r="FP34" s="37" t="s">
        <v>873</v>
      </c>
      <c r="FQ34" s="37" t="s">
        <v>874</v>
      </c>
      <c r="FR34" s="37" t="s">
        <v>875</v>
      </c>
      <c r="FS34" s="37" t="s">
        <v>876</v>
      </c>
      <c r="FT34" s="37" t="s">
        <v>877</v>
      </c>
      <c r="FU34" s="37" t="s">
        <v>878</v>
      </c>
      <c r="FV34" s="37" t="s">
        <v>879</v>
      </c>
      <c r="FW34" s="37" t="s">
        <v>880</v>
      </c>
      <c r="FX34" s="37" t="s">
        <v>881</v>
      </c>
      <c r="FY34" s="37" t="s">
        <v>882</v>
      </c>
      <c r="FZ34" s="1" t="s">
        <v>275</v>
      </c>
      <c r="GA34" s="1" t="s">
        <v>275</v>
      </c>
      <c r="GB34" s="37" t="s">
        <v>883</v>
      </c>
      <c r="GC34" s="37" t="s">
        <v>884</v>
      </c>
      <c r="GD34" s="37" t="s">
        <v>885</v>
      </c>
      <c r="GE34" s="37" t="s">
        <v>886</v>
      </c>
      <c r="GF34" s="37" t="s">
        <v>887</v>
      </c>
      <c r="GG34" s="37" t="s">
        <v>888</v>
      </c>
      <c r="GH34" s="1">
        <v>90.76</v>
      </c>
      <c r="GI34" s="1">
        <v>1310.69</v>
      </c>
      <c r="GJ34" s="1" t="s">
        <v>275</v>
      </c>
      <c r="GK34" s="1" t="s">
        <v>275</v>
      </c>
      <c r="GL34" s="1" t="s">
        <v>275</v>
      </c>
      <c r="GM34" s="1" t="s">
        <v>275</v>
      </c>
      <c r="GN34" s="1" t="s">
        <v>275</v>
      </c>
      <c r="GO34" s="1" t="s">
        <v>275</v>
      </c>
      <c r="GP34" s="1" t="s">
        <v>275</v>
      </c>
      <c r="GQ34" s="1" t="s">
        <v>275</v>
      </c>
      <c r="GR34" s="1" t="s">
        <v>275</v>
      </c>
      <c r="GS34" s="1" t="s">
        <v>275</v>
      </c>
      <c r="GT34" s="1" t="s">
        <v>275</v>
      </c>
      <c r="GU34" s="1" t="s">
        <v>275</v>
      </c>
      <c r="GV34" s="1" t="s">
        <v>275</v>
      </c>
      <c r="GW34" s="1" t="s">
        <v>275</v>
      </c>
      <c r="GX34" s="1" t="s">
        <v>275</v>
      </c>
      <c r="GY34" s="1" t="s">
        <v>275</v>
      </c>
      <c r="GZ34" s="1" t="s">
        <v>275</v>
      </c>
      <c r="HA34" s="1" t="s">
        <v>275</v>
      </c>
      <c r="HB34" s="1" t="s">
        <v>275</v>
      </c>
      <c r="HC34" s="1" t="s">
        <v>275</v>
      </c>
      <c r="HD34" s="1" t="s">
        <v>275</v>
      </c>
      <c r="HE34" s="1" t="s">
        <v>275</v>
      </c>
      <c r="HF34" s="1">
        <v>30</v>
      </c>
      <c r="HG34" s="1">
        <v>286.94</v>
      </c>
      <c r="HH34" s="1" t="s">
        <v>275</v>
      </c>
      <c r="HI34" s="1" t="s">
        <v>275</v>
      </c>
      <c r="HJ34" s="1" t="s">
        <v>275</v>
      </c>
      <c r="HK34" s="1" t="s">
        <v>275</v>
      </c>
      <c r="HL34" s="1">
        <v>46.64</v>
      </c>
      <c r="HM34" s="1">
        <v>585.01</v>
      </c>
      <c r="HN34" s="1" t="s">
        <v>275</v>
      </c>
      <c r="HO34" s="1" t="s">
        <v>275</v>
      </c>
      <c r="HP34" s="1" t="s">
        <v>275</v>
      </c>
      <c r="HQ34" s="1" t="s">
        <v>275</v>
      </c>
      <c r="HR34" s="1" t="s">
        <v>275</v>
      </c>
      <c r="HS34" s="1" t="s">
        <v>275</v>
      </c>
      <c r="HT34" s="1" t="s">
        <v>275</v>
      </c>
      <c r="HU34" s="1" t="s">
        <v>275</v>
      </c>
      <c r="HV34" s="1">
        <v>40.22</v>
      </c>
      <c r="HW34" s="1">
        <v>263.3</v>
      </c>
      <c r="HX34" s="1" t="s">
        <v>275</v>
      </c>
      <c r="HY34" s="1" t="s">
        <v>275</v>
      </c>
      <c r="HZ34" s="1" t="s">
        <v>275</v>
      </c>
      <c r="IA34" s="1" t="s">
        <v>275</v>
      </c>
      <c r="IB34" s="1">
        <v>4229.4799999999996</v>
      </c>
      <c r="IC34" s="1">
        <v>20091.2</v>
      </c>
      <c r="ID34" s="1" t="s">
        <v>275</v>
      </c>
      <c r="IE34" s="1" t="s">
        <v>275</v>
      </c>
      <c r="IF34" s="1">
        <v>50.4</v>
      </c>
      <c r="IG34" s="1">
        <v>279.70999999999998</v>
      </c>
      <c r="IH34" s="1">
        <v>84.7</v>
      </c>
      <c r="II34" s="1">
        <v>913.07</v>
      </c>
      <c r="IJ34" s="1">
        <v>172.33</v>
      </c>
      <c r="IK34" s="1">
        <v>206.52</v>
      </c>
      <c r="IL34" s="1" t="s">
        <v>275</v>
      </c>
      <c r="IM34" s="1" t="s">
        <v>275</v>
      </c>
      <c r="IN34" s="1" t="s">
        <v>275</v>
      </c>
      <c r="IO34" s="1" t="s">
        <v>275</v>
      </c>
      <c r="IP34" s="1" t="s">
        <v>275</v>
      </c>
      <c r="IQ34" s="1" t="s">
        <v>275</v>
      </c>
      <c r="IR34" s="1" t="s">
        <v>275</v>
      </c>
      <c r="IS34" s="1" t="s">
        <v>275</v>
      </c>
      <c r="IT34" s="1" t="s">
        <v>275</v>
      </c>
      <c r="IU34" s="1" t="s">
        <v>275</v>
      </c>
      <c r="IV34" s="1" t="s">
        <v>275</v>
      </c>
      <c r="IW34" s="1" t="s">
        <v>275</v>
      </c>
      <c r="IX34" s="1" t="s">
        <v>275</v>
      </c>
      <c r="IY34" s="1" t="s">
        <v>275</v>
      </c>
      <c r="IZ34" s="1" t="s">
        <v>275</v>
      </c>
      <c r="JA34" s="1" t="s">
        <v>275</v>
      </c>
      <c r="JB34" s="1" t="s">
        <v>275</v>
      </c>
      <c r="JC34" s="1" t="s">
        <v>275</v>
      </c>
      <c r="JD34" s="1" t="s">
        <v>275</v>
      </c>
      <c r="JE34" s="1" t="s">
        <v>275</v>
      </c>
      <c r="JF34" s="1" t="s">
        <v>275</v>
      </c>
      <c r="JG34" s="1" t="s">
        <v>275</v>
      </c>
      <c r="JH34" s="1" t="s">
        <v>275</v>
      </c>
      <c r="JI34" s="1" t="s">
        <v>275</v>
      </c>
      <c r="JJ34" s="1" t="s">
        <v>275</v>
      </c>
      <c r="JK34" s="1" t="s">
        <v>275</v>
      </c>
      <c r="JL34" s="1" t="s">
        <v>275</v>
      </c>
      <c r="JM34" s="1" t="s">
        <v>275</v>
      </c>
      <c r="JN34" s="1" t="s">
        <v>275</v>
      </c>
      <c r="JO34" s="1" t="s">
        <v>275</v>
      </c>
      <c r="JP34" s="1">
        <v>63</v>
      </c>
      <c r="JQ34" s="26">
        <v>780</v>
      </c>
      <c r="JR34" s="1">
        <f t="shared" si="4"/>
        <v>6.3466232709519943</v>
      </c>
      <c r="JS34" s="1">
        <v>64</v>
      </c>
      <c r="JT34" s="1">
        <v>92</v>
      </c>
      <c r="JW34" s="1">
        <v>7</v>
      </c>
      <c r="JX34" s="1">
        <v>10</v>
      </c>
      <c r="KH34" s="1">
        <v>4</v>
      </c>
      <c r="KU34" s="1">
        <v>15</v>
      </c>
      <c r="KZ34" s="1">
        <v>5</v>
      </c>
      <c r="LL34" s="1">
        <v>1</v>
      </c>
    </row>
    <row r="35" spans="1:324" ht="15" x14ac:dyDescent="0.25">
      <c r="A35" s="35" t="s">
        <v>889</v>
      </c>
      <c r="B35" s="35" t="s">
        <v>482</v>
      </c>
      <c r="C35" s="35"/>
      <c r="D35" s="24">
        <v>38.377935382922303</v>
      </c>
      <c r="E35" s="24">
        <f t="shared" si="0"/>
        <v>274.19401004783083</v>
      </c>
      <c r="F35" s="19">
        <v>56.248218188729503</v>
      </c>
      <c r="G35" s="19">
        <v>43.751781811270597</v>
      </c>
      <c r="H35" s="25">
        <v>10523</v>
      </c>
      <c r="I35" s="42">
        <v>3.41340990339755E-3</v>
      </c>
      <c r="J35" s="25">
        <v>5385</v>
      </c>
      <c r="K35" s="42">
        <v>0.51173619690202399</v>
      </c>
      <c r="L35" s="25">
        <v>5138</v>
      </c>
      <c r="M35" s="42">
        <v>0.48826380309797601</v>
      </c>
      <c r="N35" s="25">
        <v>2856</v>
      </c>
      <c r="O35" s="19">
        <f t="shared" si="1"/>
        <v>27.140549273021001</v>
      </c>
      <c r="P35" s="25">
        <v>2179</v>
      </c>
      <c r="Q35" s="19">
        <v>20.707022712154298</v>
      </c>
      <c r="R35" s="25">
        <v>7063</v>
      </c>
      <c r="S35" s="20">
        <f t="shared" si="2"/>
        <v>67.119642687446543</v>
      </c>
      <c r="T35" s="25">
        <v>3770</v>
      </c>
      <c r="U35" s="19">
        <v>35.8262852798632</v>
      </c>
      <c r="V35" s="25">
        <v>1713</v>
      </c>
      <c r="W35" s="19">
        <v>16.278627767746801</v>
      </c>
      <c r="X35" s="37" t="s">
        <v>890</v>
      </c>
      <c r="Y35" s="20">
        <f t="shared" si="3"/>
        <v>89.138078494725832</v>
      </c>
      <c r="Z35" s="1">
        <v>4</v>
      </c>
      <c r="AA35" s="1">
        <v>11</v>
      </c>
      <c r="AB35" s="26">
        <v>1920</v>
      </c>
      <c r="AC35" s="25">
        <v>2666</v>
      </c>
      <c r="AD35" s="1">
        <v>3.84</v>
      </c>
      <c r="AE35" s="19">
        <v>3.6759189999999999</v>
      </c>
      <c r="AF35" s="19">
        <v>1.8379589999999999</v>
      </c>
      <c r="AG35" s="19">
        <v>1.125281</v>
      </c>
      <c r="AH35" s="1">
        <v>2</v>
      </c>
      <c r="AI35" s="23">
        <v>30.9505703422053</v>
      </c>
      <c r="AJ35" s="23">
        <f t="shared" si="5"/>
        <v>825.14220532319325</v>
      </c>
      <c r="AK35" s="24">
        <v>27.2885383098</v>
      </c>
      <c r="AL35" s="25">
        <v>2921</v>
      </c>
      <c r="AM35" s="24">
        <v>10.114578417100001</v>
      </c>
      <c r="AN35" s="25">
        <v>1083</v>
      </c>
      <c r="AO35" s="24">
        <v>77.137082931799995</v>
      </c>
      <c r="AP35" s="25">
        <v>8258</v>
      </c>
      <c r="AQ35" s="24">
        <v>19.0448421838</v>
      </c>
      <c r="AR35" s="25">
        <v>2039</v>
      </c>
      <c r="AS35" s="24">
        <v>74.625461435800005</v>
      </c>
      <c r="AT35" s="25">
        <v>7989</v>
      </c>
      <c r="AU35" s="24">
        <v>36.771085403900003</v>
      </c>
      <c r="AV35" s="25">
        <v>3936</v>
      </c>
      <c r="AW35" s="24">
        <v>75.209791633899997</v>
      </c>
      <c r="AX35" s="25">
        <v>8051</v>
      </c>
      <c r="AY35" s="24">
        <v>19.894656455500002</v>
      </c>
      <c r="AZ35" s="25">
        <v>2130</v>
      </c>
      <c r="BA35" s="24">
        <v>2.1295193017999998</v>
      </c>
      <c r="BB35" s="25">
        <v>228</v>
      </c>
      <c r="BC35" s="1">
        <v>22</v>
      </c>
      <c r="BD35" s="1">
        <v>20</v>
      </c>
      <c r="BE35" s="1">
        <v>2</v>
      </c>
      <c r="BF35" s="1">
        <v>75</v>
      </c>
      <c r="BG35" s="1">
        <v>56</v>
      </c>
      <c r="BH35" s="1">
        <v>19</v>
      </c>
      <c r="BI35" s="1">
        <v>0</v>
      </c>
      <c r="BJ35" s="1">
        <v>1</v>
      </c>
      <c r="BK35" s="1">
        <v>1</v>
      </c>
      <c r="BM35" s="33">
        <f>44+17+212+1</f>
        <v>274</v>
      </c>
      <c r="BN35" s="33">
        <f>287-BM35</f>
        <v>13</v>
      </c>
      <c r="BO35" s="1">
        <v>84</v>
      </c>
      <c r="BP35" s="1">
        <v>0</v>
      </c>
      <c r="BQ35" s="1">
        <v>0</v>
      </c>
      <c r="BR35" s="1">
        <v>13</v>
      </c>
      <c r="BS35" s="1">
        <v>0</v>
      </c>
      <c r="BT35" s="1">
        <v>0</v>
      </c>
      <c r="BU35" s="1">
        <v>0</v>
      </c>
      <c r="BV35" s="1">
        <v>0</v>
      </c>
      <c r="BW35" s="1">
        <v>0</v>
      </c>
      <c r="BX35" s="1">
        <v>0</v>
      </c>
      <c r="BY35" s="1">
        <v>3</v>
      </c>
      <c r="BZ35" s="1">
        <v>15</v>
      </c>
      <c r="CA35" s="1">
        <v>53</v>
      </c>
      <c r="CB35" s="39">
        <v>0</v>
      </c>
      <c r="CC35" s="1">
        <v>30</v>
      </c>
      <c r="CD35" s="1">
        <v>0</v>
      </c>
      <c r="CE35" s="1">
        <v>14</v>
      </c>
      <c r="CF35" s="1">
        <v>16</v>
      </c>
      <c r="CG35" s="1">
        <v>0</v>
      </c>
      <c r="CH35" s="19">
        <v>12.415603900975199</v>
      </c>
      <c r="CI35" s="19">
        <v>7.46436609152288</v>
      </c>
      <c r="CJ35" s="19">
        <v>52.700675168792202</v>
      </c>
      <c r="CK35" s="19">
        <v>66.954238559639904</v>
      </c>
      <c r="CL35" s="19">
        <v>7.3518379594898704</v>
      </c>
      <c r="CM35" s="19">
        <v>77.906976744186096</v>
      </c>
      <c r="CN35" s="19"/>
      <c r="CO35" s="1">
        <v>0</v>
      </c>
      <c r="CP35" s="26">
        <v>14000</v>
      </c>
      <c r="CQ35" s="26">
        <v>8400</v>
      </c>
      <c r="CR35" s="26">
        <v>5600</v>
      </c>
      <c r="CS35" s="26">
        <v>0</v>
      </c>
      <c r="CT35" s="26">
        <v>348</v>
      </c>
      <c r="CU35" s="26">
        <v>0</v>
      </c>
      <c r="CV35" s="26"/>
      <c r="CW35" s="1">
        <v>46</v>
      </c>
      <c r="CX35" s="1">
        <v>2720</v>
      </c>
      <c r="CY35" s="1">
        <v>171</v>
      </c>
      <c r="CZ35" s="1">
        <v>19</v>
      </c>
      <c r="DA35" s="1">
        <v>432</v>
      </c>
      <c r="DB35" s="1">
        <v>32</v>
      </c>
      <c r="DC35" s="1">
        <v>18</v>
      </c>
      <c r="DD35" s="1">
        <v>1104</v>
      </c>
      <c r="DE35" s="1">
        <v>76</v>
      </c>
      <c r="DF35" s="1">
        <v>2</v>
      </c>
      <c r="DG35" s="1">
        <v>505</v>
      </c>
      <c r="DH35" s="1">
        <v>27</v>
      </c>
      <c r="DI35" s="1">
        <v>2</v>
      </c>
      <c r="DJ35" s="1">
        <v>567</v>
      </c>
      <c r="DK35" s="1">
        <v>19</v>
      </c>
      <c r="DO35" s="1">
        <v>7.02</v>
      </c>
      <c r="DP35" s="1" t="s">
        <v>277</v>
      </c>
      <c r="DQ35" s="1">
        <v>22.8</v>
      </c>
      <c r="DR35" s="26">
        <v>620795</v>
      </c>
      <c r="DS35" s="26">
        <v>2854</v>
      </c>
      <c r="DT35" s="26">
        <v>1575.5578772189399</v>
      </c>
      <c r="DU35" s="40">
        <v>1</v>
      </c>
      <c r="DV35" s="1">
        <v>2</v>
      </c>
      <c r="DW35" s="1">
        <v>0</v>
      </c>
      <c r="DX35" s="1">
        <v>0</v>
      </c>
      <c r="DY35" s="1">
        <v>10</v>
      </c>
      <c r="DZ35" s="1">
        <v>1</v>
      </c>
      <c r="EA35" s="1">
        <v>137</v>
      </c>
      <c r="EB35" s="1">
        <v>266</v>
      </c>
      <c r="EC35" s="1">
        <v>17424</v>
      </c>
      <c r="ED35" s="26">
        <v>4575</v>
      </c>
      <c r="EE35" s="26">
        <v>4511</v>
      </c>
      <c r="EF35" s="19">
        <v>98.601092896174904</v>
      </c>
      <c r="EG35" s="19">
        <v>37.574817113721998</v>
      </c>
      <c r="EH35" s="19">
        <v>62.425182886278002</v>
      </c>
      <c r="EI35" s="1">
        <v>64</v>
      </c>
      <c r="EJ35" s="19">
        <v>1.3989071038251399</v>
      </c>
      <c r="EK35" s="26">
        <v>706</v>
      </c>
      <c r="EL35" s="26">
        <v>1212</v>
      </c>
      <c r="EM35" s="44">
        <v>114.53100000000001</v>
      </c>
      <c r="EN35" s="26">
        <v>3210</v>
      </c>
      <c r="EO35" s="23">
        <v>26.760124999999999</v>
      </c>
      <c r="EP35" s="23">
        <v>30.311527000000002</v>
      </c>
      <c r="EQ35" s="23">
        <v>15.732087</v>
      </c>
      <c r="ER35" s="23">
        <v>26.947040000000001</v>
      </c>
      <c r="ES35" s="1">
        <v>2.4667999999999999E-2</v>
      </c>
      <c r="ET35" s="1">
        <v>0</v>
      </c>
      <c r="EU35" s="31">
        <v>53.322547176392099</v>
      </c>
      <c r="EV35" s="31" t="s">
        <v>322</v>
      </c>
      <c r="EW35" s="1" t="s">
        <v>275</v>
      </c>
      <c r="EX35" s="1" t="s">
        <v>275</v>
      </c>
      <c r="EY35" s="1" t="s">
        <v>275</v>
      </c>
      <c r="EZ35" s="1" t="s">
        <v>275</v>
      </c>
      <c r="FA35" s="1" t="s">
        <v>275</v>
      </c>
      <c r="FC35" s="1" t="s">
        <v>275</v>
      </c>
      <c r="FD35" s="1" t="s">
        <v>275</v>
      </c>
      <c r="FE35" s="1" t="s">
        <v>275</v>
      </c>
      <c r="FF35" s="1" t="s">
        <v>275</v>
      </c>
      <c r="FG35" s="1" t="s">
        <v>275</v>
      </c>
      <c r="FH35" s="1">
        <v>2</v>
      </c>
      <c r="FJ35" s="24">
        <v>1659.15</v>
      </c>
      <c r="FK35" s="24">
        <v>1560.15</v>
      </c>
      <c r="FL35" s="44">
        <v>5105.3900000000003</v>
      </c>
      <c r="FM35" s="44">
        <v>13784.24</v>
      </c>
      <c r="FN35" s="37" t="s">
        <v>891</v>
      </c>
      <c r="FO35" s="37" t="s">
        <v>892</v>
      </c>
      <c r="FP35" s="37" t="s">
        <v>893</v>
      </c>
      <c r="FQ35" s="37" t="s">
        <v>894</v>
      </c>
      <c r="FR35" s="37" t="s">
        <v>895</v>
      </c>
      <c r="FS35" s="37" t="s">
        <v>896</v>
      </c>
      <c r="FT35" s="37" t="s">
        <v>897</v>
      </c>
      <c r="FU35" s="37" t="s">
        <v>898</v>
      </c>
      <c r="FV35" s="37" t="s">
        <v>899</v>
      </c>
      <c r="FW35" s="37" t="s">
        <v>900</v>
      </c>
      <c r="FX35" s="1" t="s">
        <v>275</v>
      </c>
      <c r="FY35" s="1" t="s">
        <v>275</v>
      </c>
      <c r="FZ35" s="1" t="s">
        <v>275</v>
      </c>
      <c r="GA35" s="1" t="s">
        <v>275</v>
      </c>
      <c r="GB35" s="37" t="s">
        <v>901</v>
      </c>
      <c r="GC35" s="37" t="s">
        <v>902</v>
      </c>
      <c r="GD35" s="37" t="s">
        <v>903</v>
      </c>
      <c r="GE35" s="37" t="s">
        <v>904</v>
      </c>
      <c r="GF35" s="37" t="s">
        <v>905</v>
      </c>
      <c r="GG35" s="37" t="s">
        <v>906</v>
      </c>
      <c r="GH35" s="1" t="s">
        <v>275</v>
      </c>
      <c r="GI35" s="1" t="s">
        <v>275</v>
      </c>
      <c r="GJ35" s="1" t="s">
        <v>275</v>
      </c>
      <c r="GK35" s="1" t="s">
        <v>275</v>
      </c>
      <c r="GL35" s="1" t="s">
        <v>275</v>
      </c>
      <c r="GM35" s="1" t="s">
        <v>275</v>
      </c>
      <c r="GN35" s="1" t="s">
        <v>275</v>
      </c>
      <c r="GO35" s="1" t="s">
        <v>275</v>
      </c>
      <c r="GP35" s="1" t="s">
        <v>275</v>
      </c>
      <c r="GQ35" s="1" t="s">
        <v>275</v>
      </c>
      <c r="GR35" s="1" t="s">
        <v>275</v>
      </c>
      <c r="GS35" s="1" t="s">
        <v>275</v>
      </c>
      <c r="GT35" s="1">
        <v>378.48</v>
      </c>
      <c r="GU35" s="1">
        <v>2503.0300000000002</v>
      </c>
      <c r="GV35" s="1" t="s">
        <v>275</v>
      </c>
      <c r="GW35" s="1" t="s">
        <v>275</v>
      </c>
      <c r="GX35" s="1" t="s">
        <v>275</v>
      </c>
      <c r="GY35" s="1" t="s">
        <v>275</v>
      </c>
      <c r="GZ35" s="1" t="s">
        <v>275</v>
      </c>
      <c r="HA35" s="1" t="s">
        <v>275</v>
      </c>
      <c r="HB35" s="1" t="s">
        <v>275</v>
      </c>
      <c r="HC35" s="1" t="s">
        <v>275</v>
      </c>
      <c r="HD35" s="1" t="s">
        <v>275</v>
      </c>
      <c r="HE35" s="1" t="s">
        <v>275</v>
      </c>
      <c r="HF35" s="1" t="s">
        <v>275</v>
      </c>
      <c r="HG35" s="1" t="s">
        <v>275</v>
      </c>
      <c r="HH35" s="1" t="s">
        <v>275</v>
      </c>
      <c r="HI35" s="1" t="s">
        <v>275</v>
      </c>
      <c r="HJ35" s="1" t="s">
        <v>275</v>
      </c>
      <c r="HK35" s="1" t="s">
        <v>275</v>
      </c>
      <c r="HL35" s="1">
        <v>3.92</v>
      </c>
      <c r="HM35" s="1">
        <v>49.3</v>
      </c>
      <c r="HN35" s="1" t="s">
        <v>275</v>
      </c>
      <c r="HO35" s="1" t="s">
        <v>275</v>
      </c>
      <c r="HP35" s="1" t="s">
        <v>275</v>
      </c>
      <c r="HQ35" s="1" t="s">
        <v>275</v>
      </c>
      <c r="HR35" s="1" t="s">
        <v>275</v>
      </c>
      <c r="HS35" s="1" t="s">
        <v>275</v>
      </c>
      <c r="HT35" s="1" t="s">
        <v>275</v>
      </c>
      <c r="HU35" s="1" t="s">
        <v>275</v>
      </c>
      <c r="HV35" s="1">
        <v>52</v>
      </c>
      <c r="HW35" s="1">
        <v>171.6</v>
      </c>
      <c r="HX35" s="1" t="s">
        <v>275</v>
      </c>
      <c r="HY35" s="1" t="s">
        <v>275</v>
      </c>
      <c r="HZ35" s="1" t="s">
        <v>275</v>
      </c>
      <c r="IA35" s="1" t="s">
        <v>275</v>
      </c>
      <c r="IB35" s="1">
        <v>1047.0999999999999</v>
      </c>
      <c r="IC35" s="1">
        <v>5233.6099999999997</v>
      </c>
      <c r="ID35" s="1">
        <v>17.14</v>
      </c>
      <c r="IE35" s="1">
        <v>15.6</v>
      </c>
      <c r="IF35" s="1" t="s">
        <v>275</v>
      </c>
      <c r="IG35" s="1" t="s">
        <v>275</v>
      </c>
      <c r="IH35" s="1" t="s">
        <v>275</v>
      </c>
      <c r="II35" s="1" t="s">
        <v>275</v>
      </c>
      <c r="IJ35" s="1">
        <v>3322.2</v>
      </c>
      <c r="IK35" s="1">
        <v>3671.03</v>
      </c>
      <c r="IL35" s="1" t="s">
        <v>275</v>
      </c>
      <c r="IM35" s="1" t="s">
        <v>275</v>
      </c>
      <c r="IN35" s="1" t="s">
        <v>275</v>
      </c>
      <c r="IO35" s="1" t="s">
        <v>275</v>
      </c>
      <c r="IP35" s="1" t="s">
        <v>275</v>
      </c>
      <c r="IQ35" s="1" t="s">
        <v>275</v>
      </c>
      <c r="IR35" s="1" t="s">
        <v>275</v>
      </c>
      <c r="IS35" s="1" t="s">
        <v>275</v>
      </c>
      <c r="IT35" s="1" t="s">
        <v>275</v>
      </c>
      <c r="IU35" s="1" t="s">
        <v>275</v>
      </c>
      <c r="IV35" s="1" t="s">
        <v>275</v>
      </c>
      <c r="IW35" s="1" t="s">
        <v>275</v>
      </c>
      <c r="IX35" s="1" t="s">
        <v>275</v>
      </c>
      <c r="IY35" s="1" t="s">
        <v>275</v>
      </c>
      <c r="IZ35" s="1" t="s">
        <v>275</v>
      </c>
      <c r="JA35" s="1" t="s">
        <v>275</v>
      </c>
      <c r="JB35" s="1" t="s">
        <v>275</v>
      </c>
      <c r="JC35" s="1" t="s">
        <v>275</v>
      </c>
      <c r="JD35" s="1" t="s">
        <v>275</v>
      </c>
      <c r="JE35" s="1" t="s">
        <v>275</v>
      </c>
      <c r="JF35" s="1" t="s">
        <v>275</v>
      </c>
      <c r="JG35" s="1" t="s">
        <v>275</v>
      </c>
      <c r="JH35" s="1" t="s">
        <v>275</v>
      </c>
      <c r="JI35" s="1" t="s">
        <v>275</v>
      </c>
      <c r="JJ35" s="1" t="s">
        <v>275</v>
      </c>
      <c r="JK35" s="1" t="s">
        <v>275</v>
      </c>
      <c r="JL35" s="1" t="s">
        <v>275</v>
      </c>
      <c r="JM35" s="1" t="s">
        <v>275</v>
      </c>
      <c r="JN35" s="1" t="s">
        <v>275</v>
      </c>
      <c r="JO35" s="1" t="s">
        <v>275</v>
      </c>
      <c r="JP35" s="1">
        <v>7417</v>
      </c>
      <c r="JQ35" s="26">
        <v>9531</v>
      </c>
      <c r="JR35" s="1">
        <f t="shared" si="4"/>
        <v>90.573030504608951</v>
      </c>
      <c r="JS35" s="1">
        <v>9573</v>
      </c>
      <c r="JT35" s="1">
        <v>2</v>
      </c>
      <c r="JV35" s="1">
        <v>5</v>
      </c>
      <c r="JW35" s="1">
        <v>1</v>
      </c>
      <c r="KF35" s="1">
        <v>1</v>
      </c>
      <c r="KO35" s="1">
        <v>3</v>
      </c>
      <c r="KU35" s="1">
        <v>4</v>
      </c>
    </row>
    <row r="36" spans="1:324" ht="15" x14ac:dyDescent="0.25">
      <c r="A36" s="35" t="s">
        <v>907</v>
      </c>
      <c r="B36" s="35" t="s">
        <v>501</v>
      </c>
      <c r="C36" s="35"/>
      <c r="D36" s="18">
        <v>110.8</v>
      </c>
      <c r="E36" s="18">
        <f t="shared" ref="E36:E67" si="6">H36/D36</f>
        <v>26.128158844765345</v>
      </c>
      <c r="F36" s="19">
        <v>0</v>
      </c>
      <c r="G36" s="20">
        <v>100</v>
      </c>
      <c r="H36" s="21">
        <v>2895</v>
      </c>
      <c r="I36" s="36">
        <v>9.3906886537450398E-4</v>
      </c>
      <c r="J36" s="21">
        <v>1525</v>
      </c>
      <c r="K36" s="36">
        <v>0.52677029360967198</v>
      </c>
      <c r="L36" s="21">
        <v>1370</v>
      </c>
      <c r="M36" s="36">
        <v>0.47322970639032802</v>
      </c>
      <c r="N36" s="21">
        <v>701</v>
      </c>
      <c r="O36" s="20">
        <f t="shared" ref="O36:O67" si="7">N36*100/H36</f>
        <v>24.214162348877373</v>
      </c>
      <c r="P36" s="21">
        <v>534</v>
      </c>
      <c r="Q36" s="20">
        <v>18.445595854922299</v>
      </c>
      <c r="R36" s="21">
        <v>2033</v>
      </c>
      <c r="S36" s="20">
        <f t="shared" ref="S36:S67" si="8">R36/H36*100</f>
        <v>70.224525043177891</v>
      </c>
      <c r="T36" s="21">
        <v>1076</v>
      </c>
      <c r="U36" s="20">
        <v>37.167530224525002</v>
      </c>
      <c r="V36" s="21">
        <v>584</v>
      </c>
      <c r="W36" s="20">
        <v>20.1727115716753</v>
      </c>
      <c r="X36" s="37" t="s">
        <v>908</v>
      </c>
      <c r="Y36" s="20">
        <f t="shared" ref="Y36:Y67" si="9">X36/H36*100</f>
        <v>74.265975820379964</v>
      </c>
      <c r="Z36" s="38">
        <v>4</v>
      </c>
      <c r="AA36" s="38">
        <v>4</v>
      </c>
      <c r="AB36" s="21">
        <v>766</v>
      </c>
      <c r="AC36" s="21">
        <v>954</v>
      </c>
      <c r="AD36" s="22">
        <v>3.03</v>
      </c>
      <c r="AE36" s="20">
        <v>2.2012580000000002</v>
      </c>
      <c r="AF36" s="20">
        <v>1.572327</v>
      </c>
      <c r="AG36" s="20">
        <v>1.4675050000000001</v>
      </c>
      <c r="AH36" s="22">
        <v>0</v>
      </c>
      <c r="AI36" s="23">
        <v>24.324324324324301</v>
      </c>
      <c r="AJ36" s="23">
        <f t="shared" si="5"/>
        <v>232.05405405405384</v>
      </c>
      <c r="AK36" s="18">
        <v>25.299085151300002</v>
      </c>
      <c r="AL36" s="21">
        <v>726</v>
      </c>
      <c r="AM36" s="18">
        <v>25.862068965500001</v>
      </c>
      <c r="AN36" s="21">
        <v>742</v>
      </c>
      <c r="AO36" s="18">
        <v>71.604503870499997</v>
      </c>
      <c r="AP36" s="21">
        <v>2054</v>
      </c>
      <c r="AQ36" s="18">
        <v>5.4539057002</v>
      </c>
      <c r="AR36" s="21">
        <v>156</v>
      </c>
      <c r="AS36" s="18">
        <v>17.3469387755</v>
      </c>
      <c r="AT36" s="21">
        <v>498</v>
      </c>
      <c r="AU36" s="18">
        <v>10.5911330049</v>
      </c>
      <c r="AV36" s="21">
        <v>304</v>
      </c>
      <c r="AW36" s="18">
        <v>55.636523574899996</v>
      </c>
      <c r="AX36" s="21">
        <v>1596</v>
      </c>
      <c r="AY36" s="18">
        <v>4.3501055595000002</v>
      </c>
      <c r="AZ36" s="21">
        <v>125</v>
      </c>
      <c r="BA36" s="18">
        <v>4.4429978887999999</v>
      </c>
      <c r="BB36" s="21">
        <v>127</v>
      </c>
      <c r="BC36" s="1">
        <v>12</v>
      </c>
      <c r="BD36" s="1">
        <v>9</v>
      </c>
      <c r="BE36" s="1">
        <v>3</v>
      </c>
      <c r="BF36" s="1">
        <v>10</v>
      </c>
      <c r="BG36" s="1">
        <v>10</v>
      </c>
      <c r="BH36" s="1">
        <v>0</v>
      </c>
      <c r="BI36" s="1">
        <v>0</v>
      </c>
      <c r="BJ36" s="22"/>
      <c r="BK36" s="22"/>
      <c r="BL36" s="22"/>
      <c r="BM36" s="22"/>
      <c r="BN36" s="22"/>
      <c r="BO36" s="22">
        <v>49</v>
      </c>
      <c r="BP36" s="22">
        <v>0</v>
      </c>
      <c r="BQ36" s="22">
        <v>0</v>
      </c>
      <c r="BR36" s="22">
        <v>13</v>
      </c>
      <c r="BS36" s="22">
        <v>0</v>
      </c>
      <c r="BT36" s="22">
        <v>0</v>
      </c>
      <c r="BU36" s="22">
        <v>0</v>
      </c>
      <c r="BV36" s="22">
        <v>2</v>
      </c>
      <c r="BW36" s="22">
        <v>0</v>
      </c>
      <c r="BX36" s="22">
        <v>1</v>
      </c>
      <c r="BY36" s="22">
        <v>1</v>
      </c>
      <c r="BZ36" s="22">
        <v>6</v>
      </c>
      <c r="CA36" s="22">
        <v>26</v>
      </c>
      <c r="CB36" s="39">
        <v>2</v>
      </c>
      <c r="CC36" s="22">
        <v>77</v>
      </c>
      <c r="CD36" s="22">
        <v>3</v>
      </c>
      <c r="CE36" s="22">
        <v>28</v>
      </c>
      <c r="CF36" s="22">
        <v>44</v>
      </c>
      <c r="CG36" s="22">
        <v>2</v>
      </c>
      <c r="CH36" s="20">
        <v>10.796645702306099</v>
      </c>
      <c r="CI36" s="20">
        <v>25.366876310272499</v>
      </c>
      <c r="CJ36" s="20">
        <v>37.211740041928699</v>
      </c>
      <c r="CK36" s="20">
        <v>73.689727463312394</v>
      </c>
      <c r="CL36" s="20">
        <v>9.2243186582809198</v>
      </c>
      <c r="CM36" s="20">
        <v>73.899371069182394</v>
      </c>
      <c r="CN36" s="20"/>
      <c r="CO36" s="1">
        <v>0</v>
      </c>
      <c r="CP36" s="21">
        <v>424</v>
      </c>
      <c r="CQ36" s="21">
        <v>424</v>
      </c>
      <c r="CR36" s="21">
        <v>0</v>
      </c>
      <c r="CS36" s="21">
        <v>0</v>
      </c>
      <c r="CT36" s="21">
        <v>178</v>
      </c>
      <c r="CU36" s="21">
        <v>0</v>
      </c>
      <c r="CV36" s="21"/>
      <c r="CW36" s="22">
        <v>15</v>
      </c>
      <c r="CX36" s="22">
        <v>620</v>
      </c>
      <c r="CY36" s="22">
        <v>44</v>
      </c>
      <c r="CZ36" s="22">
        <v>4</v>
      </c>
      <c r="DA36" s="22">
        <v>66</v>
      </c>
      <c r="DB36" s="22">
        <v>5</v>
      </c>
      <c r="DC36" s="22">
        <v>4</v>
      </c>
      <c r="DD36" s="22">
        <v>282</v>
      </c>
      <c r="DE36" s="22">
        <v>16</v>
      </c>
      <c r="DF36" s="22">
        <v>4</v>
      </c>
      <c r="DG36" s="22">
        <v>163</v>
      </c>
      <c r="DH36" s="22">
        <v>11</v>
      </c>
      <c r="DI36" s="22">
        <v>3</v>
      </c>
      <c r="DJ36" s="22">
        <v>99</v>
      </c>
      <c r="DK36" s="22">
        <v>10</v>
      </c>
      <c r="DL36" s="22"/>
      <c r="DM36" s="22"/>
      <c r="DN36" s="22"/>
      <c r="DO36" s="1">
        <v>7.42</v>
      </c>
      <c r="DP36" s="1" t="s">
        <v>277</v>
      </c>
      <c r="DQ36" s="1">
        <v>12.17</v>
      </c>
      <c r="DR36" s="21">
        <v>250185</v>
      </c>
      <c r="DS36" s="21">
        <v>741</v>
      </c>
      <c r="DT36" s="21">
        <v>355.11954511834301</v>
      </c>
      <c r="DU36" s="40"/>
      <c r="DV36" s="1">
        <v>4</v>
      </c>
      <c r="DW36" s="1">
        <v>0</v>
      </c>
      <c r="DX36" s="1">
        <v>0</v>
      </c>
      <c r="DY36" s="1">
        <v>4</v>
      </c>
      <c r="DZ36" s="1">
        <v>3</v>
      </c>
      <c r="EA36" s="1">
        <v>208</v>
      </c>
      <c r="EB36" s="1">
        <v>302</v>
      </c>
      <c r="EC36" s="1">
        <v>38952</v>
      </c>
      <c r="ED36" s="21">
        <v>858</v>
      </c>
      <c r="EE36" s="21">
        <v>842</v>
      </c>
      <c r="EF36" s="20">
        <v>98.135198135198095</v>
      </c>
      <c r="EG36" s="20">
        <v>22.5653206650831</v>
      </c>
      <c r="EH36" s="20">
        <v>77.434679334916893</v>
      </c>
      <c r="EI36" s="22">
        <v>16</v>
      </c>
      <c r="EJ36" s="20">
        <v>1.8648018648018601</v>
      </c>
      <c r="EK36" s="21">
        <v>43</v>
      </c>
      <c r="EL36" s="21">
        <v>79</v>
      </c>
      <c r="EM36" s="41">
        <v>7.9349999999999996</v>
      </c>
      <c r="EN36" s="21">
        <v>849</v>
      </c>
      <c r="EO36" s="28">
        <v>50.530034999999998</v>
      </c>
      <c r="EP36" s="28">
        <v>13.898704</v>
      </c>
      <c r="EQ36" s="28">
        <v>11.778563</v>
      </c>
      <c r="ER36" s="28">
        <v>23.085984</v>
      </c>
      <c r="ES36" s="1">
        <v>1.9876999999999999E-2</v>
      </c>
      <c r="ET36" s="1">
        <v>0</v>
      </c>
      <c r="EU36" s="31">
        <v>54.517147841950901</v>
      </c>
      <c r="EV36" s="31" t="s">
        <v>322</v>
      </c>
      <c r="EW36" s="1" t="s">
        <v>275</v>
      </c>
      <c r="EX36" s="1" t="s">
        <v>275</v>
      </c>
      <c r="EY36" s="1" t="s">
        <v>275</v>
      </c>
      <c r="EZ36" s="1" t="s">
        <v>275</v>
      </c>
      <c r="FA36" s="1" t="s">
        <v>275</v>
      </c>
      <c r="FC36" s="1" t="s">
        <v>275</v>
      </c>
      <c r="FD36" s="1" t="s">
        <v>275</v>
      </c>
      <c r="FE36" s="1" t="s">
        <v>275</v>
      </c>
      <c r="FF36" s="1" t="s">
        <v>275</v>
      </c>
      <c r="FG36" s="1" t="s">
        <v>275</v>
      </c>
      <c r="FH36" s="1">
        <v>2</v>
      </c>
      <c r="FI36" s="22">
        <v>0</v>
      </c>
      <c r="FJ36" s="18">
        <v>863.25</v>
      </c>
      <c r="FK36" s="18">
        <v>855.25</v>
      </c>
      <c r="FL36" s="41">
        <v>5985.13</v>
      </c>
      <c r="FM36" s="41">
        <v>4775.4399999999996</v>
      </c>
      <c r="FN36" s="37" t="s">
        <v>909</v>
      </c>
      <c r="FO36" s="37" t="s">
        <v>910</v>
      </c>
      <c r="FP36" s="37" t="s">
        <v>911</v>
      </c>
      <c r="FQ36" s="37" t="s">
        <v>912</v>
      </c>
      <c r="FR36" s="37" t="s">
        <v>913</v>
      </c>
      <c r="FS36" s="37" t="s">
        <v>914</v>
      </c>
      <c r="FT36" s="37" t="s">
        <v>915</v>
      </c>
      <c r="FU36" s="37" t="s">
        <v>916</v>
      </c>
      <c r="FV36" s="37" t="s">
        <v>917</v>
      </c>
      <c r="FW36" s="37" t="s">
        <v>918</v>
      </c>
      <c r="FX36" s="37" t="s">
        <v>919</v>
      </c>
      <c r="FY36" s="37" t="s">
        <v>920</v>
      </c>
      <c r="FZ36" s="1" t="s">
        <v>275</v>
      </c>
      <c r="GA36" s="1" t="s">
        <v>275</v>
      </c>
      <c r="GB36" s="37" t="s">
        <v>921</v>
      </c>
      <c r="GC36" s="37" t="s">
        <v>922</v>
      </c>
      <c r="GD36" s="37" t="s">
        <v>923</v>
      </c>
      <c r="GE36" s="37" t="s">
        <v>924</v>
      </c>
      <c r="GF36" s="37" t="s">
        <v>925</v>
      </c>
      <c r="GG36" s="37" t="s">
        <v>926</v>
      </c>
      <c r="GH36" s="1" t="s">
        <v>275</v>
      </c>
      <c r="GI36" s="1" t="s">
        <v>275</v>
      </c>
      <c r="GJ36" s="1" t="s">
        <v>275</v>
      </c>
      <c r="GK36" s="1" t="s">
        <v>275</v>
      </c>
      <c r="GL36" s="1" t="s">
        <v>275</v>
      </c>
      <c r="GM36" s="1" t="s">
        <v>275</v>
      </c>
      <c r="GN36" s="1" t="s">
        <v>275</v>
      </c>
      <c r="GO36" s="1" t="s">
        <v>275</v>
      </c>
      <c r="GP36" s="1" t="s">
        <v>275</v>
      </c>
      <c r="GQ36" s="1" t="s">
        <v>275</v>
      </c>
      <c r="GR36" s="1" t="s">
        <v>275</v>
      </c>
      <c r="GS36" s="1" t="s">
        <v>275</v>
      </c>
      <c r="GT36" s="1" t="s">
        <v>275</v>
      </c>
      <c r="GU36" s="1" t="s">
        <v>275</v>
      </c>
      <c r="GV36" s="1" t="s">
        <v>275</v>
      </c>
      <c r="GW36" s="1" t="s">
        <v>275</v>
      </c>
      <c r="GX36" s="1" t="s">
        <v>275</v>
      </c>
      <c r="GY36" s="1" t="s">
        <v>275</v>
      </c>
      <c r="GZ36" s="1" t="s">
        <v>275</v>
      </c>
      <c r="HA36" s="1" t="s">
        <v>275</v>
      </c>
      <c r="HB36" s="1">
        <v>10.07</v>
      </c>
      <c r="HC36" s="1">
        <v>62.23</v>
      </c>
      <c r="HD36" s="1" t="s">
        <v>275</v>
      </c>
      <c r="HE36" s="1" t="s">
        <v>275</v>
      </c>
      <c r="HF36" s="1" t="s">
        <v>275</v>
      </c>
      <c r="HG36" s="1" t="s">
        <v>275</v>
      </c>
      <c r="HH36" s="1" t="s">
        <v>275</v>
      </c>
      <c r="HI36" s="1" t="s">
        <v>275</v>
      </c>
      <c r="HJ36" s="1" t="s">
        <v>275</v>
      </c>
      <c r="HK36" s="1" t="s">
        <v>275</v>
      </c>
      <c r="HL36" s="1">
        <v>32.130000000000003</v>
      </c>
      <c r="HM36" s="1">
        <v>360.34</v>
      </c>
      <c r="HN36" s="1" t="s">
        <v>275</v>
      </c>
      <c r="HO36" s="1" t="s">
        <v>275</v>
      </c>
      <c r="HP36" s="1" t="s">
        <v>275</v>
      </c>
      <c r="HQ36" s="1" t="s">
        <v>275</v>
      </c>
      <c r="HR36" s="1" t="s">
        <v>275</v>
      </c>
      <c r="HS36" s="1" t="s">
        <v>275</v>
      </c>
      <c r="HT36" s="1" t="s">
        <v>275</v>
      </c>
      <c r="HU36" s="1" t="s">
        <v>275</v>
      </c>
      <c r="HV36" s="1" t="s">
        <v>275</v>
      </c>
      <c r="HW36" s="1" t="s">
        <v>275</v>
      </c>
      <c r="HX36" s="1" t="s">
        <v>275</v>
      </c>
      <c r="HY36" s="1" t="s">
        <v>275</v>
      </c>
      <c r="HZ36" s="1" t="s">
        <v>275</v>
      </c>
      <c r="IA36" s="1" t="s">
        <v>275</v>
      </c>
      <c r="IB36" s="1">
        <v>498.13</v>
      </c>
      <c r="IC36" s="1">
        <v>2418.5</v>
      </c>
      <c r="ID36" s="1" t="s">
        <v>275</v>
      </c>
      <c r="IE36" s="1" t="s">
        <v>275</v>
      </c>
      <c r="IF36" s="1" t="s">
        <v>275</v>
      </c>
      <c r="IG36" s="1" t="s">
        <v>275</v>
      </c>
      <c r="IH36" s="1" t="s">
        <v>275</v>
      </c>
      <c r="II36" s="1" t="s">
        <v>275</v>
      </c>
      <c r="IJ36" s="1" t="s">
        <v>275</v>
      </c>
      <c r="IK36" s="1" t="s">
        <v>275</v>
      </c>
      <c r="IL36" s="1" t="s">
        <v>275</v>
      </c>
      <c r="IM36" s="1" t="s">
        <v>275</v>
      </c>
      <c r="IN36" s="1" t="s">
        <v>275</v>
      </c>
      <c r="IO36" s="1" t="s">
        <v>275</v>
      </c>
      <c r="IP36" s="1" t="s">
        <v>275</v>
      </c>
      <c r="IQ36" s="1" t="s">
        <v>275</v>
      </c>
      <c r="IR36" s="1" t="s">
        <v>275</v>
      </c>
      <c r="IS36" s="1" t="s">
        <v>275</v>
      </c>
      <c r="IT36" s="1" t="s">
        <v>275</v>
      </c>
      <c r="IU36" s="1" t="s">
        <v>275</v>
      </c>
      <c r="IV36" s="1" t="s">
        <v>275</v>
      </c>
      <c r="IW36" s="1" t="s">
        <v>275</v>
      </c>
      <c r="IX36" s="1" t="s">
        <v>275</v>
      </c>
      <c r="IY36" s="1" t="s">
        <v>275</v>
      </c>
      <c r="IZ36" s="1" t="s">
        <v>275</v>
      </c>
      <c r="JA36" s="1" t="s">
        <v>275</v>
      </c>
      <c r="JB36" s="1" t="s">
        <v>275</v>
      </c>
      <c r="JC36" s="1" t="s">
        <v>275</v>
      </c>
      <c r="JD36" s="1" t="s">
        <v>275</v>
      </c>
      <c r="JE36" s="1" t="s">
        <v>275</v>
      </c>
      <c r="JF36" s="1" t="s">
        <v>275</v>
      </c>
      <c r="JG36" s="1" t="s">
        <v>275</v>
      </c>
      <c r="JH36" s="1" t="s">
        <v>275</v>
      </c>
      <c r="JI36" s="1" t="s">
        <v>275</v>
      </c>
      <c r="JJ36" s="1" t="s">
        <v>275</v>
      </c>
      <c r="JK36" s="1" t="s">
        <v>275</v>
      </c>
      <c r="JL36" s="1" t="s">
        <v>275</v>
      </c>
      <c r="JM36" s="1" t="s">
        <v>275</v>
      </c>
      <c r="JN36" s="1" t="s">
        <v>275</v>
      </c>
      <c r="JO36" s="1" t="s">
        <v>275</v>
      </c>
      <c r="JP36" s="1">
        <v>41</v>
      </c>
      <c r="JQ36" s="26">
        <v>863</v>
      </c>
      <c r="JR36" s="1">
        <f t="shared" ref="JR36:JR67" si="10">(JQ36/H36)*100</f>
        <v>29.810017271157168</v>
      </c>
      <c r="JS36" s="1">
        <v>65</v>
      </c>
      <c r="JT36" s="1">
        <v>9</v>
      </c>
      <c r="JV36" s="1">
        <v>3</v>
      </c>
      <c r="JW36" s="1">
        <v>9</v>
      </c>
      <c r="JX36" s="1">
        <v>2</v>
      </c>
      <c r="KO36" s="1">
        <v>6</v>
      </c>
      <c r="LG36" s="1">
        <v>3</v>
      </c>
    </row>
    <row r="37" spans="1:324" ht="15" x14ac:dyDescent="0.25">
      <c r="A37" s="35" t="s">
        <v>927</v>
      </c>
      <c r="B37" s="35" t="s">
        <v>482</v>
      </c>
      <c r="C37" s="35"/>
      <c r="D37" s="24">
        <v>177.2</v>
      </c>
      <c r="E37" s="24">
        <f t="shared" si="6"/>
        <v>53.465011286681722</v>
      </c>
      <c r="F37" s="19">
        <v>0</v>
      </c>
      <c r="G37" s="19">
        <v>100</v>
      </c>
      <c r="H37" s="25">
        <v>9474</v>
      </c>
      <c r="I37" s="42">
        <v>3.0731393542514801E-3</v>
      </c>
      <c r="J37" s="25">
        <v>4897</v>
      </c>
      <c r="K37" s="42">
        <v>0.51688832594469103</v>
      </c>
      <c r="L37" s="25">
        <v>4577</v>
      </c>
      <c r="M37" s="42">
        <v>0.48311167405530903</v>
      </c>
      <c r="N37" s="25">
        <v>2741</v>
      </c>
      <c r="O37" s="19">
        <f t="shared" si="7"/>
        <v>28.93181338399831</v>
      </c>
      <c r="P37" s="25">
        <v>2001</v>
      </c>
      <c r="Q37" s="19">
        <v>21.120962634578799</v>
      </c>
      <c r="R37" s="25">
        <v>6179</v>
      </c>
      <c r="S37" s="20">
        <f t="shared" si="8"/>
        <v>65.220603757652512</v>
      </c>
      <c r="T37" s="25">
        <v>3115</v>
      </c>
      <c r="U37" s="19">
        <v>32.879459573569797</v>
      </c>
      <c r="V37" s="25">
        <v>1617</v>
      </c>
      <c r="W37" s="19">
        <v>17.067764407853101</v>
      </c>
      <c r="X37" s="37" t="s">
        <v>928</v>
      </c>
      <c r="Y37" s="20">
        <f t="shared" si="9"/>
        <v>82.045598480050657</v>
      </c>
      <c r="Z37" s="1">
        <v>10</v>
      </c>
      <c r="AA37" s="1">
        <v>11</v>
      </c>
      <c r="AB37" s="26">
        <v>2478</v>
      </c>
      <c r="AC37" s="25">
        <v>2601</v>
      </c>
      <c r="AD37" s="1">
        <v>3.64</v>
      </c>
      <c r="AE37" s="19">
        <v>14.609764999999999</v>
      </c>
      <c r="AF37" s="19">
        <v>1.1149560000000001</v>
      </c>
      <c r="AG37" s="19">
        <v>1.806997</v>
      </c>
      <c r="AH37" s="1">
        <v>1</v>
      </c>
      <c r="AI37" s="23">
        <v>36.827747466874499</v>
      </c>
      <c r="AJ37" s="23">
        <f t="shared" si="5"/>
        <v>957.88971161340578</v>
      </c>
      <c r="AK37" s="24">
        <v>24.333868378799998</v>
      </c>
      <c r="AL37" s="25">
        <v>2284</v>
      </c>
      <c r="AM37" s="24">
        <v>14.970572498699999</v>
      </c>
      <c r="AN37" s="25">
        <v>1405</v>
      </c>
      <c r="AO37" s="24">
        <v>83.253076511499998</v>
      </c>
      <c r="AP37" s="25">
        <v>7815</v>
      </c>
      <c r="AQ37" s="24">
        <v>21.744248261100001</v>
      </c>
      <c r="AR37" s="25">
        <v>2041</v>
      </c>
      <c r="AS37" s="24">
        <v>55.484216158400002</v>
      </c>
      <c r="AT37" s="25">
        <v>5208</v>
      </c>
      <c r="AU37" s="24">
        <v>30.818619582699998</v>
      </c>
      <c r="AV37" s="25">
        <v>2893</v>
      </c>
      <c r="AW37" s="24">
        <v>77.170251471399993</v>
      </c>
      <c r="AX37" s="25">
        <v>7244</v>
      </c>
      <c r="AY37" s="24">
        <v>20.421294810100001</v>
      </c>
      <c r="AZ37" s="25">
        <v>1917</v>
      </c>
      <c r="BA37" s="24">
        <v>1.1138576779</v>
      </c>
      <c r="BB37" s="25">
        <v>105</v>
      </c>
      <c r="BC37" s="1">
        <v>15</v>
      </c>
      <c r="BD37" s="1">
        <v>8</v>
      </c>
      <c r="BE37" s="1">
        <v>7</v>
      </c>
      <c r="BF37" s="1">
        <v>68</v>
      </c>
      <c r="BG37" s="1">
        <v>68</v>
      </c>
      <c r="BH37" s="1">
        <v>0</v>
      </c>
      <c r="BI37" s="1">
        <v>0</v>
      </c>
      <c r="BO37" s="1">
        <v>64</v>
      </c>
      <c r="BP37" s="1">
        <v>1</v>
      </c>
      <c r="BQ37" s="1">
        <v>0</v>
      </c>
      <c r="BR37" s="1">
        <v>4</v>
      </c>
      <c r="BS37" s="1">
        <v>1</v>
      </c>
      <c r="BT37" s="1">
        <v>0</v>
      </c>
      <c r="BU37" s="1">
        <v>0</v>
      </c>
      <c r="BV37" s="1">
        <v>0</v>
      </c>
      <c r="BW37" s="1">
        <v>0</v>
      </c>
      <c r="BX37" s="1">
        <v>1</v>
      </c>
      <c r="BY37" s="1">
        <v>0</v>
      </c>
      <c r="BZ37" s="1">
        <v>8</v>
      </c>
      <c r="CA37" s="1">
        <v>49</v>
      </c>
      <c r="CB37" s="39">
        <v>5</v>
      </c>
      <c r="CC37" s="1">
        <v>117</v>
      </c>
      <c r="CD37" s="1">
        <v>4</v>
      </c>
      <c r="CE37" s="1">
        <v>32</v>
      </c>
      <c r="CF37" s="1">
        <v>69</v>
      </c>
      <c r="CG37" s="1">
        <v>12</v>
      </c>
      <c r="CH37" s="19">
        <v>9.0349865436370607</v>
      </c>
      <c r="CI37" s="19">
        <v>4.5367166474432903</v>
      </c>
      <c r="CJ37" s="19">
        <v>47.404844290657401</v>
      </c>
      <c r="CK37" s="19">
        <v>63.706266820453699</v>
      </c>
      <c r="CL37" s="19">
        <v>12.9950019223376</v>
      </c>
      <c r="CM37" s="19">
        <v>75.394079200307601</v>
      </c>
      <c r="CN37" s="19"/>
      <c r="CO37" s="1">
        <v>0</v>
      </c>
      <c r="CP37" s="26">
        <v>3600</v>
      </c>
      <c r="CQ37" s="26">
        <v>2160</v>
      </c>
      <c r="CR37" s="26">
        <v>1080</v>
      </c>
      <c r="CS37" s="26">
        <v>360</v>
      </c>
      <c r="CT37" s="26">
        <v>519</v>
      </c>
      <c r="CU37" s="26">
        <v>1</v>
      </c>
      <c r="CV37" s="26"/>
      <c r="CW37" s="1">
        <v>72</v>
      </c>
      <c r="CX37" s="1">
        <v>2700</v>
      </c>
      <c r="CY37" s="1">
        <v>192</v>
      </c>
      <c r="CZ37" s="1">
        <v>23</v>
      </c>
      <c r="DA37" s="1">
        <v>394</v>
      </c>
      <c r="DB37" s="1">
        <v>33</v>
      </c>
      <c r="DC37" s="1">
        <v>24</v>
      </c>
      <c r="DD37" s="1">
        <v>1035</v>
      </c>
      <c r="DE37" s="1">
        <v>73</v>
      </c>
      <c r="DF37" s="1">
        <v>16</v>
      </c>
      <c r="DG37" s="1">
        <v>628</v>
      </c>
      <c r="DH37" s="1">
        <v>48</v>
      </c>
      <c r="DI37" s="1">
        <v>6</v>
      </c>
      <c r="DJ37" s="1">
        <v>537</v>
      </c>
      <c r="DK37" s="1">
        <v>27</v>
      </c>
      <c r="DO37" s="1">
        <v>7.61</v>
      </c>
      <c r="DP37" s="1" t="s">
        <v>277</v>
      </c>
      <c r="DQ37" s="1">
        <v>13.89</v>
      </c>
      <c r="DR37" s="26">
        <v>961897</v>
      </c>
      <c r="DS37" s="26">
        <v>2460</v>
      </c>
      <c r="DT37" s="26">
        <v>1466.27748573542</v>
      </c>
      <c r="DU37" s="40"/>
      <c r="DV37" s="1">
        <v>1</v>
      </c>
      <c r="DW37" s="1">
        <v>0</v>
      </c>
      <c r="DX37" s="1">
        <v>0</v>
      </c>
      <c r="DY37" s="1">
        <v>16</v>
      </c>
      <c r="DZ37" s="1">
        <v>5</v>
      </c>
      <c r="EA37" s="1">
        <v>502</v>
      </c>
      <c r="EB37" s="1">
        <v>720</v>
      </c>
      <c r="EC37" s="1">
        <v>63576</v>
      </c>
      <c r="ED37" s="26">
        <v>3506</v>
      </c>
      <c r="EE37" s="26">
        <v>3435</v>
      </c>
      <c r="EF37" s="19">
        <v>97.974900171135204</v>
      </c>
      <c r="EG37" s="19">
        <v>31.877729257641899</v>
      </c>
      <c r="EH37" s="19">
        <v>68.122270742358097</v>
      </c>
      <c r="EI37" s="1">
        <v>71</v>
      </c>
      <c r="EJ37" s="19">
        <v>2.0250998288647999</v>
      </c>
      <c r="EK37" s="26">
        <v>32</v>
      </c>
      <c r="EL37" s="26">
        <v>544</v>
      </c>
      <c r="EM37" s="44">
        <v>541.60199999999998</v>
      </c>
      <c r="EN37" s="26">
        <v>2686</v>
      </c>
      <c r="EO37" s="23">
        <v>51.526432999999997</v>
      </c>
      <c r="EP37" s="23">
        <v>16.679076999999999</v>
      </c>
      <c r="EQ37" s="23">
        <v>9.3075200000000002</v>
      </c>
      <c r="ER37" s="23">
        <v>21.816828000000001</v>
      </c>
      <c r="ES37" s="1">
        <v>7.2800000000000002E-4</v>
      </c>
      <c r="ET37" s="1">
        <v>0</v>
      </c>
      <c r="EU37" s="31">
        <v>52.381206823793399</v>
      </c>
      <c r="EV37" s="31" t="s">
        <v>271</v>
      </c>
      <c r="EW37" s="1">
        <v>2</v>
      </c>
      <c r="EX37" s="1">
        <v>0</v>
      </c>
      <c r="EY37" s="1">
        <v>0</v>
      </c>
      <c r="EZ37" s="1">
        <v>0</v>
      </c>
      <c r="FA37" s="1">
        <v>0</v>
      </c>
      <c r="FB37" s="33">
        <v>0</v>
      </c>
      <c r="FC37" s="1">
        <v>1</v>
      </c>
      <c r="FD37" s="1">
        <v>0</v>
      </c>
      <c r="FE37" s="1">
        <v>0</v>
      </c>
      <c r="FF37" s="1">
        <v>0</v>
      </c>
      <c r="FG37" s="1">
        <v>0</v>
      </c>
      <c r="FH37" s="1">
        <v>3</v>
      </c>
      <c r="FI37" s="1">
        <v>1</v>
      </c>
      <c r="FJ37" s="24">
        <v>3379.8</v>
      </c>
      <c r="FK37" s="24">
        <v>3362.8</v>
      </c>
      <c r="FL37" s="44">
        <v>45289.16</v>
      </c>
      <c r="FM37" s="44">
        <v>22332.39</v>
      </c>
      <c r="FN37" s="37" t="s">
        <v>929</v>
      </c>
      <c r="FO37" s="37" t="s">
        <v>930</v>
      </c>
      <c r="FP37" s="37" t="s">
        <v>931</v>
      </c>
      <c r="FQ37" s="37" t="s">
        <v>932</v>
      </c>
      <c r="FR37" s="37" t="s">
        <v>933</v>
      </c>
      <c r="FS37" s="37" t="s">
        <v>934</v>
      </c>
      <c r="FT37" s="37" t="s">
        <v>935</v>
      </c>
      <c r="FU37" s="37" t="s">
        <v>936</v>
      </c>
      <c r="FV37" s="37" t="s">
        <v>937</v>
      </c>
      <c r="FW37" s="37" t="s">
        <v>938</v>
      </c>
      <c r="FX37" s="1" t="s">
        <v>275</v>
      </c>
      <c r="FY37" s="1" t="s">
        <v>275</v>
      </c>
      <c r="FZ37" s="1" t="s">
        <v>275</v>
      </c>
      <c r="GA37" s="1" t="s">
        <v>275</v>
      </c>
      <c r="GB37" s="37" t="s">
        <v>939</v>
      </c>
      <c r="GC37" s="37" t="s">
        <v>940</v>
      </c>
      <c r="GD37" s="37" t="s">
        <v>941</v>
      </c>
      <c r="GE37" s="37" t="s">
        <v>942</v>
      </c>
      <c r="GF37" s="37" t="s">
        <v>943</v>
      </c>
      <c r="GG37" s="37" t="s">
        <v>944</v>
      </c>
      <c r="GH37" s="1" t="s">
        <v>275</v>
      </c>
      <c r="GI37" s="1" t="s">
        <v>275</v>
      </c>
      <c r="GJ37" s="1" t="s">
        <v>275</v>
      </c>
      <c r="GK37" s="1" t="s">
        <v>275</v>
      </c>
      <c r="GL37" s="1" t="s">
        <v>275</v>
      </c>
      <c r="GM37" s="1" t="s">
        <v>275</v>
      </c>
      <c r="GN37" s="1" t="s">
        <v>275</v>
      </c>
      <c r="GO37" s="1" t="s">
        <v>275</v>
      </c>
      <c r="GP37" s="1" t="s">
        <v>275</v>
      </c>
      <c r="GQ37" s="1" t="s">
        <v>275</v>
      </c>
      <c r="GR37" s="1" t="s">
        <v>275</v>
      </c>
      <c r="GS37" s="1" t="s">
        <v>275</v>
      </c>
      <c r="GT37" s="1">
        <v>258.3</v>
      </c>
      <c r="GU37" s="1">
        <v>1471.62</v>
      </c>
      <c r="GV37" s="1" t="s">
        <v>275</v>
      </c>
      <c r="GW37" s="1" t="s">
        <v>275</v>
      </c>
      <c r="GX37" s="1" t="s">
        <v>275</v>
      </c>
      <c r="GY37" s="1" t="s">
        <v>275</v>
      </c>
      <c r="GZ37" s="1" t="s">
        <v>275</v>
      </c>
      <c r="HA37" s="1" t="s">
        <v>275</v>
      </c>
      <c r="HB37" s="1">
        <v>719.99</v>
      </c>
      <c r="HC37" s="1">
        <v>9017.9</v>
      </c>
      <c r="HD37" s="1" t="s">
        <v>275</v>
      </c>
      <c r="HE37" s="1" t="s">
        <v>275</v>
      </c>
      <c r="HF37" s="1" t="s">
        <v>275</v>
      </c>
      <c r="HG37" s="1" t="s">
        <v>275</v>
      </c>
      <c r="HH37" s="1" t="s">
        <v>275</v>
      </c>
      <c r="HI37" s="1" t="s">
        <v>275</v>
      </c>
      <c r="HJ37" s="1" t="s">
        <v>275</v>
      </c>
      <c r="HK37" s="1" t="s">
        <v>275</v>
      </c>
      <c r="HL37" s="1" t="s">
        <v>275</v>
      </c>
      <c r="HM37" s="1" t="s">
        <v>275</v>
      </c>
      <c r="HN37" s="1" t="s">
        <v>275</v>
      </c>
      <c r="HO37" s="1" t="s">
        <v>275</v>
      </c>
      <c r="HP37" s="1" t="s">
        <v>275</v>
      </c>
      <c r="HQ37" s="1" t="s">
        <v>275</v>
      </c>
      <c r="HR37" s="1" t="s">
        <v>275</v>
      </c>
      <c r="HS37" s="1" t="s">
        <v>275</v>
      </c>
      <c r="HT37" s="1" t="s">
        <v>275</v>
      </c>
      <c r="HU37" s="1" t="s">
        <v>275</v>
      </c>
      <c r="HV37" s="1">
        <v>4.49</v>
      </c>
      <c r="HW37" s="1">
        <v>29.41</v>
      </c>
      <c r="HX37" s="1" t="s">
        <v>275</v>
      </c>
      <c r="HY37" s="1" t="s">
        <v>275</v>
      </c>
      <c r="HZ37" s="1" t="s">
        <v>275</v>
      </c>
      <c r="IA37" s="1" t="s">
        <v>275</v>
      </c>
      <c r="IB37" s="1">
        <v>2426.14</v>
      </c>
      <c r="IC37" s="1">
        <v>11839.59</v>
      </c>
      <c r="ID37" s="1" t="s">
        <v>275</v>
      </c>
      <c r="IE37" s="1" t="s">
        <v>275</v>
      </c>
      <c r="IF37" s="1">
        <v>38.799999999999997</v>
      </c>
      <c r="IG37" s="1">
        <v>211.46</v>
      </c>
      <c r="IH37" s="1" t="s">
        <v>275</v>
      </c>
      <c r="II37" s="1" t="s">
        <v>275</v>
      </c>
      <c r="IJ37" s="1">
        <v>109.2</v>
      </c>
      <c r="IK37" s="1">
        <v>135.88999999999999</v>
      </c>
      <c r="IL37" s="1" t="s">
        <v>275</v>
      </c>
      <c r="IM37" s="1" t="s">
        <v>275</v>
      </c>
      <c r="IN37" s="1" t="s">
        <v>275</v>
      </c>
      <c r="IO37" s="1" t="s">
        <v>275</v>
      </c>
      <c r="IP37" s="1" t="s">
        <v>275</v>
      </c>
      <c r="IQ37" s="1" t="s">
        <v>275</v>
      </c>
      <c r="IR37" s="1" t="s">
        <v>275</v>
      </c>
      <c r="IS37" s="1" t="s">
        <v>275</v>
      </c>
      <c r="IT37" s="1" t="s">
        <v>275</v>
      </c>
      <c r="IU37" s="1" t="s">
        <v>275</v>
      </c>
      <c r="IV37" s="1" t="s">
        <v>275</v>
      </c>
      <c r="IW37" s="1" t="s">
        <v>275</v>
      </c>
      <c r="IX37" s="1" t="s">
        <v>275</v>
      </c>
      <c r="IY37" s="1" t="s">
        <v>275</v>
      </c>
      <c r="IZ37" s="1" t="s">
        <v>275</v>
      </c>
      <c r="JA37" s="1" t="s">
        <v>275</v>
      </c>
      <c r="JB37" s="1" t="s">
        <v>275</v>
      </c>
      <c r="JC37" s="1" t="s">
        <v>275</v>
      </c>
      <c r="JD37" s="1" t="s">
        <v>275</v>
      </c>
      <c r="JE37" s="1" t="s">
        <v>275</v>
      </c>
      <c r="JF37" s="1" t="s">
        <v>275</v>
      </c>
      <c r="JG37" s="1" t="s">
        <v>275</v>
      </c>
      <c r="JH37" s="1" t="s">
        <v>275</v>
      </c>
      <c r="JI37" s="1" t="s">
        <v>275</v>
      </c>
      <c r="JJ37" s="1" t="s">
        <v>275</v>
      </c>
      <c r="JK37" s="1" t="s">
        <v>275</v>
      </c>
      <c r="JL37" s="1" t="s">
        <v>275</v>
      </c>
      <c r="JM37" s="1" t="s">
        <v>275</v>
      </c>
      <c r="JN37" s="1" t="s">
        <v>275</v>
      </c>
      <c r="JO37" s="1" t="s">
        <v>275</v>
      </c>
      <c r="JP37" s="1">
        <v>2137</v>
      </c>
      <c r="JQ37" s="26">
        <v>6982</v>
      </c>
      <c r="JR37" s="1">
        <f t="shared" si="10"/>
        <v>73.696432341144174</v>
      </c>
      <c r="JS37" s="1">
        <v>3202</v>
      </c>
      <c r="JT37" s="1">
        <v>9</v>
      </c>
      <c r="JU37" s="1">
        <v>9</v>
      </c>
      <c r="JV37" s="1">
        <v>4</v>
      </c>
      <c r="JW37" s="1">
        <v>7</v>
      </c>
      <c r="JX37" s="1">
        <v>7</v>
      </c>
      <c r="KO37" s="1">
        <v>9</v>
      </c>
      <c r="KU37" s="1">
        <v>12</v>
      </c>
      <c r="KV37" s="1">
        <v>4</v>
      </c>
      <c r="LL37" s="1">
        <v>5</v>
      </c>
    </row>
    <row r="38" spans="1:324" ht="15" x14ac:dyDescent="0.25">
      <c r="A38" s="35" t="s">
        <v>945</v>
      </c>
      <c r="B38" s="35" t="s">
        <v>273</v>
      </c>
      <c r="C38" s="35"/>
      <c r="D38" s="18">
        <v>146.30000000000001</v>
      </c>
      <c r="E38" s="18">
        <f t="shared" si="6"/>
        <v>89.391660970608328</v>
      </c>
      <c r="F38" s="19">
        <v>0</v>
      </c>
      <c r="G38" s="20">
        <v>100</v>
      </c>
      <c r="H38" s="21">
        <v>13078</v>
      </c>
      <c r="I38" s="36">
        <v>4.2421908882099299E-3</v>
      </c>
      <c r="J38" s="21">
        <v>6893</v>
      </c>
      <c r="K38" s="36">
        <v>0.527068359076311</v>
      </c>
      <c r="L38" s="21">
        <v>6185</v>
      </c>
      <c r="M38" s="36">
        <v>0.472931640923689</v>
      </c>
      <c r="N38" s="21">
        <v>3843</v>
      </c>
      <c r="O38" s="20">
        <f t="shared" si="7"/>
        <v>29.385227098944792</v>
      </c>
      <c r="P38" s="21">
        <v>3191</v>
      </c>
      <c r="Q38" s="20">
        <v>24.399755314268202</v>
      </c>
      <c r="R38" s="21">
        <v>8489</v>
      </c>
      <c r="S38" s="20">
        <f t="shared" si="8"/>
        <v>64.910536779324062</v>
      </c>
      <c r="T38" s="21">
        <v>4589</v>
      </c>
      <c r="U38" s="20">
        <v>35.089463220675903</v>
      </c>
      <c r="V38" s="21">
        <v>1455</v>
      </c>
      <c r="W38" s="20">
        <v>11.125554366111</v>
      </c>
      <c r="X38" s="37" t="s">
        <v>946</v>
      </c>
      <c r="Y38" s="20">
        <f t="shared" si="9"/>
        <v>55.727175409083962</v>
      </c>
      <c r="Z38" s="38">
        <v>4</v>
      </c>
      <c r="AA38" s="38">
        <v>32</v>
      </c>
      <c r="AB38" s="21">
        <v>2209</v>
      </c>
      <c r="AC38" s="21">
        <v>3264</v>
      </c>
      <c r="AD38" s="28">
        <v>4</v>
      </c>
      <c r="AE38" s="20">
        <v>2.2977940000000001</v>
      </c>
      <c r="AF38" s="20">
        <v>4.0747549999999997</v>
      </c>
      <c r="AG38" s="20">
        <v>1.409314</v>
      </c>
      <c r="AH38" s="22">
        <v>0</v>
      </c>
      <c r="AI38" s="23">
        <v>35.947109471094699</v>
      </c>
      <c r="AJ38" s="23">
        <f t="shared" si="5"/>
        <v>1173.3136531365308</v>
      </c>
      <c r="AK38" s="18">
        <v>17.854880579300001</v>
      </c>
      <c r="AL38" s="21">
        <v>2397</v>
      </c>
      <c r="AM38" s="18">
        <v>40.062929449400002</v>
      </c>
      <c r="AN38" s="21">
        <v>5379</v>
      </c>
      <c r="AO38" s="18">
        <v>83.978271609199993</v>
      </c>
      <c r="AP38" s="21">
        <v>11276</v>
      </c>
      <c r="AQ38" s="18">
        <v>6.9634540851000004</v>
      </c>
      <c r="AR38" s="21">
        <v>935</v>
      </c>
      <c r="AS38" s="18">
        <v>21.8303590445</v>
      </c>
      <c r="AT38" s="21">
        <v>2931</v>
      </c>
      <c r="AU38" s="18">
        <v>18.433502214099999</v>
      </c>
      <c r="AV38" s="21">
        <v>2475</v>
      </c>
      <c r="AW38" s="18">
        <v>42.821150095100002</v>
      </c>
      <c r="AX38" s="21">
        <v>5750</v>
      </c>
      <c r="AY38" s="18">
        <v>4.2932967360000003</v>
      </c>
      <c r="AZ38" s="21">
        <v>576</v>
      </c>
      <c r="BA38" s="18">
        <v>1.2495410899999999</v>
      </c>
      <c r="BB38" s="21">
        <v>168</v>
      </c>
      <c r="BC38" s="1">
        <v>13</v>
      </c>
      <c r="BD38" s="1">
        <v>8</v>
      </c>
      <c r="BE38" s="1">
        <v>5</v>
      </c>
      <c r="BF38" s="1">
        <v>50</v>
      </c>
      <c r="BG38" s="1">
        <v>50</v>
      </c>
      <c r="BH38" s="1">
        <v>0</v>
      </c>
      <c r="BI38" s="1">
        <v>0</v>
      </c>
      <c r="BJ38" s="22"/>
      <c r="BK38" s="22"/>
      <c r="BL38" s="22"/>
      <c r="BM38" s="22"/>
      <c r="BN38" s="22"/>
      <c r="BO38" s="22">
        <v>102</v>
      </c>
      <c r="BP38" s="22">
        <v>1</v>
      </c>
      <c r="BQ38" s="22">
        <v>0</v>
      </c>
      <c r="BR38" s="22">
        <v>23</v>
      </c>
      <c r="BS38" s="22">
        <v>1</v>
      </c>
      <c r="BT38" s="22">
        <v>0</v>
      </c>
      <c r="BU38" s="22">
        <v>0</v>
      </c>
      <c r="BV38" s="22">
        <v>0</v>
      </c>
      <c r="BW38" s="22">
        <v>4</v>
      </c>
      <c r="BX38" s="22">
        <v>2</v>
      </c>
      <c r="BY38" s="22">
        <v>0</v>
      </c>
      <c r="BZ38" s="22">
        <v>22</v>
      </c>
      <c r="CA38" s="22">
        <v>49</v>
      </c>
      <c r="CB38" s="39" t="s">
        <v>275</v>
      </c>
      <c r="CC38" s="22">
        <v>117</v>
      </c>
      <c r="CD38" s="22">
        <v>0</v>
      </c>
      <c r="CE38" s="22">
        <v>33</v>
      </c>
      <c r="CF38" s="22">
        <v>79</v>
      </c>
      <c r="CG38" s="22">
        <v>5</v>
      </c>
      <c r="CH38" s="20">
        <v>15.747549019607799</v>
      </c>
      <c r="CI38" s="20">
        <v>21.231617647058801</v>
      </c>
      <c r="CJ38" s="20">
        <v>25.980392156862699</v>
      </c>
      <c r="CK38" s="20">
        <v>86.397058823529406</v>
      </c>
      <c r="CL38" s="20">
        <v>8.0269607843137294</v>
      </c>
      <c r="CM38" s="20">
        <v>91.789215686274503</v>
      </c>
      <c r="CN38" s="20"/>
      <c r="CO38" s="27" t="s">
        <v>660</v>
      </c>
      <c r="CP38" s="21">
        <v>9000</v>
      </c>
      <c r="CQ38" s="21">
        <v>1800</v>
      </c>
      <c r="CR38" s="21">
        <v>5400</v>
      </c>
      <c r="CS38" s="21">
        <v>1800</v>
      </c>
      <c r="CT38" s="21">
        <v>1765</v>
      </c>
      <c r="CU38" s="21">
        <v>7</v>
      </c>
      <c r="CV38" s="21"/>
      <c r="CW38" s="22">
        <v>53</v>
      </c>
      <c r="CX38" s="22">
        <v>3761</v>
      </c>
      <c r="CY38" s="22">
        <v>209</v>
      </c>
      <c r="CZ38" s="22">
        <v>23</v>
      </c>
      <c r="DA38" s="22">
        <v>507</v>
      </c>
      <c r="DB38" s="22">
        <v>35</v>
      </c>
      <c r="DC38" s="22">
        <v>19</v>
      </c>
      <c r="DD38" s="22">
        <v>1384</v>
      </c>
      <c r="DE38" s="22">
        <v>76</v>
      </c>
      <c r="DF38" s="22">
        <v>8</v>
      </c>
      <c r="DG38" s="22">
        <v>913</v>
      </c>
      <c r="DH38" s="22">
        <v>44</v>
      </c>
      <c r="DI38" s="22">
        <v>3</v>
      </c>
      <c r="DJ38" s="22">
        <v>794</v>
      </c>
      <c r="DK38" s="22">
        <v>28</v>
      </c>
      <c r="DL38" s="22"/>
      <c r="DM38" s="22"/>
      <c r="DN38" s="22"/>
      <c r="DO38" s="1">
        <v>8.2799999999999994</v>
      </c>
      <c r="DP38" s="1" t="s">
        <v>358</v>
      </c>
      <c r="DQ38" s="1">
        <v>7.15</v>
      </c>
      <c r="DR38" s="21">
        <v>670731</v>
      </c>
      <c r="DS38" s="21">
        <v>2785</v>
      </c>
      <c r="DT38" s="21">
        <v>1252.0005679416699</v>
      </c>
      <c r="DU38" s="40">
        <v>2</v>
      </c>
      <c r="DV38" s="1">
        <v>4</v>
      </c>
      <c r="DW38" s="1">
        <v>0</v>
      </c>
      <c r="DX38" s="1">
        <v>0</v>
      </c>
      <c r="DY38" s="1">
        <v>2</v>
      </c>
      <c r="DZ38" s="1">
        <v>1</v>
      </c>
      <c r="EA38" s="1">
        <v>242</v>
      </c>
      <c r="EB38" s="1">
        <v>457</v>
      </c>
      <c r="EC38" s="1">
        <v>66672</v>
      </c>
      <c r="ED38" s="21">
        <v>5914</v>
      </c>
      <c r="EE38" s="21">
        <v>5837</v>
      </c>
      <c r="EF38" s="20">
        <v>98.698004734528197</v>
      </c>
      <c r="EG38" s="20">
        <v>37.6905944834675</v>
      </c>
      <c r="EH38" s="20">
        <v>62.3094055165325</v>
      </c>
      <c r="EI38" s="22">
        <v>77</v>
      </c>
      <c r="EJ38" s="20">
        <v>1.3019952654717599</v>
      </c>
      <c r="EK38" s="21">
        <v>227</v>
      </c>
      <c r="EL38" s="21">
        <v>557</v>
      </c>
      <c r="EM38" s="41">
        <v>626.43399999999997</v>
      </c>
      <c r="EN38" s="21">
        <v>5162</v>
      </c>
      <c r="EO38" s="28">
        <v>30.976365999999999</v>
      </c>
      <c r="EP38" s="28">
        <v>20.960868000000001</v>
      </c>
      <c r="EQ38" s="28">
        <v>18.829910999999999</v>
      </c>
      <c r="ER38" s="28">
        <v>28.729175000000001</v>
      </c>
      <c r="ES38" s="1">
        <v>0.15673899999999999</v>
      </c>
      <c r="ET38" s="1">
        <v>0.01</v>
      </c>
      <c r="EU38" s="31">
        <v>54.924277915051199</v>
      </c>
      <c r="EV38" s="31" t="s">
        <v>299</v>
      </c>
      <c r="EW38" s="1">
        <v>1</v>
      </c>
      <c r="EX38" s="1">
        <v>0</v>
      </c>
      <c r="EY38" s="1">
        <v>0</v>
      </c>
      <c r="EZ38" s="1">
        <v>0</v>
      </c>
      <c r="FA38" s="1">
        <v>0</v>
      </c>
      <c r="FB38" s="33">
        <v>0</v>
      </c>
      <c r="FC38" s="1" t="s">
        <v>275</v>
      </c>
      <c r="FD38" s="1" t="s">
        <v>275</v>
      </c>
      <c r="FE38" s="1" t="s">
        <v>275</v>
      </c>
      <c r="FF38" s="1" t="s">
        <v>275</v>
      </c>
      <c r="FG38" s="1" t="s">
        <v>275</v>
      </c>
      <c r="FH38" s="1">
        <v>2</v>
      </c>
      <c r="FI38" s="22">
        <v>3</v>
      </c>
      <c r="FJ38" s="18">
        <v>6631.58</v>
      </c>
      <c r="FK38" s="18">
        <v>6608.08</v>
      </c>
      <c r="FL38" s="41">
        <v>67542.77</v>
      </c>
      <c r="FM38" s="41">
        <v>143681.39000000001</v>
      </c>
      <c r="FN38" s="1" t="s">
        <v>275</v>
      </c>
      <c r="FO38" s="1" t="s">
        <v>275</v>
      </c>
      <c r="FP38" s="37" t="s">
        <v>947</v>
      </c>
      <c r="FQ38" s="37" t="s">
        <v>948</v>
      </c>
      <c r="FR38" s="37" t="s">
        <v>949</v>
      </c>
      <c r="FS38" s="37" t="s">
        <v>950</v>
      </c>
      <c r="FT38" s="37" t="s">
        <v>951</v>
      </c>
      <c r="FU38" s="37" t="s">
        <v>952</v>
      </c>
      <c r="FV38" s="37" t="s">
        <v>953</v>
      </c>
      <c r="FW38" s="37" t="s">
        <v>954</v>
      </c>
      <c r="FX38" s="37" t="s">
        <v>955</v>
      </c>
      <c r="FY38" s="37" t="s">
        <v>956</v>
      </c>
      <c r="FZ38" s="1" t="s">
        <v>275</v>
      </c>
      <c r="GA38" s="1" t="s">
        <v>275</v>
      </c>
      <c r="GB38" s="37" t="s">
        <v>957</v>
      </c>
      <c r="GC38" s="37" t="s">
        <v>958</v>
      </c>
      <c r="GD38" s="37" t="s">
        <v>959</v>
      </c>
      <c r="GE38" s="37" t="s">
        <v>960</v>
      </c>
      <c r="GF38" s="37" t="s">
        <v>961</v>
      </c>
      <c r="GG38" s="37" t="s">
        <v>962</v>
      </c>
      <c r="GH38" s="1">
        <v>11.2</v>
      </c>
      <c r="GI38" s="1">
        <v>240.8</v>
      </c>
      <c r="GJ38" s="1" t="s">
        <v>275</v>
      </c>
      <c r="GK38" s="1" t="s">
        <v>275</v>
      </c>
      <c r="GL38" s="1" t="s">
        <v>275</v>
      </c>
      <c r="GM38" s="1" t="s">
        <v>275</v>
      </c>
      <c r="GN38" s="1" t="s">
        <v>275</v>
      </c>
      <c r="GO38" s="1" t="s">
        <v>275</v>
      </c>
      <c r="GP38" s="1" t="s">
        <v>275</v>
      </c>
      <c r="GQ38" s="1" t="s">
        <v>275</v>
      </c>
      <c r="GR38" s="1" t="s">
        <v>275</v>
      </c>
      <c r="GS38" s="1" t="s">
        <v>275</v>
      </c>
      <c r="GT38" s="1">
        <v>464.2</v>
      </c>
      <c r="GU38" s="1">
        <v>1735.92</v>
      </c>
      <c r="GV38" s="1" t="s">
        <v>275</v>
      </c>
      <c r="GW38" s="1" t="s">
        <v>275</v>
      </c>
      <c r="GX38" s="1" t="s">
        <v>275</v>
      </c>
      <c r="GY38" s="1" t="s">
        <v>275</v>
      </c>
      <c r="GZ38" s="1" t="s">
        <v>275</v>
      </c>
      <c r="HA38" s="1" t="s">
        <v>275</v>
      </c>
      <c r="HB38" s="1">
        <v>6.57</v>
      </c>
      <c r="HC38" s="1">
        <v>40.729999999999997</v>
      </c>
      <c r="HD38" s="1" t="s">
        <v>275</v>
      </c>
      <c r="HE38" s="1" t="s">
        <v>275</v>
      </c>
      <c r="HF38" s="1" t="s">
        <v>275</v>
      </c>
      <c r="HG38" s="1" t="s">
        <v>275</v>
      </c>
      <c r="HH38" s="1" t="s">
        <v>275</v>
      </c>
      <c r="HI38" s="1" t="s">
        <v>275</v>
      </c>
      <c r="HJ38" s="1" t="s">
        <v>275</v>
      </c>
      <c r="HK38" s="1" t="s">
        <v>275</v>
      </c>
      <c r="HL38" s="1">
        <v>7.05</v>
      </c>
      <c r="HM38" s="1">
        <v>79.31</v>
      </c>
      <c r="HN38" s="1" t="s">
        <v>275</v>
      </c>
      <c r="HO38" s="1" t="s">
        <v>275</v>
      </c>
      <c r="HP38" s="1" t="s">
        <v>275</v>
      </c>
      <c r="HQ38" s="1" t="s">
        <v>275</v>
      </c>
      <c r="HR38" s="1" t="s">
        <v>275</v>
      </c>
      <c r="HS38" s="1" t="s">
        <v>275</v>
      </c>
      <c r="HT38" s="1" t="s">
        <v>275</v>
      </c>
      <c r="HU38" s="1" t="s">
        <v>275</v>
      </c>
      <c r="HV38" s="1">
        <v>16.559999999999999</v>
      </c>
      <c r="HW38" s="1">
        <v>112.77</v>
      </c>
      <c r="HX38" s="1" t="s">
        <v>275</v>
      </c>
      <c r="HY38" s="1" t="s">
        <v>275</v>
      </c>
      <c r="HZ38" s="1" t="s">
        <v>275</v>
      </c>
      <c r="IA38" s="1" t="s">
        <v>275</v>
      </c>
      <c r="IB38" s="1">
        <v>929.97</v>
      </c>
      <c r="IC38" s="1">
        <v>4559.24</v>
      </c>
      <c r="ID38" s="1" t="s">
        <v>275</v>
      </c>
      <c r="IE38" s="1" t="s">
        <v>275</v>
      </c>
      <c r="IF38" s="1" t="s">
        <v>275</v>
      </c>
      <c r="IG38" s="1" t="s">
        <v>275</v>
      </c>
      <c r="IH38" s="1" t="s">
        <v>275</v>
      </c>
      <c r="II38" s="1" t="s">
        <v>275</v>
      </c>
      <c r="IJ38" s="1">
        <v>141.6</v>
      </c>
      <c r="IK38" s="1">
        <v>122.48</v>
      </c>
      <c r="IL38" s="1" t="s">
        <v>275</v>
      </c>
      <c r="IM38" s="1" t="s">
        <v>275</v>
      </c>
      <c r="IN38" s="1" t="s">
        <v>275</v>
      </c>
      <c r="IO38" s="1" t="s">
        <v>275</v>
      </c>
      <c r="IP38" s="1" t="s">
        <v>275</v>
      </c>
      <c r="IQ38" s="1" t="s">
        <v>275</v>
      </c>
      <c r="IR38" s="1" t="s">
        <v>275</v>
      </c>
      <c r="IS38" s="1" t="s">
        <v>275</v>
      </c>
      <c r="IT38" s="1" t="s">
        <v>275</v>
      </c>
      <c r="IU38" s="1" t="s">
        <v>275</v>
      </c>
      <c r="IV38" s="1" t="s">
        <v>275</v>
      </c>
      <c r="IW38" s="1" t="s">
        <v>275</v>
      </c>
      <c r="IX38" s="1" t="s">
        <v>275</v>
      </c>
      <c r="IY38" s="1" t="s">
        <v>275</v>
      </c>
      <c r="IZ38" s="1" t="s">
        <v>275</v>
      </c>
      <c r="JA38" s="1" t="s">
        <v>275</v>
      </c>
      <c r="JB38" s="1" t="s">
        <v>275</v>
      </c>
      <c r="JC38" s="1" t="s">
        <v>275</v>
      </c>
      <c r="JD38" s="1" t="s">
        <v>275</v>
      </c>
      <c r="JE38" s="1" t="s">
        <v>275</v>
      </c>
      <c r="JF38" s="1" t="s">
        <v>275</v>
      </c>
      <c r="JG38" s="1" t="s">
        <v>275</v>
      </c>
      <c r="JH38" s="1" t="s">
        <v>275</v>
      </c>
      <c r="JI38" s="1" t="s">
        <v>275</v>
      </c>
      <c r="JJ38" s="1" t="s">
        <v>275</v>
      </c>
      <c r="JK38" s="1" t="s">
        <v>275</v>
      </c>
      <c r="JL38" s="1" t="s">
        <v>275</v>
      </c>
      <c r="JM38" s="1" t="s">
        <v>275</v>
      </c>
      <c r="JN38" s="1" t="s">
        <v>275</v>
      </c>
      <c r="JO38" s="1" t="s">
        <v>275</v>
      </c>
      <c r="JP38" s="1">
        <v>147</v>
      </c>
      <c r="JQ38" s="26">
        <v>3501</v>
      </c>
      <c r="JR38" s="1">
        <f t="shared" si="10"/>
        <v>26.77014834072488</v>
      </c>
      <c r="JS38" s="1">
        <v>50</v>
      </c>
      <c r="JT38" s="1">
        <v>318</v>
      </c>
      <c r="JV38" s="1">
        <v>2</v>
      </c>
      <c r="JW38" s="1">
        <v>5</v>
      </c>
      <c r="KM38" s="1">
        <v>5</v>
      </c>
      <c r="KQ38" s="1">
        <v>5</v>
      </c>
      <c r="KU38" s="1">
        <v>6</v>
      </c>
      <c r="KV38" s="1">
        <v>1</v>
      </c>
      <c r="KY38" s="1">
        <v>1</v>
      </c>
      <c r="LL38" s="1">
        <v>3</v>
      </c>
    </row>
    <row r="39" spans="1:324" ht="15" x14ac:dyDescent="0.25">
      <c r="A39" s="35" t="s">
        <v>963</v>
      </c>
      <c r="B39" s="35" t="s">
        <v>501</v>
      </c>
      <c r="C39" s="35"/>
      <c r="D39" s="24">
        <v>245.7</v>
      </c>
      <c r="E39" s="24">
        <f t="shared" si="6"/>
        <v>38.457468457468458</v>
      </c>
      <c r="F39" s="19">
        <v>0</v>
      </c>
      <c r="G39" s="19">
        <v>100</v>
      </c>
      <c r="H39" s="25">
        <v>9449</v>
      </c>
      <c r="I39" s="42">
        <v>3.0650299512689802E-3</v>
      </c>
      <c r="J39" s="25">
        <v>4867</v>
      </c>
      <c r="K39" s="42">
        <v>0.51508096094824896</v>
      </c>
      <c r="L39" s="25">
        <v>4582</v>
      </c>
      <c r="M39" s="42">
        <v>0.48491903905175099</v>
      </c>
      <c r="N39" s="25">
        <v>2140</v>
      </c>
      <c r="O39" s="19">
        <f t="shared" si="7"/>
        <v>22.647899248597735</v>
      </c>
      <c r="P39" s="25">
        <v>2039</v>
      </c>
      <c r="Q39" s="19">
        <v>21.579003069107799</v>
      </c>
      <c r="R39" s="25">
        <v>6789</v>
      </c>
      <c r="S39" s="20">
        <f t="shared" si="8"/>
        <v>71.848872896602813</v>
      </c>
      <c r="T39" s="25">
        <v>3595</v>
      </c>
      <c r="U39" s="19">
        <v>38.046354111546201</v>
      </c>
      <c r="V39" s="25">
        <v>1675</v>
      </c>
      <c r="W39" s="19">
        <v>17.726743570748202</v>
      </c>
      <c r="X39" s="37" t="s">
        <v>964</v>
      </c>
      <c r="Y39" s="20">
        <f t="shared" si="9"/>
        <v>67.456873743253254</v>
      </c>
      <c r="Z39" s="1">
        <v>5</v>
      </c>
      <c r="AA39" s="1">
        <v>10</v>
      </c>
      <c r="AB39" s="26">
        <v>1598</v>
      </c>
      <c r="AC39" s="25">
        <v>2829</v>
      </c>
      <c r="AD39" s="1">
        <v>3.33</v>
      </c>
      <c r="AE39" s="19">
        <v>1.6260159999999999</v>
      </c>
      <c r="AF39" s="19">
        <v>2.8632029999999999</v>
      </c>
      <c r="AG39" s="19">
        <v>1.55532</v>
      </c>
      <c r="AH39" s="1">
        <v>0</v>
      </c>
      <c r="AI39" s="23">
        <v>26.842485549132899</v>
      </c>
      <c r="AJ39" s="23">
        <f t="shared" si="5"/>
        <v>759.37391618496974</v>
      </c>
      <c r="AK39" s="24">
        <v>18.264444925300001</v>
      </c>
      <c r="AL39" s="25">
        <v>1710</v>
      </c>
      <c r="AM39" s="24">
        <v>41.224843107600002</v>
      </c>
      <c r="AN39" s="25">
        <v>3859</v>
      </c>
      <c r="AO39" s="24">
        <v>78.716727981000005</v>
      </c>
      <c r="AP39" s="25">
        <v>7369</v>
      </c>
      <c r="AQ39" s="24">
        <v>9.4676476953000002</v>
      </c>
      <c r="AR39" s="25">
        <v>886</v>
      </c>
      <c r="AS39" s="24">
        <v>36.712832720199998</v>
      </c>
      <c r="AT39" s="25">
        <v>3437</v>
      </c>
      <c r="AU39" s="24">
        <v>15.894827959300001</v>
      </c>
      <c r="AV39" s="25">
        <v>1488</v>
      </c>
      <c r="AW39" s="24">
        <v>53.0476087427</v>
      </c>
      <c r="AX39" s="25">
        <v>4966</v>
      </c>
      <c r="AY39" s="24">
        <v>8.2529755464000001</v>
      </c>
      <c r="AZ39" s="25">
        <v>773</v>
      </c>
      <c r="BA39" s="24">
        <v>2.0525860203000001</v>
      </c>
      <c r="BB39" s="25">
        <v>192</v>
      </c>
      <c r="BC39" s="1">
        <v>31</v>
      </c>
      <c r="BD39" s="1">
        <v>24</v>
      </c>
      <c r="BE39" s="1">
        <v>7</v>
      </c>
      <c r="BF39" s="1">
        <v>21</v>
      </c>
      <c r="BG39" s="1">
        <v>16</v>
      </c>
      <c r="BH39" s="1">
        <v>5</v>
      </c>
      <c r="BI39" s="1">
        <v>0</v>
      </c>
      <c r="BO39" s="1">
        <v>84</v>
      </c>
      <c r="BP39" s="1">
        <v>0</v>
      </c>
      <c r="BQ39" s="1">
        <v>0</v>
      </c>
      <c r="BR39" s="1">
        <v>12</v>
      </c>
      <c r="BS39" s="1">
        <v>0</v>
      </c>
      <c r="BT39" s="1">
        <v>0</v>
      </c>
      <c r="BU39" s="1">
        <v>1</v>
      </c>
      <c r="BV39" s="1">
        <v>5</v>
      </c>
      <c r="BW39" s="1">
        <v>2</v>
      </c>
      <c r="BX39" s="1">
        <v>3</v>
      </c>
      <c r="BY39" s="1">
        <v>1</v>
      </c>
      <c r="BZ39" s="1">
        <v>12</v>
      </c>
      <c r="CA39" s="1">
        <v>48</v>
      </c>
      <c r="CB39" s="39">
        <v>0</v>
      </c>
      <c r="CC39" s="1">
        <v>165</v>
      </c>
      <c r="CD39" s="1">
        <v>37</v>
      </c>
      <c r="CE39" s="1">
        <v>17</v>
      </c>
      <c r="CF39" s="1">
        <v>80</v>
      </c>
      <c r="CG39" s="1">
        <v>31</v>
      </c>
      <c r="CH39" s="19">
        <v>12.6193001060445</v>
      </c>
      <c r="CI39" s="19">
        <v>17.7094379639449</v>
      </c>
      <c r="CJ39" s="19">
        <v>54.224107458465902</v>
      </c>
      <c r="CK39" s="19">
        <v>74.160480735242103</v>
      </c>
      <c r="CL39" s="19">
        <v>13.0788264404383</v>
      </c>
      <c r="CM39" s="19">
        <v>84.870979144573994</v>
      </c>
      <c r="CN39" s="19"/>
      <c r="CO39" s="1" t="s">
        <v>276</v>
      </c>
      <c r="CP39" s="26">
        <v>9000</v>
      </c>
      <c r="CQ39" s="26">
        <v>9000</v>
      </c>
      <c r="CR39" s="26">
        <v>0</v>
      </c>
      <c r="CS39" s="26">
        <v>0</v>
      </c>
      <c r="CT39" s="26">
        <v>1289</v>
      </c>
      <c r="CU39" s="26">
        <v>2</v>
      </c>
      <c r="CV39" s="26"/>
      <c r="CW39" s="1">
        <v>46</v>
      </c>
      <c r="CX39" s="1">
        <v>1914</v>
      </c>
      <c r="CY39" s="1">
        <v>132</v>
      </c>
      <c r="CZ39" s="1">
        <v>17</v>
      </c>
      <c r="DA39" s="1">
        <v>248</v>
      </c>
      <c r="DB39" s="1">
        <v>21</v>
      </c>
      <c r="DC39" s="1">
        <v>16</v>
      </c>
      <c r="DD39" s="1">
        <v>842</v>
      </c>
      <c r="DE39" s="1">
        <v>49</v>
      </c>
      <c r="DF39" s="1">
        <v>9</v>
      </c>
      <c r="DG39" s="1">
        <v>469</v>
      </c>
      <c r="DH39" s="1">
        <v>37</v>
      </c>
      <c r="DI39" s="1">
        <v>4</v>
      </c>
      <c r="DJ39" s="1">
        <v>297</v>
      </c>
      <c r="DK39" s="1">
        <v>17</v>
      </c>
      <c r="DO39" s="1">
        <v>8.3699999999999992</v>
      </c>
      <c r="DP39" s="1" t="s">
        <v>358</v>
      </c>
      <c r="DQ39" s="1">
        <v>5.51</v>
      </c>
      <c r="DR39" s="26">
        <v>660501</v>
      </c>
      <c r="DS39" s="26">
        <v>2029</v>
      </c>
      <c r="DT39" s="26">
        <v>803.92289201183405</v>
      </c>
      <c r="DU39" s="40">
        <v>1</v>
      </c>
      <c r="DV39" s="1">
        <v>4</v>
      </c>
      <c r="DW39" s="1">
        <v>0</v>
      </c>
      <c r="DX39" s="1">
        <v>0</v>
      </c>
      <c r="DY39" s="1">
        <v>14</v>
      </c>
      <c r="DZ39" s="1">
        <v>4</v>
      </c>
      <c r="EA39" s="1">
        <v>524</v>
      </c>
      <c r="EB39" s="1">
        <v>814</v>
      </c>
      <c r="EC39" s="1">
        <v>85464</v>
      </c>
      <c r="ED39" s="26">
        <v>4105</v>
      </c>
      <c r="EE39" s="26">
        <v>4029</v>
      </c>
      <c r="EF39" s="19">
        <v>98.148599269183904</v>
      </c>
      <c r="EG39" s="19">
        <v>34.772896500372298</v>
      </c>
      <c r="EH39" s="19">
        <v>65.227103499627702</v>
      </c>
      <c r="EI39" s="1">
        <v>76</v>
      </c>
      <c r="EJ39" s="19">
        <v>1.85140073081608</v>
      </c>
      <c r="EK39" s="26">
        <v>202</v>
      </c>
      <c r="EL39" s="26">
        <v>466</v>
      </c>
      <c r="EM39" s="44">
        <v>93.305000000000007</v>
      </c>
      <c r="EN39" s="26">
        <v>3279</v>
      </c>
      <c r="EO39" s="23">
        <v>34.370235000000001</v>
      </c>
      <c r="EP39" s="23">
        <v>23.696249000000002</v>
      </c>
      <c r="EQ39" s="23">
        <v>14.333638000000001</v>
      </c>
      <c r="ER39" s="23">
        <v>26.197011</v>
      </c>
      <c r="ES39" s="1">
        <v>2.1757399999999998</v>
      </c>
      <c r="ET39" s="1">
        <v>0.12</v>
      </c>
      <c r="EU39" s="31">
        <v>55.225233864137302</v>
      </c>
      <c r="EV39" s="31" t="s">
        <v>299</v>
      </c>
      <c r="EW39" s="1" t="s">
        <v>275</v>
      </c>
      <c r="EX39" s="1" t="s">
        <v>275</v>
      </c>
      <c r="EY39" s="1" t="s">
        <v>275</v>
      </c>
      <c r="EZ39" s="1" t="s">
        <v>275</v>
      </c>
      <c r="FA39" s="1" t="s">
        <v>275</v>
      </c>
      <c r="FC39" s="1" t="s">
        <v>275</v>
      </c>
      <c r="FD39" s="1" t="s">
        <v>275</v>
      </c>
      <c r="FE39" s="1" t="s">
        <v>275</v>
      </c>
      <c r="FF39" s="1" t="s">
        <v>275</v>
      </c>
      <c r="FG39" s="1" t="s">
        <v>275</v>
      </c>
      <c r="FH39" s="1">
        <v>2</v>
      </c>
      <c r="FI39" s="1">
        <v>1</v>
      </c>
      <c r="FJ39" s="24">
        <v>2892.2</v>
      </c>
      <c r="FK39" s="24">
        <v>2699.5</v>
      </c>
      <c r="FL39" s="44">
        <v>16978.740000000002</v>
      </c>
      <c r="FM39" s="44">
        <v>91689.12</v>
      </c>
      <c r="FN39" s="37" t="s">
        <v>965</v>
      </c>
      <c r="FO39" s="37" t="s">
        <v>966</v>
      </c>
      <c r="FP39" s="37" t="s">
        <v>967</v>
      </c>
      <c r="FQ39" s="37" t="s">
        <v>968</v>
      </c>
      <c r="FR39" s="37" t="s">
        <v>969</v>
      </c>
      <c r="FS39" s="37" t="s">
        <v>970</v>
      </c>
      <c r="FT39" s="37" t="s">
        <v>971</v>
      </c>
      <c r="FU39" s="37" t="s">
        <v>972</v>
      </c>
      <c r="FV39" s="37" t="s">
        <v>973</v>
      </c>
      <c r="FW39" s="37" t="s">
        <v>974</v>
      </c>
      <c r="FX39" s="37" t="s">
        <v>975</v>
      </c>
      <c r="FY39" s="37" t="s">
        <v>976</v>
      </c>
      <c r="FZ39" s="1" t="s">
        <v>275</v>
      </c>
      <c r="GA39" s="1" t="s">
        <v>275</v>
      </c>
      <c r="GB39" s="37" t="s">
        <v>977</v>
      </c>
      <c r="GC39" s="37" t="s">
        <v>978</v>
      </c>
      <c r="GD39" s="37" t="s">
        <v>979</v>
      </c>
      <c r="GE39" s="37" t="s">
        <v>980</v>
      </c>
      <c r="GF39" s="37" t="s">
        <v>981</v>
      </c>
      <c r="GG39" s="37" t="s">
        <v>982</v>
      </c>
      <c r="GH39" s="1" t="s">
        <v>275</v>
      </c>
      <c r="GI39" s="1" t="s">
        <v>275</v>
      </c>
      <c r="GJ39" s="1" t="s">
        <v>275</v>
      </c>
      <c r="GK39" s="1" t="s">
        <v>275</v>
      </c>
      <c r="GL39" s="1">
        <v>5737.35</v>
      </c>
      <c r="GM39" s="1">
        <v>1939.8</v>
      </c>
      <c r="GN39" s="1">
        <v>1153.98</v>
      </c>
      <c r="GO39" s="1">
        <v>460.3</v>
      </c>
      <c r="GP39" s="1" t="s">
        <v>275</v>
      </c>
      <c r="GQ39" s="1" t="s">
        <v>275</v>
      </c>
      <c r="GR39" s="1" t="s">
        <v>275</v>
      </c>
      <c r="GS39" s="1" t="s">
        <v>275</v>
      </c>
      <c r="GT39" s="1" t="s">
        <v>275</v>
      </c>
      <c r="GU39" s="1" t="s">
        <v>275</v>
      </c>
      <c r="GV39" s="1" t="s">
        <v>275</v>
      </c>
      <c r="GW39" s="1" t="s">
        <v>275</v>
      </c>
      <c r="GX39" s="1">
        <v>4927.8900000000003</v>
      </c>
      <c r="GY39" s="1">
        <v>19717.77</v>
      </c>
      <c r="GZ39" s="1" t="s">
        <v>275</v>
      </c>
      <c r="HA39" s="1" t="s">
        <v>275</v>
      </c>
      <c r="HB39" s="1" t="s">
        <v>275</v>
      </c>
      <c r="HC39" s="1" t="s">
        <v>275</v>
      </c>
      <c r="HD39" s="1" t="s">
        <v>275</v>
      </c>
      <c r="HE39" s="1" t="s">
        <v>275</v>
      </c>
      <c r="HF39" s="1" t="s">
        <v>275</v>
      </c>
      <c r="HG39" s="1" t="s">
        <v>275</v>
      </c>
      <c r="HH39" s="1" t="s">
        <v>275</v>
      </c>
      <c r="HI39" s="1" t="s">
        <v>275</v>
      </c>
      <c r="HJ39" s="1" t="s">
        <v>275</v>
      </c>
      <c r="HK39" s="1" t="s">
        <v>275</v>
      </c>
      <c r="HL39" s="1">
        <v>20</v>
      </c>
      <c r="HM39" s="1">
        <v>191.72</v>
      </c>
      <c r="HN39" s="1" t="s">
        <v>275</v>
      </c>
      <c r="HO39" s="1" t="s">
        <v>275</v>
      </c>
      <c r="HP39" s="1" t="s">
        <v>275</v>
      </c>
      <c r="HQ39" s="1" t="s">
        <v>275</v>
      </c>
      <c r="HR39" s="1" t="s">
        <v>275</v>
      </c>
      <c r="HS39" s="1" t="s">
        <v>275</v>
      </c>
      <c r="HT39" s="1" t="s">
        <v>275</v>
      </c>
      <c r="HU39" s="1" t="s">
        <v>275</v>
      </c>
      <c r="HV39" s="1" t="s">
        <v>275</v>
      </c>
      <c r="HW39" s="1" t="s">
        <v>275</v>
      </c>
      <c r="HX39" s="1">
        <v>354.4</v>
      </c>
      <c r="HY39" s="1">
        <v>1127.1600000000001</v>
      </c>
      <c r="HZ39" s="1">
        <v>18844.560000000001</v>
      </c>
      <c r="IA39" s="1">
        <v>8448.58</v>
      </c>
      <c r="IB39" s="1">
        <v>5660.55</v>
      </c>
      <c r="IC39" s="1">
        <v>20313.02</v>
      </c>
      <c r="ID39" s="1" t="s">
        <v>275</v>
      </c>
      <c r="IE39" s="1" t="s">
        <v>275</v>
      </c>
      <c r="IF39" s="1" t="s">
        <v>275</v>
      </c>
      <c r="IG39" s="1" t="s">
        <v>275</v>
      </c>
      <c r="IH39" s="1">
        <v>78.98</v>
      </c>
      <c r="II39" s="1">
        <v>280.58</v>
      </c>
      <c r="IJ39" s="1" t="s">
        <v>275</v>
      </c>
      <c r="IK39" s="1" t="s">
        <v>275</v>
      </c>
      <c r="IL39" s="1" t="s">
        <v>275</v>
      </c>
      <c r="IM39" s="1" t="s">
        <v>275</v>
      </c>
      <c r="IN39" s="1" t="s">
        <v>275</v>
      </c>
      <c r="IO39" s="1" t="s">
        <v>275</v>
      </c>
      <c r="IP39" s="1" t="s">
        <v>275</v>
      </c>
      <c r="IQ39" s="1" t="s">
        <v>275</v>
      </c>
      <c r="IR39" s="1" t="s">
        <v>275</v>
      </c>
      <c r="IS39" s="1" t="s">
        <v>275</v>
      </c>
      <c r="IT39" s="1" t="s">
        <v>275</v>
      </c>
      <c r="IU39" s="1" t="s">
        <v>275</v>
      </c>
      <c r="IV39" s="1" t="s">
        <v>275</v>
      </c>
      <c r="IW39" s="1" t="s">
        <v>275</v>
      </c>
      <c r="IX39" s="1" t="s">
        <v>275</v>
      </c>
      <c r="IY39" s="1" t="s">
        <v>275</v>
      </c>
      <c r="IZ39" s="1" t="s">
        <v>275</v>
      </c>
      <c r="JA39" s="1" t="s">
        <v>275</v>
      </c>
      <c r="JB39" s="1" t="s">
        <v>275</v>
      </c>
      <c r="JC39" s="1" t="s">
        <v>275</v>
      </c>
      <c r="JD39" s="1">
        <v>7165.2</v>
      </c>
      <c r="JE39" s="1">
        <v>55673.599999999999</v>
      </c>
      <c r="JF39" s="1">
        <v>808.08</v>
      </c>
      <c r="JG39" s="1">
        <v>5189.8599999999997</v>
      </c>
      <c r="JH39" s="1" t="s">
        <v>275</v>
      </c>
      <c r="JI39" s="1" t="s">
        <v>275</v>
      </c>
      <c r="JJ39" s="1" t="s">
        <v>275</v>
      </c>
      <c r="JK39" s="1" t="s">
        <v>275</v>
      </c>
      <c r="JL39" s="1" t="s">
        <v>275</v>
      </c>
      <c r="JM39" s="1" t="s">
        <v>275</v>
      </c>
      <c r="JN39" s="1" t="s">
        <v>275</v>
      </c>
      <c r="JO39" s="1" t="s">
        <v>275</v>
      </c>
      <c r="JP39" s="1">
        <v>44</v>
      </c>
      <c r="JQ39" s="26">
        <v>838</v>
      </c>
      <c r="JR39" s="1">
        <f t="shared" si="10"/>
        <v>8.8686633506191139</v>
      </c>
      <c r="JS39" s="1">
        <v>68</v>
      </c>
      <c r="JT39" s="1">
        <v>17</v>
      </c>
      <c r="JV39" s="1">
        <v>3</v>
      </c>
      <c r="JW39" s="1">
        <v>1</v>
      </c>
      <c r="KO39" s="1">
        <v>5</v>
      </c>
      <c r="LL39" s="1">
        <v>9</v>
      </c>
    </row>
    <row r="40" spans="1:324" ht="15" x14ac:dyDescent="0.25">
      <c r="A40" s="35" t="s">
        <v>983</v>
      </c>
      <c r="B40" s="35" t="s">
        <v>501</v>
      </c>
      <c r="C40" s="35"/>
      <c r="D40" s="18">
        <v>796.9</v>
      </c>
      <c r="E40" s="18">
        <f t="shared" si="6"/>
        <v>26.304429664951687</v>
      </c>
      <c r="F40" s="19">
        <v>15.618738669974199</v>
      </c>
      <c r="G40" s="20">
        <v>84.381261330025794</v>
      </c>
      <c r="H40" s="21">
        <v>20962</v>
      </c>
      <c r="I40" s="36">
        <v>6.79957221277387E-3</v>
      </c>
      <c r="J40" s="21">
        <v>10888</v>
      </c>
      <c r="K40" s="36">
        <v>0.51941608625131197</v>
      </c>
      <c r="L40" s="21">
        <v>10074</v>
      </c>
      <c r="M40" s="36">
        <v>0.48058391374868797</v>
      </c>
      <c r="N40" s="21">
        <v>5074</v>
      </c>
      <c r="O40" s="20">
        <f t="shared" si="7"/>
        <v>24.205705562446333</v>
      </c>
      <c r="P40" s="21">
        <v>4453</v>
      </c>
      <c r="Q40" s="20">
        <v>21.2432019845435</v>
      </c>
      <c r="R40" s="21">
        <v>14819</v>
      </c>
      <c r="S40" s="20">
        <f t="shared" si="8"/>
        <v>70.69459021085774</v>
      </c>
      <c r="T40" s="21">
        <v>7844</v>
      </c>
      <c r="U40" s="20">
        <v>37.420093502528402</v>
      </c>
      <c r="V40" s="21">
        <v>3591</v>
      </c>
      <c r="W40" s="20">
        <v>17.1309989504818</v>
      </c>
      <c r="X40" s="37" t="s">
        <v>984</v>
      </c>
      <c r="Y40" s="20">
        <f t="shared" si="9"/>
        <v>66.591928251121075</v>
      </c>
      <c r="Z40" s="38">
        <v>16</v>
      </c>
      <c r="AA40" s="38">
        <v>24</v>
      </c>
      <c r="AB40" s="21">
        <v>4269</v>
      </c>
      <c r="AC40" s="21">
        <v>6224</v>
      </c>
      <c r="AD40" s="22">
        <v>3.36</v>
      </c>
      <c r="AE40" s="20">
        <v>9.1420309999999994</v>
      </c>
      <c r="AF40" s="20">
        <v>7.6638820000000001</v>
      </c>
      <c r="AG40" s="20">
        <v>2.2654239999999999</v>
      </c>
      <c r="AH40" s="22">
        <v>0</v>
      </c>
      <c r="AI40" s="23">
        <v>29.426874297640101</v>
      </c>
      <c r="AJ40" s="23">
        <f t="shared" si="5"/>
        <v>1831.5286562851197</v>
      </c>
      <c r="AK40" s="18">
        <v>21.5209095825</v>
      </c>
      <c r="AL40" s="21">
        <v>4650</v>
      </c>
      <c r="AM40" s="18">
        <v>31.425497097600001</v>
      </c>
      <c r="AN40" s="21">
        <v>6790</v>
      </c>
      <c r="AO40" s="18">
        <v>83.835436497100005</v>
      </c>
      <c r="AP40" s="21">
        <v>18114</v>
      </c>
      <c r="AQ40" s="18">
        <v>9.3052648037000001</v>
      </c>
      <c r="AR40" s="21">
        <v>2011</v>
      </c>
      <c r="AS40" s="18">
        <v>37.7493237025</v>
      </c>
      <c r="AT40" s="21">
        <v>8156</v>
      </c>
      <c r="AU40" s="18">
        <v>27.668930770999999</v>
      </c>
      <c r="AV40" s="21">
        <v>5978</v>
      </c>
      <c r="AW40" s="18">
        <v>51.888661202800002</v>
      </c>
      <c r="AX40" s="21">
        <v>11212</v>
      </c>
      <c r="AY40" s="18">
        <v>7.7464251622000004</v>
      </c>
      <c r="AZ40" s="21">
        <v>1674</v>
      </c>
      <c r="BA40" s="18">
        <v>1.4358786132000001</v>
      </c>
      <c r="BB40" s="21">
        <v>310</v>
      </c>
      <c r="BC40" s="1">
        <v>17</v>
      </c>
      <c r="BD40" s="1">
        <v>12</v>
      </c>
      <c r="BE40" s="1">
        <v>5</v>
      </c>
      <c r="BF40" s="1">
        <v>67</v>
      </c>
      <c r="BG40" s="1">
        <v>61</v>
      </c>
      <c r="BH40" s="1">
        <v>6</v>
      </c>
      <c r="BI40" s="1">
        <v>0</v>
      </c>
      <c r="BJ40" s="22"/>
      <c r="BK40" s="22"/>
      <c r="BL40" s="22" t="s">
        <v>270</v>
      </c>
      <c r="BM40" s="33">
        <v>0</v>
      </c>
      <c r="BN40" s="33">
        <v>0</v>
      </c>
      <c r="BO40" s="22">
        <v>251</v>
      </c>
      <c r="BP40" s="22">
        <v>1</v>
      </c>
      <c r="BQ40" s="22">
        <v>0</v>
      </c>
      <c r="BR40" s="22">
        <v>53</v>
      </c>
      <c r="BS40" s="22">
        <v>1</v>
      </c>
      <c r="BT40" s="22">
        <v>0</v>
      </c>
      <c r="BU40" s="22">
        <v>2</v>
      </c>
      <c r="BV40" s="22">
        <v>13</v>
      </c>
      <c r="BW40" s="22">
        <v>8</v>
      </c>
      <c r="BX40" s="22">
        <v>3</v>
      </c>
      <c r="BY40" s="22">
        <v>2</v>
      </c>
      <c r="BZ40" s="22">
        <v>26</v>
      </c>
      <c r="CA40" s="22">
        <v>142</v>
      </c>
      <c r="CB40" s="39">
        <v>0</v>
      </c>
      <c r="CC40" s="22">
        <v>382</v>
      </c>
      <c r="CD40" s="22">
        <v>0</v>
      </c>
      <c r="CE40" s="22">
        <v>84</v>
      </c>
      <c r="CF40" s="22">
        <v>168</v>
      </c>
      <c r="CG40" s="22">
        <v>130</v>
      </c>
      <c r="CH40" s="20">
        <v>11.7287917737789</v>
      </c>
      <c r="CI40" s="20">
        <v>21.2724935732648</v>
      </c>
      <c r="CJ40" s="20">
        <v>45.581619537275103</v>
      </c>
      <c r="CK40" s="20">
        <v>69.2480719794344</v>
      </c>
      <c r="CL40" s="20">
        <v>10.5719794344473</v>
      </c>
      <c r="CM40" s="20">
        <v>77.715295629820105</v>
      </c>
      <c r="CN40" s="20"/>
      <c r="CO40" s="1" t="s">
        <v>276</v>
      </c>
      <c r="CP40" s="21">
        <v>5247</v>
      </c>
      <c r="CQ40" s="21">
        <v>3935.25</v>
      </c>
      <c r="CR40" s="21">
        <v>1311.75</v>
      </c>
      <c r="CS40" s="21">
        <v>0</v>
      </c>
      <c r="CT40" s="21">
        <v>1452</v>
      </c>
      <c r="CU40" s="21">
        <v>0</v>
      </c>
      <c r="CV40" s="21">
        <v>1</v>
      </c>
      <c r="CW40" s="22">
        <v>140</v>
      </c>
      <c r="CX40" s="22">
        <v>6659</v>
      </c>
      <c r="CY40" s="22">
        <v>380</v>
      </c>
      <c r="CZ40" s="22">
        <v>51</v>
      </c>
      <c r="DA40" s="22">
        <v>686</v>
      </c>
      <c r="DB40" s="22">
        <v>56</v>
      </c>
      <c r="DC40" s="22">
        <v>57</v>
      </c>
      <c r="DD40" s="22">
        <v>2126</v>
      </c>
      <c r="DE40" s="22">
        <v>150</v>
      </c>
      <c r="DF40" s="22">
        <v>25</v>
      </c>
      <c r="DG40" s="22">
        <v>1556</v>
      </c>
      <c r="DH40" s="22">
        <v>87</v>
      </c>
      <c r="DI40" s="22">
        <v>5</v>
      </c>
      <c r="DJ40" s="22">
        <v>793</v>
      </c>
      <c r="DK40" s="22">
        <v>36</v>
      </c>
      <c r="DL40" s="22">
        <v>1</v>
      </c>
      <c r="DM40" s="22">
        <v>284</v>
      </c>
      <c r="DN40" s="22">
        <v>18</v>
      </c>
      <c r="DO40" s="1">
        <v>7.54</v>
      </c>
      <c r="DP40" s="1" t="s">
        <v>277</v>
      </c>
      <c r="DQ40" s="1">
        <v>10.51</v>
      </c>
      <c r="DR40" s="21">
        <v>1636884</v>
      </c>
      <c r="DS40" s="21">
        <v>5045</v>
      </c>
      <c r="DT40" s="21">
        <v>2798.1570556847</v>
      </c>
      <c r="DU40" s="40">
        <v>2</v>
      </c>
      <c r="DV40" s="1">
        <v>2</v>
      </c>
      <c r="DW40" s="1">
        <v>0</v>
      </c>
      <c r="DX40" s="1">
        <v>0</v>
      </c>
      <c r="DY40" s="1">
        <v>21</v>
      </c>
      <c r="DZ40" s="1">
        <v>5</v>
      </c>
      <c r="EA40" s="1">
        <v>405</v>
      </c>
      <c r="EB40" s="1">
        <v>673</v>
      </c>
      <c r="EC40" s="1">
        <v>90144</v>
      </c>
      <c r="ED40" s="21">
        <v>9658</v>
      </c>
      <c r="EE40" s="21">
        <v>9487</v>
      </c>
      <c r="EF40" s="20">
        <v>98.229447090494901</v>
      </c>
      <c r="EG40" s="20">
        <v>37.893960156002997</v>
      </c>
      <c r="EH40" s="20">
        <v>62.106039843997102</v>
      </c>
      <c r="EI40" s="22">
        <v>171</v>
      </c>
      <c r="EJ40" s="20">
        <v>1.77055290950507</v>
      </c>
      <c r="EK40" s="21">
        <v>422</v>
      </c>
      <c r="EL40" s="21">
        <v>1004</v>
      </c>
      <c r="EM40" s="41">
        <v>168.30600000000001</v>
      </c>
      <c r="EN40" s="21">
        <v>8088</v>
      </c>
      <c r="EO40" s="28">
        <v>43.533630000000002</v>
      </c>
      <c r="EP40" s="28">
        <v>17.148862000000001</v>
      </c>
      <c r="EQ40" s="28">
        <v>13.1182</v>
      </c>
      <c r="ER40" s="28">
        <v>25.457467999999999</v>
      </c>
      <c r="ES40" s="1">
        <v>10.562196</v>
      </c>
      <c r="ET40" s="1">
        <v>0.6</v>
      </c>
      <c r="EU40" s="31">
        <v>52.910696415845699</v>
      </c>
      <c r="EV40" s="31" t="s">
        <v>322</v>
      </c>
      <c r="EW40" s="1">
        <v>5</v>
      </c>
      <c r="EX40" s="1">
        <v>0</v>
      </c>
      <c r="EY40" s="1">
        <v>3</v>
      </c>
      <c r="EZ40" s="1">
        <v>0</v>
      </c>
      <c r="FA40" s="1">
        <v>0</v>
      </c>
      <c r="FB40" s="33">
        <v>1</v>
      </c>
      <c r="FC40" s="1">
        <v>2</v>
      </c>
      <c r="FD40" s="1">
        <v>0</v>
      </c>
      <c r="FE40" s="1">
        <v>0</v>
      </c>
      <c r="FF40" s="1">
        <v>0</v>
      </c>
      <c r="FG40" s="1">
        <v>0</v>
      </c>
      <c r="FH40" s="1">
        <v>2</v>
      </c>
      <c r="FI40" s="22"/>
      <c r="FJ40" s="18">
        <v>7470.75</v>
      </c>
      <c r="FK40" s="18">
        <v>7394.75</v>
      </c>
      <c r="FL40" s="41">
        <v>42921.67</v>
      </c>
      <c r="FM40" s="41">
        <v>271036.96999999997</v>
      </c>
      <c r="FN40" s="37" t="s">
        <v>985</v>
      </c>
      <c r="FO40" s="37" t="s">
        <v>986</v>
      </c>
      <c r="FP40" s="37" t="s">
        <v>987</v>
      </c>
      <c r="FQ40" s="37" t="s">
        <v>988</v>
      </c>
      <c r="FR40" s="37" t="s">
        <v>989</v>
      </c>
      <c r="FS40" s="37" t="s">
        <v>990</v>
      </c>
      <c r="FT40" s="37" t="s">
        <v>991</v>
      </c>
      <c r="FU40" s="37" t="s">
        <v>992</v>
      </c>
      <c r="FV40" s="37" t="s">
        <v>993</v>
      </c>
      <c r="FW40" s="37" t="s">
        <v>994</v>
      </c>
      <c r="FX40" s="37" t="s">
        <v>995</v>
      </c>
      <c r="FY40" s="37" t="s">
        <v>996</v>
      </c>
      <c r="FZ40" s="1" t="s">
        <v>275</v>
      </c>
      <c r="GA40" s="1" t="s">
        <v>275</v>
      </c>
      <c r="GB40" s="37" t="s">
        <v>997</v>
      </c>
      <c r="GC40" s="37" t="s">
        <v>998</v>
      </c>
      <c r="GD40" s="37" t="s">
        <v>999</v>
      </c>
      <c r="GE40" s="37" t="s">
        <v>1000</v>
      </c>
      <c r="GF40" s="37" t="s">
        <v>1001</v>
      </c>
      <c r="GG40" s="37" t="s">
        <v>1002</v>
      </c>
      <c r="GH40" s="1">
        <v>171.6</v>
      </c>
      <c r="GI40" s="1">
        <v>4283.6000000000004</v>
      </c>
      <c r="GJ40" s="1" t="s">
        <v>275</v>
      </c>
      <c r="GK40" s="1" t="s">
        <v>275</v>
      </c>
      <c r="GL40" s="1">
        <v>1375</v>
      </c>
      <c r="GM40" s="1">
        <v>663.66</v>
      </c>
      <c r="GN40" s="1">
        <v>970.92</v>
      </c>
      <c r="GO40" s="1">
        <v>564.39</v>
      </c>
      <c r="GP40" s="1" t="s">
        <v>275</v>
      </c>
      <c r="GQ40" s="1" t="s">
        <v>275</v>
      </c>
      <c r="GR40" s="1" t="s">
        <v>275</v>
      </c>
      <c r="GS40" s="1" t="s">
        <v>275</v>
      </c>
      <c r="GT40" s="1" t="s">
        <v>275</v>
      </c>
      <c r="GU40" s="1" t="s">
        <v>275</v>
      </c>
      <c r="GV40" s="1">
        <v>808.56</v>
      </c>
      <c r="GW40" s="1">
        <v>5670.95</v>
      </c>
      <c r="GX40" s="1" t="s">
        <v>275</v>
      </c>
      <c r="GY40" s="1" t="s">
        <v>275</v>
      </c>
      <c r="GZ40" s="1" t="s">
        <v>275</v>
      </c>
      <c r="HA40" s="1" t="s">
        <v>275</v>
      </c>
      <c r="HB40" s="1">
        <v>354.52</v>
      </c>
      <c r="HC40" s="1">
        <v>3173.42</v>
      </c>
      <c r="HD40" s="1" t="s">
        <v>275</v>
      </c>
      <c r="HE40" s="1" t="s">
        <v>275</v>
      </c>
      <c r="HF40" s="1" t="s">
        <v>275</v>
      </c>
      <c r="HG40" s="1" t="s">
        <v>275</v>
      </c>
      <c r="HH40" s="1">
        <v>12868.6</v>
      </c>
      <c r="HI40" s="1">
        <v>37321.65</v>
      </c>
      <c r="HJ40" s="1" t="s">
        <v>275</v>
      </c>
      <c r="HK40" s="1" t="s">
        <v>275</v>
      </c>
      <c r="HL40" s="1">
        <v>506.6</v>
      </c>
      <c r="HM40" s="1">
        <v>4789.8900000000003</v>
      </c>
      <c r="HN40" s="1" t="s">
        <v>275</v>
      </c>
      <c r="HO40" s="1" t="s">
        <v>275</v>
      </c>
      <c r="HP40" s="1">
        <v>62.85</v>
      </c>
      <c r="HQ40" s="1">
        <v>383.5</v>
      </c>
      <c r="HR40" s="1" t="s">
        <v>275</v>
      </c>
      <c r="HS40" s="1" t="s">
        <v>275</v>
      </c>
      <c r="HT40" s="1" t="s">
        <v>275</v>
      </c>
      <c r="HU40" s="1" t="s">
        <v>275</v>
      </c>
      <c r="HV40" s="1">
        <v>87.5</v>
      </c>
      <c r="HW40" s="1">
        <v>481.25</v>
      </c>
      <c r="HX40" s="1" t="s">
        <v>275</v>
      </c>
      <c r="HY40" s="1" t="s">
        <v>275</v>
      </c>
      <c r="HZ40" s="1" t="s">
        <v>275</v>
      </c>
      <c r="IA40" s="1" t="s">
        <v>275</v>
      </c>
      <c r="IB40" s="1">
        <v>9243.74</v>
      </c>
      <c r="IC40" s="1">
        <v>49740.13</v>
      </c>
      <c r="ID40" s="1" t="s">
        <v>275</v>
      </c>
      <c r="IE40" s="1" t="s">
        <v>275</v>
      </c>
      <c r="IF40" s="1">
        <v>13.98</v>
      </c>
      <c r="IG40" s="1">
        <v>12.72</v>
      </c>
      <c r="IH40" s="1" t="s">
        <v>275</v>
      </c>
      <c r="II40" s="1" t="s">
        <v>275</v>
      </c>
      <c r="IJ40" s="1" t="s">
        <v>275</v>
      </c>
      <c r="IK40" s="1" t="s">
        <v>275</v>
      </c>
      <c r="IL40" s="1" t="s">
        <v>275</v>
      </c>
      <c r="IM40" s="1" t="s">
        <v>275</v>
      </c>
      <c r="IN40" s="1">
        <v>1641.6</v>
      </c>
      <c r="IO40" s="1">
        <v>36996.71</v>
      </c>
      <c r="IP40" s="1" t="s">
        <v>275</v>
      </c>
      <c r="IQ40" s="1" t="s">
        <v>275</v>
      </c>
      <c r="IR40" s="1" t="s">
        <v>275</v>
      </c>
      <c r="IS40" s="1" t="s">
        <v>275</v>
      </c>
      <c r="IT40" s="1" t="s">
        <v>275</v>
      </c>
      <c r="IU40" s="1" t="s">
        <v>275</v>
      </c>
      <c r="IV40" s="1" t="s">
        <v>275</v>
      </c>
      <c r="IW40" s="1" t="s">
        <v>275</v>
      </c>
      <c r="IX40" s="1" t="s">
        <v>275</v>
      </c>
      <c r="IY40" s="1" t="s">
        <v>275</v>
      </c>
      <c r="IZ40" s="1" t="s">
        <v>275</v>
      </c>
      <c r="JA40" s="1" t="s">
        <v>275</v>
      </c>
      <c r="JB40" s="1">
        <v>385.7</v>
      </c>
      <c r="JC40" s="1">
        <v>1235.46</v>
      </c>
      <c r="JD40" s="1">
        <v>1261.8</v>
      </c>
      <c r="JE40" s="1">
        <v>10370.15</v>
      </c>
      <c r="JF40" s="1">
        <v>267.88</v>
      </c>
      <c r="JG40" s="1">
        <v>1862.86</v>
      </c>
      <c r="JH40" s="1" t="s">
        <v>275</v>
      </c>
      <c r="JI40" s="1" t="s">
        <v>275</v>
      </c>
      <c r="JJ40" s="1" t="s">
        <v>275</v>
      </c>
      <c r="JK40" s="1" t="s">
        <v>275</v>
      </c>
      <c r="JL40" s="1" t="s">
        <v>275</v>
      </c>
      <c r="JM40" s="1" t="s">
        <v>275</v>
      </c>
      <c r="JN40" s="1" t="s">
        <v>275</v>
      </c>
      <c r="JO40" s="1" t="s">
        <v>275</v>
      </c>
      <c r="JP40" s="1">
        <v>2521</v>
      </c>
      <c r="JQ40" s="26">
        <v>6840</v>
      </c>
      <c r="JR40" s="1">
        <f t="shared" si="10"/>
        <v>32.630474191393951</v>
      </c>
      <c r="JS40" s="1">
        <v>373</v>
      </c>
      <c r="JT40" s="1">
        <v>3011</v>
      </c>
      <c r="JV40" s="1">
        <v>2</v>
      </c>
      <c r="JW40" s="1">
        <v>8</v>
      </c>
      <c r="JX40" s="1">
        <v>4</v>
      </c>
      <c r="KM40" s="1">
        <v>3</v>
      </c>
      <c r="KO40" s="1">
        <v>1</v>
      </c>
      <c r="KU40" s="1">
        <v>13</v>
      </c>
      <c r="LJ40" s="1">
        <v>2</v>
      </c>
      <c r="LL40" s="1">
        <v>13</v>
      </c>
    </row>
    <row r="41" spans="1:324" ht="15" x14ac:dyDescent="0.25">
      <c r="A41" s="35" t="s">
        <v>1003</v>
      </c>
      <c r="B41" s="35" t="s">
        <v>697</v>
      </c>
      <c r="C41" s="35"/>
      <c r="D41" s="24">
        <v>192.1</v>
      </c>
      <c r="E41" s="24">
        <f t="shared" si="6"/>
        <v>46.215512753774078</v>
      </c>
      <c r="F41" s="19">
        <v>0</v>
      </c>
      <c r="G41" s="19">
        <v>100</v>
      </c>
      <c r="H41" s="25">
        <v>8878</v>
      </c>
      <c r="I41" s="42">
        <v>2.8798111871484798E-3</v>
      </c>
      <c r="J41" s="25">
        <v>4577</v>
      </c>
      <c r="K41" s="42">
        <v>0.51554404145077704</v>
      </c>
      <c r="L41" s="25">
        <v>4301</v>
      </c>
      <c r="M41" s="42">
        <v>0.48445595854922302</v>
      </c>
      <c r="N41" s="25">
        <v>2416</v>
      </c>
      <c r="O41" s="19">
        <f t="shared" si="7"/>
        <v>27.213336337012841</v>
      </c>
      <c r="P41" s="25">
        <v>2126</v>
      </c>
      <c r="Q41" s="19">
        <v>23.946834872719101</v>
      </c>
      <c r="R41" s="25">
        <v>5983</v>
      </c>
      <c r="S41" s="20">
        <f t="shared" si="8"/>
        <v>67.391304347826093</v>
      </c>
      <c r="T41" s="25">
        <v>3242</v>
      </c>
      <c r="U41" s="19">
        <v>36.517233611173701</v>
      </c>
      <c r="V41" s="25">
        <v>1091</v>
      </c>
      <c r="W41" s="19">
        <v>12.288803784636199</v>
      </c>
      <c r="X41" s="37" t="s">
        <v>1004</v>
      </c>
      <c r="Y41" s="20">
        <f t="shared" si="9"/>
        <v>63.47150259067358</v>
      </c>
      <c r="Z41" s="1">
        <v>6</v>
      </c>
      <c r="AA41" s="1">
        <v>24</v>
      </c>
      <c r="AB41" s="26">
        <v>1973</v>
      </c>
      <c r="AC41" s="25">
        <v>2530</v>
      </c>
      <c r="AD41" s="1">
        <v>3.5</v>
      </c>
      <c r="AE41" s="19">
        <v>7.3122530000000001</v>
      </c>
      <c r="AF41" s="19">
        <v>9.1699599999999997</v>
      </c>
      <c r="AG41" s="19">
        <v>3.3992089999999999</v>
      </c>
      <c r="AH41" s="1">
        <v>0</v>
      </c>
      <c r="AI41" s="23">
        <v>30.651989839119398</v>
      </c>
      <c r="AJ41" s="23">
        <f t="shared" si="5"/>
        <v>775.49534292972078</v>
      </c>
      <c r="AK41" s="24">
        <v>18.313850513599998</v>
      </c>
      <c r="AL41" s="25">
        <v>1611</v>
      </c>
      <c r="AM41" s="24">
        <v>27.523910733299999</v>
      </c>
      <c r="AN41" s="25">
        <v>2421</v>
      </c>
      <c r="AO41" s="24">
        <v>78.202857480199995</v>
      </c>
      <c r="AP41" s="25">
        <v>6879</v>
      </c>
      <c r="AQ41" s="24">
        <v>8.1119376550000002</v>
      </c>
      <c r="AR41" s="25">
        <v>714</v>
      </c>
      <c r="AS41" s="24">
        <v>18.337466052700002</v>
      </c>
      <c r="AT41" s="25">
        <v>1613</v>
      </c>
      <c r="AU41" s="24">
        <v>13.5317038611</v>
      </c>
      <c r="AV41" s="25">
        <v>1190</v>
      </c>
      <c r="AW41" s="24">
        <v>42.844727830899998</v>
      </c>
      <c r="AX41" s="25">
        <v>3769</v>
      </c>
      <c r="AY41" s="24">
        <v>5.5947573503000001</v>
      </c>
      <c r="AZ41" s="25">
        <v>492</v>
      </c>
      <c r="BA41" s="24">
        <v>2.2528043453</v>
      </c>
      <c r="BB41" s="25">
        <v>198</v>
      </c>
      <c r="BC41" s="1">
        <v>22</v>
      </c>
      <c r="BD41" s="1">
        <v>18</v>
      </c>
      <c r="BE41" s="1">
        <v>4</v>
      </c>
      <c r="BF41" s="1">
        <v>1</v>
      </c>
      <c r="BG41" s="1">
        <v>0</v>
      </c>
      <c r="BH41" s="1">
        <v>0</v>
      </c>
      <c r="BI41" s="1">
        <v>0</v>
      </c>
      <c r="BO41" s="1">
        <v>138</v>
      </c>
      <c r="BP41" s="1">
        <v>0</v>
      </c>
      <c r="BQ41" s="1">
        <v>0</v>
      </c>
      <c r="BR41" s="1">
        <v>11</v>
      </c>
      <c r="BS41" s="1">
        <v>1</v>
      </c>
      <c r="BT41" s="1">
        <v>0</v>
      </c>
      <c r="BU41" s="1">
        <v>0</v>
      </c>
      <c r="BV41" s="1">
        <v>2</v>
      </c>
      <c r="BW41" s="1">
        <v>4</v>
      </c>
      <c r="BX41" s="1">
        <v>3</v>
      </c>
      <c r="BY41" s="1">
        <v>3</v>
      </c>
      <c r="BZ41" s="1">
        <v>10</v>
      </c>
      <c r="CA41" s="1">
        <v>104</v>
      </c>
      <c r="CB41" s="39" t="s">
        <v>275</v>
      </c>
      <c r="CC41" s="1">
        <v>168</v>
      </c>
      <c r="CD41" s="1">
        <v>0</v>
      </c>
      <c r="CE41" s="1">
        <v>17</v>
      </c>
      <c r="CF41" s="1">
        <v>99</v>
      </c>
      <c r="CG41" s="1">
        <v>52</v>
      </c>
      <c r="CH41" s="19">
        <v>19.0118577075099</v>
      </c>
      <c r="CI41" s="19">
        <v>24.980237154150199</v>
      </c>
      <c r="CJ41" s="19">
        <v>42.727272727272698</v>
      </c>
      <c r="CK41" s="19">
        <v>82.450592885375499</v>
      </c>
      <c r="CL41" s="19">
        <v>9.2885375494071205</v>
      </c>
      <c r="CM41" s="19">
        <v>79.446640316205503</v>
      </c>
      <c r="CN41" s="19"/>
      <c r="CO41" s="1" t="s">
        <v>1005</v>
      </c>
      <c r="CP41" s="26">
        <v>5500</v>
      </c>
      <c r="CQ41" s="26">
        <v>3850</v>
      </c>
      <c r="CR41" s="26">
        <v>550</v>
      </c>
      <c r="CS41" s="26">
        <v>1100</v>
      </c>
      <c r="CT41" s="26">
        <v>1185</v>
      </c>
      <c r="CU41" s="26">
        <v>6</v>
      </c>
      <c r="CV41" s="26"/>
      <c r="CW41" s="1">
        <v>44</v>
      </c>
      <c r="CX41" s="1">
        <v>2643</v>
      </c>
      <c r="CY41" s="1">
        <v>139</v>
      </c>
      <c r="CZ41" s="1">
        <v>17</v>
      </c>
      <c r="DA41" s="1">
        <v>277</v>
      </c>
      <c r="DB41" s="1">
        <v>21</v>
      </c>
      <c r="DC41" s="1">
        <v>16</v>
      </c>
      <c r="DD41" s="1">
        <v>983</v>
      </c>
      <c r="DE41" s="1">
        <v>57</v>
      </c>
      <c r="DF41" s="1">
        <v>8</v>
      </c>
      <c r="DG41" s="1">
        <v>537</v>
      </c>
      <c r="DH41" s="1">
        <v>30</v>
      </c>
      <c r="DI41" s="1">
        <v>3</v>
      </c>
      <c r="DJ41" s="1">
        <v>819</v>
      </c>
      <c r="DK41" s="1">
        <v>29</v>
      </c>
      <c r="DO41" s="1">
        <v>8.35</v>
      </c>
      <c r="DP41" s="1" t="s">
        <v>358</v>
      </c>
      <c r="DQ41" s="1">
        <v>8.65</v>
      </c>
      <c r="DR41" s="26">
        <v>235231</v>
      </c>
      <c r="DS41" s="26">
        <v>2309</v>
      </c>
      <c r="DT41" s="26">
        <v>1273.9072934277301</v>
      </c>
      <c r="DU41" s="40"/>
      <c r="DV41" s="1">
        <v>0</v>
      </c>
      <c r="DW41" s="1">
        <v>0</v>
      </c>
      <c r="DX41" s="1">
        <v>0</v>
      </c>
      <c r="DY41" s="1">
        <v>11</v>
      </c>
      <c r="DZ41" s="1">
        <v>5</v>
      </c>
      <c r="EA41" s="1">
        <v>502</v>
      </c>
      <c r="EB41" s="1">
        <v>885</v>
      </c>
      <c r="EC41" s="1">
        <v>119844</v>
      </c>
      <c r="ED41" s="26">
        <v>4521</v>
      </c>
      <c r="EE41" s="26">
        <v>4472</v>
      </c>
      <c r="EF41" s="19">
        <v>98.916168989161704</v>
      </c>
      <c r="EG41" s="19">
        <v>42.6431127012522</v>
      </c>
      <c r="EH41" s="19">
        <v>57.3568872987478</v>
      </c>
      <c r="EI41" s="1">
        <v>49</v>
      </c>
      <c r="EJ41" s="19">
        <v>1.08383101083831</v>
      </c>
      <c r="EK41" s="26">
        <v>112</v>
      </c>
      <c r="EL41" s="26">
        <v>293</v>
      </c>
      <c r="EM41" s="44">
        <v>24.222000000000001</v>
      </c>
      <c r="EN41" s="26">
        <v>3857</v>
      </c>
      <c r="EO41" s="23">
        <v>9.5670210000000004</v>
      </c>
      <c r="EP41" s="23">
        <v>32.434533999999999</v>
      </c>
      <c r="EQ41" s="23">
        <v>13.481980999999999</v>
      </c>
      <c r="ER41" s="23">
        <v>43.401606999999998</v>
      </c>
      <c r="ES41" s="1">
        <v>1.22E-4</v>
      </c>
      <c r="ET41" s="1">
        <v>0</v>
      </c>
      <c r="EU41" s="31">
        <v>53.871774793137803</v>
      </c>
      <c r="EV41" s="31" t="s">
        <v>322</v>
      </c>
      <c r="EW41" s="1">
        <v>6</v>
      </c>
      <c r="EX41" s="1">
        <v>3</v>
      </c>
      <c r="EY41" s="1">
        <v>27</v>
      </c>
      <c r="EZ41" s="1">
        <v>5</v>
      </c>
      <c r="FA41" s="1">
        <v>0</v>
      </c>
      <c r="FB41" s="33">
        <v>11</v>
      </c>
      <c r="FC41" s="1">
        <v>23</v>
      </c>
      <c r="FD41" s="1">
        <v>0</v>
      </c>
      <c r="FE41" s="1">
        <v>0</v>
      </c>
      <c r="FF41" s="1">
        <v>0</v>
      </c>
      <c r="FG41" s="1">
        <v>0</v>
      </c>
      <c r="FH41" s="1">
        <v>3</v>
      </c>
      <c r="FJ41" s="24">
        <v>1170.5999999999999</v>
      </c>
      <c r="FK41" s="24">
        <v>719.6</v>
      </c>
      <c r="FL41" s="44">
        <v>9147.39</v>
      </c>
      <c r="FM41" s="44">
        <v>14638.74</v>
      </c>
      <c r="FN41" s="37" t="s">
        <v>1006</v>
      </c>
      <c r="FO41" s="37" t="s">
        <v>1007</v>
      </c>
      <c r="FP41" s="37" t="s">
        <v>1008</v>
      </c>
      <c r="FQ41" s="37" t="s">
        <v>1009</v>
      </c>
      <c r="FR41" s="37" t="s">
        <v>1010</v>
      </c>
      <c r="FS41" s="37" t="s">
        <v>1011</v>
      </c>
      <c r="FT41" s="37" t="s">
        <v>1012</v>
      </c>
      <c r="FU41" s="37" t="s">
        <v>1013</v>
      </c>
      <c r="FV41" s="37" t="s">
        <v>1014</v>
      </c>
      <c r="FW41" s="37" t="s">
        <v>1015</v>
      </c>
      <c r="FX41" s="37" t="s">
        <v>1016</v>
      </c>
      <c r="FY41" s="37" t="s">
        <v>1017</v>
      </c>
      <c r="FZ41" s="1" t="s">
        <v>275</v>
      </c>
      <c r="GA41" s="1" t="s">
        <v>275</v>
      </c>
      <c r="GB41" s="37" t="s">
        <v>1018</v>
      </c>
      <c r="GC41" s="37" t="s">
        <v>1019</v>
      </c>
      <c r="GD41" s="37" t="s">
        <v>1020</v>
      </c>
      <c r="GE41" s="37" t="s">
        <v>1021</v>
      </c>
      <c r="GF41" s="37" t="s">
        <v>1022</v>
      </c>
      <c r="GG41" s="37" t="s">
        <v>1023</v>
      </c>
      <c r="GH41" s="1" t="s">
        <v>275</v>
      </c>
      <c r="GI41" s="1" t="s">
        <v>275</v>
      </c>
      <c r="GJ41" s="1" t="s">
        <v>275</v>
      </c>
      <c r="GK41" s="1" t="s">
        <v>275</v>
      </c>
      <c r="GL41" s="1" t="s">
        <v>275</v>
      </c>
      <c r="GM41" s="1" t="s">
        <v>275</v>
      </c>
      <c r="GN41" s="1" t="s">
        <v>275</v>
      </c>
      <c r="GO41" s="1" t="s">
        <v>275</v>
      </c>
      <c r="GP41" s="1" t="s">
        <v>275</v>
      </c>
      <c r="GQ41" s="1" t="s">
        <v>275</v>
      </c>
      <c r="GR41" s="1" t="s">
        <v>275</v>
      </c>
      <c r="GS41" s="1" t="s">
        <v>275</v>
      </c>
      <c r="GT41" s="1" t="s">
        <v>275</v>
      </c>
      <c r="GU41" s="1" t="s">
        <v>275</v>
      </c>
      <c r="GV41" s="1" t="s">
        <v>275</v>
      </c>
      <c r="GW41" s="1" t="s">
        <v>275</v>
      </c>
      <c r="GX41" s="1" t="s">
        <v>275</v>
      </c>
      <c r="GY41" s="1" t="s">
        <v>275</v>
      </c>
      <c r="GZ41" s="1" t="s">
        <v>275</v>
      </c>
      <c r="HA41" s="1" t="s">
        <v>275</v>
      </c>
      <c r="HB41" s="1" t="s">
        <v>275</v>
      </c>
      <c r="HC41" s="1" t="s">
        <v>275</v>
      </c>
      <c r="HD41" s="1" t="s">
        <v>275</v>
      </c>
      <c r="HE41" s="1" t="s">
        <v>275</v>
      </c>
      <c r="HF41" s="1" t="s">
        <v>275</v>
      </c>
      <c r="HG41" s="1" t="s">
        <v>275</v>
      </c>
      <c r="HH41" s="1" t="s">
        <v>275</v>
      </c>
      <c r="HI41" s="1" t="s">
        <v>275</v>
      </c>
      <c r="HJ41" s="1" t="s">
        <v>275</v>
      </c>
      <c r="HK41" s="1" t="s">
        <v>275</v>
      </c>
      <c r="HL41" s="1" t="s">
        <v>275</v>
      </c>
      <c r="HM41" s="1" t="s">
        <v>275</v>
      </c>
      <c r="HN41" s="1" t="s">
        <v>275</v>
      </c>
      <c r="HO41" s="1" t="s">
        <v>275</v>
      </c>
      <c r="HP41" s="1" t="s">
        <v>275</v>
      </c>
      <c r="HQ41" s="1" t="s">
        <v>275</v>
      </c>
      <c r="HR41" s="1" t="s">
        <v>275</v>
      </c>
      <c r="HS41" s="1" t="s">
        <v>275</v>
      </c>
      <c r="HT41" s="1" t="s">
        <v>275</v>
      </c>
      <c r="HU41" s="1" t="s">
        <v>275</v>
      </c>
      <c r="HV41" s="1" t="s">
        <v>275</v>
      </c>
      <c r="HW41" s="1" t="s">
        <v>275</v>
      </c>
      <c r="HX41" s="1" t="s">
        <v>275</v>
      </c>
      <c r="HY41" s="1" t="s">
        <v>275</v>
      </c>
      <c r="HZ41" s="1" t="s">
        <v>275</v>
      </c>
      <c r="IA41" s="1" t="s">
        <v>275</v>
      </c>
      <c r="IB41" s="1" t="s">
        <v>275</v>
      </c>
      <c r="IC41" s="1" t="s">
        <v>275</v>
      </c>
      <c r="ID41" s="1" t="s">
        <v>275</v>
      </c>
      <c r="IE41" s="1" t="s">
        <v>275</v>
      </c>
      <c r="IF41" s="1" t="s">
        <v>275</v>
      </c>
      <c r="IG41" s="1" t="s">
        <v>275</v>
      </c>
      <c r="IH41" s="1" t="s">
        <v>275</v>
      </c>
      <c r="II41" s="1" t="s">
        <v>275</v>
      </c>
      <c r="IJ41" s="1" t="s">
        <v>275</v>
      </c>
      <c r="IK41" s="1" t="s">
        <v>275</v>
      </c>
      <c r="IL41" s="1" t="s">
        <v>275</v>
      </c>
      <c r="IM41" s="1" t="s">
        <v>275</v>
      </c>
      <c r="IN41" s="1" t="s">
        <v>275</v>
      </c>
      <c r="IO41" s="1" t="s">
        <v>275</v>
      </c>
      <c r="IP41" s="1" t="s">
        <v>275</v>
      </c>
      <c r="IQ41" s="1" t="s">
        <v>275</v>
      </c>
      <c r="IR41" s="1" t="s">
        <v>275</v>
      </c>
      <c r="IS41" s="1" t="s">
        <v>275</v>
      </c>
      <c r="IT41" s="1" t="s">
        <v>275</v>
      </c>
      <c r="IU41" s="1" t="s">
        <v>275</v>
      </c>
      <c r="IV41" s="1" t="s">
        <v>275</v>
      </c>
      <c r="IW41" s="1" t="s">
        <v>275</v>
      </c>
      <c r="IX41" s="1" t="s">
        <v>275</v>
      </c>
      <c r="IY41" s="1" t="s">
        <v>275</v>
      </c>
      <c r="IZ41" s="1" t="s">
        <v>275</v>
      </c>
      <c r="JA41" s="1" t="s">
        <v>275</v>
      </c>
      <c r="JB41" s="1" t="s">
        <v>275</v>
      </c>
      <c r="JC41" s="1" t="s">
        <v>275</v>
      </c>
      <c r="JD41" s="1" t="s">
        <v>275</v>
      </c>
      <c r="JE41" s="1" t="s">
        <v>275</v>
      </c>
      <c r="JF41" s="1" t="s">
        <v>275</v>
      </c>
      <c r="JG41" s="1" t="s">
        <v>275</v>
      </c>
      <c r="JH41" s="1" t="s">
        <v>275</v>
      </c>
      <c r="JI41" s="1" t="s">
        <v>275</v>
      </c>
      <c r="JJ41" s="1" t="s">
        <v>275</v>
      </c>
      <c r="JK41" s="1" t="s">
        <v>275</v>
      </c>
      <c r="JL41" s="1" t="s">
        <v>275</v>
      </c>
      <c r="JM41" s="1" t="s">
        <v>275</v>
      </c>
      <c r="JN41" s="1" t="s">
        <v>275</v>
      </c>
      <c r="JO41" s="1" t="s">
        <v>275</v>
      </c>
      <c r="JP41" s="1">
        <v>59</v>
      </c>
      <c r="JQ41" s="26">
        <v>876</v>
      </c>
      <c r="JR41" s="1">
        <f t="shared" si="10"/>
        <v>9.8670871817977019</v>
      </c>
      <c r="JS41" s="1">
        <v>88</v>
      </c>
      <c r="JT41" s="1">
        <v>30</v>
      </c>
      <c r="JV41" s="1">
        <v>6</v>
      </c>
      <c r="JW41" s="1">
        <v>8</v>
      </c>
      <c r="JX41" s="1">
        <v>4</v>
      </c>
      <c r="KH41" s="1">
        <v>8</v>
      </c>
      <c r="KM41" s="1">
        <v>8</v>
      </c>
      <c r="KS41" s="1">
        <v>4</v>
      </c>
      <c r="KY41" s="1">
        <v>5</v>
      </c>
      <c r="LL41" s="1">
        <v>12</v>
      </c>
    </row>
    <row r="42" spans="1:324" ht="15" x14ac:dyDescent="0.25">
      <c r="A42" s="35" t="s">
        <v>1024</v>
      </c>
      <c r="B42" s="35" t="s">
        <v>697</v>
      </c>
      <c r="C42" s="35" t="s">
        <v>698</v>
      </c>
      <c r="D42" s="18">
        <v>53.4</v>
      </c>
      <c r="E42" s="18">
        <f t="shared" si="6"/>
        <v>268.23970037453182</v>
      </c>
      <c r="F42" s="19">
        <v>77.834403797821807</v>
      </c>
      <c r="G42" s="20">
        <v>22.1655962021782</v>
      </c>
      <c r="H42" s="21">
        <v>14324</v>
      </c>
      <c r="I42" s="36">
        <v>4.6463635328581696E-3</v>
      </c>
      <c r="J42" s="21">
        <v>7507</v>
      </c>
      <c r="K42" s="36">
        <v>0.52408545099134296</v>
      </c>
      <c r="L42" s="21">
        <v>6817</v>
      </c>
      <c r="M42" s="36">
        <v>0.47591454900865698</v>
      </c>
      <c r="N42" s="21">
        <v>3288</v>
      </c>
      <c r="O42" s="20">
        <f t="shared" si="7"/>
        <v>22.954481988271432</v>
      </c>
      <c r="P42" s="21">
        <v>3494</v>
      </c>
      <c r="Q42" s="20">
        <v>24.392627757609599</v>
      </c>
      <c r="R42" s="21">
        <v>10304</v>
      </c>
      <c r="S42" s="20">
        <f t="shared" si="8"/>
        <v>71.935213627478362</v>
      </c>
      <c r="T42" s="21">
        <v>5623</v>
      </c>
      <c r="U42" s="20">
        <v>39.255794470818202</v>
      </c>
      <c r="V42" s="21">
        <v>1914</v>
      </c>
      <c r="W42" s="20">
        <v>13.3621893325887</v>
      </c>
      <c r="X42" s="37" t="s">
        <v>1025</v>
      </c>
      <c r="Y42" s="20">
        <f t="shared" si="9"/>
        <v>63.990505445406306</v>
      </c>
      <c r="Z42" s="38">
        <v>3</v>
      </c>
      <c r="AA42" s="38">
        <v>21</v>
      </c>
      <c r="AB42" s="21">
        <v>3135</v>
      </c>
      <c r="AC42" s="21">
        <v>3679</v>
      </c>
      <c r="AD42" s="22">
        <v>3.88</v>
      </c>
      <c r="AE42" s="20">
        <v>10.328894</v>
      </c>
      <c r="AF42" s="20">
        <v>1.3318840000000001</v>
      </c>
      <c r="AG42" s="20">
        <v>0.24463199999999999</v>
      </c>
      <c r="AH42" s="22">
        <v>0</v>
      </c>
      <c r="AI42" s="23">
        <v>30.9350333940498</v>
      </c>
      <c r="AJ42" s="23">
        <f t="shared" si="5"/>
        <v>1138.0998785670922</v>
      </c>
      <c r="AK42" s="18">
        <v>11.448145030599999</v>
      </c>
      <c r="AL42" s="21">
        <v>1609</v>
      </c>
      <c r="AM42" s="18">
        <v>37.8438747302</v>
      </c>
      <c r="AN42" s="21">
        <v>5317</v>
      </c>
      <c r="AO42" s="18">
        <v>65.219331853200003</v>
      </c>
      <c r="AP42" s="21">
        <v>9164</v>
      </c>
      <c r="AQ42" s="18">
        <v>5.9307473951</v>
      </c>
      <c r="AR42" s="21">
        <v>833</v>
      </c>
      <c r="AS42" s="18">
        <v>14.7457497966</v>
      </c>
      <c r="AT42" s="21">
        <v>2072</v>
      </c>
      <c r="AU42" s="18">
        <v>24.34464517</v>
      </c>
      <c r="AV42" s="21">
        <v>3421</v>
      </c>
      <c r="AW42" s="18">
        <v>49.6261241578</v>
      </c>
      <c r="AX42" s="21">
        <v>6973</v>
      </c>
      <c r="AY42" s="18">
        <v>7.0852259829999999</v>
      </c>
      <c r="AZ42" s="21">
        <v>996</v>
      </c>
      <c r="BA42" s="18">
        <v>8.1017689550000007</v>
      </c>
      <c r="BB42" s="21">
        <v>1138</v>
      </c>
      <c r="BC42" s="1">
        <v>26</v>
      </c>
      <c r="BD42" s="1">
        <v>22</v>
      </c>
      <c r="BE42" s="1">
        <v>4</v>
      </c>
      <c r="BF42" s="1">
        <v>86</v>
      </c>
      <c r="BG42" s="1">
        <v>86</v>
      </c>
      <c r="BH42" s="1">
        <v>0</v>
      </c>
      <c r="BI42" s="1">
        <v>0</v>
      </c>
      <c r="BJ42" s="22"/>
      <c r="BK42" s="22"/>
      <c r="BL42" s="22"/>
      <c r="BM42" s="22"/>
      <c r="BN42" s="22"/>
      <c r="BO42" s="22">
        <v>274</v>
      </c>
      <c r="BP42" s="22">
        <v>1</v>
      </c>
      <c r="BQ42" s="22">
        <v>0</v>
      </c>
      <c r="BR42" s="22">
        <v>20</v>
      </c>
      <c r="BS42" s="22">
        <v>6</v>
      </c>
      <c r="BT42" s="22">
        <v>0</v>
      </c>
      <c r="BU42" s="22">
        <v>1</v>
      </c>
      <c r="BV42" s="22">
        <v>8</v>
      </c>
      <c r="BW42" s="22">
        <v>13</v>
      </c>
      <c r="BX42" s="22">
        <v>2</v>
      </c>
      <c r="BY42" s="22">
        <v>9</v>
      </c>
      <c r="BZ42" s="22">
        <v>44</v>
      </c>
      <c r="CA42" s="22">
        <v>170</v>
      </c>
      <c r="CB42" s="39" t="s">
        <v>275</v>
      </c>
      <c r="CC42" s="22">
        <v>79</v>
      </c>
      <c r="CD42" s="22">
        <v>8</v>
      </c>
      <c r="CE42" s="22">
        <v>31</v>
      </c>
      <c r="CF42" s="22">
        <v>25</v>
      </c>
      <c r="CG42" s="22">
        <v>15</v>
      </c>
      <c r="CH42" s="20">
        <v>33.188366403914102</v>
      </c>
      <c r="CI42" s="20">
        <v>43.055178037510203</v>
      </c>
      <c r="CJ42" s="20">
        <v>66.702908399021496</v>
      </c>
      <c r="CK42" s="20">
        <v>89.236205490622496</v>
      </c>
      <c r="CL42" s="20">
        <v>32.780646914922499</v>
      </c>
      <c r="CM42" s="20">
        <v>94.427833650448505</v>
      </c>
      <c r="CN42" s="20"/>
      <c r="CO42" s="1" t="s">
        <v>1005</v>
      </c>
      <c r="CP42" s="21">
        <v>14000</v>
      </c>
      <c r="CQ42" s="21">
        <v>11900</v>
      </c>
      <c r="CR42" s="21">
        <v>1400</v>
      </c>
      <c r="CS42" s="21">
        <v>700</v>
      </c>
      <c r="CT42" s="21">
        <v>3010</v>
      </c>
      <c r="CU42" s="21">
        <v>8</v>
      </c>
      <c r="CV42" s="21">
        <v>1</v>
      </c>
      <c r="CW42" s="22">
        <v>25</v>
      </c>
      <c r="CX42" s="22">
        <v>3317</v>
      </c>
      <c r="CY42" s="22">
        <v>262</v>
      </c>
      <c r="CZ42" s="22">
        <v>9</v>
      </c>
      <c r="DA42" s="22">
        <v>353</v>
      </c>
      <c r="DB42" s="22">
        <v>19</v>
      </c>
      <c r="DC42" s="22">
        <v>9</v>
      </c>
      <c r="DD42" s="22">
        <v>1273</v>
      </c>
      <c r="DE42" s="22">
        <v>65</v>
      </c>
      <c r="DF42" s="22">
        <v>5</v>
      </c>
      <c r="DG42" s="22">
        <v>670</v>
      </c>
      <c r="DH42" s="22">
        <v>56</v>
      </c>
      <c r="DI42" s="22">
        <v>1</v>
      </c>
      <c r="DJ42" s="22">
        <v>46</v>
      </c>
      <c r="DK42" s="22">
        <v>12</v>
      </c>
      <c r="DL42" s="22">
        <v>1</v>
      </c>
      <c r="DM42" s="22">
        <v>948</v>
      </c>
      <c r="DN42" s="22">
        <v>101</v>
      </c>
      <c r="DO42" s="1">
        <v>9.74</v>
      </c>
      <c r="DP42" s="1" t="s">
        <v>321</v>
      </c>
      <c r="DQ42" s="1">
        <v>3.06</v>
      </c>
      <c r="DR42" s="21">
        <v>746535</v>
      </c>
      <c r="DS42" s="21">
        <v>2786</v>
      </c>
      <c r="DT42" s="21">
        <v>519.30666208791195</v>
      </c>
      <c r="DU42" s="40">
        <v>1</v>
      </c>
      <c r="DV42" s="1">
        <v>0</v>
      </c>
      <c r="DW42" s="1">
        <v>2</v>
      </c>
      <c r="DX42" s="1">
        <v>0</v>
      </c>
      <c r="DY42" s="1">
        <v>4</v>
      </c>
      <c r="DZ42" s="1">
        <v>2</v>
      </c>
      <c r="EA42" s="1">
        <v>592</v>
      </c>
      <c r="EB42" s="1">
        <v>1132</v>
      </c>
      <c r="EC42" s="1">
        <v>229800</v>
      </c>
      <c r="ED42" s="21">
        <v>6976</v>
      </c>
      <c r="EE42" s="21">
        <v>6838</v>
      </c>
      <c r="EF42" s="20">
        <v>98.021788990825698</v>
      </c>
      <c r="EG42" s="20">
        <v>42.088329921029498</v>
      </c>
      <c r="EH42" s="20">
        <v>57.911670078970502</v>
      </c>
      <c r="EI42" s="22">
        <v>138</v>
      </c>
      <c r="EJ42" s="20">
        <v>1.9782110091743099</v>
      </c>
      <c r="EK42" s="21">
        <v>895</v>
      </c>
      <c r="EL42" s="21">
        <v>1919</v>
      </c>
      <c r="EM42" s="41">
        <v>241.31800000000001</v>
      </c>
      <c r="EN42" s="21">
        <v>6209</v>
      </c>
      <c r="EO42" s="28">
        <v>2.0454180000000002</v>
      </c>
      <c r="EP42" s="28">
        <v>22.547913999999999</v>
      </c>
      <c r="EQ42" s="28">
        <v>21.645997999999999</v>
      </c>
      <c r="ER42" s="28">
        <v>51.650829000000002</v>
      </c>
      <c r="ES42" s="1">
        <v>0.26298700000000003</v>
      </c>
      <c r="ET42" s="1">
        <v>0.01</v>
      </c>
      <c r="EU42" s="31">
        <v>57.2927515539903</v>
      </c>
      <c r="EV42" s="31" t="s">
        <v>462</v>
      </c>
      <c r="EW42" s="1">
        <v>19</v>
      </c>
      <c r="EX42" s="1">
        <v>4</v>
      </c>
      <c r="EY42" s="1">
        <v>6</v>
      </c>
      <c r="EZ42" s="1">
        <v>1</v>
      </c>
      <c r="FA42" s="1">
        <v>1</v>
      </c>
      <c r="FB42" s="33">
        <v>4</v>
      </c>
      <c r="FC42" s="1">
        <v>15</v>
      </c>
      <c r="FD42" s="1">
        <v>3</v>
      </c>
      <c r="FE42" s="1">
        <v>1</v>
      </c>
      <c r="FF42" s="1">
        <v>0</v>
      </c>
      <c r="FG42" s="1">
        <v>0</v>
      </c>
      <c r="FH42" s="1">
        <v>1</v>
      </c>
      <c r="FI42" s="22">
        <v>2</v>
      </c>
      <c r="FJ42" s="18">
        <v>296.95</v>
      </c>
      <c r="FK42" s="18">
        <v>182.95</v>
      </c>
      <c r="FL42" s="41">
        <v>1049.79</v>
      </c>
      <c r="FM42" s="41">
        <v>4150.88</v>
      </c>
      <c r="FN42" s="1" t="s">
        <v>275</v>
      </c>
      <c r="FO42" s="1" t="s">
        <v>275</v>
      </c>
      <c r="FP42" s="37" t="s">
        <v>1026</v>
      </c>
      <c r="FQ42" s="37" t="s">
        <v>1027</v>
      </c>
      <c r="FR42" s="37" t="s">
        <v>1028</v>
      </c>
      <c r="FS42" s="37" t="s">
        <v>1029</v>
      </c>
      <c r="FT42" s="37" t="s">
        <v>1030</v>
      </c>
      <c r="FU42" s="37" t="s">
        <v>1031</v>
      </c>
      <c r="FV42" s="37" t="s">
        <v>1032</v>
      </c>
      <c r="FW42" s="37" t="s">
        <v>1033</v>
      </c>
      <c r="FX42" s="37" t="s">
        <v>1034</v>
      </c>
      <c r="FY42" s="37" t="s">
        <v>1035</v>
      </c>
      <c r="FZ42" s="1" t="s">
        <v>275</v>
      </c>
      <c r="GA42" s="1" t="s">
        <v>275</v>
      </c>
      <c r="GB42" s="37" t="s">
        <v>1036</v>
      </c>
      <c r="GC42" s="37" t="s">
        <v>1037</v>
      </c>
      <c r="GD42" s="37" t="s">
        <v>1038</v>
      </c>
      <c r="GE42" s="37" t="s">
        <v>1039</v>
      </c>
      <c r="GF42" s="37" t="s">
        <v>1040</v>
      </c>
      <c r="GG42" s="37" t="s">
        <v>1041</v>
      </c>
      <c r="GH42" s="1">
        <v>35.42</v>
      </c>
      <c r="GI42" s="1">
        <v>488.8</v>
      </c>
      <c r="GJ42" s="1" t="s">
        <v>275</v>
      </c>
      <c r="GK42" s="1" t="s">
        <v>275</v>
      </c>
      <c r="GL42" s="1" t="s">
        <v>275</v>
      </c>
      <c r="GM42" s="1" t="s">
        <v>275</v>
      </c>
      <c r="GN42" s="1">
        <v>865.56</v>
      </c>
      <c r="GO42" s="1">
        <v>384.27</v>
      </c>
      <c r="GP42" s="1" t="s">
        <v>275</v>
      </c>
      <c r="GQ42" s="1" t="s">
        <v>275</v>
      </c>
      <c r="GR42" s="1" t="s">
        <v>275</v>
      </c>
      <c r="GS42" s="1" t="s">
        <v>275</v>
      </c>
      <c r="GT42" s="1" t="s">
        <v>275</v>
      </c>
      <c r="GU42" s="1" t="s">
        <v>275</v>
      </c>
      <c r="GV42" s="1" t="s">
        <v>275</v>
      </c>
      <c r="GW42" s="1" t="s">
        <v>275</v>
      </c>
      <c r="GX42" s="1">
        <v>29.04</v>
      </c>
      <c r="GY42" s="1">
        <v>98.74</v>
      </c>
      <c r="GZ42" s="1" t="s">
        <v>275</v>
      </c>
      <c r="HA42" s="1" t="s">
        <v>275</v>
      </c>
      <c r="HB42" s="1" t="s">
        <v>275</v>
      </c>
      <c r="HC42" s="1" t="s">
        <v>275</v>
      </c>
      <c r="HD42" s="1" t="s">
        <v>275</v>
      </c>
      <c r="HE42" s="1" t="s">
        <v>275</v>
      </c>
      <c r="HF42" s="1">
        <v>0</v>
      </c>
      <c r="HG42" s="1">
        <v>0</v>
      </c>
      <c r="HH42" s="1" t="s">
        <v>275</v>
      </c>
      <c r="HI42" s="1" t="s">
        <v>275</v>
      </c>
      <c r="HJ42" s="1" t="s">
        <v>275</v>
      </c>
      <c r="HK42" s="1" t="s">
        <v>275</v>
      </c>
      <c r="HL42" s="1" t="s">
        <v>275</v>
      </c>
      <c r="HM42" s="1" t="s">
        <v>275</v>
      </c>
      <c r="HN42" s="1" t="s">
        <v>275</v>
      </c>
      <c r="HO42" s="1" t="s">
        <v>275</v>
      </c>
      <c r="HP42" s="1" t="s">
        <v>275</v>
      </c>
      <c r="HQ42" s="1" t="s">
        <v>275</v>
      </c>
      <c r="HR42" s="1" t="s">
        <v>275</v>
      </c>
      <c r="HS42" s="1" t="s">
        <v>275</v>
      </c>
      <c r="HT42" s="1" t="s">
        <v>275</v>
      </c>
      <c r="HU42" s="1" t="s">
        <v>275</v>
      </c>
      <c r="HV42" s="1" t="s">
        <v>275</v>
      </c>
      <c r="HW42" s="1" t="s">
        <v>275</v>
      </c>
      <c r="HX42" s="1">
        <v>284.2</v>
      </c>
      <c r="HY42" s="1">
        <v>1956.54</v>
      </c>
      <c r="HZ42" s="1" t="s">
        <v>275</v>
      </c>
      <c r="IA42" s="1" t="s">
        <v>275</v>
      </c>
      <c r="IB42" s="1">
        <v>457.05</v>
      </c>
      <c r="IC42" s="1">
        <v>1981.8</v>
      </c>
      <c r="ID42" s="1" t="s">
        <v>275</v>
      </c>
      <c r="IE42" s="1" t="s">
        <v>275</v>
      </c>
      <c r="IF42" s="1" t="s">
        <v>275</v>
      </c>
      <c r="IG42" s="1" t="s">
        <v>275</v>
      </c>
      <c r="IH42" s="1">
        <v>436.36</v>
      </c>
      <c r="II42" s="1">
        <v>2905.1</v>
      </c>
      <c r="IJ42" s="1" t="s">
        <v>275</v>
      </c>
      <c r="IK42" s="1" t="s">
        <v>275</v>
      </c>
      <c r="IL42" s="1" t="s">
        <v>275</v>
      </c>
      <c r="IM42" s="1" t="s">
        <v>275</v>
      </c>
      <c r="IN42" s="1" t="s">
        <v>275</v>
      </c>
      <c r="IO42" s="1" t="s">
        <v>275</v>
      </c>
      <c r="IP42" s="1" t="s">
        <v>275</v>
      </c>
      <c r="IQ42" s="1" t="s">
        <v>275</v>
      </c>
      <c r="IR42" s="1" t="s">
        <v>275</v>
      </c>
      <c r="IS42" s="1" t="s">
        <v>275</v>
      </c>
      <c r="IT42" s="1">
        <v>68</v>
      </c>
      <c r="IU42" s="1">
        <v>612</v>
      </c>
      <c r="IV42" s="1" t="s">
        <v>275</v>
      </c>
      <c r="IW42" s="1" t="s">
        <v>275</v>
      </c>
      <c r="IX42" s="1" t="s">
        <v>275</v>
      </c>
      <c r="IY42" s="1" t="s">
        <v>275</v>
      </c>
      <c r="IZ42" s="1">
        <v>7488</v>
      </c>
      <c r="JA42" s="1">
        <v>2951.02</v>
      </c>
      <c r="JB42" s="1" t="s">
        <v>275</v>
      </c>
      <c r="JC42" s="1" t="s">
        <v>275</v>
      </c>
      <c r="JD42" s="1">
        <v>18.62</v>
      </c>
      <c r="JE42" s="1">
        <v>214.7</v>
      </c>
      <c r="JF42" s="1" t="s">
        <v>275</v>
      </c>
      <c r="JG42" s="1" t="s">
        <v>275</v>
      </c>
      <c r="JH42" s="1" t="s">
        <v>275</v>
      </c>
      <c r="JI42" s="1" t="s">
        <v>275</v>
      </c>
      <c r="JJ42" s="1" t="s">
        <v>275</v>
      </c>
      <c r="JK42" s="1" t="s">
        <v>275</v>
      </c>
      <c r="JL42" s="1" t="s">
        <v>275</v>
      </c>
      <c r="JM42" s="1" t="s">
        <v>275</v>
      </c>
      <c r="JN42" s="1" t="s">
        <v>275</v>
      </c>
      <c r="JO42" s="1" t="s">
        <v>275</v>
      </c>
      <c r="JP42" s="1">
        <v>41</v>
      </c>
      <c r="JQ42" s="26">
        <v>1066</v>
      </c>
      <c r="JR42" s="1">
        <f t="shared" si="10"/>
        <v>7.4420552918179279</v>
      </c>
      <c r="JS42" s="1">
        <v>58</v>
      </c>
      <c r="JT42" s="1">
        <v>34</v>
      </c>
      <c r="JV42" s="1">
        <v>1</v>
      </c>
      <c r="JX42" s="1">
        <v>1</v>
      </c>
      <c r="KO42" s="1">
        <v>1</v>
      </c>
      <c r="LH42" s="1">
        <v>4</v>
      </c>
      <c r="LL42" s="1">
        <v>1</v>
      </c>
    </row>
    <row r="43" spans="1:324" ht="15" x14ac:dyDescent="0.25">
      <c r="A43" s="35" t="s">
        <v>1042</v>
      </c>
      <c r="B43" s="35" t="s">
        <v>618</v>
      </c>
      <c r="C43" s="35"/>
      <c r="D43" s="24">
        <v>232.8</v>
      </c>
      <c r="E43" s="24">
        <f t="shared" si="6"/>
        <v>42.177835051546388</v>
      </c>
      <c r="F43" s="19">
        <v>0</v>
      </c>
      <c r="G43" s="19">
        <v>100</v>
      </c>
      <c r="H43" s="25">
        <v>9819</v>
      </c>
      <c r="I43" s="42">
        <v>3.1850491154101E-3</v>
      </c>
      <c r="J43" s="25">
        <v>5062</v>
      </c>
      <c r="K43" s="42">
        <v>0.51553111314797795</v>
      </c>
      <c r="L43" s="25">
        <v>4757</v>
      </c>
      <c r="M43" s="42">
        <v>0.484468886852022</v>
      </c>
      <c r="N43" s="25">
        <v>2599</v>
      </c>
      <c r="O43" s="19">
        <f t="shared" si="7"/>
        <v>26.469090538751399</v>
      </c>
      <c r="P43" s="25">
        <v>2146</v>
      </c>
      <c r="Q43" s="19">
        <v>21.855586108564999</v>
      </c>
      <c r="R43" s="25">
        <v>6697</v>
      </c>
      <c r="S43" s="20">
        <f t="shared" si="8"/>
        <v>68.204501476728794</v>
      </c>
      <c r="T43" s="25">
        <v>3272</v>
      </c>
      <c r="U43" s="19">
        <v>33.323148996842903</v>
      </c>
      <c r="V43" s="25">
        <v>1802</v>
      </c>
      <c r="W43" s="19">
        <v>18.352174355840699</v>
      </c>
      <c r="X43" s="37" t="s">
        <v>1043</v>
      </c>
      <c r="Y43" s="20">
        <f t="shared" si="9"/>
        <v>88.328750381912613</v>
      </c>
      <c r="Z43" s="1">
        <v>7</v>
      </c>
      <c r="AA43" s="1">
        <v>12</v>
      </c>
      <c r="AB43" s="26">
        <v>2256</v>
      </c>
      <c r="AC43" s="25">
        <v>2929</v>
      </c>
      <c r="AD43" s="1">
        <v>3.35</v>
      </c>
      <c r="AE43" s="19">
        <v>32.400137000000001</v>
      </c>
      <c r="AF43" s="19">
        <v>3.8921130000000002</v>
      </c>
      <c r="AG43" s="19">
        <v>1.468078</v>
      </c>
      <c r="AH43" s="1">
        <v>0</v>
      </c>
      <c r="AI43" s="23">
        <v>29.661306876496798</v>
      </c>
      <c r="AJ43" s="23">
        <f t="shared" si="5"/>
        <v>868.77967841259112</v>
      </c>
      <c r="AK43" s="24">
        <v>35.269282257199997</v>
      </c>
      <c r="AL43" s="25">
        <v>3431</v>
      </c>
      <c r="AM43" s="24">
        <v>6.9405828441999997</v>
      </c>
      <c r="AN43" s="25">
        <v>675</v>
      </c>
      <c r="AO43" s="24">
        <v>83.657707754100002</v>
      </c>
      <c r="AP43" s="25">
        <v>8139</v>
      </c>
      <c r="AQ43" s="24">
        <v>8.8353413654999997</v>
      </c>
      <c r="AR43" s="25">
        <v>860</v>
      </c>
      <c r="AS43" s="24">
        <v>58.418288538799999</v>
      </c>
      <c r="AT43" s="25">
        <v>5684</v>
      </c>
      <c r="AU43" s="24">
        <v>15.9200906189</v>
      </c>
      <c r="AV43" s="25">
        <v>1549</v>
      </c>
      <c r="AW43" s="24">
        <v>61.949747708799997</v>
      </c>
      <c r="AX43" s="25">
        <v>6027</v>
      </c>
      <c r="AY43" s="24">
        <v>9.3688600556000008</v>
      </c>
      <c r="AZ43" s="25">
        <v>911</v>
      </c>
      <c r="BA43" s="24">
        <v>0.7242302544</v>
      </c>
      <c r="BB43" s="25">
        <v>70</v>
      </c>
      <c r="BC43" s="1">
        <v>15</v>
      </c>
      <c r="BD43" s="1">
        <v>13</v>
      </c>
      <c r="BE43" s="1">
        <v>2</v>
      </c>
      <c r="BF43" s="1">
        <v>20</v>
      </c>
      <c r="BG43" s="1">
        <v>18</v>
      </c>
      <c r="BH43" s="1">
        <v>2</v>
      </c>
      <c r="BI43" s="1">
        <v>0</v>
      </c>
      <c r="BO43" s="1">
        <v>38</v>
      </c>
      <c r="BP43" s="1">
        <v>2</v>
      </c>
      <c r="BQ43" s="1">
        <v>0</v>
      </c>
      <c r="BR43" s="1">
        <v>9</v>
      </c>
      <c r="BS43" s="1">
        <v>1</v>
      </c>
      <c r="BT43" s="1">
        <v>0</v>
      </c>
      <c r="BU43" s="1">
        <v>0</v>
      </c>
      <c r="BV43" s="1">
        <v>1</v>
      </c>
      <c r="BW43" s="1">
        <v>0</v>
      </c>
      <c r="BX43" s="1">
        <v>0</v>
      </c>
      <c r="BY43" s="1">
        <v>1</v>
      </c>
      <c r="BZ43" s="1">
        <v>5</v>
      </c>
      <c r="CA43" s="1">
        <v>19</v>
      </c>
      <c r="CB43" s="39" t="s">
        <v>275</v>
      </c>
      <c r="CC43" s="1">
        <v>184</v>
      </c>
      <c r="CD43" s="1">
        <v>24</v>
      </c>
      <c r="CE43" s="1">
        <v>4</v>
      </c>
      <c r="CF43" s="1">
        <v>127</v>
      </c>
      <c r="CG43" s="1">
        <v>29</v>
      </c>
      <c r="CH43" s="19">
        <v>8.15978149539092</v>
      </c>
      <c r="CI43" s="19">
        <v>9.5595766473199006</v>
      </c>
      <c r="CJ43" s="19">
        <v>46.159098668487502</v>
      </c>
      <c r="CK43" s="19">
        <v>73.199044042335302</v>
      </c>
      <c r="CL43" s="19">
        <v>11.4714919767839</v>
      </c>
      <c r="CM43" s="19">
        <v>76.886309320587202</v>
      </c>
      <c r="CN43" s="19"/>
      <c r="CO43" s="1">
        <v>0</v>
      </c>
      <c r="CP43" s="26">
        <v>3000</v>
      </c>
      <c r="CQ43" s="26">
        <v>1800</v>
      </c>
      <c r="CR43" s="26">
        <v>150</v>
      </c>
      <c r="CS43" s="26">
        <v>1050</v>
      </c>
      <c r="CT43" s="26">
        <v>376</v>
      </c>
      <c r="CU43" s="26">
        <v>0</v>
      </c>
      <c r="CV43" s="26"/>
      <c r="CW43" s="1">
        <v>100</v>
      </c>
      <c r="CX43" s="1">
        <v>2024</v>
      </c>
      <c r="CY43" s="1">
        <v>196</v>
      </c>
      <c r="CZ43" s="1">
        <v>39</v>
      </c>
      <c r="DA43" s="1">
        <v>247</v>
      </c>
      <c r="DB43" s="1">
        <v>37</v>
      </c>
      <c r="DC43" s="1">
        <v>41</v>
      </c>
      <c r="DD43" s="1">
        <v>986</v>
      </c>
      <c r="DE43" s="1">
        <v>84</v>
      </c>
      <c r="DF43" s="1">
        <v>17</v>
      </c>
      <c r="DG43" s="1">
        <v>489</v>
      </c>
      <c r="DH43" s="1">
        <v>39</v>
      </c>
      <c r="DI43" s="1">
        <v>3</v>
      </c>
      <c r="DJ43" s="1">
        <v>254</v>
      </c>
      <c r="DK43" s="1">
        <v>15</v>
      </c>
      <c r="DO43" s="1">
        <v>6.53</v>
      </c>
      <c r="DP43" s="1" t="s">
        <v>298</v>
      </c>
      <c r="DQ43" s="1">
        <v>19.28</v>
      </c>
      <c r="DR43" s="26">
        <v>802973</v>
      </c>
      <c r="DS43" s="26">
        <v>1964</v>
      </c>
      <c r="DT43" s="26">
        <v>943.63296439137798</v>
      </c>
      <c r="DU43" s="40"/>
      <c r="DV43" s="1">
        <v>1</v>
      </c>
      <c r="DW43" s="1">
        <v>0</v>
      </c>
      <c r="DX43" s="1">
        <v>0</v>
      </c>
      <c r="DY43" s="1">
        <v>23</v>
      </c>
      <c r="DZ43" s="1">
        <v>5</v>
      </c>
      <c r="EA43" s="1">
        <v>1211</v>
      </c>
      <c r="EB43" s="1">
        <v>2423</v>
      </c>
      <c r="EC43" s="1">
        <v>411336</v>
      </c>
      <c r="ED43" s="26">
        <v>3969</v>
      </c>
      <c r="EE43" s="26">
        <v>3921</v>
      </c>
      <c r="EF43" s="19">
        <v>98.790627362055901</v>
      </c>
      <c r="EG43" s="19">
        <v>26.523845957663902</v>
      </c>
      <c r="EH43" s="19">
        <v>73.476154042336105</v>
      </c>
      <c r="EI43" s="1">
        <v>48</v>
      </c>
      <c r="EJ43" s="19">
        <v>1.2093726379440699</v>
      </c>
      <c r="EK43" s="26">
        <v>75</v>
      </c>
      <c r="EL43" s="26">
        <v>174</v>
      </c>
      <c r="EM43" s="44">
        <v>22.533999999999999</v>
      </c>
      <c r="EN43" s="26">
        <v>3466</v>
      </c>
      <c r="EO43" s="23">
        <v>50.115406999999998</v>
      </c>
      <c r="EP43" s="23">
        <v>19.849971</v>
      </c>
      <c r="EQ43" s="23">
        <v>10.155799</v>
      </c>
      <c r="ER43" s="23">
        <v>19.186381999999998</v>
      </c>
      <c r="ES43" s="1">
        <v>0.31662099999999999</v>
      </c>
      <c r="ET43" s="1">
        <v>0.02</v>
      </c>
      <c r="EU43" s="31">
        <v>50.057930927468597</v>
      </c>
      <c r="EV43" s="31" t="s">
        <v>271</v>
      </c>
      <c r="EW43" s="1" t="s">
        <v>275</v>
      </c>
      <c r="EX43" s="1" t="s">
        <v>275</v>
      </c>
      <c r="EY43" s="1" t="s">
        <v>275</v>
      </c>
      <c r="EZ43" s="1" t="s">
        <v>275</v>
      </c>
      <c r="FA43" s="1" t="s">
        <v>275</v>
      </c>
      <c r="FC43" s="1" t="s">
        <v>275</v>
      </c>
      <c r="FD43" s="1" t="s">
        <v>275</v>
      </c>
      <c r="FE43" s="1" t="s">
        <v>275</v>
      </c>
      <c r="FF43" s="1" t="s">
        <v>275</v>
      </c>
      <c r="FG43" s="1" t="s">
        <v>275</v>
      </c>
      <c r="FH43" s="1">
        <v>1</v>
      </c>
      <c r="FI43" s="1">
        <v>0</v>
      </c>
      <c r="FJ43" s="24">
        <v>2009</v>
      </c>
      <c r="FK43" s="24">
        <v>2009</v>
      </c>
      <c r="FL43" s="44">
        <v>3933.11</v>
      </c>
      <c r="FM43" s="44">
        <v>30061</v>
      </c>
      <c r="FN43" s="37" t="s">
        <v>1044</v>
      </c>
      <c r="FO43" s="37" t="s">
        <v>1045</v>
      </c>
      <c r="FP43" s="37" t="s">
        <v>1046</v>
      </c>
      <c r="FQ43" s="37" t="s">
        <v>1047</v>
      </c>
      <c r="FR43" s="37" t="s">
        <v>1048</v>
      </c>
      <c r="FS43" s="37" t="s">
        <v>1049</v>
      </c>
      <c r="FT43" s="37" t="s">
        <v>1050</v>
      </c>
      <c r="FU43" s="37" t="s">
        <v>1051</v>
      </c>
      <c r="FV43" s="37" t="s">
        <v>1052</v>
      </c>
      <c r="FW43" s="37" t="s">
        <v>1053</v>
      </c>
      <c r="FX43" s="37" t="s">
        <v>1054</v>
      </c>
      <c r="FY43" s="37" t="s">
        <v>1055</v>
      </c>
      <c r="FZ43" s="1" t="s">
        <v>275</v>
      </c>
      <c r="GA43" s="1" t="s">
        <v>275</v>
      </c>
      <c r="GB43" s="37" t="s">
        <v>1056</v>
      </c>
      <c r="GC43" s="37" t="s">
        <v>1057</v>
      </c>
      <c r="GD43" s="37" t="s">
        <v>1058</v>
      </c>
      <c r="GE43" s="37" t="s">
        <v>1059</v>
      </c>
      <c r="GF43" s="37" t="s">
        <v>1060</v>
      </c>
      <c r="GG43" s="37" t="s">
        <v>1061</v>
      </c>
      <c r="GH43" s="1" t="s">
        <v>275</v>
      </c>
      <c r="GI43" s="1" t="s">
        <v>275</v>
      </c>
      <c r="GJ43" s="1" t="s">
        <v>275</v>
      </c>
      <c r="GK43" s="1" t="s">
        <v>275</v>
      </c>
      <c r="GL43" s="1" t="s">
        <v>275</v>
      </c>
      <c r="GM43" s="1" t="s">
        <v>275</v>
      </c>
      <c r="GN43" s="1">
        <v>429.76</v>
      </c>
      <c r="GO43" s="1">
        <v>189.22</v>
      </c>
      <c r="GP43" s="1" t="s">
        <v>275</v>
      </c>
      <c r="GQ43" s="1" t="s">
        <v>275</v>
      </c>
      <c r="GR43" s="1" t="s">
        <v>275</v>
      </c>
      <c r="GS43" s="1" t="s">
        <v>275</v>
      </c>
      <c r="GT43" s="1" t="s">
        <v>275</v>
      </c>
      <c r="GU43" s="1" t="s">
        <v>275</v>
      </c>
      <c r="GV43" s="1" t="s">
        <v>275</v>
      </c>
      <c r="GW43" s="1" t="s">
        <v>275</v>
      </c>
      <c r="GX43" s="1" t="s">
        <v>275</v>
      </c>
      <c r="GY43" s="1" t="s">
        <v>275</v>
      </c>
      <c r="GZ43" s="1" t="s">
        <v>275</v>
      </c>
      <c r="HA43" s="1" t="s">
        <v>275</v>
      </c>
      <c r="HB43" s="1" t="s">
        <v>275</v>
      </c>
      <c r="HC43" s="1" t="s">
        <v>275</v>
      </c>
      <c r="HD43" s="1" t="s">
        <v>275</v>
      </c>
      <c r="HE43" s="1" t="s">
        <v>275</v>
      </c>
      <c r="HF43" s="1">
        <v>6.53</v>
      </c>
      <c r="HG43" s="1">
        <v>69.09</v>
      </c>
      <c r="HH43" s="1" t="s">
        <v>275</v>
      </c>
      <c r="HI43" s="1" t="s">
        <v>275</v>
      </c>
      <c r="HJ43" s="1" t="s">
        <v>275</v>
      </c>
      <c r="HK43" s="1" t="s">
        <v>275</v>
      </c>
      <c r="HL43" s="1" t="s">
        <v>275</v>
      </c>
      <c r="HM43" s="1" t="s">
        <v>275</v>
      </c>
      <c r="HN43" s="1" t="s">
        <v>275</v>
      </c>
      <c r="HO43" s="1" t="s">
        <v>275</v>
      </c>
      <c r="HP43" s="1" t="s">
        <v>275</v>
      </c>
      <c r="HQ43" s="1" t="s">
        <v>275</v>
      </c>
      <c r="HR43" s="1" t="s">
        <v>275</v>
      </c>
      <c r="HS43" s="1" t="s">
        <v>275</v>
      </c>
      <c r="HT43" s="1" t="s">
        <v>275</v>
      </c>
      <c r="HU43" s="1" t="s">
        <v>275</v>
      </c>
      <c r="HV43" s="1" t="s">
        <v>275</v>
      </c>
      <c r="HW43" s="1" t="s">
        <v>275</v>
      </c>
      <c r="HX43" s="1">
        <v>324.39999999999998</v>
      </c>
      <c r="HY43" s="1">
        <v>2258.08</v>
      </c>
      <c r="HZ43" s="1" t="s">
        <v>275</v>
      </c>
      <c r="IA43" s="1" t="s">
        <v>275</v>
      </c>
      <c r="IB43" s="1">
        <v>153.35</v>
      </c>
      <c r="IC43" s="1">
        <v>864.58</v>
      </c>
      <c r="ID43" s="1" t="s">
        <v>275</v>
      </c>
      <c r="IE43" s="1" t="s">
        <v>275</v>
      </c>
      <c r="IF43" s="1" t="s">
        <v>275</v>
      </c>
      <c r="IG43" s="1" t="s">
        <v>275</v>
      </c>
      <c r="IH43" s="1">
        <v>114.29</v>
      </c>
      <c r="II43" s="1">
        <v>734.99</v>
      </c>
      <c r="IJ43" s="1" t="s">
        <v>275</v>
      </c>
      <c r="IK43" s="1" t="s">
        <v>275</v>
      </c>
      <c r="IL43" s="1" t="s">
        <v>275</v>
      </c>
      <c r="IM43" s="1" t="s">
        <v>275</v>
      </c>
      <c r="IN43" s="1" t="s">
        <v>275</v>
      </c>
      <c r="IO43" s="1" t="s">
        <v>275</v>
      </c>
      <c r="IP43" s="1" t="s">
        <v>275</v>
      </c>
      <c r="IQ43" s="1" t="s">
        <v>275</v>
      </c>
      <c r="IR43" s="1" t="s">
        <v>275</v>
      </c>
      <c r="IS43" s="1" t="s">
        <v>275</v>
      </c>
      <c r="IT43" s="1">
        <v>7</v>
      </c>
      <c r="IU43" s="1">
        <v>62.65</v>
      </c>
      <c r="IV43" s="1" t="s">
        <v>275</v>
      </c>
      <c r="IW43" s="1" t="s">
        <v>275</v>
      </c>
      <c r="IX43" s="1" t="s">
        <v>275</v>
      </c>
      <c r="IY43" s="1" t="s">
        <v>275</v>
      </c>
      <c r="IZ43" s="1" t="s">
        <v>275</v>
      </c>
      <c r="JA43" s="1" t="s">
        <v>275</v>
      </c>
      <c r="JB43" s="1" t="s">
        <v>275</v>
      </c>
      <c r="JC43" s="1" t="s">
        <v>275</v>
      </c>
      <c r="JD43" s="1" t="s">
        <v>275</v>
      </c>
      <c r="JE43" s="1" t="s">
        <v>275</v>
      </c>
      <c r="JF43" s="1" t="s">
        <v>275</v>
      </c>
      <c r="JG43" s="1" t="s">
        <v>275</v>
      </c>
      <c r="JH43" s="1" t="s">
        <v>275</v>
      </c>
      <c r="JI43" s="1" t="s">
        <v>275</v>
      </c>
      <c r="JJ43" s="1" t="s">
        <v>275</v>
      </c>
      <c r="JK43" s="1" t="s">
        <v>275</v>
      </c>
      <c r="JL43" s="1" t="s">
        <v>275</v>
      </c>
      <c r="JM43" s="1" t="s">
        <v>275</v>
      </c>
      <c r="JN43" s="1" t="s">
        <v>275</v>
      </c>
      <c r="JO43" s="1" t="s">
        <v>275</v>
      </c>
      <c r="JP43" s="1">
        <v>42</v>
      </c>
      <c r="JQ43" s="26">
        <v>853</v>
      </c>
      <c r="JR43" s="1">
        <f t="shared" si="10"/>
        <v>8.6872390263774317</v>
      </c>
      <c r="JS43" s="1">
        <v>93</v>
      </c>
      <c r="JT43" s="1">
        <v>33</v>
      </c>
      <c r="JW43" s="1">
        <v>3</v>
      </c>
      <c r="JX43" s="1">
        <v>8</v>
      </c>
      <c r="KZ43" s="1">
        <v>7</v>
      </c>
    </row>
    <row r="44" spans="1:324" ht="15" x14ac:dyDescent="0.25">
      <c r="A44" s="35" t="s">
        <v>1062</v>
      </c>
      <c r="B44" s="35" t="s">
        <v>319</v>
      </c>
      <c r="C44" s="35"/>
      <c r="D44" s="18">
        <v>135.9</v>
      </c>
      <c r="E44" s="18">
        <f t="shared" si="6"/>
        <v>347.47608535688005</v>
      </c>
      <c r="F44" s="19">
        <v>65.431366735843497</v>
      </c>
      <c r="G44" s="20">
        <v>34.568633264156503</v>
      </c>
      <c r="H44" s="21">
        <v>47222</v>
      </c>
      <c r="I44" s="36">
        <v>1.5317689105601001E-2</v>
      </c>
      <c r="J44" s="21">
        <v>24597</v>
      </c>
      <c r="K44" s="36">
        <v>0.52088009825928605</v>
      </c>
      <c r="L44" s="21">
        <v>22625</v>
      </c>
      <c r="M44" s="36">
        <v>0.479119901740714</v>
      </c>
      <c r="N44" s="21">
        <v>11520</v>
      </c>
      <c r="O44" s="20">
        <f t="shared" si="7"/>
        <v>24.395408919571388</v>
      </c>
      <c r="P44" s="21">
        <v>11306</v>
      </c>
      <c r="Q44" s="20">
        <v>23.942230316378001</v>
      </c>
      <c r="R44" s="21">
        <v>33241</v>
      </c>
      <c r="S44" s="20">
        <f t="shared" si="8"/>
        <v>70.393037143704206</v>
      </c>
      <c r="T44" s="21">
        <v>18595</v>
      </c>
      <c r="U44" s="20">
        <v>39.377832366269999</v>
      </c>
      <c r="V44" s="21">
        <v>5783</v>
      </c>
      <c r="W44" s="20">
        <v>12.246410571343899</v>
      </c>
      <c r="X44" s="37" t="s">
        <v>1063</v>
      </c>
      <c r="Y44" s="20">
        <f t="shared" si="9"/>
        <v>72.921519630680621</v>
      </c>
      <c r="Z44" s="38">
        <v>14</v>
      </c>
      <c r="AA44" s="38">
        <v>107</v>
      </c>
      <c r="AB44" s="21">
        <v>9939</v>
      </c>
      <c r="AC44" s="21">
        <v>12689</v>
      </c>
      <c r="AD44" s="22">
        <v>3.71</v>
      </c>
      <c r="AE44" s="20">
        <v>1.150603</v>
      </c>
      <c r="AF44" s="20">
        <v>1.2688159999999999</v>
      </c>
      <c r="AG44" s="20">
        <v>0.827488</v>
      </c>
      <c r="AH44" s="22">
        <v>0</v>
      </c>
      <c r="AI44" s="23">
        <v>21.350065616797899</v>
      </c>
      <c r="AJ44" s="23">
        <f t="shared" si="5"/>
        <v>2709.1098261154852</v>
      </c>
      <c r="AK44" s="18">
        <v>13.4162139146</v>
      </c>
      <c r="AL44" s="21">
        <v>6329</v>
      </c>
      <c r="AM44" s="18">
        <v>27.206070825899999</v>
      </c>
      <c r="AN44" s="21">
        <v>12833</v>
      </c>
      <c r="AO44" s="18">
        <v>74.703598900599999</v>
      </c>
      <c r="AP44" s="21">
        <v>35238</v>
      </c>
      <c r="AQ44" s="18">
        <v>5.0172762633000003</v>
      </c>
      <c r="AR44" s="21">
        <v>2367</v>
      </c>
      <c r="AS44" s="18">
        <v>9.2469632536000006</v>
      </c>
      <c r="AT44" s="21">
        <v>4362</v>
      </c>
      <c r="AU44" s="18">
        <v>23.016963322700001</v>
      </c>
      <c r="AV44" s="21">
        <v>10857</v>
      </c>
      <c r="AW44" s="18">
        <v>39.749486387899999</v>
      </c>
      <c r="AX44" s="21">
        <v>18750</v>
      </c>
      <c r="AY44" s="18">
        <v>2.5625333746000001</v>
      </c>
      <c r="AZ44" s="21">
        <v>1209</v>
      </c>
      <c r="BA44" s="18">
        <v>3.3120493156999999</v>
      </c>
      <c r="BB44" s="21">
        <v>1562</v>
      </c>
      <c r="BC44" s="1">
        <v>78</v>
      </c>
      <c r="BD44" s="1">
        <v>61</v>
      </c>
      <c r="BE44" s="1">
        <v>17</v>
      </c>
      <c r="BF44" s="1">
        <v>176</v>
      </c>
      <c r="BG44" s="1">
        <v>149</v>
      </c>
      <c r="BH44" s="1">
        <v>27</v>
      </c>
      <c r="BI44" s="1">
        <v>0</v>
      </c>
      <c r="BJ44" s="22">
        <v>1</v>
      </c>
      <c r="BK44" s="22">
        <v>1</v>
      </c>
      <c r="BL44" s="22"/>
      <c r="BM44" s="22">
        <f>48+3+51+4+3</f>
        <v>109</v>
      </c>
      <c r="BN44" s="22">
        <f>116-BM44</f>
        <v>7</v>
      </c>
      <c r="BO44" s="22">
        <v>880</v>
      </c>
      <c r="BP44" s="22">
        <v>10</v>
      </c>
      <c r="BQ44" s="22">
        <v>0</v>
      </c>
      <c r="BR44" s="22">
        <v>97</v>
      </c>
      <c r="BS44" s="22">
        <v>4</v>
      </c>
      <c r="BT44" s="22">
        <v>0</v>
      </c>
      <c r="BU44" s="22">
        <v>9</v>
      </c>
      <c r="BV44" s="22">
        <v>30</v>
      </c>
      <c r="BW44" s="22">
        <v>78</v>
      </c>
      <c r="BX44" s="22">
        <v>24</v>
      </c>
      <c r="BY44" s="22">
        <v>12</v>
      </c>
      <c r="BZ44" s="22">
        <v>147</v>
      </c>
      <c r="CA44" s="22">
        <v>469</v>
      </c>
      <c r="CB44" s="39" t="s">
        <v>275</v>
      </c>
      <c r="CC44" s="22">
        <v>20</v>
      </c>
      <c r="CD44" s="22">
        <v>0</v>
      </c>
      <c r="CE44" s="22">
        <v>9</v>
      </c>
      <c r="CF44" s="22">
        <v>0</v>
      </c>
      <c r="CG44" s="22">
        <v>11</v>
      </c>
      <c r="CH44" s="20">
        <v>30.475214752935599</v>
      </c>
      <c r="CI44" s="20">
        <v>38.363937268500301</v>
      </c>
      <c r="CJ44" s="20">
        <v>39.356923319410498</v>
      </c>
      <c r="CK44" s="20">
        <v>84.908188194499203</v>
      </c>
      <c r="CL44" s="20">
        <v>24.682796122625899</v>
      </c>
      <c r="CM44" s="20">
        <v>90.755772716526096</v>
      </c>
      <c r="CN44" s="20"/>
      <c r="CO44" s="1">
        <v>0</v>
      </c>
      <c r="CP44" s="21">
        <v>24996</v>
      </c>
      <c r="CQ44" s="21">
        <v>23746.2</v>
      </c>
      <c r="CR44" s="21">
        <v>1249.8</v>
      </c>
      <c r="CS44" s="21">
        <v>0</v>
      </c>
      <c r="CT44" s="21">
        <v>5599</v>
      </c>
      <c r="CU44" s="21">
        <v>2</v>
      </c>
      <c r="CV44" s="21"/>
      <c r="CW44" s="22">
        <v>75</v>
      </c>
      <c r="CX44" s="22">
        <v>19431</v>
      </c>
      <c r="CY44" s="22">
        <v>744</v>
      </c>
      <c r="CZ44" s="22">
        <v>26</v>
      </c>
      <c r="DA44" s="22">
        <v>1171</v>
      </c>
      <c r="DB44" s="22">
        <v>71</v>
      </c>
      <c r="DC44" s="22">
        <v>25</v>
      </c>
      <c r="DD44" s="22">
        <v>4273</v>
      </c>
      <c r="DE44" s="22">
        <v>214</v>
      </c>
      <c r="DF44" s="22">
        <v>14</v>
      </c>
      <c r="DG44" s="22">
        <v>2130</v>
      </c>
      <c r="DH44" s="22">
        <v>141</v>
      </c>
      <c r="DI44" s="22">
        <v>6</v>
      </c>
      <c r="DJ44" s="22">
        <v>1831</v>
      </c>
      <c r="DK44" s="22">
        <v>70</v>
      </c>
      <c r="DL44" s="22">
        <v>1</v>
      </c>
      <c r="DM44" s="22">
        <v>2576</v>
      </c>
      <c r="DN44" s="22">
        <v>154</v>
      </c>
      <c r="DO44" s="1">
        <v>9.76</v>
      </c>
      <c r="DP44" s="1" t="s">
        <v>321</v>
      </c>
      <c r="DQ44" s="1">
        <v>3.74</v>
      </c>
      <c r="DR44" s="21">
        <v>1105584</v>
      </c>
      <c r="DS44" s="21">
        <v>8147</v>
      </c>
      <c r="DT44" s="21">
        <v>6125.5125615406796</v>
      </c>
      <c r="DU44" s="40">
        <v>5</v>
      </c>
      <c r="DV44" s="1">
        <v>11</v>
      </c>
      <c r="DW44" s="1">
        <v>1</v>
      </c>
      <c r="DX44" s="1">
        <v>0</v>
      </c>
      <c r="DY44" s="1">
        <v>6</v>
      </c>
      <c r="DZ44" s="1">
        <v>7</v>
      </c>
      <c r="EA44" s="1">
        <v>988</v>
      </c>
      <c r="EB44" s="1">
        <v>2075</v>
      </c>
      <c r="EC44" s="1">
        <v>276660</v>
      </c>
      <c r="ED44" s="21">
        <v>24493</v>
      </c>
      <c r="EE44" s="21">
        <v>24016</v>
      </c>
      <c r="EF44" s="20">
        <v>98.052504797289004</v>
      </c>
      <c r="EG44" s="20">
        <v>43.858261159227197</v>
      </c>
      <c r="EH44" s="20">
        <v>56.141738840772803</v>
      </c>
      <c r="EI44" s="22">
        <v>477</v>
      </c>
      <c r="EJ44" s="20">
        <v>1.94749520271098</v>
      </c>
      <c r="EK44" s="21">
        <v>2742</v>
      </c>
      <c r="EL44" s="21">
        <v>6984</v>
      </c>
      <c r="EM44" s="41">
        <v>1556.8320000000001</v>
      </c>
      <c r="EN44" s="21">
        <v>20727</v>
      </c>
      <c r="EO44" s="28">
        <v>18.145413999999999</v>
      </c>
      <c r="EP44" s="28">
        <v>21.754234</v>
      </c>
      <c r="EQ44" s="28">
        <v>20.765186</v>
      </c>
      <c r="ER44" s="28">
        <v>38.071114999999999</v>
      </c>
      <c r="ES44" s="1">
        <v>11.667486999999999</v>
      </c>
      <c r="ET44" s="1">
        <v>0.66</v>
      </c>
      <c r="EU44" s="31">
        <v>57.980627419160797</v>
      </c>
      <c r="EV44" s="31" t="s">
        <v>462</v>
      </c>
      <c r="EW44" s="1">
        <v>4</v>
      </c>
      <c r="EX44" s="1">
        <v>0</v>
      </c>
      <c r="EY44" s="1">
        <v>0</v>
      </c>
      <c r="EZ44" s="1">
        <v>0</v>
      </c>
      <c r="FA44" s="1">
        <v>0</v>
      </c>
      <c r="FB44" s="33">
        <v>0</v>
      </c>
      <c r="FC44" s="1">
        <v>7</v>
      </c>
      <c r="FD44" s="1">
        <v>0</v>
      </c>
      <c r="FE44" s="1">
        <v>2</v>
      </c>
      <c r="FF44" s="1">
        <v>1</v>
      </c>
      <c r="FG44" s="1">
        <v>3</v>
      </c>
      <c r="FH44" s="1">
        <v>8</v>
      </c>
      <c r="FI44" s="22">
        <v>4</v>
      </c>
      <c r="FJ44" s="18">
        <v>9334.7999999999993</v>
      </c>
      <c r="FK44" s="18">
        <v>9162</v>
      </c>
      <c r="FL44" s="41">
        <v>457621.01</v>
      </c>
      <c r="FM44" s="41">
        <v>596294.39</v>
      </c>
      <c r="FN44" s="37" t="s">
        <v>1064</v>
      </c>
      <c r="FO44" s="37" t="s">
        <v>1065</v>
      </c>
      <c r="FP44" s="37" t="s">
        <v>1066</v>
      </c>
      <c r="FQ44" s="37" t="s">
        <v>1067</v>
      </c>
      <c r="FR44" s="37" t="s">
        <v>1068</v>
      </c>
      <c r="FS44" s="37" t="s">
        <v>1069</v>
      </c>
      <c r="FT44" s="37" t="s">
        <v>1070</v>
      </c>
      <c r="FU44" s="37" t="s">
        <v>1071</v>
      </c>
      <c r="FV44" s="37" t="s">
        <v>1072</v>
      </c>
      <c r="FW44" s="37" t="s">
        <v>1073</v>
      </c>
      <c r="FX44" s="37" t="s">
        <v>1074</v>
      </c>
      <c r="FY44" s="37" t="s">
        <v>1075</v>
      </c>
      <c r="FZ44" s="1" t="s">
        <v>275</v>
      </c>
      <c r="GA44" s="1" t="s">
        <v>275</v>
      </c>
      <c r="GB44" s="37" t="s">
        <v>1076</v>
      </c>
      <c r="GC44" s="37" t="s">
        <v>1077</v>
      </c>
      <c r="GD44" s="37" t="s">
        <v>1078</v>
      </c>
      <c r="GE44" s="37" t="s">
        <v>1079</v>
      </c>
      <c r="GF44" s="37" t="s">
        <v>1080</v>
      </c>
      <c r="GG44" s="37" t="s">
        <v>1081</v>
      </c>
      <c r="GH44" s="1" t="s">
        <v>275</v>
      </c>
      <c r="GI44" s="1" t="s">
        <v>275</v>
      </c>
      <c r="GJ44" s="1" t="s">
        <v>275</v>
      </c>
      <c r="GK44" s="1" t="s">
        <v>275</v>
      </c>
      <c r="GL44" s="1">
        <v>367824.8</v>
      </c>
      <c r="GM44" s="1">
        <v>118814.77</v>
      </c>
      <c r="GN44" s="1">
        <v>16606.2</v>
      </c>
      <c r="GO44" s="1">
        <v>2724.85</v>
      </c>
      <c r="GP44" s="1" t="s">
        <v>275</v>
      </c>
      <c r="GQ44" s="1" t="s">
        <v>275</v>
      </c>
      <c r="GR44" s="1">
        <v>333</v>
      </c>
      <c r="GS44" s="1">
        <v>1056.3900000000001</v>
      </c>
      <c r="GT44" s="1" t="s">
        <v>275</v>
      </c>
      <c r="GU44" s="1" t="s">
        <v>275</v>
      </c>
      <c r="GV44" s="1">
        <v>2222.64</v>
      </c>
      <c r="GW44" s="1">
        <v>9555.3700000000008</v>
      </c>
      <c r="GX44" s="1" t="s">
        <v>275</v>
      </c>
      <c r="GY44" s="1" t="s">
        <v>275</v>
      </c>
      <c r="GZ44" s="1" t="s">
        <v>275</v>
      </c>
      <c r="HA44" s="1" t="s">
        <v>275</v>
      </c>
      <c r="HB44" s="1">
        <v>854.1</v>
      </c>
      <c r="HC44" s="1">
        <v>6106.82</v>
      </c>
      <c r="HD44" s="1">
        <v>8240.5</v>
      </c>
      <c r="HE44" s="1">
        <v>31027.83</v>
      </c>
      <c r="HF44" s="1" t="s">
        <v>275</v>
      </c>
      <c r="HG44" s="1" t="s">
        <v>275</v>
      </c>
      <c r="HH44" s="1" t="s">
        <v>275</v>
      </c>
      <c r="HI44" s="1" t="s">
        <v>275</v>
      </c>
      <c r="HJ44" s="1" t="s">
        <v>275</v>
      </c>
      <c r="HK44" s="1" t="s">
        <v>275</v>
      </c>
      <c r="HL44" s="1">
        <v>552.62</v>
      </c>
      <c r="HM44" s="1">
        <v>5675.26</v>
      </c>
      <c r="HN44" s="1" t="s">
        <v>275</v>
      </c>
      <c r="HO44" s="1" t="s">
        <v>275</v>
      </c>
      <c r="HP44" s="1" t="s">
        <v>275</v>
      </c>
      <c r="HQ44" s="1" t="s">
        <v>275</v>
      </c>
      <c r="HR44" s="1" t="s">
        <v>275</v>
      </c>
      <c r="HS44" s="1" t="s">
        <v>275</v>
      </c>
      <c r="HT44" s="1" t="s">
        <v>275</v>
      </c>
      <c r="HU44" s="1" t="s">
        <v>275</v>
      </c>
      <c r="HV44" s="1" t="s">
        <v>275</v>
      </c>
      <c r="HW44" s="1" t="s">
        <v>275</v>
      </c>
      <c r="HX44" s="1">
        <v>82</v>
      </c>
      <c r="HY44" s="1">
        <v>585.6</v>
      </c>
      <c r="HZ44" s="1">
        <v>508.2</v>
      </c>
      <c r="IA44" s="1">
        <v>226.15</v>
      </c>
      <c r="IB44" s="1">
        <v>47524.27</v>
      </c>
      <c r="IC44" s="1">
        <v>209582.19</v>
      </c>
      <c r="ID44" s="1" t="s">
        <v>275</v>
      </c>
      <c r="IE44" s="1" t="s">
        <v>275</v>
      </c>
      <c r="IF44" s="1" t="s">
        <v>275</v>
      </c>
      <c r="IG44" s="1" t="s">
        <v>275</v>
      </c>
      <c r="IH44" s="1" t="s">
        <v>275</v>
      </c>
      <c r="II44" s="1" t="s">
        <v>275</v>
      </c>
      <c r="IJ44" s="1" t="s">
        <v>275</v>
      </c>
      <c r="IK44" s="1" t="s">
        <v>275</v>
      </c>
      <c r="IL44" s="1" t="s">
        <v>275</v>
      </c>
      <c r="IM44" s="1" t="s">
        <v>275</v>
      </c>
      <c r="IN44" s="1" t="s">
        <v>275</v>
      </c>
      <c r="IO44" s="1" t="s">
        <v>275</v>
      </c>
      <c r="IP44" s="1" t="s">
        <v>275</v>
      </c>
      <c r="IQ44" s="1" t="s">
        <v>275</v>
      </c>
      <c r="IR44" s="1" t="s">
        <v>275</v>
      </c>
      <c r="IS44" s="1" t="s">
        <v>275</v>
      </c>
      <c r="IT44" s="1" t="s">
        <v>275</v>
      </c>
      <c r="IU44" s="1" t="s">
        <v>275</v>
      </c>
      <c r="IV44" s="1" t="s">
        <v>275</v>
      </c>
      <c r="IW44" s="1" t="s">
        <v>275</v>
      </c>
      <c r="IX44" s="1" t="s">
        <v>275</v>
      </c>
      <c r="IY44" s="1" t="s">
        <v>275</v>
      </c>
      <c r="IZ44" s="1" t="s">
        <v>275</v>
      </c>
      <c r="JA44" s="1" t="s">
        <v>275</v>
      </c>
      <c r="JB44" s="1" t="s">
        <v>275</v>
      </c>
      <c r="JC44" s="1" t="s">
        <v>275</v>
      </c>
      <c r="JD44" s="1" t="s">
        <v>275</v>
      </c>
      <c r="JE44" s="1" t="s">
        <v>275</v>
      </c>
      <c r="JF44" s="1">
        <v>45.3</v>
      </c>
      <c r="JG44" s="1">
        <v>188</v>
      </c>
      <c r="JH44" s="1">
        <v>763</v>
      </c>
      <c r="JI44" s="1">
        <v>2517.9</v>
      </c>
      <c r="JJ44" s="1" t="s">
        <v>275</v>
      </c>
      <c r="JK44" s="1" t="s">
        <v>275</v>
      </c>
      <c r="JL44" s="1" t="s">
        <v>275</v>
      </c>
      <c r="JM44" s="1" t="s">
        <v>275</v>
      </c>
      <c r="JN44" s="1" t="s">
        <v>275</v>
      </c>
      <c r="JO44" s="1" t="s">
        <v>275</v>
      </c>
      <c r="JP44" s="1">
        <v>578</v>
      </c>
      <c r="JQ44" s="26">
        <v>15211</v>
      </c>
      <c r="JR44" s="1">
        <f t="shared" si="10"/>
        <v>32.211680996145866</v>
      </c>
      <c r="JS44" s="1">
        <v>91</v>
      </c>
      <c r="JT44" s="1">
        <v>1391</v>
      </c>
      <c r="JV44" s="1">
        <v>28</v>
      </c>
      <c r="JW44" s="1">
        <v>38</v>
      </c>
      <c r="JX44" s="1">
        <v>40</v>
      </c>
      <c r="KB44" s="1">
        <v>1</v>
      </c>
      <c r="KH44" s="1">
        <v>10</v>
      </c>
      <c r="KO44" s="1">
        <v>4</v>
      </c>
      <c r="KR44" s="1">
        <v>1</v>
      </c>
      <c r="KU44" s="1">
        <v>17</v>
      </c>
      <c r="KW44" s="1">
        <v>6</v>
      </c>
      <c r="KY44" s="1">
        <v>5</v>
      </c>
      <c r="LG44" s="1">
        <v>10</v>
      </c>
      <c r="LH44" s="1">
        <v>6</v>
      </c>
      <c r="LL44" s="1">
        <v>1</v>
      </c>
    </row>
    <row r="45" spans="1:324" ht="15" x14ac:dyDescent="0.25">
      <c r="A45" s="35" t="s">
        <v>1082</v>
      </c>
      <c r="B45" s="35" t="s">
        <v>501</v>
      </c>
      <c r="C45" s="35"/>
      <c r="D45" s="24">
        <v>198.3</v>
      </c>
      <c r="E45" s="24">
        <f t="shared" si="6"/>
        <v>58.386283408976297</v>
      </c>
      <c r="F45" s="19">
        <v>43.142166177232703</v>
      </c>
      <c r="G45" s="19">
        <v>56.857833822767297</v>
      </c>
      <c r="H45" s="25">
        <v>11578</v>
      </c>
      <c r="I45" s="42">
        <v>3.7556267092594101E-3</v>
      </c>
      <c r="J45" s="25">
        <v>5893</v>
      </c>
      <c r="K45" s="42">
        <v>0.50898255311798202</v>
      </c>
      <c r="L45" s="25">
        <v>5685</v>
      </c>
      <c r="M45" s="42">
        <v>0.49101744688201798</v>
      </c>
      <c r="N45" s="25">
        <v>3059</v>
      </c>
      <c r="O45" s="19">
        <f t="shared" si="7"/>
        <v>26.42079806529625</v>
      </c>
      <c r="P45" s="25">
        <v>2513</v>
      </c>
      <c r="Q45" s="19">
        <v>21.704957678355498</v>
      </c>
      <c r="R45" s="25">
        <v>7831</v>
      </c>
      <c r="S45" s="20">
        <f t="shared" si="8"/>
        <v>67.636897564346171</v>
      </c>
      <c r="T45" s="25">
        <v>4008</v>
      </c>
      <c r="U45" s="19">
        <v>34.617377785455197</v>
      </c>
      <c r="V45" s="25">
        <v>1998</v>
      </c>
      <c r="W45" s="19">
        <v>17.256866470893101</v>
      </c>
      <c r="X45" s="37" t="s">
        <v>1083</v>
      </c>
      <c r="Y45" s="20">
        <f t="shared" si="9"/>
        <v>85.33425462083261</v>
      </c>
      <c r="Z45" s="1">
        <v>10</v>
      </c>
      <c r="AA45" s="1">
        <v>18</v>
      </c>
      <c r="AB45" s="26">
        <v>2897</v>
      </c>
      <c r="AC45" s="25">
        <v>3330</v>
      </c>
      <c r="AD45" s="1">
        <v>3.42</v>
      </c>
      <c r="AE45" s="19">
        <v>4.1141139999999998</v>
      </c>
      <c r="AF45" s="19">
        <v>2.0120119999999999</v>
      </c>
      <c r="AG45" s="19">
        <v>2.2822819999999999</v>
      </c>
      <c r="AH45" s="1">
        <v>1</v>
      </c>
      <c r="AI45" s="23">
        <v>30.151843817787402</v>
      </c>
      <c r="AJ45" s="23">
        <f t="shared" si="5"/>
        <v>1004.0563991323204</v>
      </c>
      <c r="AK45" s="24">
        <v>20.258103895800001</v>
      </c>
      <c r="AL45" s="25">
        <v>2249</v>
      </c>
      <c r="AM45" s="24">
        <v>14.0574099503</v>
      </c>
      <c r="AN45" s="25">
        <v>1560</v>
      </c>
      <c r="AO45" s="24">
        <v>76.592992905200006</v>
      </c>
      <c r="AP45" s="25">
        <v>8502</v>
      </c>
      <c r="AQ45" s="24">
        <v>10.8462419533</v>
      </c>
      <c r="AR45" s="25">
        <v>1204</v>
      </c>
      <c r="AS45" s="24">
        <v>25.411605027899999</v>
      </c>
      <c r="AT45" s="25">
        <v>2821</v>
      </c>
      <c r="AU45" s="24">
        <v>19.050962913799999</v>
      </c>
      <c r="AV45" s="25">
        <v>2115</v>
      </c>
      <c r="AW45" s="24">
        <v>59.717035687100001</v>
      </c>
      <c r="AX45" s="25">
        <v>6629</v>
      </c>
      <c r="AY45" s="24">
        <v>7.3714540563000002</v>
      </c>
      <c r="AZ45" s="25">
        <v>818</v>
      </c>
      <c r="BA45" s="24">
        <v>2.1336864134</v>
      </c>
      <c r="BB45" s="25">
        <v>237</v>
      </c>
      <c r="BC45" s="1">
        <v>23</v>
      </c>
      <c r="BD45" s="1">
        <v>19</v>
      </c>
      <c r="BE45" s="1">
        <v>4</v>
      </c>
      <c r="BF45" s="1">
        <v>133</v>
      </c>
      <c r="BG45" s="1">
        <v>105</v>
      </c>
      <c r="BH45" s="1">
        <v>28</v>
      </c>
      <c r="BI45" s="1">
        <v>0</v>
      </c>
      <c r="BJ45" s="1">
        <v>1</v>
      </c>
      <c r="BK45" s="1">
        <v>1</v>
      </c>
      <c r="BM45" s="1">
        <f>59+9+89</f>
        <v>157</v>
      </c>
      <c r="BN45" s="1">
        <f>165-BM45</f>
        <v>8</v>
      </c>
      <c r="BO45" s="1">
        <v>156</v>
      </c>
      <c r="BP45" s="1">
        <v>1</v>
      </c>
      <c r="BQ45" s="1">
        <v>0</v>
      </c>
      <c r="BR45" s="1">
        <v>27</v>
      </c>
      <c r="BS45" s="1">
        <v>0</v>
      </c>
      <c r="BT45" s="1">
        <v>0</v>
      </c>
      <c r="BU45" s="1">
        <v>3</v>
      </c>
      <c r="BV45" s="1">
        <v>3</v>
      </c>
      <c r="BW45" s="1">
        <v>0</v>
      </c>
      <c r="BX45" s="1">
        <v>0</v>
      </c>
      <c r="BY45" s="1">
        <v>9</v>
      </c>
      <c r="BZ45" s="1">
        <v>14</v>
      </c>
      <c r="CA45" s="1">
        <v>99</v>
      </c>
      <c r="CB45" s="39">
        <v>0</v>
      </c>
      <c r="CC45" s="1">
        <v>133</v>
      </c>
      <c r="CD45" s="1">
        <v>21</v>
      </c>
      <c r="CE45" s="1">
        <v>11</v>
      </c>
      <c r="CF45" s="1">
        <v>97</v>
      </c>
      <c r="CG45" s="1">
        <v>4</v>
      </c>
      <c r="CH45" s="19">
        <v>17.867867867867901</v>
      </c>
      <c r="CI45" s="19">
        <v>22.762762762762801</v>
      </c>
      <c r="CJ45" s="19">
        <v>54.4444444444444</v>
      </c>
      <c r="CK45" s="19">
        <v>80.5105105105105</v>
      </c>
      <c r="CL45" s="19">
        <v>10.2702702702703</v>
      </c>
      <c r="CM45" s="19">
        <v>80.330330330330298</v>
      </c>
      <c r="CN45" s="19"/>
      <c r="CO45" s="1">
        <v>0</v>
      </c>
      <c r="CP45" s="26">
        <v>7000</v>
      </c>
      <c r="CQ45" s="26">
        <v>5600</v>
      </c>
      <c r="CR45" s="26">
        <v>1400</v>
      </c>
      <c r="CS45" s="26">
        <v>0</v>
      </c>
      <c r="CT45" s="26">
        <v>1000</v>
      </c>
      <c r="CU45" s="26">
        <v>0</v>
      </c>
      <c r="CV45" s="26"/>
      <c r="CW45" s="1">
        <v>61</v>
      </c>
      <c r="CX45" s="1">
        <v>2843</v>
      </c>
      <c r="CY45" s="1">
        <v>206</v>
      </c>
      <c r="CZ45" s="1">
        <v>22</v>
      </c>
      <c r="DA45" s="1">
        <v>442</v>
      </c>
      <c r="DB45" s="1">
        <v>30</v>
      </c>
      <c r="DC45" s="1">
        <v>22</v>
      </c>
      <c r="DD45" s="1">
        <v>1117</v>
      </c>
      <c r="DE45" s="1">
        <v>81</v>
      </c>
      <c r="DF45" s="1">
        <v>11</v>
      </c>
      <c r="DG45" s="1">
        <v>588</v>
      </c>
      <c r="DH45" s="1">
        <v>40</v>
      </c>
      <c r="DI45" s="1">
        <v>4</v>
      </c>
      <c r="DJ45" s="1">
        <v>549</v>
      </c>
      <c r="DK45" s="1">
        <v>36</v>
      </c>
      <c r="DO45" s="1">
        <v>8.67</v>
      </c>
      <c r="DP45" s="1" t="s">
        <v>358</v>
      </c>
      <c r="DQ45" s="1">
        <v>9.26</v>
      </c>
      <c r="DR45" s="26">
        <v>757609</v>
      </c>
      <c r="DS45" s="26">
        <v>2485</v>
      </c>
      <c r="DT45" s="26">
        <v>1392.80593565089</v>
      </c>
      <c r="DU45" s="40">
        <v>1</v>
      </c>
      <c r="DV45" s="1">
        <v>0</v>
      </c>
      <c r="DW45" s="1">
        <v>1</v>
      </c>
      <c r="DX45" s="1">
        <v>0</v>
      </c>
      <c r="DY45" s="1">
        <v>11</v>
      </c>
      <c r="DZ45" s="1">
        <v>2</v>
      </c>
      <c r="EA45" s="1">
        <v>399</v>
      </c>
      <c r="EB45" s="1">
        <v>559</v>
      </c>
      <c r="EC45" s="1">
        <v>56952</v>
      </c>
      <c r="ED45" s="26">
        <v>5139</v>
      </c>
      <c r="EE45" s="26">
        <v>4972</v>
      </c>
      <c r="EF45" s="19">
        <v>96.750340533177706</v>
      </c>
      <c r="EG45" s="19">
        <v>35.880933226065999</v>
      </c>
      <c r="EH45" s="19">
        <v>64.119066773933994</v>
      </c>
      <c r="EI45" s="1">
        <v>167</v>
      </c>
      <c r="EJ45" s="19">
        <v>3.2496594668223402</v>
      </c>
      <c r="EK45" s="26">
        <v>404</v>
      </c>
      <c r="EL45" s="26">
        <v>902</v>
      </c>
      <c r="EM45" s="44">
        <v>94.555000000000007</v>
      </c>
      <c r="EN45" s="26">
        <v>3694</v>
      </c>
      <c r="EO45" s="23">
        <v>25.582025000000002</v>
      </c>
      <c r="EP45" s="23">
        <v>17.460747000000001</v>
      </c>
      <c r="EQ45" s="23">
        <v>15.890632999999999</v>
      </c>
      <c r="ER45" s="23">
        <v>40.525176000000002</v>
      </c>
      <c r="ES45" s="1">
        <v>2.9791379999999998</v>
      </c>
      <c r="ET45" s="1">
        <v>0.17</v>
      </c>
      <c r="EU45" s="31">
        <v>54.696351386679197</v>
      </c>
      <c r="EV45" s="31" t="s">
        <v>299</v>
      </c>
      <c r="EW45" s="1">
        <v>6</v>
      </c>
      <c r="EX45" s="1">
        <v>2</v>
      </c>
      <c r="EY45" s="1">
        <v>0</v>
      </c>
      <c r="EZ45" s="1">
        <v>0</v>
      </c>
      <c r="FA45" s="1">
        <v>0</v>
      </c>
      <c r="FB45" s="33">
        <v>2</v>
      </c>
      <c r="FC45" s="1">
        <v>22</v>
      </c>
      <c r="FD45" s="1">
        <v>0</v>
      </c>
      <c r="FE45" s="1">
        <v>9</v>
      </c>
      <c r="FF45" s="1">
        <v>1</v>
      </c>
      <c r="FG45" s="1">
        <v>1</v>
      </c>
      <c r="FH45" s="1">
        <v>1</v>
      </c>
      <c r="FJ45" s="24">
        <v>2686.15</v>
      </c>
      <c r="FK45" s="24">
        <v>2639.75</v>
      </c>
      <c r="FL45" s="44">
        <v>20025.330000000002</v>
      </c>
      <c r="FM45" s="44">
        <v>15497.22</v>
      </c>
      <c r="FN45" s="37" t="s">
        <v>1084</v>
      </c>
      <c r="FO45" s="37" t="s">
        <v>1085</v>
      </c>
      <c r="FP45" s="37" t="s">
        <v>1086</v>
      </c>
      <c r="FQ45" s="37" t="s">
        <v>1087</v>
      </c>
      <c r="FR45" s="37" t="s">
        <v>1088</v>
      </c>
      <c r="FS45" s="37" t="s">
        <v>1089</v>
      </c>
      <c r="FT45" s="37" t="s">
        <v>1090</v>
      </c>
      <c r="FU45" s="37" t="s">
        <v>1091</v>
      </c>
      <c r="FV45" s="37" t="s">
        <v>1092</v>
      </c>
      <c r="FW45" s="37" t="s">
        <v>1093</v>
      </c>
      <c r="FX45" s="1" t="s">
        <v>275</v>
      </c>
      <c r="FY45" s="1" t="s">
        <v>275</v>
      </c>
      <c r="FZ45" s="1" t="s">
        <v>275</v>
      </c>
      <c r="GA45" s="1" t="s">
        <v>275</v>
      </c>
      <c r="GB45" s="37" t="s">
        <v>1094</v>
      </c>
      <c r="GC45" s="37" t="s">
        <v>1095</v>
      </c>
      <c r="GD45" s="37" t="s">
        <v>1096</v>
      </c>
      <c r="GE45" s="37" t="s">
        <v>1097</v>
      </c>
      <c r="GF45" s="37" t="s">
        <v>1098</v>
      </c>
      <c r="GG45" s="37" t="s">
        <v>1099</v>
      </c>
      <c r="GH45" s="1" t="s">
        <v>275</v>
      </c>
      <c r="GI45" s="1" t="s">
        <v>275</v>
      </c>
      <c r="GJ45" s="1" t="s">
        <v>275</v>
      </c>
      <c r="GK45" s="1" t="s">
        <v>275</v>
      </c>
      <c r="GL45" s="1" t="s">
        <v>275</v>
      </c>
      <c r="GM45" s="1" t="s">
        <v>275</v>
      </c>
      <c r="GN45" s="1" t="s">
        <v>275</v>
      </c>
      <c r="GO45" s="1" t="s">
        <v>275</v>
      </c>
      <c r="GP45" s="1" t="s">
        <v>275</v>
      </c>
      <c r="GQ45" s="1" t="s">
        <v>275</v>
      </c>
      <c r="GR45" s="1" t="s">
        <v>275</v>
      </c>
      <c r="GS45" s="1" t="s">
        <v>275</v>
      </c>
      <c r="GT45" s="1">
        <v>197.81</v>
      </c>
      <c r="GU45" s="1">
        <v>700.31</v>
      </c>
      <c r="GV45" s="1" t="s">
        <v>275</v>
      </c>
      <c r="GW45" s="1" t="s">
        <v>275</v>
      </c>
      <c r="GX45" s="1" t="s">
        <v>275</v>
      </c>
      <c r="GY45" s="1" t="s">
        <v>275</v>
      </c>
      <c r="GZ45" s="1" t="s">
        <v>275</v>
      </c>
      <c r="HA45" s="1" t="s">
        <v>275</v>
      </c>
      <c r="HB45" s="1">
        <v>29.27</v>
      </c>
      <c r="HC45" s="1">
        <v>181.47</v>
      </c>
      <c r="HD45" s="1" t="s">
        <v>275</v>
      </c>
      <c r="HE45" s="1" t="s">
        <v>275</v>
      </c>
      <c r="HF45" s="1" t="s">
        <v>275</v>
      </c>
      <c r="HG45" s="1" t="s">
        <v>275</v>
      </c>
      <c r="HH45" s="1" t="s">
        <v>275</v>
      </c>
      <c r="HI45" s="1" t="s">
        <v>275</v>
      </c>
      <c r="HJ45" s="1" t="s">
        <v>275</v>
      </c>
      <c r="HK45" s="1" t="s">
        <v>275</v>
      </c>
      <c r="HL45" s="1">
        <v>202.65</v>
      </c>
      <c r="HM45" s="1">
        <v>2292.17</v>
      </c>
      <c r="HN45" s="1" t="s">
        <v>275</v>
      </c>
      <c r="HO45" s="1" t="s">
        <v>275</v>
      </c>
      <c r="HP45" s="1" t="s">
        <v>275</v>
      </c>
      <c r="HQ45" s="1" t="s">
        <v>275</v>
      </c>
      <c r="HR45" s="1">
        <v>3.15</v>
      </c>
      <c r="HS45" s="1">
        <v>10.55</v>
      </c>
      <c r="HT45" s="1" t="s">
        <v>275</v>
      </c>
      <c r="HU45" s="1" t="s">
        <v>275</v>
      </c>
      <c r="HV45" s="1" t="s">
        <v>275</v>
      </c>
      <c r="HW45" s="1" t="s">
        <v>275</v>
      </c>
      <c r="HX45" s="1" t="s">
        <v>275</v>
      </c>
      <c r="HY45" s="1" t="s">
        <v>275</v>
      </c>
      <c r="HZ45" s="1" t="s">
        <v>275</v>
      </c>
      <c r="IA45" s="1" t="s">
        <v>275</v>
      </c>
      <c r="IB45" s="1">
        <v>1239.73</v>
      </c>
      <c r="IC45" s="1">
        <v>6054.9</v>
      </c>
      <c r="ID45" s="1" t="s">
        <v>275</v>
      </c>
      <c r="IE45" s="1" t="s">
        <v>275</v>
      </c>
      <c r="IF45" s="1" t="s">
        <v>275</v>
      </c>
      <c r="IG45" s="1" t="s">
        <v>275</v>
      </c>
      <c r="IH45" s="1">
        <v>16.329999999999998</v>
      </c>
      <c r="II45" s="1">
        <v>149.35</v>
      </c>
      <c r="IJ45" s="1">
        <v>139.19999999999999</v>
      </c>
      <c r="IK45" s="1">
        <v>122.5</v>
      </c>
      <c r="IL45" s="1" t="s">
        <v>275</v>
      </c>
      <c r="IM45" s="1" t="s">
        <v>275</v>
      </c>
      <c r="IN45" s="1" t="s">
        <v>275</v>
      </c>
      <c r="IO45" s="1" t="s">
        <v>275</v>
      </c>
      <c r="IP45" s="1" t="s">
        <v>275</v>
      </c>
      <c r="IQ45" s="1" t="s">
        <v>275</v>
      </c>
      <c r="IR45" s="1" t="s">
        <v>275</v>
      </c>
      <c r="IS45" s="1" t="s">
        <v>275</v>
      </c>
      <c r="IT45" s="1" t="s">
        <v>275</v>
      </c>
      <c r="IU45" s="1" t="s">
        <v>275</v>
      </c>
      <c r="IV45" s="1" t="s">
        <v>275</v>
      </c>
      <c r="IW45" s="1" t="s">
        <v>275</v>
      </c>
      <c r="IX45" s="1" t="s">
        <v>275</v>
      </c>
      <c r="IY45" s="1" t="s">
        <v>275</v>
      </c>
      <c r="IZ45" s="1" t="s">
        <v>275</v>
      </c>
      <c r="JA45" s="1" t="s">
        <v>275</v>
      </c>
      <c r="JB45" s="1" t="s">
        <v>275</v>
      </c>
      <c r="JC45" s="1" t="s">
        <v>275</v>
      </c>
      <c r="JD45" s="1" t="s">
        <v>275</v>
      </c>
      <c r="JE45" s="1" t="s">
        <v>275</v>
      </c>
      <c r="JF45" s="1" t="s">
        <v>275</v>
      </c>
      <c r="JG45" s="1" t="s">
        <v>275</v>
      </c>
      <c r="JH45" s="1" t="s">
        <v>275</v>
      </c>
      <c r="JI45" s="1" t="s">
        <v>275</v>
      </c>
      <c r="JJ45" s="1" t="s">
        <v>275</v>
      </c>
      <c r="JK45" s="1" t="s">
        <v>275</v>
      </c>
      <c r="JL45" s="1" t="s">
        <v>275</v>
      </c>
      <c r="JM45" s="1" t="s">
        <v>275</v>
      </c>
      <c r="JN45" s="1" t="s">
        <v>275</v>
      </c>
      <c r="JO45" s="1" t="s">
        <v>275</v>
      </c>
      <c r="JP45" s="1">
        <v>108</v>
      </c>
      <c r="JQ45" s="26">
        <v>3802</v>
      </c>
      <c r="JR45" s="1">
        <f t="shared" si="10"/>
        <v>32.838141302470206</v>
      </c>
      <c r="JS45" s="1">
        <v>288</v>
      </c>
      <c r="JT45" s="1">
        <v>10</v>
      </c>
      <c r="JW45" s="1">
        <v>13</v>
      </c>
      <c r="KO45" s="1">
        <v>6</v>
      </c>
      <c r="KU45" s="1">
        <v>8</v>
      </c>
      <c r="LH45" s="1">
        <v>1</v>
      </c>
      <c r="LL45" s="1">
        <v>2</v>
      </c>
    </row>
    <row r="46" spans="1:324" ht="15" x14ac:dyDescent="0.25">
      <c r="A46" s="35" t="s">
        <v>1100</v>
      </c>
      <c r="B46" s="35" t="s">
        <v>378</v>
      </c>
      <c r="C46" s="35"/>
      <c r="D46" s="18">
        <v>249.7</v>
      </c>
      <c r="E46" s="18">
        <f t="shared" si="6"/>
        <v>25.090108129755709</v>
      </c>
      <c r="F46" s="19">
        <v>0</v>
      </c>
      <c r="G46" s="20">
        <v>100</v>
      </c>
      <c r="H46" s="21">
        <v>6265</v>
      </c>
      <c r="I46" s="36">
        <v>2.0322163874166698E-3</v>
      </c>
      <c r="J46" s="21">
        <v>3229</v>
      </c>
      <c r="K46" s="36">
        <v>0.51540303272146804</v>
      </c>
      <c r="L46" s="21">
        <v>3036</v>
      </c>
      <c r="M46" s="36">
        <v>0.48459696727853202</v>
      </c>
      <c r="N46" s="21">
        <v>1751</v>
      </c>
      <c r="O46" s="20">
        <f t="shared" si="7"/>
        <v>27.948922585794094</v>
      </c>
      <c r="P46" s="21">
        <v>1407</v>
      </c>
      <c r="Q46" s="20">
        <v>22.458100558659201</v>
      </c>
      <c r="R46" s="21">
        <v>4144</v>
      </c>
      <c r="S46" s="20">
        <f t="shared" si="8"/>
        <v>66.145251396648035</v>
      </c>
      <c r="T46" s="21">
        <v>2047</v>
      </c>
      <c r="U46" s="20">
        <v>32.673583399840403</v>
      </c>
      <c r="V46" s="21">
        <v>1060</v>
      </c>
      <c r="W46" s="20">
        <v>16.919393455706299</v>
      </c>
      <c r="X46" s="37" t="s">
        <v>1101</v>
      </c>
      <c r="Y46" s="20">
        <f t="shared" si="9"/>
        <v>82.33040702314446</v>
      </c>
      <c r="Z46" s="38">
        <v>9</v>
      </c>
      <c r="AA46" s="38">
        <v>11</v>
      </c>
      <c r="AB46" s="21">
        <v>1423</v>
      </c>
      <c r="AC46" s="21">
        <v>1755</v>
      </c>
      <c r="AD46" s="22">
        <v>3.5</v>
      </c>
      <c r="AE46" s="20">
        <v>5.4131049999999998</v>
      </c>
      <c r="AF46" s="20">
        <v>6.8945869999999996</v>
      </c>
      <c r="AG46" s="20">
        <v>2.2222219999999999</v>
      </c>
      <c r="AH46" s="22">
        <v>0</v>
      </c>
      <c r="AI46" s="23">
        <v>30.690245293782102</v>
      </c>
      <c r="AJ46" s="23">
        <f t="shared" si="5"/>
        <v>538.6138049058759</v>
      </c>
      <c r="AK46" s="18">
        <v>20.3389830508</v>
      </c>
      <c r="AL46" s="21">
        <v>1262</v>
      </c>
      <c r="AM46" s="18">
        <v>15.320059239800001</v>
      </c>
      <c r="AN46" s="21">
        <v>951</v>
      </c>
      <c r="AO46" s="18">
        <v>80.928089517900005</v>
      </c>
      <c r="AP46" s="21">
        <v>5023</v>
      </c>
      <c r="AQ46" s="18">
        <v>8.4581207833000001</v>
      </c>
      <c r="AR46" s="21">
        <v>525</v>
      </c>
      <c r="AS46" s="18">
        <v>36.531183149599997</v>
      </c>
      <c r="AT46" s="21">
        <v>2267</v>
      </c>
      <c r="AU46" s="18">
        <v>24.864242224800002</v>
      </c>
      <c r="AV46" s="21">
        <v>1543</v>
      </c>
      <c r="AW46" s="18">
        <v>67.643574131999998</v>
      </c>
      <c r="AX46" s="21">
        <v>4199</v>
      </c>
      <c r="AY46" s="18">
        <v>9.9302287312999997</v>
      </c>
      <c r="AZ46" s="21">
        <v>616</v>
      </c>
      <c r="BA46" s="18">
        <v>1.6861938456000001</v>
      </c>
      <c r="BB46" s="21">
        <v>105</v>
      </c>
      <c r="BC46" s="1">
        <v>15</v>
      </c>
      <c r="BD46" s="1">
        <v>15</v>
      </c>
      <c r="BE46" s="1">
        <v>0</v>
      </c>
      <c r="BF46" s="1">
        <v>11</v>
      </c>
      <c r="BG46" s="1">
        <v>11</v>
      </c>
      <c r="BH46" s="1">
        <v>0</v>
      </c>
      <c r="BI46" s="1">
        <v>0</v>
      </c>
      <c r="BJ46" s="22"/>
      <c r="BK46" s="22"/>
      <c r="BL46" s="22"/>
      <c r="BM46" s="22"/>
      <c r="BN46" s="22"/>
      <c r="BO46" s="22">
        <v>19</v>
      </c>
      <c r="BP46" s="22">
        <v>0</v>
      </c>
      <c r="BQ46" s="22">
        <v>0</v>
      </c>
      <c r="BR46" s="22">
        <v>1</v>
      </c>
      <c r="BS46" s="22">
        <v>0</v>
      </c>
      <c r="BT46" s="22">
        <v>0</v>
      </c>
      <c r="BU46" s="22">
        <v>0</v>
      </c>
      <c r="BV46" s="22">
        <v>0</v>
      </c>
      <c r="BW46" s="22">
        <v>0</v>
      </c>
      <c r="BX46" s="22">
        <v>0</v>
      </c>
      <c r="BY46" s="22">
        <v>1</v>
      </c>
      <c r="BZ46" s="22">
        <v>2</v>
      </c>
      <c r="CA46" s="22">
        <v>15</v>
      </c>
      <c r="CB46" s="39">
        <v>3</v>
      </c>
      <c r="CC46" s="22">
        <v>199</v>
      </c>
      <c r="CD46" s="22">
        <v>0</v>
      </c>
      <c r="CE46" s="22">
        <v>16</v>
      </c>
      <c r="CF46" s="22">
        <v>156</v>
      </c>
      <c r="CG46" s="22">
        <v>27</v>
      </c>
      <c r="CH46" s="20">
        <v>12.4786324786325</v>
      </c>
      <c r="CI46" s="20">
        <v>24.045584045584</v>
      </c>
      <c r="CJ46" s="20">
        <v>27.521367521367502</v>
      </c>
      <c r="CK46" s="20">
        <v>64.501424501424495</v>
      </c>
      <c r="CL46" s="20">
        <v>5.86894586894587</v>
      </c>
      <c r="CM46" s="20">
        <v>59.772079772079799</v>
      </c>
      <c r="CN46" s="20"/>
      <c r="CO46" s="29" t="s">
        <v>1102</v>
      </c>
      <c r="CP46" s="21">
        <v>300</v>
      </c>
      <c r="CQ46" s="21">
        <v>300</v>
      </c>
      <c r="CR46" s="21">
        <v>0</v>
      </c>
      <c r="CS46" s="21">
        <v>0</v>
      </c>
      <c r="CT46" s="21">
        <v>282</v>
      </c>
      <c r="CU46" s="21">
        <v>4</v>
      </c>
      <c r="CV46" s="21"/>
      <c r="CW46" s="22">
        <v>74</v>
      </c>
      <c r="CX46" s="22">
        <v>1383</v>
      </c>
      <c r="CY46" s="22">
        <v>151</v>
      </c>
      <c r="CZ46" s="22">
        <v>28</v>
      </c>
      <c r="DA46" s="22">
        <v>203</v>
      </c>
      <c r="DB46" s="22">
        <v>27</v>
      </c>
      <c r="DC46" s="22">
        <v>31</v>
      </c>
      <c r="DD46" s="22">
        <v>625</v>
      </c>
      <c r="DE46" s="22">
        <v>63</v>
      </c>
      <c r="DF46" s="22">
        <v>12</v>
      </c>
      <c r="DG46" s="22">
        <v>303</v>
      </c>
      <c r="DH46" s="22">
        <v>33</v>
      </c>
      <c r="DI46" s="22">
        <v>3</v>
      </c>
      <c r="DJ46" s="22">
        <v>168</v>
      </c>
      <c r="DK46" s="22">
        <v>15</v>
      </c>
      <c r="DL46" s="22"/>
      <c r="DM46" s="22"/>
      <c r="DN46" s="22"/>
      <c r="DO46" s="1">
        <v>7.69</v>
      </c>
      <c r="DP46" s="1" t="s">
        <v>277</v>
      </c>
      <c r="DQ46" s="1">
        <v>10.43</v>
      </c>
      <c r="DR46" s="21">
        <v>563817</v>
      </c>
      <c r="DS46" s="21">
        <v>1310</v>
      </c>
      <c r="DT46" s="21">
        <v>824.31878698224898</v>
      </c>
      <c r="DU46" s="40"/>
      <c r="DV46" s="1">
        <v>1</v>
      </c>
      <c r="DW46" s="1">
        <v>0</v>
      </c>
      <c r="DX46" s="1">
        <v>0</v>
      </c>
      <c r="DY46" s="1">
        <v>4</v>
      </c>
      <c r="DZ46" s="1">
        <v>1</v>
      </c>
      <c r="EA46" s="1">
        <v>160</v>
      </c>
      <c r="EB46" s="1">
        <v>315</v>
      </c>
      <c r="EC46" s="1">
        <v>25632</v>
      </c>
      <c r="ED46" s="21">
        <v>2401</v>
      </c>
      <c r="EE46" s="21">
        <v>2292</v>
      </c>
      <c r="EF46" s="20">
        <v>95.460224906289</v>
      </c>
      <c r="EG46" s="20">
        <v>39.223385689354302</v>
      </c>
      <c r="EH46" s="20">
        <v>60.776614310645698</v>
      </c>
      <c r="EI46" s="22">
        <v>109</v>
      </c>
      <c r="EJ46" s="20">
        <v>4.5397750937109498</v>
      </c>
      <c r="EK46" s="21">
        <v>84</v>
      </c>
      <c r="EL46" s="21">
        <v>160</v>
      </c>
      <c r="EM46" s="41">
        <v>13.568</v>
      </c>
      <c r="EN46" s="21">
        <v>1577</v>
      </c>
      <c r="EO46" s="28">
        <v>34.622700999999999</v>
      </c>
      <c r="EP46" s="28">
        <v>27.584019999999999</v>
      </c>
      <c r="EQ46" s="28">
        <v>9.9556120000000004</v>
      </c>
      <c r="ER46" s="28">
        <v>27.013316</v>
      </c>
      <c r="ES46" s="1">
        <v>0.15195800000000001</v>
      </c>
      <c r="ET46" s="1">
        <v>0.01</v>
      </c>
      <c r="EU46" s="31">
        <v>53.6354238240691</v>
      </c>
      <c r="EV46" s="31" t="s">
        <v>322</v>
      </c>
      <c r="EW46" s="1" t="s">
        <v>275</v>
      </c>
      <c r="EX46" s="1" t="s">
        <v>275</v>
      </c>
      <c r="EY46" s="1" t="s">
        <v>275</v>
      </c>
      <c r="EZ46" s="1" t="s">
        <v>275</v>
      </c>
      <c r="FA46" s="1" t="s">
        <v>275</v>
      </c>
      <c r="FC46" s="1" t="s">
        <v>275</v>
      </c>
      <c r="FD46" s="1" t="s">
        <v>275</v>
      </c>
      <c r="FE46" s="1" t="s">
        <v>275</v>
      </c>
      <c r="FF46" s="1" t="s">
        <v>275</v>
      </c>
      <c r="FG46" s="1" t="s">
        <v>275</v>
      </c>
      <c r="FH46" s="1">
        <v>3</v>
      </c>
      <c r="FI46" s="22"/>
      <c r="FJ46" s="18">
        <v>561.09</v>
      </c>
      <c r="FK46" s="18">
        <v>250.09</v>
      </c>
      <c r="FL46" s="41">
        <v>715.62</v>
      </c>
      <c r="FM46" s="41">
        <v>6893.97</v>
      </c>
      <c r="FN46" s="37" t="s">
        <v>1103</v>
      </c>
      <c r="FO46" s="37" t="s">
        <v>1104</v>
      </c>
      <c r="FP46" s="37" t="s">
        <v>1105</v>
      </c>
      <c r="FQ46" s="37" t="s">
        <v>1106</v>
      </c>
      <c r="FR46" s="37" t="s">
        <v>1107</v>
      </c>
      <c r="FS46" s="37" t="s">
        <v>360</v>
      </c>
      <c r="FT46" s="37" t="s">
        <v>1108</v>
      </c>
      <c r="FU46" s="37" t="s">
        <v>1109</v>
      </c>
      <c r="FV46" s="1" t="s">
        <v>275</v>
      </c>
      <c r="FW46" s="1" t="s">
        <v>275</v>
      </c>
      <c r="FX46" s="37" t="s">
        <v>1110</v>
      </c>
      <c r="FY46" s="37" t="s">
        <v>1111</v>
      </c>
      <c r="FZ46" s="1" t="s">
        <v>275</v>
      </c>
      <c r="GA46" s="1" t="s">
        <v>275</v>
      </c>
      <c r="GB46" s="37" t="s">
        <v>1112</v>
      </c>
      <c r="GC46" s="37" t="s">
        <v>1113</v>
      </c>
      <c r="GD46" s="37" t="s">
        <v>1114</v>
      </c>
      <c r="GE46" s="37" t="s">
        <v>1115</v>
      </c>
      <c r="GF46" s="37" t="s">
        <v>1116</v>
      </c>
      <c r="GG46" s="37" t="s">
        <v>1117</v>
      </c>
      <c r="GH46" s="1">
        <v>170.2</v>
      </c>
      <c r="GI46" s="1">
        <v>2959.72</v>
      </c>
      <c r="GJ46" s="1" t="s">
        <v>275</v>
      </c>
      <c r="GK46" s="1" t="s">
        <v>275</v>
      </c>
      <c r="GL46" s="1" t="s">
        <v>275</v>
      </c>
      <c r="GM46" s="1" t="s">
        <v>275</v>
      </c>
      <c r="GN46" s="1" t="s">
        <v>275</v>
      </c>
      <c r="GO46" s="1" t="s">
        <v>275</v>
      </c>
      <c r="GP46" s="1" t="s">
        <v>275</v>
      </c>
      <c r="GQ46" s="1" t="s">
        <v>275</v>
      </c>
      <c r="GR46" s="1" t="s">
        <v>275</v>
      </c>
      <c r="GS46" s="1" t="s">
        <v>275</v>
      </c>
      <c r="GT46" s="1" t="s">
        <v>275</v>
      </c>
      <c r="GU46" s="1" t="s">
        <v>275</v>
      </c>
      <c r="GV46" s="1" t="s">
        <v>275</v>
      </c>
      <c r="GW46" s="1" t="s">
        <v>275</v>
      </c>
      <c r="GX46" s="1" t="s">
        <v>275</v>
      </c>
      <c r="GY46" s="1" t="s">
        <v>275</v>
      </c>
      <c r="GZ46" s="1" t="s">
        <v>275</v>
      </c>
      <c r="HA46" s="1" t="s">
        <v>275</v>
      </c>
      <c r="HB46" s="1">
        <v>5.8</v>
      </c>
      <c r="HC46" s="1">
        <v>39.729999999999997</v>
      </c>
      <c r="HD46" s="1" t="s">
        <v>275</v>
      </c>
      <c r="HE46" s="1" t="s">
        <v>275</v>
      </c>
      <c r="HF46" s="1">
        <v>34.76</v>
      </c>
      <c r="HG46" s="1">
        <v>208.95</v>
      </c>
      <c r="HH46" s="1" t="s">
        <v>275</v>
      </c>
      <c r="HI46" s="1" t="s">
        <v>275</v>
      </c>
      <c r="HJ46" s="1" t="s">
        <v>275</v>
      </c>
      <c r="HK46" s="1" t="s">
        <v>275</v>
      </c>
      <c r="HL46" s="1">
        <v>35.65</v>
      </c>
      <c r="HM46" s="1">
        <v>438.2</v>
      </c>
      <c r="HN46" s="1" t="s">
        <v>275</v>
      </c>
      <c r="HO46" s="1" t="s">
        <v>275</v>
      </c>
      <c r="HP46" s="1" t="s">
        <v>275</v>
      </c>
      <c r="HQ46" s="1" t="s">
        <v>275</v>
      </c>
      <c r="HR46" s="1" t="s">
        <v>275</v>
      </c>
      <c r="HS46" s="1" t="s">
        <v>275</v>
      </c>
      <c r="HT46" s="1" t="s">
        <v>275</v>
      </c>
      <c r="HU46" s="1" t="s">
        <v>275</v>
      </c>
      <c r="HV46" s="1" t="s">
        <v>275</v>
      </c>
      <c r="HW46" s="1" t="s">
        <v>275</v>
      </c>
      <c r="HX46" s="1" t="s">
        <v>275</v>
      </c>
      <c r="HY46" s="1" t="s">
        <v>275</v>
      </c>
      <c r="HZ46" s="1" t="s">
        <v>275</v>
      </c>
      <c r="IA46" s="1" t="s">
        <v>275</v>
      </c>
      <c r="IB46" s="1">
        <v>948.69</v>
      </c>
      <c r="IC46" s="1">
        <v>4311.8500000000004</v>
      </c>
      <c r="ID46" s="1" t="s">
        <v>275</v>
      </c>
      <c r="IE46" s="1" t="s">
        <v>275</v>
      </c>
      <c r="IF46" s="1">
        <v>13</v>
      </c>
      <c r="IG46" s="1">
        <v>71.5</v>
      </c>
      <c r="IH46" s="1">
        <v>72</v>
      </c>
      <c r="II46" s="1">
        <v>648</v>
      </c>
      <c r="IJ46" s="1">
        <v>3.99</v>
      </c>
      <c r="IK46" s="1">
        <v>5.15</v>
      </c>
      <c r="IL46" s="1" t="s">
        <v>275</v>
      </c>
      <c r="IM46" s="1" t="s">
        <v>275</v>
      </c>
      <c r="IN46" s="1" t="s">
        <v>275</v>
      </c>
      <c r="IO46" s="1" t="s">
        <v>275</v>
      </c>
      <c r="IP46" s="1" t="s">
        <v>275</v>
      </c>
      <c r="IQ46" s="1" t="s">
        <v>275</v>
      </c>
      <c r="IR46" s="1" t="s">
        <v>275</v>
      </c>
      <c r="IS46" s="1" t="s">
        <v>275</v>
      </c>
      <c r="IT46" s="1" t="s">
        <v>275</v>
      </c>
      <c r="IU46" s="1" t="s">
        <v>275</v>
      </c>
      <c r="IV46" s="1" t="s">
        <v>275</v>
      </c>
      <c r="IW46" s="1" t="s">
        <v>275</v>
      </c>
      <c r="IX46" s="1" t="s">
        <v>275</v>
      </c>
      <c r="IY46" s="1" t="s">
        <v>275</v>
      </c>
      <c r="IZ46" s="1" t="s">
        <v>275</v>
      </c>
      <c r="JA46" s="1" t="s">
        <v>275</v>
      </c>
      <c r="JB46" s="1" t="s">
        <v>275</v>
      </c>
      <c r="JC46" s="1" t="s">
        <v>275</v>
      </c>
      <c r="JD46" s="1">
        <v>23.24</v>
      </c>
      <c r="JE46" s="1">
        <v>139.44</v>
      </c>
      <c r="JF46" s="1">
        <v>31.75</v>
      </c>
      <c r="JG46" s="1">
        <v>138.97999999999999</v>
      </c>
      <c r="JH46" s="1" t="s">
        <v>275</v>
      </c>
      <c r="JI46" s="1" t="s">
        <v>275</v>
      </c>
      <c r="JJ46" s="1" t="s">
        <v>275</v>
      </c>
      <c r="JK46" s="1" t="s">
        <v>275</v>
      </c>
      <c r="JL46" s="1" t="s">
        <v>275</v>
      </c>
      <c r="JM46" s="1" t="s">
        <v>275</v>
      </c>
      <c r="JN46" s="1" t="s">
        <v>275</v>
      </c>
      <c r="JO46" s="1" t="s">
        <v>275</v>
      </c>
      <c r="JP46" s="1">
        <v>3193</v>
      </c>
      <c r="JQ46" s="26">
        <v>5710</v>
      </c>
      <c r="JR46" s="1">
        <f t="shared" si="10"/>
        <v>91.141260973663208</v>
      </c>
      <c r="JS46" s="1">
        <v>38</v>
      </c>
      <c r="JT46" s="1">
        <v>5129</v>
      </c>
      <c r="JV46" s="1">
        <v>2</v>
      </c>
      <c r="JW46" s="1">
        <v>3</v>
      </c>
      <c r="JX46" s="1">
        <v>5</v>
      </c>
      <c r="KH46" s="1">
        <v>6</v>
      </c>
      <c r="KM46" s="1">
        <v>2</v>
      </c>
      <c r="KV46" s="1">
        <v>1</v>
      </c>
      <c r="LL46" s="1">
        <v>50</v>
      </c>
    </row>
    <row r="47" spans="1:324" ht="15" x14ac:dyDescent="0.25">
      <c r="A47" s="35" t="s">
        <v>1118</v>
      </c>
      <c r="B47" s="35" t="s">
        <v>597</v>
      </c>
      <c r="C47" s="35"/>
      <c r="D47" s="24">
        <v>341.3</v>
      </c>
      <c r="E47" s="24">
        <f t="shared" si="6"/>
        <v>49.657193085262229</v>
      </c>
      <c r="F47" s="19">
        <v>0</v>
      </c>
      <c r="G47" s="19">
        <v>100</v>
      </c>
      <c r="H47" s="25">
        <v>16948</v>
      </c>
      <c r="I47" s="42">
        <v>5.4975264699022803E-3</v>
      </c>
      <c r="J47" s="25">
        <v>8711</v>
      </c>
      <c r="K47" s="42">
        <v>0.513983950908662</v>
      </c>
      <c r="L47" s="25">
        <v>8237</v>
      </c>
      <c r="M47" s="42">
        <v>0.486016049091338</v>
      </c>
      <c r="N47" s="25">
        <v>4068</v>
      </c>
      <c r="O47" s="19">
        <f t="shared" si="7"/>
        <v>24.002832192589096</v>
      </c>
      <c r="P47" s="25">
        <v>3615</v>
      </c>
      <c r="Q47" s="19">
        <v>21.329950436629701</v>
      </c>
      <c r="R47" s="25">
        <v>12028</v>
      </c>
      <c r="S47" s="20">
        <f t="shared" si="8"/>
        <v>70.970025961765401</v>
      </c>
      <c r="T47" s="25">
        <v>6199</v>
      </c>
      <c r="U47" s="19">
        <v>36.576587207930103</v>
      </c>
      <c r="V47" s="25">
        <v>3064</v>
      </c>
      <c r="W47" s="19">
        <v>18.078829360396501</v>
      </c>
      <c r="X47" s="37" t="s">
        <v>1119</v>
      </c>
      <c r="Y47" s="20">
        <f t="shared" si="9"/>
        <v>73.973330186452685</v>
      </c>
      <c r="Z47" s="1">
        <v>9</v>
      </c>
      <c r="AA47" s="1">
        <v>20</v>
      </c>
      <c r="AB47" s="26">
        <v>4617</v>
      </c>
      <c r="AC47" s="25">
        <v>5140</v>
      </c>
      <c r="AD47" s="1">
        <v>3.29</v>
      </c>
      <c r="AE47" s="19">
        <v>4.4552529999999999</v>
      </c>
      <c r="AF47" s="19">
        <v>11.439689</v>
      </c>
      <c r="AG47" s="19">
        <v>2.2178990000000001</v>
      </c>
      <c r="AH47" s="1">
        <v>1</v>
      </c>
      <c r="AI47" s="23">
        <v>25.2917505030181</v>
      </c>
      <c r="AJ47" s="23">
        <f t="shared" si="5"/>
        <v>1299.9959758551304</v>
      </c>
      <c r="AK47" s="24">
        <v>20.693735985</v>
      </c>
      <c r="AL47" s="25">
        <v>3697</v>
      </c>
      <c r="AM47" s="24">
        <v>24.402402358</v>
      </c>
      <c r="AN47" s="25">
        <v>4359</v>
      </c>
      <c r="AO47" s="24">
        <v>79.6668761743</v>
      </c>
      <c r="AP47" s="25">
        <v>14231</v>
      </c>
      <c r="AQ47" s="24">
        <v>5.2063825705999998</v>
      </c>
      <c r="AR47" s="25">
        <v>930</v>
      </c>
      <c r="AS47" s="24">
        <v>29.2646870618</v>
      </c>
      <c r="AT47" s="25">
        <v>5228</v>
      </c>
      <c r="AU47" s="24">
        <v>27.7737274771</v>
      </c>
      <c r="AV47" s="25">
        <v>4961</v>
      </c>
      <c r="AW47" s="24">
        <v>43.092495053299999</v>
      </c>
      <c r="AX47" s="25">
        <v>7698</v>
      </c>
      <c r="AY47" s="24">
        <v>4.8578962173000004</v>
      </c>
      <c r="AZ47" s="25">
        <v>868</v>
      </c>
      <c r="BA47" s="24">
        <v>1.1019456751000001</v>
      </c>
      <c r="BB47" s="25">
        <v>197</v>
      </c>
      <c r="BC47" s="1">
        <v>23</v>
      </c>
      <c r="BD47" s="1">
        <v>20</v>
      </c>
      <c r="BE47" s="1">
        <v>3</v>
      </c>
      <c r="BF47" s="1">
        <v>32</v>
      </c>
      <c r="BG47" s="1">
        <v>21</v>
      </c>
      <c r="BH47" s="1">
        <v>11</v>
      </c>
      <c r="BI47" s="1">
        <v>0</v>
      </c>
      <c r="BO47" s="1">
        <v>140</v>
      </c>
      <c r="BP47" s="1">
        <v>2</v>
      </c>
      <c r="BQ47" s="1">
        <v>0</v>
      </c>
      <c r="BR47" s="1">
        <v>20</v>
      </c>
      <c r="BS47" s="1">
        <v>1</v>
      </c>
      <c r="BT47" s="1">
        <v>0</v>
      </c>
      <c r="BU47" s="1">
        <v>3</v>
      </c>
      <c r="BV47" s="1">
        <v>0</v>
      </c>
      <c r="BW47" s="1">
        <v>4</v>
      </c>
      <c r="BX47" s="1">
        <v>0</v>
      </c>
      <c r="BY47" s="1">
        <v>5</v>
      </c>
      <c r="BZ47" s="1">
        <v>6</v>
      </c>
      <c r="CA47" s="1">
        <v>99</v>
      </c>
      <c r="CB47" s="39" t="s">
        <v>275</v>
      </c>
      <c r="CC47" s="1">
        <v>135</v>
      </c>
      <c r="CD47" s="1">
        <v>0</v>
      </c>
      <c r="CE47" s="1">
        <v>52</v>
      </c>
      <c r="CF47" s="1">
        <v>54</v>
      </c>
      <c r="CG47" s="1">
        <v>29</v>
      </c>
      <c r="CH47" s="19">
        <v>16.439688715953299</v>
      </c>
      <c r="CI47" s="19">
        <v>15.544747081712099</v>
      </c>
      <c r="CJ47" s="19">
        <v>22.295719844358</v>
      </c>
      <c r="CK47" s="19">
        <v>83.754863813229605</v>
      </c>
      <c r="CL47" s="19">
        <v>8.3852140077820998</v>
      </c>
      <c r="CM47" s="19">
        <v>88.346303501945499</v>
      </c>
      <c r="CN47" s="19"/>
      <c r="CO47" s="1">
        <v>0</v>
      </c>
      <c r="CP47" s="26">
        <v>5500</v>
      </c>
      <c r="CQ47" s="26">
        <v>0</v>
      </c>
      <c r="CR47" s="26">
        <v>4400</v>
      </c>
      <c r="CS47" s="26">
        <v>1100</v>
      </c>
      <c r="CT47" s="26">
        <v>1644</v>
      </c>
      <c r="CU47" s="26">
        <v>2</v>
      </c>
      <c r="CV47" s="26"/>
      <c r="CW47" s="1">
        <v>67</v>
      </c>
      <c r="CX47" s="1">
        <v>3525</v>
      </c>
      <c r="CY47" s="1">
        <v>204</v>
      </c>
      <c r="CZ47" s="1">
        <v>27</v>
      </c>
      <c r="DA47" s="1">
        <v>431</v>
      </c>
      <c r="DB47" s="1">
        <v>31</v>
      </c>
      <c r="DC47" s="1">
        <v>24</v>
      </c>
      <c r="DD47" s="1">
        <v>1394</v>
      </c>
      <c r="DE47" s="1">
        <v>78</v>
      </c>
      <c r="DF47" s="1">
        <v>10</v>
      </c>
      <c r="DG47" s="1">
        <v>920</v>
      </c>
      <c r="DH47" s="1">
        <v>54</v>
      </c>
      <c r="DI47" s="1">
        <v>6</v>
      </c>
      <c r="DJ47" s="1">
        <v>708</v>
      </c>
      <c r="DK47" s="1">
        <v>34</v>
      </c>
      <c r="DO47" s="1">
        <v>8.31</v>
      </c>
      <c r="DP47" s="1" t="s">
        <v>358</v>
      </c>
      <c r="DQ47" s="1">
        <v>7.19</v>
      </c>
      <c r="DR47" s="26">
        <v>920801</v>
      </c>
      <c r="DS47" s="26">
        <v>3460</v>
      </c>
      <c r="DT47" s="26">
        <v>1769.9416472950099</v>
      </c>
      <c r="DU47" s="40">
        <v>2</v>
      </c>
      <c r="DV47" s="1">
        <v>5</v>
      </c>
      <c r="DW47" s="1">
        <v>0</v>
      </c>
      <c r="DX47" s="1">
        <v>0</v>
      </c>
      <c r="DY47" s="1">
        <v>21</v>
      </c>
      <c r="DZ47" s="1">
        <v>8</v>
      </c>
      <c r="EA47" s="1">
        <v>1249</v>
      </c>
      <c r="EB47" s="1">
        <v>2122</v>
      </c>
      <c r="EC47" s="1">
        <v>236160</v>
      </c>
      <c r="ED47" s="26">
        <v>8329</v>
      </c>
      <c r="EE47" s="26">
        <v>8209</v>
      </c>
      <c r="EF47" s="19">
        <v>98.559250810421403</v>
      </c>
      <c r="EG47" s="19">
        <v>39.334876355219897</v>
      </c>
      <c r="EH47" s="19">
        <v>60.665123644780103</v>
      </c>
      <c r="EI47" s="1">
        <v>120</v>
      </c>
      <c r="EJ47" s="19">
        <v>1.44074918957858</v>
      </c>
      <c r="EK47" s="26">
        <v>179</v>
      </c>
      <c r="EL47" s="26">
        <v>633</v>
      </c>
      <c r="EM47" s="44">
        <v>172.517</v>
      </c>
      <c r="EN47" s="26">
        <v>6471</v>
      </c>
      <c r="EO47" s="23">
        <v>28.218204</v>
      </c>
      <c r="EP47" s="23">
        <v>26.966466</v>
      </c>
      <c r="EQ47" s="23">
        <v>13.954567000000001</v>
      </c>
      <c r="ER47" s="23">
        <v>29.964456999999999</v>
      </c>
      <c r="ES47" s="1">
        <v>0.48577999999999999</v>
      </c>
      <c r="ET47" s="1">
        <v>0.03</v>
      </c>
      <c r="EU47" s="31">
        <v>54.103382495423197</v>
      </c>
      <c r="EV47" s="31" t="s">
        <v>322</v>
      </c>
      <c r="EW47" s="1">
        <v>5</v>
      </c>
      <c r="EX47" s="1">
        <v>0</v>
      </c>
      <c r="EY47" s="1">
        <v>2</v>
      </c>
      <c r="EZ47" s="1">
        <v>0</v>
      </c>
      <c r="FA47" s="1">
        <v>0</v>
      </c>
      <c r="FB47" s="33">
        <v>0</v>
      </c>
      <c r="FC47" s="1">
        <v>13</v>
      </c>
      <c r="FD47" s="1">
        <v>0</v>
      </c>
      <c r="FE47" s="1">
        <v>2</v>
      </c>
      <c r="FF47" s="1">
        <v>0</v>
      </c>
      <c r="FG47" s="1">
        <v>0</v>
      </c>
      <c r="FH47" s="1">
        <v>5</v>
      </c>
      <c r="FI47" s="1">
        <v>1</v>
      </c>
      <c r="FJ47" s="24">
        <v>7738.13</v>
      </c>
      <c r="FK47" s="24">
        <v>7288.13</v>
      </c>
      <c r="FL47" s="44">
        <v>31936.34</v>
      </c>
      <c r="FM47" s="44">
        <v>128719.06</v>
      </c>
      <c r="FN47" s="37" t="s">
        <v>1120</v>
      </c>
      <c r="FO47" s="37" t="s">
        <v>1121</v>
      </c>
      <c r="FP47" s="37" t="s">
        <v>1122</v>
      </c>
      <c r="FQ47" s="37" t="s">
        <v>1123</v>
      </c>
      <c r="FR47" s="37" t="s">
        <v>1124</v>
      </c>
      <c r="FS47" s="37" t="s">
        <v>1125</v>
      </c>
      <c r="FT47" s="37" t="s">
        <v>1126</v>
      </c>
      <c r="FU47" s="37" t="s">
        <v>1127</v>
      </c>
      <c r="FV47" s="37" t="s">
        <v>1128</v>
      </c>
      <c r="FW47" s="37" t="s">
        <v>1129</v>
      </c>
      <c r="FX47" s="37" t="s">
        <v>1130</v>
      </c>
      <c r="FY47" s="37" t="s">
        <v>1131</v>
      </c>
      <c r="FZ47" s="37" t="s">
        <v>1132</v>
      </c>
      <c r="GA47" s="37" t="s">
        <v>1133</v>
      </c>
      <c r="GB47" s="37" t="s">
        <v>1134</v>
      </c>
      <c r="GC47" s="37" t="s">
        <v>1135</v>
      </c>
      <c r="GD47" s="37" t="s">
        <v>1136</v>
      </c>
      <c r="GE47" s="37" t="s">
        <v>1137</v>
      </c>
      <c r="GF47" s="37" t="s">
        <v>1138</v>
      </c>
      <c r="GG47" s="37" t="s">
        <v>1139</v>
      </c>
      <c r="GH47" s="1" t="s">
        <v>275</v>
      </c>
      <c r="GI47" s="1" t="s">
        <v>275</v>
      </c>
      <c r="GJ47" s="1" t="s">
        <v>275</v>
      </c>
      <c r="GK47" s="1" t="s">
        <v>275</v>
      </c>
      <c r="GL47" s="1">
        <v>516</v>
      </c>
      <c r="GM47" s="1">
        <v>183.7</v>
      </c>
      <c r="GN47" s="1">
        <v>9221.7000000000007</v>
      </c>
      <c r="GO47" s="1">
        <v>5367.03</v>
      </c>
      <c r="GP47" s="1" t="s">
        <v>275</v>
      </c>
      <c r="GQ47" s="1" t="s">
        <v>275</v>
      </c>
      <c r="GR47" s="1" t="s">
        <v>275</v>
      </c>
      <c r="GS47" s="1" t="s">
        <v>275</v>
      </c>
      <c r="GT47" s="1" t="s">
        <v>275</v>
      </c>
      <c r="GU47" s="1" t="s">
        <v>275</v>
      </c>
      <c r="GV47" s="1" t="s">
        <v>275</v>
      </c>
      <c r="GW47" s="1" t="s">
        <v>275</v>
      </c>
      <c r="GX47" s="1">
        <v>65</v>
      </c>
      <c r="GY47" s="1">
        <v>183.95</v>
      </c>
      <c r="GZ47" s="1" t="s">
        <v>275</v>
      </c>
      <c r="HA47" s="1" t="s">
        <v>275</v>
      </c>
      <c r="HB47" s="1" t="s">
        <v>275</v>
      </c>
      <c r="HC47" s="1" t="s">
        <v>275</v>
      </c>
      <c r="HD47" s="1" t="s">
        <v>275</v>
      </c>
      <c r="HE47" s="1" t="s">
        <v>275</v>
      </c>
      <c r="HF47" s="1" t="s">
        <v>275</v>
      </c>
      <c r="HG47" s="1" t="s">
        <v>275</v>
      </c>
      <c r="HH47" s="1" t="s">
        <v>275</v>
      </c>
      <c r="HI47" s="1" t="s">
        <v>275</v>
      </c>
      <c r="HJ47" s="1" t="s">
        <v>275</v>
      </c>
      <c r="HK47" s="1" t="s">
        <v>275</v>
      </c>
      <c r="HL47" s="1">
        <v>792.23</v>
      </c>
      <c r="HM47" s="1">
        <v>9882.64</v>
      </c>
      <c r="HN47" s="1" t="s">
        <v>275</v>
      </c>
      <c r="HO47" s="1" t="s">
        <v>275</v>
      </c>
      <c r="HP47" s="1" t="s">
        <v>275</v>
      </c>
      <c r="HQ47" s="1" t="s">
        <v>275</v>
      </c>
      <c r="HR47" s="1" t="s">
        <v>275</v>
      </c>
      <c r="HS47" s="1" t="s">
        <v>275</v>
      </c>
      <c r="HT47" s="1" t="s">
        <v>275</v>
      </c>
      <c r="HU47" s="1" t="s">
        <v>275</v>
      </c>
      <c r="HV47" s="1" t="s">
        <v>275</v>
      </c>
      <c r="HW47" s="1" t="s">
        <v>275</v>
      </c>
      <c r="HX47" s="1">
        <v>3411.2</v>
      </c>
      <c r="HY47" s="1">
        <v>14074.61</v>
      </c>
      <c r="HZ47" s="1" t="s">
        <v>275</v>
      </c>
      <c r="IA47" s="1" t="s">
        <v>275</v>
      </c>
      <c r="IB47" s="1">
        <v>10304.719999999999</v>
      </c>
      <c r="IC47" s="1">
        <v>42642.95</v>
      </c>
      <c r="ID47" s="1" t="s">
        <v>275</v>
      </c>
      <c r="IE47" s="1" t="s">
        <v>275</v>
      </c>
      <c r="IF47" s="1" t="s">
        <v>275</v>
      </c>
      <c r="IG47" s="1" t="s">
        <v>275</v>
      </c>
      <c r="IH47" s="1" t="s">
        <v>275</v>
      </c>
      <c r="II47" s="1" t="s">
        <v>275</v>
      </c>
      <c r="IJ47" s="1" t="s">
        <v>275</v>
      </c>
      <c r="IK47" s="1" t="s">
        <v>275</v>
      </c>
      <c r="IL47" s="1" t="s">
        <v>275</v>
      </c>
      <c r="IM47" s="1" t="s">
        <v>275</v>
      </c>
      <c r="IN47" s="1" t="s">
        <v>275</v>
      </c>
      <c r="IO47" s="1" t="s">
        <v>275</v>
      </c>
      <c r="IP47" s="1" t="s">
        <v>275</v>
      </c>
      <c r="IQ47" s="1" t="s">
        <v>275</v>
      </c>
      <c r="IR47" s="1" t="s">
        <v>275</v>
      </c>
      <c r="IS47" s="1" t="s">
        <v>275</v>
      </c>
      <c r="IT47" s="1" t="s">
        <v>275</v>
      </c>
      <c r="IU47" s="1" t="s">
        <v>275</v>
      </c>
      <c r="IV47" s="1" t="s">
        <v>275</v>
      </c>
      <c r="IW47" s="1" t="s">
        <v>275</v>
      </c>
      <c r="IX47" s="1" t="s">
        <v>275</v>
      </c>
      <c r="IY47" s="1" t="s">
        <v>275</v>
      </c>
      <c r="IZ47" s="1" t="s">
        <v>275</v>
      </c>
      <c r="JA47" s="1" t="s">
        <v>275</v>
      </c>
      <c r="JB47" s="1" t="s">
        <v>275</v>
      </c>
      <c r="JC47" s="1" t="s">
        <v>275</v>
      </c>
      <c r="JD47" s="1">
        <v>177.75</v>
      </c>
      <c r="JE47" s="1">
        <v>1326.02</v>
      </c>
      <c r="JF47" s="1" t="s">
        <v>275</v>
      </c>
      <c r="JG47" s="1" t="s">
        <v>275</v>
      </c>
      <c r="JH47" s="1" t="s">
        <v>275</v>
      </c>
      <c r="JI47" s="1" t="s">
        <v>275</v>
      </c>
      <c r="JJ47" s="1">
        <v>98.9</v>
      </c>
      <c r="JK47" s="1">
        <v>395.6</v>
      </c>
      <c r="JL47" s="1" t="s">
        <v>275</v>
      </c>
      <c r="JM47" s="1" t="s">
        <v>275</v>
      </c>
      <c r="JN47" s="1" t="s">
        <v>275</v>
      </c>
      <c r="JO47" s="1" t="s">
        <v>275</v>
      </c>
      <c r="JP47" s="1">
        <v>50</v>
      </c>
      <c r="JQ47" s="26">
        <v>256</v>
      </c>
      <c r="JR47" s="1">
        <f t="shared" si="10"/>
        <v>1.5105027141845644</v>
      </c>
      <c r="JS47" s="1">
        <v>13</v>
      </c>
      <c r="JT47" s="1">
        <v>91</v>
      </c>
      <c r="JW47" s="1">
        <v>8</v>
      </c>
      <c r="JX47" s="1">
        <v>1</v>
      </c>
      <c r="KO47" s="1">
        <v>4</v>
      </c>
      <c r="KV47" s="1">
        <v>4</v>
      </c>
      <c r="LL47" s="1">
        <v>6</v>
      </c>
    </row>
    <row r="48" spans="1:324" ht="15" x14ac:dyDescent="0.25">
      <c r="A48" s="35" t="s">
        <v>1140</v>
      </c>
      <c r="B48" s="35" t="s">
        <v>697</v>
      </c>
      <c r="C48" s="35"/>
      <c r="D48" s="18">
        <v>79.7</v>
      </c>
      <c r="E48" s="18">
        <f t="shared" si="6"/>
        <v>116.62484316185696</v>
      </c>
      <c r="F48" s="19">
        <v>0</v>
      </c>
      <c r="G48" s="20">
        <v>100</v>
      </c>
      <c r="H48" s="21">
        <v>9295</v>
      </c>
      <c r="I48" s="36">
        <v>3.0150760288967199E-3</v>
      </c>
      <c r="J48" s="21">
        <v>4873</v>
      </c>
      <c r="K48" s="36">
        <v>0.52426035502958601</v>
      </c>
      <c r="L48" s="21">
        <v>4422</v>
      </c>
      <c r="M48" s="36">
        <v>0.47573964497041399</v>
      </c>
      <c r="N48" s="21">
        <v>2481</v>
      </c>
      <c r="O48" s="20">
        <f t="shared" si="7"/>
        <v>26.691769768692847</v>
      </c>
      <c r="P48" s="21">
        <v>2219</v>
      </c>
      <c r="Q48" s="20">
        <v>23.873050026896198</v>
      </c>
      <c r="R48" s="21">
        <v>6295</v>
      </c>
      <c r="S48" s="20">
        <f t="shared" si="8"/>
        <v>67.724583109198491</v>
      </c>
      <c r="T48" s="21">
        <v>3411</v>
      </c>
      <c r="U48" s="20">
        <v>36.6971490048413</v>
      </c>
      <c r="V48" s="21">
        <v>1184</v>
      </c>
      <c r="W48" s="20">
        <v>12.738031199569701</v>
      </c>
      <c r="X48" s="37" t="s">
        <v>1141</v>
      </c>
      <c r="Y48" s="20">
        <f t="shared" si="9"/>
        <v>62.28079612694998</v>
      </c>
      <c r="Z48" s="38">
        <v>3</v>
      </c>
      <c r="AA48" s="38">
        <v>17</v>
      </c>
      <c r="AB48" s="21">
        <v>1895</v>
      </c>
      <c r="AC48" s="21">
        <v>2506</v>
      </c>
      <c r="AD48" s="22">
        <v>3.71</v>
      </c>
      <c r="AE48" s="20">
        <v>2.3144450000000001</v>
      </c>
      <c r="AF48" s="20">
        <v>7.7813249999999998</v>
      </c>
      <c r="AG48" s="20">
        <v>0.63846800000000004</v>
      </c>
      <c r="AH48" s="22">
        <v>0</v>
      </c>
      <c r="AI48" s="23">
        <v>30.471928397070801</v>
      </c>
      <c r="AJ48" s="23">
        <f t="shared" si="5"/>
        <v>763.6265256305943</v>
      </c>
      <c r="AK48" s="18">
        <v>17.311898512700001</v>
      </c>
      <c r="AL48" s="21">
        <v>1594</v>
      </c>
      <c r="AM48" s="18">
        <v>37.937445319299997</v>
      </c>
      <c r="AN48" s="21">
        <v>3494</v>
      </c>
      <c r="AO48" s="18">
        <v>76.640419947500007</v>
      </c>
      <c r="AP48" s="21">
        <v>7058</v>
      </c>
      <c r="AQ48" s="18">
        <v>6.0695538058</v>
      </c>
      <c r="AR48" s="21">
        <v>559</v>
      </c>
      <c r="AS48" s="18">
        <v>23.031496062999999</v>
      </c>
      <c r="AT48" s="21">
        <v>2121</v>
      </c>
      <c r="AU48" s="18">
        <v>21.3254593176</v>
      </c>
      <c r="AV48" s="21">
        <v>1964</v>
      </c>
      <c r="AW48" s="18">
        <v>44.748250218700001</v>
      </c>
      <c r="AX48" s="21">
        <v>4121</v>
      </c>
      <c r="AY48" s="18">
        <v>6.1897419073000002</v>
      </c>
      <c r="AZ48" s="21">
        <v>570</v>
      </c>
      <c r="BA48" s="18">
        <v>1.8293963255000001</v>
      </c>
      <c r="BB48" s="21">
        <v>168</v>
      </c>
      <c r="BC48" s="1">
        <v>20</v>
      </c>
      <c r="BD48" s="1">
        <v>16</v>
      </c>
      <c r="BE48" s="1">
        <v>4</v>
      </c>
      <c r="BF48" s="1">
        <v>32</v>
      </c>
      <c r="BG48" s="1">
        <v>29</v>
      </c>
      <c r="BH48" s="1">
        <v>3</v>
      </c>
      <c r="BI48" s="1">
        <v>0</v>
      </c>
      <c r="BJ48" s="22"/>
      <c r="BK48" s="22"/>
      <c r="BL48" s="22"/>
      <c r="BM48" s="22"/>
      <c r="BN48" s="22"/>
      <c r="BO48" s="22">
        <v>135</v>
      </c>
      <c r="BP48" s="22">
        <v>1</v>
      </c>
      <c r="BQ48" s="22">
        <v>0</v>
      </c>
      <c r="BR48" s="22">
        <v>18</v>
      </c>
      <c r="BS48" s="22">
        <v>2</v>
      </c>
      <c r="BT48" s="22">
        <v>0</v>
      </c>
      <c r="BU48" s="22">
        <v>1</v>
      </c>
      <c r="BV48" s="22">
        <v>0</v>
      </c>
      <c r="BW48" s="22">
        <v>5</v>
      </c>
      <c r="BX48" s="22">
        <v>0</v>
      </c>
      <c r="BY48" s="22">
        <v>2</v>
      </c>
      <c r="BZ48" s="22">
        <v>19</v>
      </c>
      <c r="CA48" s="22">
        <v>87</v>
      </c>
      <c r="CB48" s="39" t="s">
        <v>275</v>
      </c>
      <c r="CC48" s="22">
        <v>68</v>
      </c>
      <c r="CD48" s="22">
        <v>11</v>
      </c>
      <c r="CE48" s="22">
        <v>0</v>
      </c>
      <c r="CF48" s="22">
        <v>31</v>
      </c>
      <c r="CG48" s="22">
        <v>26</v>
      </c>
      <c r="CH48" s="20">
        <v>19.912210694333599</v>
      </c>
      <c r="CI48" s="20">
        <v>21.787709497206698</v>
      </c>
      <c r="CJ48" s="20">
        <v>66.360734237829206</v>
      </c>
      <c r="CK48" s="20">
        <v>85.395051875498794</v>
      </c>
      <c r="CL48" s="20">
        <v>12.490023942537899</v>
      </c>
      <c r="CM48" s="20">
        <v>88.826815642458101</v>
      </c>
      <c r="CN48" s="20"/>
      <c r="CO48" s="1">
        <v>0</v>
      </c>
      <c r="CP48" s="21">
        <v>9000</v>
      </c>
      <c r="CQ48" s="21">
        <v>6300</v>
      </c>
      <c r="CR48" s="21">
        <v>900</v>
      </c>
      <c r="CS48" s="21">
        <v>1800</v>
      </c>
      <c r="CT48" s="21">
        <v>1509</v>
      </c>
      <c r="CU48" s="21">
        <v>0</v>
      </c>
      <c r="CV48" s="21">
        <v>5</v>
      </c>
      <c r="CW48" s="22">
        <v>30</v>
      </c>
      <c r="CX48" s="22">
        <v>5380</v>
      </c>
      <c r="CY48" s="22">
        <v>168</v>
      </c>
      <c r="CZ48" s="22">
        <v>11</v>
      </c>
      <c r="DA48" s="22">
        <v>221</v>
      </c>
      <c r="DB48" s="22">
        <v>14</v>
      </c>
      <c r="DC48" s="22">
        <v>11</v>
      </c>
      <c r="DD48" s="22">
        <v>940</v>
      </c>
      <c r="DE48" s="22">
        <v>57</v>
      </c>
      <c r="DF48" s="22">
        <v>5</v>
      </c>
      <c r="DG48" s="22">
        <v>541</v>
      </c>
      <c r="DH48" s="22">
        <v>25</v>
      </c>
      <c r="DI48" s="22">
        <v>2</v>
      </c>
      <c r="DJ48" s="22">
        <v>1360</v>
      </c>
      <c r="DK48" s="22">
        <v>31</v>
      </c>
      <c r="DL48" s="22"/>
      <c r="DM48" s="22"/>
      <c r="DN48" s="22"/>
      <c r="DO48" s="1">
        <v>8.42</v>
      </c>
      <c r="DP48" s="1" t="s">
        <v>358</v>
      </c>
      <c r="DQ48" s="1">
        <v>6.19</v>
      </c>
      <c r="DR48" s="21">
        <v>416291</v>
      </c>
      <c r="DS48" s="21">
        <v>2928</v>
      </c>
      <c r="DT48" s="21">
        <v>1708.2390902366899</v>
      </c>
      <c r="DU48" s="40"/>
      <c r="DV48" s="1">
        <v>1</v>
      </c>
      <c r="DW48" s="1">
        <v>2</v>
      </c>
      <c r="DX48" s="1">
        <v>0</v>
      </c>
      <c r="DY48" s="1">
        <v>6</v>
      </c>
      <c r="DZ48" s="1">
        <v>4</v>
      </c>
      <c r="EA48" s="1">
        <v>540</v>
      </c>
      <c r="EB48" s="1">
        <v>760</v>
      </c>
      <c r="EC48" s="1">
        <v>93456</v>
      </c>
      <c r="ED48" s="21">
        <v>4301</v>
      </c>
      <c r="EE48" s="21">
        <v>4216</v>
      </c>
      <c r="EF48" s="20">
        <v>98.023715415019794</v>
      </c>
      <c r="EG48" s="20">
        <v>38.923149905123303</v>
      </c>
      <c r="EH48" s="20">
        <v>61.076850094876697</v>
      </c>
      <c r="EI48" s="22">
        <v>85</v>
      </c>
      <c r="EJ48" s="20">
        <v>1.97628458498024</v>
      </c>
      <c r="EK48" s="21">
        <v>147</v>
      </c>
      <c r="EL48" s="21">
        <v>256</v>
      </c>
      <c r="EM48" s="41">
        <v>37.616</v>
      </c>
      <c r="EN48" s="21">
        <v>3783</v>
      </c>
      <c r="EO48" s="28">
        <v>12.318265999999999</v>
      </c>
      <c r="EP48" s="28">
        <v>31.509384000000001</v>
      </c>
      <c r="EQ48" s="28">
        <v>15.728258</v>
      </c>
      <c r="ER48" s="28">
        <v>39.677504999999996</v>
      </c>
      <c r="ES48" s="1">
        <v>0</v>
      </c>
      <c r="ET48" s="1">
        <v>0</v>
      </c>
      <c r="EU48" s="31">
        <v>55.3892166322047</v>
      </c>
      <c r="EV48" s="31" t="s">
        <v>299</v>
      </c>
      <c r="EW48" s="1">
        <v>3</v>
      </c>
      <c r="EX48" s="1">
        <v>3</v>
      </c>
      <c r="EY48" s="1">
        <v>6</v>
      </c>
      <c r="EZ48" s="1">
        <v>1</v>
      </c>
      <c r="FA48" s="1">
        <v>0</v>
      </c>
      <c r="FB48" s="33">
        <v>4</v>
      </c>
      <c r="FC48" s="1">
        <v>10</v>
      </c>
      <c r="FD48" s="1">
        <v>1</v>
      </c>
      <c r="FE48" s="1">
        <v>0</v>
      </c>
      <c r="FF48" s="1">
        <v>0</v>
      </c>
      <c r="FG48" s="1">
        <v>0</v>
      </c>
      <c r="FH48" s="1">
        <v>2</v>
      </c>
      <c r="FI48" s="22">
        <v>1</v>
      </c>
      <c r="FJ48" s="18">
        <v>989.1</v>
      </c>
      <c r="FK48" s="18">
        <v>529.1</v>
      </c>
      <c r="FL48" s="41">
        <v>2100.87</v>
      </c>
      <c r="FM48" s="41">
        <v>9595.7900000000009</v>
      </c>
      <c r="FN48" s="1" t="s">
        <v>275</v>
      </c>
      <c r="FO48" s="1" t="s">
        <v>275</v>
      </c>
      <c r="FP48" s="37" t="s">
        <v>1142</v>
      </c>
      <c r="FQ48" s="37" t="s">
        <v>1143</v>
      </c>
      <c r="FR48" s="37" t="s">
        <v>1144</v>
      </c>
      <c r="FS48" s="37" t="s">
        <v>1145</v>
      </c>
      <c r="FT48" s="37" t="s">
        <v>1146</v>
      </c>
      <c r="FU48" s="37" t="s">
        <v>1147</v>
      </c>
      <c r="FV48" s="37" t="s">
        <v>1148</v>
      </c>
      <c r="FW48" s="37" t="s">
        <v>1149</v>
      </c>
      <c r="FX48" s="37" t="s">
        <v>1150</v>
      </c>
      <c r="FY48" s="37" t="s">
        <v>1151</v>
      </c>
      <c r="FZ48" s="1" t="s">
        <v>275</v>
      </c>
      <c r="GA48" s="1" t="s">
        <v>275</v>
      </c>
      <c r="GB48" s="37" t="s">
        <v>1152</v>
      </c>
      <c r="GC48" s="37" t="s">
        <v>1153</v>
      </c>
      <c r="GD48" s="37" t="s">
        <v>1154</v>
      </c>
      <c r="GE48" s="37" t="s">
        <v>1155</v>
      </c>
      <c r="GF48" s="37" t="s">
        <v>1156</v>
      </c>
      <c r="GG48" s="37" t="s">
        <v>1157</v>
      </c>
      <c r="GH48" s="1" t="s">
        <v>275</v>
      </c>
      <c r="GI48" s="1" t="s">
        <v>275</v>
      </c>
      <c r="GJ48" s="1" t="s">
        <v>275</v>
      </c>
      <c r="GK48" s="1" t="s">
        <v>275</v>
      </c>
      <c r="GL48" s="1" t="s">
        <v>275</v>
      </c>
      <c r="GM48" s="1" t="s">
        <v>275</v>
      </c>
      <c r="GN48" s="1">
        <v>990.48</v>
      </c>
      <c r="GO48" s="1">
        <v>444.66</v>
      </c>
      <c r="GP48" s="1" t="s">
        <v>275</v>
      </c>
      <c r="GQ48" s="1" t="s">
        <v>275</v>
      </c>
      <c r="GR48" s="1" t="s">
        <v>275</v>
      </c>
      <c r="GS48" s="1" t="s">
        <v>275</v>
      </c>
      <c r="GT48" s="1" t="s">
        <v>275</v>
      </c>
      <c r="GU48" s="1" t="s">
        <v>275</v>
      </c>
      <c r="GV48" s="1" t="s">
        <v>275</v>
      </c>
      <c r="GW48" s="1" t="s">
        <v>275</v>
      </c>
      <c r="GX48" s="1">
        <v>12.2</v>
      </c>
      <c r="GY48" s="1">
        <v>42.09</v>
      </c>
      <c r="GZ48" s="1" t="s">
        <v>275</v>
      </c>
      <c r="HA48" s="1" t="s">
        <v>275</v>
      </c>
      <c r="HB48" s="1" t="s">
        <v>275</v>
      </c>
      <c r="HC48" s="1" t="s">
        <v>275</v>
      </c>
      <c r="HD48" s="1" t="s">
        <v>275</v>
      </c>
      <c r="HE48" s="1" t="s">
        <v>275</v>
      </c>
      <c r="HF48" s="1">
        <v>17.46</v>
      </c>
      <c r="HG48" s="1">
        <v>219.12</v>
      </c>
      <c r="HH48" s="1" t="s">
        <v>275</v>
      </c>
      <c r="HI48" s="1" t="s">
        <v>275</v>
      </c>
      <c r="HJ48" s="1" t="s">
        <v>275</v>
      </c>
      <c r="HK48" s="1" t="s">
        <v>275</v>
      </c>
      <c r="HL48" s="1" t="s">
        <v>275</v>
      </c>
      <c r="HM48" s="1" t="s">
        <v>275</v>
      </c>
      <c r="HN48" s="1" t="s">
        <v>275</v>
      </c>
      <c r="HO48" s="1" t="s">
        <v>275</v>
      </c>
      <c r="HP48" s="1" t="s">
        <v>275</v>
      </c>
      <c r="HQ48" s="1" t="s">
        <v>275</v>
      </c>
      <c r="HR48" s="1" t="s">
        <v>275</v>
      </c>
      <c r="HS48" s="1" t="s">
        <v>275</v>
      </c>
      <c r="HT48" s="1" t="s">
        <v>275</v>
      </c>
      <c r="HU48" s="1" t="s">
        <v>275</v>
      </c>
      <c r="HV48" s="1" t="s">
        <v>275</v>
      </c>
      <c r="HW48" s="1" t="s">
        <v>275</v>
      </c>
      <c r="HX48" s="1">
        <v>243</v>
      </c>
      <c r="HY48" s="1">
        <v>1689.13</v>
      </c>
      <c r="HZ48" s="1" t="s">
        <v>275</v>
      </c>
      <c r="IA48" s="1" t="s">
        <v>275</v>
      </c>
      <c r="IB48" s="1">
        <v>416.74</v>
      </c>
      <c r="IC48" s="1">
        <v>2001.47</v>
      </c>
      <c r="ID48" s="1" t="s">
        <v>275</v>
      </c>
      <c r="IE48" s="1" t="s">
        <v>275</v>
      </c>
      <c r="IF48" s="1" t="s">
        <v>275</v>
      </c>
      <c r="IG48" s="1" t="s">
        <v>275</v>
      </c>
      <c r="IH48" s="1">
        <v>350.39</v>
      </c>
      <c r="II48" s="1">
        <v>2321.38</v>
      </c>
      <c r="IJ48" s="1" t="s">
        <v>275</v>
      </c>
      <c r="IK48" s="1" t="s">
        <v>275</v>
      </c>
      <c r="IL48" s="1">
        <v>20.93</v>
      </c>
      <c r="IM48" s="1">
        <v>85.81</v>
      </c>
      <c r="IN48" s="1" t="s">
        <v>275</v>
      </c>
      <c r="IO48" s="1" t="s">
        <v>275</v>
      </c>
      <c r="IP48" s="1">
        <v>208.66</v>
      </c>
      <c r="IQ48" s="1">
        <v>1356.29</v>
      </c>
      <c r="IR48" s="1" t="s">
        <v>275</v>
      </c>
      <c r="IS48" s="1" t="s">
        <v>275</v>
      </c>
      <c r="IT48" s="1">
        <v>63.7</v>
      </c>
      <c r="IU48" s="1">
        <v>538.27</v>
      </c>
      <c r="IV48" s="1" t="s">
        <v>275</v>
      </c>
      <c r="IW48" s="1" t="s">
        <v>275</v>
      </c>
      <c r="IX48" s="1" t="s">
        <v>275</v>
      </c>
      <c r="IY48" s="1" t="s">
        <v>275</v>
      </c>
      <c r="IZ48" s="1" t="s">
        <v>275</v>
      </c>
      <c r="JA48" s="1" t="s">
        <v>275</v>
      </c>
      <c r="JB48" s="1" t="s">
        <v>275</v>
      </c>
      <c r="JC48" s="1" t="s">
        <v>275</v>
      </c>
      <c r="JD48" s="1">
        <v>15.96</v>
      </c>
      <c r="JE48" s="1">
        <v>188.25</v>
      </c>
      <c r="JF48" s="1" t="s">
        <v>275</v>
      </c>
      <c r="JG48" s="1" t="s">
        <v>275</v>
      </c>
      <c r="JH48" s="1" t="s">
        <v>275</v>
      </c>
      <c r="JI48" s="1" t="s">
        <v>275</v>
      </c>
      <c r="JJ48" s="1" t="s">
        <v>275</v>
      </c>
      <c r="JK48" s="1" t="s">
        <v>275</v>
      </c>
      <c r="JL48" s="1" t="s">
        <v>275</v>
      </c>
      <c r="JM48" s="1" t="s">
        <v>275</v>
      </c>
      <c r="JN48" s="1" t="s">
        <v>275</v>
      </c>
      <c r="JO48" s="1" t="s">
        <v>275</v>
      </c>
      <c r="JP48" s="1">
        <v>28</v>
      </c>
      <c r="JQ48" s="26">
        <v>1151</v>
      </c>
      <c r="JR48" s="1">
        <f t="shared" si="10"/>
        <v>12.383001613770844</v>
      </c>
      <c r="JS48" s="1">
        <v>59</v>
      </c>
      <c r="JT48" s="1">
        <v>13</v>
      </c>
      <c r="JV48" s="1">
        <v>1</v>
      </c>
      <c r="JX48" s="1">
        <v>4</v>
      </c>
      <c r="KV48" s="1">
        <v>5</v>
      </c>
    </row>
    <row r="49" spans="1:327" ht="15" x14ac:dyDescent="0.25">
      <c r="A49" s="35" t="s">
        <v>1158</v>
      </c>
      <c r="B49" s="35" t="s">
        <v>482</v>
      </c>
      <c r="C49" s="35"/>
      <c r="D49" s="24">
        <v>324</v>
      </c>
      <c r="E49" s="24">
        <f t="shared" si="6"/>
        <v>118.80246913580247</v>
      </c>
      <c r="F49" s="19">
        <v>39.286085420347099</v>
      </c>
      <c r="G49" s="19">
        <v>61.508884963109203</v>
      </c>
      <c r="H49" s="25">
        <v>38492</v>
      </c>
      <c r="I49" s="42">
        <v>1.2485885584108901E-2</v>
      </c>
      <c r="J49" s="25">
        <v>19764</v>
      </c>
      <c r="K49" s="42">
        <v>0.513457341785306</v>
      </c>
      <c r="L49" s="25">
        <v>18728</v>
      </c>
      <c r="M49" s="42">
        <v>0.486542658214694</v>
      </c>
      <c r="N49" s="25">
        <v>11269</v>
      </c>
      <c r="O49" s="19">
        <f t="shared" si="7"/>
        <v>29.276213239114622</v>
      </c>
      <c r="P49" s="25">
        <v>7636</v>
      </c>
      <c r="Q49" s="19">
        <v>19.8378883923932</v>
      </c>
      <c r="R49" s="25">
        <v>24958</v>
      </c>
      <c r="S49" s="20">
        <f t="shared" si="8"/>
        <v>64.839447157850984</v>
      </c>
      <c r="T49" s="25">
        <v>13445</v>
      </c>
      <c r="U49" s="19">
        <v>34.929335965915001</v>
      </c>
      <c r="V49" s="25">
        <v>6142</v>
      </c>
      <c r="W49" s="19">
        <v>15.9565624025772</v>
      </c>
      <c r="X49" s="37" t="s">
        <v>1159</v>
      </c>
      <c r="Y49" s="20">
        <f t="shared" si="9"/>
        <v>76.732827600540375</v>
      </c>
      <c r="Z49" s="1">
        <v>16</v>
      </c>
      <c r="AA49" s="1">
        <v>33</v>
      </c>
      <c r="AB49" s="26">
        <v>8766</v>
      </c>
      <c r="AC49" s="25">
        <v>10182</v>
      </c>
      <c r="AD49" s="1">
        <v>3.76</v>
      </c>
      <c r="AE49" s="19">
        <v>2.2196030000000002</v>
      </c>
      <c r="AF49" s="19">
        <v>1.8856809999999999</v>
      </c>
      <c r="AG49" s="19">
        <v>0.903555</v>
      </c>
      <c r="AH49" s="1">
        <v>0</v>
      </c>
      <c r="AI49" s="23">
        <v>30.885826771653502</v>
      </c>
      <c r="AJ49" s="23">
        <f t="shared" si="5"/>
        <v>3144.7948818897594</v>
      </c>
      <c r="AK49" s="24">
        <v>28.424039137000001</v>
      </c>
      <c r="AL49" s="25">
        <v>11117</v>
      </c>
      <c r="AM49" s="24">
        <v>21.733758772400002</v>
      </c>
      <c r="AN49" s="25">
        <v>8500</v>
      </c>
      <c r="AO49" s="24">
        <v>82.889694695299994</v>
      </c>
      <c r="AP49" s="25">
        <v>32418</v>
      </c>
      <c r="AQ49" s="24">
        <v>18.4097830704</v>
      </c>
      <c r="AR49" s="25">
        <v>7200</v>
      </c>
      <c r="AS49" s="24">
        <v>76.370202070800005</v>
      </c>
      <c r="AT49" s="25">
        <v>29868</v>
      </c>
      <c r="AU49" s="24">
        <v>32.003659693400003</v>
      </c>
      <c r="AV49" s="25">
        <v>12517</v>
      </c>
      <c r="AW49" s="24">
        <v>68.923320089900002</v>
      </c>
      <c r="AX49" s="25">
        <v>26956</v>
      </c>
      <c r="AY49" s="24">
        <v>17.109256267799999</v>
      </c>
      <c r="AZ49" s="25">
        <v>6691</v>
      </c>
      <c r="BA49" s="24">
        <v>1.1123827988999999</v>
      </c>
      <c r="BB49" s="25">
        <v>435</v>
      </c>
      <c r="BC49" s="1">
        <v>48</v>
      </c>
      <c r="BD49" s="1">
        <v>42</v>
      </c>
      <c r="BE49" s="1">
        <v>6</v>
      </c>
      <c r="BF49" s="1">
        <v>195</v>
      </c>
      <c r="BG49" s="1">
        <v>154</v>
      </c>
      <c r="BH49" s="1">
        <v>41</v>
      </c>
      <c r="BI49" s="1">
        <v>0</v>
      </c>
      <c r="BO49" s="1">
        <v>190</v>
      </c>
      <c r="BP49" s="1">
        <v>1</v>
      </c>
      <c r="BQ49" s="1">
        <v>0</v>
      </c>
      <c r="BR49" s="1">
        <v>34</v>
      </c>
      <c r="BS49" s="1">
        <v>1</v>
      </c>
      <c r="BT49" s="1">
        <v>0</v>
      </c>
      <c r="BU49" s="1">
        <v>0</v>
      </c>
      <c r="BV49" s="1">
        <v>7</v>
      </c>
      <c r="BW49" s="1">
        <v>1</v>
      </c>
      <c r="BX49" s="1">
        <v>3</v>
      </c>
      <c r="BY49" s="1">
        <v>7</v>
      </c>
      <c r="BZ49" s="1">
        <v>36</v>
      </c>
      <c r="CA49" s="1">
        <v>100</v>
      </c>
      <c r="CB49" s="39">
        <v>0</v>
      </c>
      <c r="CC49" s="1">
        <v>289</v>
      </c>
      <c r="CD49" s="1">
        <v>0</v>
      </c>
      <c r="CE49" s="1">
        <v>77</v>
      </c>
      <c r="CF49" s="1">
        <v>188</v>
      </c>
      <c r="CG49" s="1">
        <v>24</v>
      </c>
      <c r="CH49" s="19">
        <v>13.003339226085201</v>
      </c>
      <c r="CI49" s="19">
        <v>11.392653702612501</v>
      </c>
      <c r="CJ49" s="19">
        <v>60.164997053623999</v>
      </c>
      <c r="CK49" s="19">
        <v>69.112158711451599</v>
      </c>
      <c r="CL49" s="19">
        <v>15.763111373011199</v>
      </c>
      <c r="CM49" s="19">
        <v>81.437831467295197</v>
      </c>
      <c r="CN49" s="19"/>
      <c r="CO49" s="1">
        <v>0</v>
      </c>
      <c r="CP49" s="26">
        <v>15000</v>
      </c>
      <c r="CQ49" s="26">
        <v>0</v>
      </c>
      <c r="CR49" s="26">
        <v>15000</v>
      </c>
      <c r="CS49" s="26">
        <v>0</v>
      </c>
      <c r="CT49" s="26">
        <v>1305</v>
      </c>
      <c r="CU49" s="26">
        <v>0</v>
      </c>
      <c r="CV49" s="26"/>
      <c r="CW49" s="1">
        <v>236</v>
      </c>
      <c r="CX49" s="1">
        <v>10109</v>
      </c>
      <c r="CY49" s="1">
        <v>685</v>
      </c>
      <c r="CZ49" s="1">
        <v>84</v>
      </c>
      <c r="DA49" s="1">
        <v>1841</v>
      </c>
      <c r="DB49" s="1">
        <v>127</v>
      </c>
      <c r="DC49" s="1">
        <v>97</v>
      </c>
      <c r="DD49" s="1">
        <v>4389</v>
      </c>
      <c r="DE49" s="1">
        <v>314</v>
      </c>
      <c r="DF49" s="1">
        <v>30</v>
      </c>
      <c r="DG49" s="1">
        <v>2286</v>
      </c>
      <c r="DH49" s="1">
        <v>136</v>
      </c>
      <c r="DI49" s="1">
        <v>7</v>
      </c>
      <c r="DJ49" s="1">
        <v>1202</v>
      </c>
      <c r="DK49" s="1">
        <v>59</v>
      </c>
      <c r="DO49" s="1">
        <v>6.69</v>
      </c>
      <c r="DP49" s="1" t="s">
        <v>298</v>
      </c>
      <c r="DQ49" s="1">
        <v>21.1</v>
      </c>
      <c r="DR49" s="26">
        <v>3435602</v>
      </c>
      <c r="DS49" s="26">
        <v>9866</v>
      </c>
      <c r="DT49" s="26">
        <v>5440.3192888841904</v>
      </c>
      <c r="DU49" s="40">
        <v>2</v>
      </c>
      <c r="DV49" s="1">
        <v>4</v>
      </c>
      <c r="DW49" s="1">
        <v>0</v>
      </c>
      <c r="DX49" s="1">
        <v>0</v>
      </c>
      <c r="DY49" s="1">
        <v>41</v>
      </c>
      <c r="DZ49" s="1">
        <v>9</v>
      </c>
      <c r="EA49" s="1">
        <v>1131</v>
      </c>
      <c r="EB49" s="1">
        <v>1679</v>
      </c>
      <c r="EC49" s="1">
        <v>138456</v>
      </c>
      <c r="ED49" s="26">
        <v>16688</v>
      </c>
      <c r="EE49" s="26">
        <v>16507</v>
      </c>
      <c r="EF49" s="19">
        <v>98.915388302972204</v>
      </c>
      <c r="EG49" s="19">
        <v>32.4953050221118</v>
      </c>
      <c r="EH49" s="19">
        <v>67.504694977888207</v>
      </c>
      <c r="EI49" s="1">
        <v>181</v>
      </c>
      <c r="EJ49" s="19">
        <v>1.0846116970277999</v>
      </c>
      <c r="EK49" s="26">
        <v>1109</v>
      </c>
      <c r="EL49" s="26">
        <v>2193</v>
      </c>
      <c r="EM49" s="44">
        <v>258.565</v>
      </c>
      <c r="EN49" s="26">
        <v>12045</v>
      </c>
      <c r="EO49" s="23">
        <v>50.917392999999997</v>
      </c>
      <c r="EP49" s="23">
        <v>14.462432</v>
      </c>
      <c r="EQ49" s="23">
        <v>12.386882999999999</v>
      </c>
      <c r="ER49" s="23">
        <v>21.768369</v>
      </c>
      <c r="ES49" s="1">
        <v>31.91826</v>
      </c>
      <c r="ET49" s="1">
        <v>1.82</v>
      </c>
      <c r="EU49" s="31">
        <v>52.8044712447808</v>
      </c>
      <c r="EV49" s="31" t="s">
        <v>322</v>
      </c>
      <c r="EW49" s="1">
        <v>4</v>
      </c>
      <c r="EX49" s="1">
        <v>0</v>
      </c>
      <c r="EY49" s="1">
        <v>0</v>
      </c>
      <c r="EZ49" s="1">
        <v>0</v>
      </c>
      <c r="FA49" s="1">
        <v>0</v>
      </c>
      <c r="FB49" s="33">
        <v>0</v>
      </c>
      <c r="FC49" s="1" t="s">
        <v>275</v>
      </c>
      <c r="FD49" s="1" t="s">
        <v>275</v>
      </c>
      <c r="FE49" s="1" t="s">
        <v>275</v>
      </c>
      <c r="FF49" s="1" t="s">
        <v>275</v>
      </c>
      <c r="FG49" s="1" t="s">
        <v>275</v>
      </c>
      <c r="FH49" s="1">
        <v>3</v>
      </c>
      <c r="FI49" s="1">
        <v>1</v>
      </c>
      <c r="FJ49" s="24">
        <v>10411</v>
      </c>
      <c r="FK49" s="24">
        <v>9697</v>
      </c>
      <c r="FL49" s="44">
        <v>43511.92</v>
      </c>
      <c r="FM49" s="44">
        <v>102415.77</v>
      </c>
      <c r="FN49" s="37" t="s">
        <v>1160</v>
      </c>
      <c r="FO49" s="37" t="s">
        <v>1161</v>
      </c>
      <c r="FP49" s="37" t="s">
        <v>1162</v>
      </c>
      <c r="FQ49" s="37" t="s">
        <v>1163</v>
      </c>
      <c r="FR49" s="37" t="s">
        <v>1164</v>
      </c>
      <c r="FS49" s="37" t="s">
        <v>1165</v>
      </c>
      <c r="FT49" s="37" t="s">
        <v>1166</v>
      </c>
      <c r="FU49" s="37" t="s">
        <v>1167</v>
      </c>
      <c r="FV49" s="37" t="s">
        <v>1168</v>
      </c>
      <c r="FW49" s="37" t="s">
        <v>1169</v>
      </c>
      <c r="FX49" s="1" t="s">
        <v>275</v>
      </c>
      <c r="FY49" s="1" t="s">
        <v>275</v>
      </c>
      <c r="FZ49" s="1" t="s">
        <v>275</v>
      </c>
      <c r="GA49" s="1" t="s">
        <v>275</v>
      </c>
      <c r="GB49" s="37" t="s">
        <v>1170</v>
      </c>
      <c r="GC49" s="37" t="s">
        <v>1171</v>
      </c>
      <c r="GD49" s="37" t="s">
        <v>1172</v>
      </c>
      <c r="GE49" s="37" t="s">
        <v>1173</v>
      </c>
      <c r="GF49" s="37" t="s">
        <v>1174</v>
      </c>
      <c r="GG49" s="37" t="s">
        <v>1175</v>
      </c>
      <c r="GH49" s="1" t="s">
        <v>275</v>
      </c>
      <c r="GI49" s="1" t="s">
        <v>275</v>
      </c>
      <c r="GJ49" s="1" t="s">
        <v>275</v>
      </c>
      <c r="GK49" s="1" t="s">
        <v>275</v>
      </c>
      <c r="GL49" s="1" t="s">
        <v>275</v>
      </c>
      <c r="GM49" s="1" t="s">
        <v>275</v>
      </c>
      <c r="GN49" s="1">
        <v>7658.19</v>
      </c>
      <c r="GO49" s="1">
        <v>2673.47</v>
      </c>
      <c r="GP49" s="1" t="s">
        <v>275</v>
      </c>
      <c r="GQ49" s="1" t="s">
        <v>275</v>
      </c>
      <c r="GR49" s="1" t="s">
        <v>275</v>
      </c>
      <c r="GS49" s="1" t="s">
        <v>275</v>
      </c>
      <c r="GT49" s="1" t="s">
        <v>275</v>
      </c>
      <c r="GU49" s="1" t="s">
        <v>275</v>
      </c>
      <c r="GV49" s="1" t="s">
        <v>275</v>
      </c>
      <c r="GW49" s="1" t="s">
        <v>275</v>
      </c>
      <c r="GX49" s="1">
        <v>2319.17</v>
      </c>
      <c r="GY49" s="1">
        <v>9273.48</v>
      </c>
      <c r="GZ49" s="1" t="s">
        <v>275</v>
      </c>
      <c r="HA49" s="1" t="s">
        <v>275</v>
      </c>
      <c r="HB49" s="1" t="s">
        <v>275</v>
      </c>
      <c r="HC49" s="1" t="s">
        <v>275</v>
      </c>
      <c r="HD49" s="1" t="s">
        <v>275</v>
      </c>
      <c r="HE49" s="1" t="s">
        <v>275</v>
      </c>
      <c r="HF49" s="1" t="s">
        <v>275</v>
      </c>
      <c r="HG49" s="1" t="s">
        <v>275</v>
      </c>
      <c r="HH49" s="1" t="s">
        <v>275</v>
      </c>
      <c r="HI49" s="1" t="s">
        <v>275</v>
      </c>
      <c r="HJ49" s="1" t="s">
        <v>275</v>
      </c>
      <c r="HK49" s="1" t="s">
        <v>275</v>
      </c>
      <c r="HL49" s="1">
        <v>4.84</v>
      </c>
      <c r="HM49" s="1">
        <v>47.04</v>
      </c>
      <c r="HN49" s="1" t="s">
        <v>275</v>
      </c>
      <c r="HO49" s="1" t="s">
        <v>275</v>
      </c>
      <c r="HP49" s="1" t="s">
        <v>275</v>
      </c>
      <c r="HQ49" s="1" t="s">
        <v>275</v>
      </c>
      <c r="HR49" s="1" t="s">
        <v>275</v>
      </c>
      <c r="HS49" s="1" t="s">
        <v>275</v>
      </c>
      <c r="HT49" s="1" t="s">
        <v>275</v>
      </c>
      <c r="HU49" s="1" t="s">
        <v>275</v>
      </c>
      <c r="HV49" s="1" t="s">
        <v>275</v>
      </c>
      <c r="HW49" s="1" t="s">
        <v>275</v>
      </c>
      <c r="HX49" s="1">
        <v>40.75</v>
      </c>
      <c r="HY49" s="1">
        <v>232.54</v>
      </c>
      <c r="HZ49" s="1" t="s">
        <v>275</v>
      </c>
      <c r="IA49" s="1" t="s">
        <v>275</v>
      </c>
      <c r="IB49" s="1">
        <v>33.14</v>
      </c>
      <c r="IC49" s="1">
        <v>134.22</v>
      </c>
      <c r="ID49" s="1" t="s">
        <v>275</v>
      </c>
      <c r="IE49" s="1" t="s">
        <v>275</v>
      </c>
      <c r="IF49" s="1" t="s">
        <v>275</v>
      </c>
      <c r="IG49" s="1" t="s">
        <v>275</v>
      </c>
      <c r="IH49" s="1" t="s">
        <v>275</v>
      </c>
      <c r="II49" s="1" t="s">
        <v>275</v>
      </c>
      <c r="IJ49" s="1" t="s">
        <v>275</v>
      </c>
      <c r="IK49" s="1" t="s">
        <v>275</v>
      </c>
      <c r="IL49" s="1" t="s">
        <v>275</v>
      </c>
      <c r="IM49" s="1" t="s">
        <v>275</v>
      </c>
      <c r="IN49" s="1" t="s">
        <v>275</v>
      </c>
      <c r="IO49" s="1" t="s">
        <v>275</v>
      </c>
      <c r="IP49" s="1" t="s">
        <v>275</v>
      </c>
      <c r="IQ49" s="1" t="s">
        <v>275</v>
      </c>
      <c r="IR49" s="1" t="s">
        <v>275</v>
      </c>
      <c r="IS49" s="1" t="s">
        <v>275</v>
      </c>
      <c r="IT49" s="1" t="s">
        <v>275</v>
      </c>
      <c r="IU49" s="1" t="s">
        <v>275</v>
      </c>
      <c r="IV49" s="1" t="s">
        <v>275</v>
      </c>
      <c r="IW49" s="1" t="s">
        <v>275</v>
      </c>
      <c r="IX49" s="1" t="s">
        <v>275</v>
      </c>
      <c r="IY49" s="1" t="s">
        <v>275</v>
      </c>
      <c r="IZ49" s="1" t="s">
        <v>275</v>
      </c>
      <c r="JA49" s="1" t="s">
        <v>275</v>
      </c>
      <c r="JB49" s="1" t="s">
        <v>275</v>
      </c>
      <c r="JC49" s="1" t="s">
        <v>275</v>
      </c>
      <c r="JD49" s="1">
        <v>99.66</v>
      </c>
      <c r="JE49" s="1">
        <v>985.4</v>
      </c>
      <c r="JF49" s="1" t="s">
        <v>275</v>
      </c>
      <c r="JG49" s="1" t="s">
        <v>275</v>
      </c>
      <c r="JH49" s="1" t="s">
        <v>275</v>
      </c>
      <c r="JI49" s="1" t="s">
        <v>275</v>
      </c>
      <c r="JJ49" s="1">
        <v>0</v>
      </c>
      <c r="JK49" s="1">
        <v>0</v>
      </c>
      <c r="JL49" s="1" t="s">
        <v>275</v>
      </c>
      <c r="JM49" s="1" t="s">
        <v>275</v>
      </c>
      <c r="JN49" s="1" t="s">
        <v>275</v>
      </c>
      <c r="JO49" s="1" t="s">
        <v>275</v>
      </c>
      <c r="JP49" s="1">
        <v>20451</v>
      </c>
      <c r="JQ49" s="26">
        <v>34177</v>
      </c>
      <c r="JR49" s="1">
        <f t="shared" si="10"/>
        <v>88.7898784162943</v>
      </c>
      <c r="JS49" s="1">
        <v>28969</v>
      </c>
      <c r="JT49" s="1">
        <v>18</v>
      </c>
      <c r="JU49" s="1">
        <v>2</v>
      </c>
      <c r="JV49" s="1">
        <v>16</v>
      </c>
      <c r="JW49" s="1">
        <v>5</v>
      </c>
      <c r="JX49" s="1">
        <v>3</v>
      </c>
      <c r="KF49" s="1">
        <v>1</v>
      </c>
      <c r="KH49" s="1">
        <v>3</v>
      </c>
      <c r="KK49" s="1">
        <v>1</v>
      </c>
      <c r="KM49" s="1">
        <v>2</v>
      </c>
      <c r="KO49" s="1">
        <v>7</v>
      </c>
      <c r="KU49" s="1">
        <v>35</v>
      </c>
      <c r="KY49" s="1">
        <v>2</v>
      </c>
      <c r="LH49" s="1">
        <v>1</v>
      </c>
      <c r="LL49" s="1">
        <v>5</v>
      </c>
      <c r="LO49" s="1">
        <v>5</v>
      </c>
    </row>
    <row r="50" spans="1:327" ht="15" x14ac:dyDescent="0.25">
      <c r="A50" s="35" t="s">
        <v>1176</v>
      </c>
      <c r="B50" s="35" t="s">
        <v>618</v>
      </c>
      <c r="C50" s="35"/>
      <c r="D50" s="18">
        <v>385.4</v>
      </c>
      <c r="E50" s="18">
        <f t="shared" si="6"/>
        <v>12.31966787752984</v>
      </c>
      <c r="F50" s="19">
        <v>0</v>
      </c>
      <c r="G50" s="20">
        <v>100</v>
      </c>
      <c r="H50" s="21">
        <v>4748</v>
      </c>
      <c r="I50" s="36">
        <v>1.54013781443805E-3</v>
      </c>
      <c r="J50" s="21">
        <v>2518</v>
      </c>
      <c r="K50" s="36">
        <v>0.53032855939342904</v>
      </c>
      <c r="L50" s="21">
        <v>2230</v>
      </c>
      <c r="M50" s="36">
        <v>0.46967144060657101</v>
      </c>
      <c r="N50" s="21">
        <v>1236</v>
      </c>
      <c r="O50" s="20">
        <f t="shared" si="7"/>
        <v>26.03201347935973</v>
      </c>
      <c r="P50" s="21">
        <v>1014</v>
      </c>
      <c r="Q50" s="20">
        <v>21.356360572872799</v>
      </c>
      <c r="R50" s="21">
        <v>3291</v>
      </c>
      <c r="S50" s="20">
        <f t="shared" si="8"/>
        <v>69.313395113732099</v>
      </c>
      <c r="T50" s="21">
        <v>1592</v>
      </c>
      <c r="U50" s="20">
        <v>33.529907329401901</v>
      </c>
      <c r="V50" s="21">
        <v>906</v>
      </c>
      <c r="W50" s="20">
        <v>19.081718618365599</v>
      </c>
      <c r="X50" s="37" t="s">
        <v>1177</v>
      </c>
      <c r="Y50" s="20">
        <f t="shared" si="9"/>
        <v>71.251053074978941</v>
      </c>
      <c r="Z50" s="38">
        <v>4</v>
      </c>
      <c r="AA50" s="38">
        <v>7</v>
      </c>
      <c r="AB50" s="21">
        <v>1100</v>
      </c>
      <c r="AC50" s="21">
        <v>1429</v>
      </c>
      <c r="AD50" s="22">
        <v>3.32</v>
      </c>
      <c r="AE50" s="20">
        <v>23.093071999999999</v>
      </c>
      <c r="AF50" s="20">
        <v>12.386284</v>
      </c>
      <c r="AG50" s="20">
        <v>2.09937</v>
      </c>
      <c r="AH50" s="22">
        <v>0</v>
      </c>
      <c r="AI50" s="23">
        <v>31.188811188811201</v>
      </c>
      <c r="AJ50" s="23">
        <f t="shared" si="5"/>
        <v>445.68811188811202</v>
      </c>
      <c r="AK50" s="18">
        <v>32.100623521800003</v>
      </c>
      <c r="AL50" s="21">
        <v>1510</v>
      </c>
      <c r="AM50" s="18">
        <v>20.232208127300002</v>
      </c>
      <c r="AN50" s="21">
        <v>952</v>
      </c>
      <c r="AO50" s="18">
        <v>82.734895721399994</v>
      </c>
      <c r="AP50" s="21">
        <v>3892</v>
      </c>
      <c r="AQ50" s="18">
        <v>8.4497957428999992</v>
      </c>
      <c r="AR50" s="21">
        <v>397</v>
      </c>
      <c r="AS50" s="18">
        <v>42.850999784999999</v>
      </c>
      <c r="AT50" s="21">
        <v>2016</v>
      </c>
      <c r="AU50" s="18">
        <v>10.4923672329</v>
      </c>
      <c r="AV50" s="21">
        <v>494</v>
      </c>
      <c r="AW50" s="18">
        <v>53.879810793399997</v>
      </c>
      <c r="AX50" s="21">
        <v>2535</v>
      </c>
      <c r="AY50" s="18">
        <v>6.7060847130000001</v>
      </c>
      <c r="AZ50" s="21">
        <v>315</v>
      </c>
      <c r="BA50" s="18">
        <v>0.59342076970000002</v>
      </c>
      <c r="BB50" s="21">
        <v>28</v>
      </c>
      <c r="BC50" s="1">
        <v>16</v>
      </c>
      <c r="BD50" s="1">
        <v>13</v>
      </c>
      <c r="BE50" s="1">
        <v>3</v>
      </c>
      <c r="BF50" s="1">
        <v>39</v>
      </c>
      <c r="BG50" s="1">
        <v>30</v>
      </c>
      <c r="BH50" s="1">
        <v>1</v>
      </c>
      <c r="BI50" s="1">
        <v>0</v>
      </c>
      <c r="BJ50" s="22"/>
      <c r="BK50" s="22"/>
      <c r="BL50" s="22"/>
      <c r="BM50" s="22"/>
      <c r="BN50" s="22"/>
      <c r="BO50" s="22">
        <v>18</v>
      </c>
      <c r="BP50" s="22">
        <v>0</v>
      </c>
      <c r="BQ50" s="22">
        <v>0</v>
      </c>
      <c r="BR50" s="22">
        <v>2</v>
      </c>
      <c r="BS50" s="22">
        <v>0</v>
      </c>
      <c r="BT50" s="22">
        <v>0</v>
      </c>
      <c r="BU50" s="22">
        <v>0</v>
      </c>
      <c r="BV50" s="22">
        <v>0</v>
      </c>
      <c r="BW50" s="22">
        <v>0</v>
      </c>
      <c r="BX50" s="22">
        <v>0</v>
      </c>
      <c r="BY50" s="22">
        <v>0</v>
      </c>
      <c r="BZ50" s="22">
        <v>5</v>
      </c>
      <c r="CA50" s="22">
        <v>11</v>
      </c>
      <c r="CB50" s="39">
        <v>1</v>
      </c>
      <c r="CC50" s="22">
        <v>94</v>
      </c>
      <c r="CD50" s="22">
        <v>0</v>
      </c>
      <c r="CE50" s="22">
        <v>0</v>
      </c>
      <c r="CF50" s="22">
        <v>65</v>
      </c>
      <c r="CG50" s="22">
        <v>29</v>
      </c>
      <c r="CH50" s="20">
        <v>10.4968509447166</v>
      </c>
      <c r="CI50" s="20">
        <v>30.790762771168598</v>
      </c>
      <c r="CJ50" s="20">
        <v>49.825052484254698</v>
      </c>
      <c r="CK50" s="20">
        <v>62.001399580125998</v>
      </c>
      <c r="CL50" s="20">
        <v>14.6955913226032</v>
      </c>
      <c r="CM50" s="20">
        <v>80.895731280615806</v>
      </c>
      <c r="CN50" s="20"/>
      <c r="CO50" s="1" t="s">
        <v>870</v>
      </c>
      <c r="CP50" s="21">
        <v>1500</v>
      </c>
      <c r="CQ50" s="21">
        <v>900</v>
      </c>
      <c r="CR50" s="21">
        <v>300</v>
      </c>
      <c r="CS50" s="21">
        <v>300</v>
      </c>
      <c r="CT50" s="21">
        <v>295</v>
      </c>
      <c r="CU50" s="21">
        <v>2</v>
      </c>
      <c r="CV50" s="21"/>
      <c r="CW50" s="22">
        <v>47</v>
      </c>
      <c r="CX50" s="22">
        <v>1152</v>
      </c>
      <c r="CY50" s="22">
        <v>93</v>
      </c>
      <c r="CZ50" s="22">
        <v>15</v>
      </c>
      <c r="DA50" s="22">
        <v>164</v>
      </c>
      <c r="DB50" s="22">
        <v>16</v>
      </c>
      <c r="DC50" s="22">
        <v>19</v>
      </c>
      <c r="DD50" s="22">
        <v>514</v>
      </c>
      <c r="DE50" s="22">
        <v>40</v>
      </c>
      <c r="DF50" s="22">
        <v>11</v>
      </c>
      <c r="DG50" s="22">
        <v>262</v>
      </c>
      <c r="DH50" s="22">
        <v>23</v>
      </c>
      <c r="DI50" s="22">
        <v>2</v>
      </c>
      <c r="DJ50" s="22">
        <v>186</v>
      </c>
      <c r="DK50" s="22">
        <v>9</v>
      </c>
      <c r="DL50" s="22"/>
      <c r="DM50" s="22"/>
      <c r="DN50" s="22"/>
      <c r="DO50" s="1">
        <v>6.76</v>
      </c>
      <c r="DP50" s="1" t="s">
        <v>298</v>
      </c>
      <c r="DQ50" s="1">
        <v>16.28</v>
      </c>
      <c r="DR50" s="21">
        <v>459624</v>
      </c>
      <c r="DS50" s="21">
        <v>1077</v>
      </c>
      <c r="DT50" s="21">
        <v>568.57897030853803</v>
      </c>
      <c r="DU50" s="40"/>
      <c r="DV50" s="1">
        <v>0</v>
      </c>
      <c r="DW50" s="1">
        <v>0</v>
      </c>
      <c r="DX50" s="1">
        <v>0</v>
      </c>
      <c r="DY50" s="1">
        <v>8</v>
      </c>
      <c r="DZ50" s="1">
        <v>3</v>
      </c>
      <c r="EA50" s="1">
        <v>204</v>
      </c>
      <c r="EB50" s="1">
        <v>255</v>
      </c>
      <c r="EC50" s="1">
        <v>30960</v>
      </c>
      <c r="ED50" s="21">
        <v>1486</v>
      </c>
      <c r="EE50" s="21">
        <v>1436</v>
      </c>
      <c r="EF50" s="20">
        <v>96.635262449528895</v>
      </c>
      <c r="EG50" s="20">
        <v>30.013927576601699</v>
      </c>
      <c r="EH50" s="20">
        <v>69.986072423398298</v>
      </c>
      <c r="EI50" s="22">
        <v>50</v>
      </c>
      <c r="EJ50" s="20">
        <v>3.3647375504710602</v>
      </c>
      <c r="EK50" s="21">
        <v>39</v>
      </c>
      <c r="EL50" s="21">
        <v>102</v>
      </c>
      <c r="EM50" s="41">
        <v>14.523999999999999</v>
      </c>
      <c r="EN50" s="21">
        <v>1412</v>
      </c>
      <c r="EO50" s="28">
        <v>23.087819</v>
      </c>
      <c r="EP50" s="28">
        <v>36.614730999999999</v>
      </c>
      <c r="EQ50" s="28">
        <v>12.03966</v>
      </c>
      <c r="ER50" s="28">
        <v>26.628895</v>
      </c>
      <c r="ES50" s="1">
        <v>1.8970999999999998E-2</v>
      </c>
      <c r="ET50" s="1">
        <v>0</v>
      </c>
      <c r="EU50" s="31">
        <v>50.139914405484099</v>
      </c>
      <c r="EV50" s="31" t="s">
        <v>271</v>
      </c>
      <c r="EW50" s="1" t="s">
        <v>275</v>
      </c>
      <c r="EX50" s="1" t="s">
        <v>275</v>
      </c>
      <c r="EY50" s="1" t="s">
        <v>275</v>
      </c>
      <c r="EZ50" s="1" t="s">
        <v>275</v>
      </c>
      <c r="FA50" s="1" t="s">
        <v>275</v>
      </c>
      <c r="FC50" s="1" t="s">
        <v>275</v>
      </c>
      <c r="FD50" s="1" t="s">
        <v>275</v>
      </c>
      <c r="FE50" s="1" t="s">
        <v>275</v>
      </c>
      <c r="FF50" s="1" t="s">
        <v>275</v>
      </c>
      <c r="FG50" s="1" t="s">
        <v>275</v>
      </c>
      <c r="FH50" s="1">
        <v>2</v>
      </c>
      <c r="FI50" s="22"/>
      <c r="FJ50" s="18">
        <v>400.97</v>
      </c>
      <c r="FK50" s="18">
        <v>399.97</v>
      </c>
      <c r="FL50" s="41">
        <v>620.49</v>
      </c>
      <c r="FM50" s="41">
        <v>4495.18</v>
      </c>
      <c r="FN50" s="37" t="s">
        <v>1178</v>
      </c>
      <c r="FO50" s="37" t="s">
        <v>1179</v>
      </c>
      <c r="FP50" s="37" t="s">
        <v>1180</v>
      </c>
      <c r="FQ50" s="37" t="s">
        <v>1181</v>
      </c>
      <c r="FR50" s="37" t="s">
        <v>1182</v>
      </c>
      <c r="FS50" s="37" t="s">
        <v>1183</v>
      </c>
      <c r="FT50" s="37" t="s">
        <v>1184</v>
      </c>
      <c r="FU50" s="37" t="s">
        <v>1185</v>
      </c>
      <c r="FV50" s="1" t="s">
        <v>275</v>
      </c>
      <c r="FW50" s="1" t="s">
        <v>275</v>
      </c>
      <c r="FX50" s="37" t="s">
        <v>1186</v>
      </c>
      <c r="FY50" s="37" t="s">
        <v>1187</v>
      </c>
      <c r="FZ50" s="1" t="s">
        <v>275</v>
      </c>
      <c r="GA50" s="1" t="s">
        <v>275</v>
      </c>
      <c r="GB50" s="37" t="s">
        <v>1188</v>
      </c>
      <c r="GC50" s="37" t="s">
        <v>1189</v>
      </c>
      <c r="GD50" s="37" t="s">
        <v>1190</v>
      </c>
      <c r="GE50" s="37" t="s">
        <v>1191</v>
      </c>
      <c r="GF50" s="37" t="s">
        <v>1192</v>
      </c>
      <c r="GG50" s="37" t="s">
        <v>1193</v>
      </c>
      <c r="GH50" s="1">
        <v>32</v>
      </c>
      <c r="GI50" s="1">
        <v>507.2</v>
      </c>
      <c r="GJ50" s="1" t="s">
        <v>275</v>
      </c>
      <c r="GK50" s="1" t="s">
        <v>275</v>
      </c>
      <c r="GL50" s="1" t="s">
        <v>275</v>
      </c>
      <c r="GM50" s="1" t="s">
        <v>275</v>
      </c>
      <c r="GN50" s="1" t="s">
        <v>275</v>
      </c>
      <c r="GO50" s="1" t="s">
        <v>275</v>
      </c>
      <c r="GP50" s="1" t="s">
        <v>275</v>
      </c>
      <c r="GQ50" s="1" t="s">
        <v>275</v>
      </c>
      <c r="GR50" s="1" t="s">
        <v>275</v>
      </c>
      <c r="GS50" s="1" t="s">
        <v>275</v>
      </c>
      <c r="GT50" s="1" t="s">
        <v>275</v>
      </c>
      <c r="GU50" s="1" t="s">
        <v>275</v>
      </c>
      <c r="GV50" s="1" t="s">
        <v>275</v>
      </c>
      <c r="GW50" s="1" t="s">
        <v>275</v>
      </c>
      <c r="GX50" s="1" t="s">
        <v>275</v>
      </c>
      <c r="GY50" s="1" t="s">
        <v>275</v>
      </c>
      <c r="GZ50" s="1" t="s">
        <v>275</v>
      </c>
      <c r="HA50" s="1" t="s">
        <v>275</v>
      </c>
      <c r="HB50" s="1" t="s">
        <v>275</v>
      </c>
      <c r="HC50" s="1" t="s">
        <v>275</v>
      </c>
      <c r="HD50" s="1" t="s">
        <v>275</v>
      </c>
      <c r="HE50" s="1" t="s">
        <v>275</v>
      </c>
      <c r="HF50" s="1" t="s">
        <v>275</v>
      </c>
      <c r="HG50" s="1" t="s">
        <v>275</v>
      </c>
      <c r="HH50" s="1" t="s">
        <v>275</v>
      </c>
      <c r="HI50" s="1" t="s">
        <v>275</v>
      </c>
      <c r="HJ50" s="1" t="s">
        <v>275</v>
      </c>
      <c r="HK50" s="1" t="s">
        <v>275</v>
      </c>
      <c r="HL50" s="1">
        <v>27.27</v>
      </c>
      <c r="HM50" s="1">
        <v>338.15</v>
      </c>
      <c r="HN50" s="1">
        <v>14.4</v>
      </c>
      <c r="HO50" s="1">
        <v>234.08</v>
      </c>
      <c r="HP50" s="1" t="s">
        <v>275</v>
      </c>
      <c r="HQ50" s="1" t="s">
        <v>275</v>
      </c>
      <c r="HR50" s="1" t="s">
        <v>275</v>
      </c>
      <c r="HS50" s="1" t="s">
        <v>275</v>
      </c>
      <c r="HT50" s="1" t="s">
        <v>275</v>
      </c>
      <c r="HU50" s="1" t="s">
        <v>275</v>
      </c>
      <c r="HV50" s="1" t="s">
        <v>275</v>
      </c>
      <c r="HW50" s="1" t="s">
        <v>275</v>
      </c>
      <c r="HX50" s="1" t="s">
        <v>275</v>
      </c>
      <c r="HY50" s="1" t="s">
        <v>275</v>
      </c>
      <c r="HZ50" s="1" t="s">
        <v>275</v>
      </c>
      <c r="IA50" s="1" t="s">
        <v>275</v>
      </c>
      <c r="IB50" s="1">
        <v>1202.8</v>
      </c>
      <c r="IC50" s="1">
        <v>5349.05</v>
      </c>
      <c r="ID50" s="1" t="s">
        <v>275</v>
      </c>
      <c r="IE50" s="1" t="s">
        <v>275</v>
      </c>
      <c r="IF50" s="1" t="s">
        <v>275</v>
      </c>
      <c r="IG50" s="1" t="s">
        <v>275</v>
      </c>
      <c r="IH50" s="1">
        <v>8.1999999999999993</v>
      </c>
      <c r="II50" s="1">
        <v>67.650000000000006</v>
      </c>
      <c r="IJ50" s="1" t="s">
        <v>275</v>
      </c>
      <c r="IK50" s="1" t="s">
        <v>275</v>
      </c>
      <c r="IL50" s="1" t="s">
        <v>275</v>
      </c>
      <c r="IM50" s="1" t="s">
        <v>275</v>
      </c>
      <c r="IN50" s="1" t="s">
        <v>275</v>
      </c>
      <c r="IO50" s="1" t="s">
        <v>275</v>
      </c>
      <c r="IP50" s="1" t="s">
        <v>275</v>
      </c>
      <c r="IQ50" s="1" t="s">
        <v>275</v>
      </c>
      <c r="IR50" s="1" t="s">
        <v>275</v>
      </c>
      <c r="IS50" s="1" t="s">
        <v>275</v>
      </c>
      <c r="IT50" s="1" t="s">
        <v>275</v>
      </c>
      <c r="IU50" s="1" t="s">
        <v>275</v>
      </c>
      <c r="IV50" s="1" t="s">
        <v>275</v>
      </c>
      <c r="IW50" s="1" t="s">
        <v>275</v>
      </c>
      <c r="IX50" s="1" t="s">
        <v>275</v>
      </c>
      <c r="IY50" s="1" t="s">
        <v>275</v>
      </c>
      <c r="IZ50" s="1" t="s">
        <v>275</v>
      </c>
      <c r="JA50" s="1" t="s">
        <v>275</v>
      </c>
      <c r="JB50" s="1" t="s">
        <v>275</v>
      </c>
      <c r="JC50" s="1" t="s">
        <v>275</v>
      </c>
      <c r="JD50" s="1" t="s">
        <v>275</v>
      </c>
      <c r="JE50" s="1" t="s">
        <v>275</v>
      </c>
      <c r="JF50" s="1" t="s">
        <v>275</v>
      </c>
      <c r="JG50" s="1" t="s">
        <v>275</v>
      </c>
      <c r="JH50" s="1" t="s">
        <v>275</v>
      </c>
      <c r="JI50" s="1" t="s">
        <v>275</v>
      </c>
      <c r="JJ50" s="1" t="s">
        <v>275</v>
      </c>
      <c r="JK50" s="1" t="s">
        <v>275</v>
      </c>
      <c r="JL50" s="1" t="s">
        <v>275</v>
      </c>
      <c r="JM50" s="1" t="s">
        <v>275</v>
      </c>
      <c r="JN50" s="1" t="s">
        <v>275</v>
      </c>
      <c r="JO50" s="1" t="s">
        <v>275</v>
      </c>
      <c r="JP50" s="1">
        <v>134</v>
      </c>
      <c r="JQ50" s="26">
        <v>2795</v>
      </c>
      <c r="JR50" s="1">
        <f t="shared" si="10"/>
        <v>58.866891322662177</v>
      </c>
      <c r="JS50" s="1">
        <v>30</v>
      </c>
      <c r="JT50" s="1">
        <v>236</v>
      </c>
      <c r="JW50" s="1">
        <v>5</v>
      </c>
      <c r="JX50" s="1">
        <v>3</v>
      </c>
    </row>
    <row r="51" spans="1:327" ht="15" x14ac:dyDescent="0.25">
      <c r="A51" s="35" t="s">
        <v>1194</v>
      </c>
      <c r="B51" s="35" t="s">
        <v>1195</v>
      </c>
      <c r="C51" s="35" t="s">
        <v>698</v>
      </c>
      <c r="D51" s="24">
        <v>154</v>
      </c>
      <c r="E51" s="24">
        <f t="shared" si="6"/>
        <v>2041.1103896103896</v>
      </c>
      <c r="F51" s="19">
        <v>97.303161317210197</v>
      </c>
      <c r="G51" s="19">
        <v>2.6968386827897999</v>
      </c>
      <c r="H51" s="25">
        <v>314331</v>
      </c>
      <c r="I51" s="42">
        <v>0.101961469955797</v>
      </c>
      <c r="J51" s="25">
        <v>164772</v>
      </c>
      <c r="K51" s="42">
        <v>0.52419901314219697</v>
      </c>
      <c r="L51" s="25">
        <v>149559</v>
      </c>
      <c r="M51" s="42">
        <v>0.47580098685780298</v>
      </c>
      <c r="N51" s="25">
        <v>64957</v>
      </c>
      <c r="O51" s="19">
        <f t="shared" si="7"/>
        <v>20.665158702132466</v>
      </c>
      <c r="P51" s="25">
        <v>77962</v>
      </c>
      <c r="Q51" s="19">
        <v>24.8025170918554</v>
      </c>
      <c r="R51" s="25">
        <v>231928</v>
      </c>
      <c r="S51" s="20">
        <f t="shared" si="8"/>
        <v>73.784641031269587</v>
      </c>
      <c r="T51" s="25">
        <v>126387</v>
      </c>
      <c r="U51" s="19">
        <v>40.208251810989097</v>
      </c>
      <c r="V51" s="25">
        <v>42791</v>
      </c>
      <c r="W51" s="19">
        <v>13.613356620886901</v>
      </c>
      <c r="X51" s="37" t="s">
        <v>1196</v>
      </c>
      <c r="Y51" s="20">
        <f t="shared" si="9"/>
        <v>67.553629772437347</v>
      </c>
      <c r="Z51" s="1">
        <v>35</v>
      </c>
      <c r="AA51" s="1">
        <v>2226</v>
      </c>
      <c r="AB51" s="26">
        <v>59388</v>
      </c>
      <c r="AC51" s="25">
        <v>93141</v>
      </c>
      <c r="AD51" s="1">
        <v>3.34</v>
      </c>
      <c r="AE51" s="19">
        <v>1.864914</v>
      </c>
      <c r="AF51" s="19">
        <v>0.15889900000000001</v>
      </c>
      <c r="AG51" s="19">
        <v>0.187887</v>
      </c>
      <c r="AH51" s="1">
        <v>4</v>
      </c>
      <c r="AI51" s="23">
        <v>15.956541505892799</v>
      </c>
      <c r="AJ51" s="23">
        <f t="shared" si="5"/>
        <v>14862.082324003612</v>
      </c>
      <c r="AK51" s="24">
        <v>8.8265366554</v>
      </c>
      <c r="AL51" s="25">
        <v>26475</v>
      </c>
      <c r="AM51" s="24">
        <v>27.518682710499998</v>
      </c>
      <c r="AN51" s="25">
        <v>82542</v>
      </c>
      <c r="AO51" s="24">
        <v>51.8862668294</v>
      </c>
      <c r="AP51" s="25">
        <v>155632</v>
      </c>
      <c r="AQ51" s="24">
        <v>3.6972254681000001</v>
      </c>
      <c r="AR51" s="25">
        <v>11090</v>
      </c>
      <c r="AS51" s="24">
        <v>3.1070485348000001</v>
      </c>
      <c r="AT51" s="25">
        <v>9320</v>
      </c>
      <c r="AU51" s="24">
        <v>17.072234443399999</v>
      </c>
      <c r="AV51" s="25">
        <v>51208</v>
      </c>
      <c r="AW51" s="24">
        <v>28.2238205128</v>
      </c>
      <c r="AX51" s="25">
        <v>84657</v>
      </c>
      <c r="AY51" s="24">
        <v>2.3098570224000001</v>
      </c>
      <c r="AZ51" s="25">
        <v>6928</v>
      </c>
      <c r="BA51" s="24">
        <v>6.5131309264999997</v>
      </c>
      <c r="BB51" s="25">
        <v>19536</v>
      </c>
      <c r="BC51" s="1">
        <v>679</v>
      </c>
      <c r="BD51" s="1">
        <v>486</v>
      </c>
      <c r="BE51" s="1">
        <v>193</v>
      </c>
      <c r="BF51" s="1">
        <v>4528</v>
      </c>
      <c r="BG51" s="1">
        <v>3969</v>
      </c>
      <c r="BH51" s="1">
        <v>559</v>
      </c>
      <c r="BI51" s="1">
        <v>0</v>
      </c>
      <c r="BJ51" s="1">
        <v>1</v>
      </c>
      <c r="BK51" s="1">
        <v>1</v>
      </c>
      <c r="BL51" s="1">
        <v>1</v>
      </c>
      <c r="BM51" s="1">
        <v>1836</v>
      </c>
      <c r="BN51" s="1">
        <v>153</v>
      </c>
      <c r="BO51" s="1">
        <v>16271</v>
      </c>
      <c r="BP51" s="1">
        <v>23</v>
      </c>
      <c r="BQ51" s="1">
        <v>0</v>
      </c>
      <c r="BR51" s="1">
        <v>1124</v>
      </c>
      <c r="BS51" s="1">
        <v>97</v>
      </c>
      <c r="BT51" s="1">
        <v>3</v>
      </c>
      <c r="BU51" s="1">
        <v>134</v>
      </c>
      <c r="BV51" s="1">
        <v>310</v>
      </c>
      <c r="BW51" s="1">
        <v>697</v>
      </c>
      <c r="BX51" s="1">
        <v>353</v>
      </c>
      <c r="BY51" s="1">
        <v>164</v>
      </c>
      <c r="BZ51" s="1">
        <v>1476</v>
      </c>
      <c r="CA51" s="1">
        <v>11890</v>
      </c>
      <c r="CB51" s="39">
        <v>1</v>
      </c>
      <c r="CC51" s="1">
        <v>110</v>
      </c>
      <c r="CD51" s="1">
        <v>5</v>
      </c>
      <c r="CE51" s="1">
        <v>87</v>
      </c>
      <c r="CF51" s="1">
        <v>0</v>
      </c>
      <c r="CG51" s="1">
        <v>18</v>
      </c>
      <c r="CH51" s="19">
        <v>55.423497707776399</v>
      </c>
      <c r="CI51" s="19">
        <v>67.066061133120797</v>
      </c>
      <c r="CJ51" s="19">
        <v>53.450145478360803</v>
      </c>
      <c r="CK51" s="19">
        <v>94.010156644227607</v>
      </c>
      <c r="CL51" s="19">
        <v>47.973502539161103</v>
      </c>
      <c r="CM51" s="19">
        <v>94.508326086256304</v>
      </c>
      <c r="CN51" s="19"/>
      <c r="CO51" s="1" t="s">
        <v>1005</v>
      </c>
      <c r="CP51" s="26">
        <v>216481</v>
      </c>
      <c r="CQ51" s="26">
        <v>216481</v>
      </c>
      <c r="CR51" s="26">
        <v>0</v>
      </c>
      <c r="CS51" s="26">
        <v>0</v>
      </c>
      <c r="CT51" s="26">
        <v>102306</v>
      </c>
      <c r="CU51" s="26">
        <v>292</v>
      </c>
      <c r="CV51" s="26">
        <v>322</v>
      </c>
      <c r="CW51" s="1">
        <v>560</v>
      </c>
      <c r="CX51" s="1">
        <v>107643</v>
      </c>
      <c r="CY51" s="1">
        <v>7728</v>
      </c>
      <c r="CZ51" s="1">
        <v>160</v>
      </c>
      <c r="DA51" s="1">
        <v>8991</v>
      </c>
      <c r="DB51" s="1">
        <v>557</v>
      </c>
      <c r="DC51" s="1">
        <v>163</v>
      </c>
      <c r="DD51" s="1">
        <v>31160</v>
      </c>
      <c r="DE51" s="1">
        <v>1540</v>
      </c>
      <c r="DF51" s="1">
        <v>80</v>
      </c>
      <c r="DG51" s="1">
        <v>17389</v>
      </c>
      <c r="DH51" s="1">
        <v>1340</v>
      </c>
      <c r="DI51" s="1">
        <v>47</v>
      </c>
      <c r="DJ51" s="1">
        <v>20676</v>
      </c>
      <c r="DK51" s="1">
        <v>1276</v>
      </c>
      <c r="DL51" s="1">
        <v>48</v>
      </c>
      <c r="DM51" s="1">
        <v>23885</v>
      </c>
      <c r="DN51" s="1">
        <v>2606</v>
      </c>
      <c r="DO51" s="1">
        <v>11.44</v>
      </c>
      <c r="DP51" s="1" t="s">
        <v>1197</v>
      </c>
      <c r="DQ51" s="1">
        <v>2.02</v>
      </c>
      <c r="DR51" s="26">
        <v>4265326</v>
      </c>
      <c r="DS51" s="26">
        <v>51208</v>
      </c>
      <c r="DT51" s="26">
        <v>33530.967970819402</v>
      </c>
      <c r="DU51" s="40">
        <v>44</v>
      </c>
      <c r="DV51" s="1">
        <v>13</v>
      </c>
      <c r="DW51" s="1">
        <v>14</v>
      </c>
      <c r="DX51" s="1">
        <v>1</v>
      </c>
      <c r="DY51" s="1">
        <v>0</v>
      </c>
      <c r="DZ51" s="1">
        <v>20</v>
      </c>
      <c r="EA51" s="1">
        <v>7238</v>
      </c>
      <c r="EB51" s="1">
        <v>14428</v>
      </c>
      <c r="EC51" s="1">
        <v>2481828</v>
      </c>
      <c r="ED51" s="26">
        <v>166559</v>
      </c>
      <c r="EE51" s="26">
        <v>163010</v>
      </c>
      <c r="EF51" s="19">
        <v>97.8692235183929</v>
      </c>
      <c r="EG51" s="19">
        <v>46.118643028035102</v>
      </c>
      <c r="EH51" s="19">
        <v>53.881356971964898</v>
      </c>
      <c r="EI51" s="1">
        <v>3549</v>
      </c>
      <c r="EJ51" s="19">
        <v>2.13077648160712</v>
      </c>
      <c r="EK51" s="26">
        <v>19302</v>
      </c>
      <c r="EL51" s="26">
        <v>86487</v>
      </c>
      <c r="EM51" s="44">
        <v>36099.065999999999</v>
      </c>
      <c r="EN51" s="26">
        <v>147516</v>
      </c>
      <c r="EO51" s="23">
        <v>0.71992199999999995</v>
      </c>
      <c r="EP51" s="23">
        <v>17.171697000000002</v>
      </c>
      <c r="EQ51" s="23">
        <v>21.784078000000001</v>
      </c>
      <c r="ER51" s="23">
        <v>58.627538999999999</v>
      </c>
      <c r="ES51" s="1">
        <v>199.27636699999999</v>
      </c>
      <c r="ET51" s="1">
        <v>11.36</v>
      </c>
      <c r="EU51" s="31">
        <v>59.9239208918057</v>
      </c>
      <c r="EV51" s="31" t="s">
        <v>462</v>
      </c>
      <c r="EW51" s="1">
        <v>35</v>
      </c>
      <c r="EX51" s="1">
        <v>6</v>
      </c>
      <c r="EY51" s="1">
        <v>0</v>
      </c>
      <c r="EZ51" s="1">
        <v>0</v>
      </c>
      <c r="FA51" s="1">
        <v>1</v>
      </c>
      <c r="FB51" s="33">
        <v>0</v>
      </c>
      <c r="FC51" s="1">
        <v>156</v>
      </c>
      <c r="FD51" s="1">
        <v>0</v>
      </c>
      <c r="FE51" s="1">
        <v>24</v>
      </c>
      <c r="FF51" s="1">
        <v>1</v>
      </c>
      <c r="FG51" s="1">
        <v>20</v>
      </c>
      <c r="FH51" s="1">
        <v>8</v>
      </c>
      <c r="FI51" s="1">
        <v>11</v>
      </c>
      <c r="FJ51" s="24">
        <v>2665.45</v>
      </c>
      <c r="FK51" s="24">
        <v>2641.95</v>
      </c>
      <c r="FL51" s="44">
        <v>7824.9</v>
      </c>
      <c r="FM51" s="44">
        <v>15177.31</v>
      </c>
      <c r="FN51" s="37" t="s">
        <v>1198</v>
      </c>
      <c r="FO51" s="37" t="s">
        <v>1199</v>
      </c>
      <c r="FP51" s="37" t="s">
        <v>1200</v>
      </c>
      <c r="FQ51" s="37" t="s">
        <v>1201</v>
      </c>
      <c r="FR51" s="37" t="s">
        <v>1202</v>
      </c>
      <c r="FS51" s="37" t="s">
        <v>1203</v>
      </c>
      <c r="FT51" s="37" t="s">
        <v>1204</v>
      </c>
      <c r="FU51" s="37" t="s">
        <v>1205</v>
      </c>
      <c r="FV51" s="37" t="s">
        <v>1206</v>
      </c>
      <c r="FW51" s="37" t="s">
        <v>1207</v>
      </c>
      <c r="FX51" s="37" t="s">
        <v>1208</v>
      </c>
      <c r="FY51" s="37" t="s">
        <v>1209</v>
      </c>
      <c r="FZ51" s="1" t="s">
        <v>275</v>
      </c>
      <c r="GA51" s="1" t="s">
        <v>275</v>
      </c>
      <c r="GB51" s="37" t="s">
        <v>1210</v>
      </c>
      <c r="GC51" s="37" t="s">
        <v>1211</v>
      </c>
      <c r="GD51" s="37" t="s">
        <v>1212</v>
      </c>
      <c r="GE51" s="37" t="s">
        <v>1213</v>
      </c>
      <c r="GF51" s="37" t="s">
        <v>1214</v>
      </c>
      <c r="GG51" s="37" t="s">
        <v>1215</v>
      </c>
      <c r="GH51" s="1" t="s">
        <v>275</v>
      </c>
      <c r="GI51" s="1" t="s">
        <v>275</v>
      </c>
      <c r="GJ51" s="1" t="s">
        <v>275</v>
      </c>
      <c r="GK51" s="1" t="s">
        <v>275</v>
      </c>
      <c r="GL51" s="1" t="s">
        <v>275</v>
      </c>
      <c r="GM51" s="1" t="s">
        <v>275</v>
      </c>
      <c r="GN51" s="1" t="s">
        <v>275</v>
      </c>
      <c r="GO51" s="1" t="s">
        <v>275</v>
      </c>
      <c r="GP51" s="1" t="s">
        <v>275</v>
      </c>
      <c r="GQ51" s="1" t="s">
        <v>275</v>
      </c>
      <c r="GR51" s="1" t="s">
        <v>275</v>
      </c>
      <c r="GS51" s="1" t="s">
        <v>275</v>
      </c>
      <c r="GT51" s="1">
        <v>2443.5</v>
      </c>
      <c r="GU51" s="1">
        <v>14071.75</v>
      </c>
      <c r="GV51" s="1" t="s">
        <v>275</v>
      </c>
      <c r="GW51" s="1" t="s">
        <v>275</v>
      </c>
      <c r="GX51" s="1" t="s">
        <v>275</v>
      </c>
      <c r="GY51" s="1" t="s">
        <v>275</v>
      </c>
      <c r="GZ51" s="1" t="s">
        <v>275</v>
      </c>
      <c r="HA51" s="1" t="s">
        <v>275</v>
      </c>
      <c r="HB51" s="1" t="s">
        <v>275</v>
      </c>
      <c r="HC51" s="1" t="s">
        <v>275</v>
      </c>
      <c r="HD51" s="1" t="s">
        <v>275</v>
      </c>
      <c r="HE51" s="1" t="s">
        <v>275</v>
      </c>
      <c r="HF51" s="1" t="s">
        <v>275</v>
      </c>
      <c r="HG51" s="1" t="s">
        <v>275</v>
      </c>
      <c r="HH51" s="1" t="s">
        <v>275</v>
      </c>
      <c r="HI51" s="1" t="s">
        <v>275</v>
      </c>
      <c r="HJ51" s="1" t="s">
        <v>275</v>
      </c>
      <c r="HK51" s="1" t="s">
        <v>275</v>
      </c>
      <c r="HL51" s="1">
        <v>98.35</v>
      </c>
      <c r="HM51" s="1">
        <v>1340.28</v>
      </c>
      <c r="HN51" s="1" t="s">
        <v>275</v>
      </c>
      <c r="HO51" s="1" t="s">
        <v>275</v>
      </c>
      <c r="HP51" s="1" t="s">
        <v>275</v>
      </c>
      <c r="HQ51" s="1" t="s">
        <v>275</v>
      </c>
      <c r="HR51" s="1" t="s">
        <v>275</v>
      </c>
      <c r="HS51" s="1" t="s">
        <v>275</v>
      </c>
      <c r="HT51" s="1" t="s">
        <v>275</v>
      </c>
      <c r="HU51" s="1" t="s">
        <v>275</v>
      </c>
      <c r="HV51" s="1">
        <v>35.76</v>
      </c>
      <c r="HW51" s="1">
        <v>234.23</v>
      </c>
      <c r="HX51" s="1" t="s">
        <v>275</v>
      </c>
      <c r="HY51" s="1" t="s">
        <v>275</v>
      </c>
      <c r="HZ51" s="1" t="s">
        <v>275</v>
      </c>
      <c r="IA51" s="1" t="s">
        <v>275</v>
      </c>
      <c r="IB51" s="1">
        <v>2657.48</v>
      </c>
      <c r="IC51" s="1">
        <v>12968.53</v>
      </c>
      <c r="ID51" s="1" t="s">
        <v>275</v>
      </c>
      <c r="IE51" s="1" t="s">
        <v>275</v>
      </c>
      <c r="IF51" s="1">
        <v>146.96</v>
      </c>
      <c r="IG51" s="1">
        <v>820.77</v>
      </c>
      <c r="IH51" s="1" t="s">
        <v>275</v>
      </c>
      <c r="II51" s="1" t="s">
        <v>275</v>
      </c>
      <c r="IJ51" s="1">
        <v>354.8</v>
      </c>
      <c r="IK51" s="1">
        <v>435.55</v>
      </c>
      <c r="IL51" s="1" t="s">
        <v>275</v>
      </c>
      <c r="IM51" s="1" t="s">
        <v>275</v>
      </c>
      <c r="IN51" s="1" t="s">
        <v>275</v>
      </c>
      <c r="IO51" s="1" t="s">
        <v>275</v>
      </c>
      <c r="IP51" s="1" t="s">
        <v>275</v>
      </c>
      <c r="IQ51" s="1" t="s">
        <v>275</v>
      </c>
      <c r="IR51" s="1" t="s">
        <v>275</v>
      </c>
      <c r="IS51" s="1" t="s">
        <v>275</v>
      </c>
      <c r="IT51" s="1" t="s">
        <v>275</v>
      </c>
      <c r="IU51" s="1" t="s">
        <v>275</v>
      </c>
      <c r="IV51" s="1" t="s">
        <v>275</v>
      </c>
      <c r="IW51" s="1" t="s">
        <v>275</v>
      </c>
      <c r="IX51" s="1" t="s">
        <v>275</v>
      </c>
      <c r="IY51" s="1" t="s">
        <v>275</v>
      </c>
      <c r="IZ51" s="1" t="s">
        <v>275</v>
      </c>
      <c r="JA51" s="1" t="s">
        <v>275</v>
      </c>
      <c r="JB51" s="1" t="s">
        <v>275</v>
      </c>
      <c r="JC51" s="1" t="s">
        <v>275</v>
      </c>
      <c r="JD51" s="1" t="s">
        <v>275</v>
      </c>
      <c r="JE51" s="1" t="s">
        <v>275</v>
      </c>
      <c r="JF51" s="1" t="s">
        <v>275</v>
      </c>
      <c r="JG51" s="1" t="s">
        <v>275</v>
      </c>
      <c r="JH51" s="1" t="s">
        <v>275</v>
      </c>
      <c r="JI51" s="1" t="s">
        <v>275</v>
      </c>
      <c r="JJ51" s="1" t="s">
        <v>275</v>
      </c>
      <c r="JK51" s="1" t="s">
        <v>275</v>
      </c>
      <c r="JL51" s="1" t="s">
        <v>275</v>
      </c>
      <c r="JM51" s="1" t="s">
        <v>275</v>
      </c>
      <c r="JN51" s="1" t="s">
        <v>275</v>
      </c>
      <c r="JO51" s="1" t="s">
        <v>275</v>
      </c>
      <c r="JP51" s="1">
        <v>10168</v>
      </c>
      <c r="JQ51" s="26">
        <v>58682</v>
      </c>
      <c r="JR51" s="1">
        <f t="shared" si="10"/>
        <v>18.668855442193102</v>
      </c>
      <c r="JS51" s="1">
        <v>18624</v>
      </c>
      <c r="JT51" s="1">
        <v>5347</v>
      </c>
      <c r="JU51" s="1">
        <v>202</v>
      </c>
      <c r="JV51" s="1">
        <v>320</v>
      </c>
      <c r="JW51" s="1">
        <v>308</v>
      </c>
      <c r="JX51" s="1">
        <v>218</v>
      </c>
      <c r="KB51" s="1">
        <v>1</v>
      </c>
      <c r="KD51" s="1">
        <v>4</v>
      </c>
      <c r="KE51" s="1">
        <v>1</v>
      </c>
      <c r="KH51" s="1">
        <v>75</v>
      </c>
      <c r="KM51" s="1">
        <v>35</v>
      </c>
      <c r="KN51" s="1">
        <v>14</v>
      </c>
      <c r="KO51" s="1">
        <v>78</v>
      </c>
      <c r="KQ51" s="1">
        <v>5</v>
      </c>
      <c r="KR51" s="1">
        <v>4</v>
      </c>
      <c r="KS51" s="1">
        <v>4</v>
      </c>
      <c r="KT51" s="1">
        <v>15</v>
      </c>
      <c r="KU51" s="1">
        <v>66</v>
      </c>
      <c r="KV51" s="1">
        <v>67</v>
      </c>
      <c r="KW51" s="1">
        <v>5</v>
      </c>
      <c r="KY51" s="1">
        <v>16</v>
      </c>
      <c r="KZ51" s="1">
        <v>15</v>
      </c>
      <c r="LB51" s="1">
        <v>1</v>
      </c>
      <c r="LC51" s="1">
        <v>1</v>
      </c>
      <c r="LG51" s="1">
        <v>19</v>
      </c>
      <c r="LH51" s="1">
        <v>35</v>
      </c>
      <c r="LI51" s="1">
        <v>6</v>
      </c>
      <c r="LJ51" s="1">
        <v>5</v>
      </c>
      <c r="LK51" s="1">
        <v>9</v>
      </c>
      <c r="LL51" s="1">
        <v>111</v>
      </c>
      <c r="LM51" s="1">
        <v>2</v>
      </c>
      <c r="LN51" s="1">
        <v>1</v>
      </c>
      <c r="LO51" s="1">
        <v>18</v>
      </c>
    </row>
    <row r="52" spans="1:327" ht="15" x14ac:dyDescent="0.25">
      <c r="A52" s="35" t="s">
        <v>1216</v>
      </c>
      <c r="B52" s="35" t="s">
        <v>618</v>
      </c>
      <c r="C52" s="35"/>
      <c r="D52" s="18">
        <v>188.1</v>
      </c>
      <c r="E52" s="18">
        <f t="shared" si="6"/>
        <v>99.537480063795854</v>
      </c>
      <c r="F52" s="19">
        <v>0</v>
      </c>
      <c r="G52" s="20">
        <v>100</v>
      </c>
      <c r="H52" s="21">
        <v>18723</v>
      </c>
      <c r="I52" s="36">
        <v>6.0732940816603902E-3</v>
      </c>
      <c r="J52" s="21">
        <v>9614</v>
      </c>
      <c r="K52" s="36">
        <v>0.51348608663141604</v>
      </c>
      <c r="L52" s="21">
        <v>9109</v>
      </c>
      <c r="M52" s="36">
        <v>0.48651391336858402</v>
      </c>
      <c r="N52" s="21">
        <v>6653</v>
      </c>
      <c r="O52" s="20">
        <f t="shared" si="7"/>
        <v>35.533835389627733</v>
      </c>
      <c r="P52" s="21">
        <v>4283</v>
      </c>
      <c r="Q52" s="20">
        <v>22.875607541526499</v>
      </c>
      <c r="R52" s="21">
        <v>10960</v>
      </c>
      <c r="S52" s="20">
        <f t="shared" si="8"/>
        <v>58.537627516957755</v>
      </c>
      <c r="T52" s="21">
        <v>5359</v>
      </c>
      <c r="U52" s="20">
        <v>28.6225498050526</v>
      </c>
      <c r="V52" s="21">
        <v>2428</v>
      </c>
      <c r="W52" s="20">
        <v>12.968007263793201</v>
      </c>
      <c r="X52" s="37" t="s">
        <v>1217</v>
      </c>
      <c r="Y52" s="20">
        <f t="shared" si="9"/>
        <v>83.458847406932648</v>
      </c>
      <c r="Z52" s="1">
        <v>10</v>
      </c>
      <c r="AA52" s="1">
        <v>18</v>
      </c>
      <c r="AB52" s="26">
        <v>3967</v>
      </c>
      <c r="AC52" s="25">
        <v>4862</v>
      </c>
      <c r="AD52" s="1">
        <v>3.84</v>
      </c>
      <c r="AE52" s="19">
        <v>8.4738790000000002</v>
      </c>
      <c r="AF52" s="19">
        <v>4.31921</v>
      </c>
      <c r="AG52" s="19">
        <v>1.9950639999999999</v>
      </c>
      <c r="AH52" s="1">
        <v>1</v>
      </c>
      <c r="AI52" s="23">
        <v>36.1605295821266</v>
      </c>
      <c r="AJ52" s="23">
        <f t="shared" si="5"/>
        <v>1758.1249482829953</v>
      </c>
      <c r="AK52" s="18">
        <v>24.480869224399999</v>
      </c>
      <c r="AL52" s="21">
        <v>4763</v>
      </c>
      <c r="AM52" s="18">
        <v>18.050843279199999</v>
      </c>
      <c r="AN52" s="21">
        <v>3512</v>
      </c>
      <c r="AO52" s="18">
        <v>88.167061423000007</v>
      </c>
      <c r="AP52" s="21">
        <v>17152</v>
      </c>
      <c r="AQ52" s="18">
        <v>12.9080990704</v>
      </c>
      <c r="AR52" s="21">
        <v>2511</v>
      </c>
      <c r="AS52" s="18">
        <v>62.804034271200003</v>
      </c>
      <c r="AT52" s="21">
        <v>12218</v>
      </c>
      <c r="AU52" s="18">
        <v>28.761387492000001</v>
      </c>
      <c r="AV52" s="21">
        <v>5595</v>
      </c>
      <c r="AW52" s="18">
        <v>61.687249833599999</v>
      </c>
      <c r="AX52" s="21">
        <v>12001</v>
      </c>
      <c r="AY52" s="18">
        <v>14.6839627198</v>
      </c>
      <c r="AZ52" s="21">
        <v>2857</v>
      </c>
      <c r="BA52" s="18">
        <v>0.44975416060000001</v>
      </c>
      <c r="BB52" s="21">
        <v>87</v>
      </c>
      <c r="BC52" s="1">
        <v>18</v>
      </c>
      <c r="BD52" s="1">
        <v>15</v>
      </c>
      <c r="BE52" s="1">
        <v>3</v>
      </c>
      <c r="BF52" s="1">
        <v>31</v>
      </c>
      <c r="BG52" s="1">
        <v>25</v>
      </c>
      <c r="BH52" s="1">
        <v>6</v>
      </c>
      <c r="BI52" s="1">
        <v>0</v>
      </c>
      <c r="BJ52" s="22"/>
      <c r="BK52" s="22"/>
      <c r="BL52" s="22"/>
      <c r="BM52" s="22"/>
      <c r="BN52" s="22"/>
      <c r="BO52" s="22">
        <v>59</v>
      </c>
      <c r="BP52" s="22">
        <v>0</v>
      </c>
      <c r="BQ52" s="22">
        <v>0</v>
      </c>
      <c r="BR52" s="22">
        <v>7</v>
      </c>
      <c r="BS52" s="22">
        <v>0</v>
      </c>
      <c r="BT52" s="22">
        <v>0</v>
      </c>
      <c r="BU52" s="22">
        <v>2</v>
      </c>
      <c r="BV52" s="22">
        <v>1</v>
      </c>
      <c r="BW52" s="22">
        <v>1</v>
      </c>
      <c r="BX52" s="22">
        <v>0</v>
      </c>
      <c r="BY52" s="22">
        <v>2</v>
      </c>
      <c r="BZ52" s="22">
        <v>9</v>
      </c>
      <c r="CA52" s="22">
        <v>37</v>
      </c>
      <c r="CB52" s="39">
        <v>0</v>
      </c>
      <c r="CC52" s="22">
        <v>181</v>
      </c>
      <c r="CD52" s="22">
        <v>0</v>
      </c>
      <c r="CE52" s="22">
        <v>29</v>
      </c>
      <c r="CF52" s="22">
        <v>106</v>
      </c>
      <c r="CG52" s="22">
        <v>46</v>
      </c>
      <c r="CH52" s="20">
        <v>11.0037021801728</v>
      </c>
      <c r="CI52" s="20">
        <v>11.9086795557384</v>
      </c>
      <c r="CJ52" s="20">
        <v>57.219251336898402</v>
      </c>
      <c r="CK52" s="20">
        <v>70.053475935828899</v>
      </c>
      <c r="CL52" s="20">
        <v>11.3533525298231</v>
      </c>
      <c r="CM52" s="20">
        <v>76.326614561908698</v>
      </c>
      <c r="CN52" s="20"/>
      <c r="CO52" s="1">
        <v>0</v>
      </c>
      <c r="CP52" s="21">
        <v>9000</v>
      </c>
      <c r="CQ52" s="21">
        <v>5850</v>
      </c>
      <c r="CR52" s="21">
        <v>1350</v>
      </c>
      <c r="CS52" s="21">
        <v>1800</v>
      </c>
      <c r="CT52" s="21">
        <v>333</v>
      </c>
      <c r="CU52" s="21">
        <v>0</v>
      </c>
      <c r="CV52" s="21"/>
      <c r="CW52" s="22">
        <v>134</v>
      </c>
      <c r="CX52" s="22">
        <v>4905</v>
      </c>
      <c r="CY52" s="22">
        <v>318</v>
      </c>
      <c r="CZ52" s="22">
        <v>49</v>
      </c>
      <c r="DA52" s="22">
        <v>750</v>
      </c>
      <c r="DB52" s="22">
        <v>58</v>
      </c>
      <c r="DC52" s="22">
        <v>50</v>
      </c>
      <c r="DD52" s="22">
        <v>2397</v>
      </c>
      <c r="DE52" s="22">
        <v>137</v>
      </c>
      <c r="DF52" s="22">
        <v>31</v>
      </c>
      <c r="DG52" s="22">
        <v>1121</v>
      </c>
      <c r="DH52" s="22">
        <v>76</v>
      </c>
      <c r="DI52" s="22">
        <v>4</v>
      </c>
      <c r="DJ52" s="22">
        <v>475</v>
      </c>
      <c r="DK52" s="22">
        <v>21</v>
      </c>
      <c r="DL52" s="22"/>
      <c r="DM52" s="22"/>
      <c r="DN52" s="22"/>
      <c r="DO52" s="1">
        <v>7.43</v>
      </c>
      <c r="DP52" s="1" t="s">
        <v>277</v>
      </c>
      <c r="DQ52" s="1">
        <v>14.88</v>
      </c>
      <c r="DR52" s="21">
        <v>1345847</v>
      </c>
      <c r="DS52" s="21">
        <v>4370</v>
      </c>
      <c r="DT52" s="21">
        <v>2677.16166525782</v>
      </c>
      <c r="DU52" s="40"/>
      <c r="DV52" s="1">
        <v>1</v>
      </c>
      <c r="DW52" s="1">
        <v>0</v>
      </c>
      <c r="DX52" s="1">
        <v>0</v>
      </c>
      <c r="DY52" s="1">
        <v>24</v>
      </c>
      <c r="DZ52" s="1">
        <v>8</v>
      </c>
      <c r="EA52" s="1">
        <v>1946</v>
      </c>
      <c r="EB52" s="1">
        <v>3360</v>
      </c>
      <c r="EC52" s="1">
        <v>447696</v>
      </c>
      <c r="ED52" s="21">
        <v>7394</v>
      </c>
      <c r="EE52" s="21">
        <v>7349</v>
      </c>
      <c r="EF52" s="20">
        <v>99.391398431160397</v>
      </c>
      <c r="EG52" s="20">
        <v>33.882160838209302</v>
      </c>
      <c r="EH52" s="20">
        <v>66.117839161790698</v>
      </c>
      <c r="EI52" s="22">
        <v>45</v>
      </c>
      <c r="EJ52" s="20">
        <v>0.60860156883960004</v>
      </c>
      <c r="EK52" s="21">
        <v>282</v>
      </c>
      <c r="EL52" s="21">
        <v>479</v>
      </c>
      <c r="EM52" s="41">
        <v>68.912000000000006</v>
      </c>
      <c r="EN52" s="21">
        <v>5426</v>
      </c>
      <c r="EO52" s="28">
        <v>36.785845999999999</v>
      </c>
      <c r="EP52" s="28">
        <v>24.935496000000001</v>
      </c>
      <c r="EQ52" s="28">
        <v>14.946554000000001</v>
      </c>
      <c r="ER52" s="28">
        <v>22.90822</v>
      </c>
      <c r="ES52" s="1">
        <v>12.495006999999999</v>
      </c>
      <c r="ET52" s="1">
        <v>0.71</v>
      </c>
      <c r="EU52" s="31">
        <v>52.622579405440597</v>
      </c>
      <c r="EV52" s="31" t="s">
        <v>271</v>
      </c>
      <c r="EW52" s="1">
        <v>4</v>
      </c>
      <c r="EX52" s="1">
        <v>0</v>
      </c>
      <c r="EY52" s="1">
        <v>0</v>
      </c>
      <c r="EZ52" s="1">
        <v>0</v>
      </c>
      <c r="FA52" s="1">
        <v>0</v>
      </c>
      <c r="FB52" s="33">
        <v>0</v>
      </c>
      <c r="FC52" s="1" t="s">
        <v>275</v>
      </c>
      <c r="FD52" s="1" t="s">
        <v>275</v>
      </c>
      <c r="FE52" s="1" t="s">
        <v>275</v>
      </c>
      <c r="FF52" s="1" t="s">
        <v>275</v>
      </c>
      <c r="FG52" s="1" t="s">
        <v>275</v>
      </c>
      <c r="FH52" s="1">
        <v>3</v>
      </c>
      <c r="FI52" s="22"/>
      <c r="FJ52" s="18">
        <v>3743</v>
      </c>
      <c r="FK52" s="18">
        <v>3743</v>
      </c>
      <c r="FL52" s="41">
        <v>6076.38</v>
      </c>
      <c r="FM52" s="41">
        <v>39946.74</v>
      </c>
      <c r="FN52" s="37" t="s">
        <v>1218</v>
      </c>
      <c r="FO52" s="37" t="s">
        <v>1219</v>
      </c>
      <c r="FP52" s="37" t="s">
        <v>1220</v>
      </c>
      <c r="FQ52" s="37" t="s">
        <v>1221</v>
      </c>
      <c r="FR52" s="37" t="s">
        <v>1222</v>
      </c>
      <c r="FS52" s="37" t="s">
        <v>1223</v>
      </c>
      <c r="FT52" s="37" t="s">
        <v>1224</v>
      </c>
      <c r="FU52" s="37" t="s">
        <v>1225</v>
      </c>
      <c r="FV52" s="37" t="s">
        <v>1226</v>
      </c>
      <c r="FW52" s="37" t="s">
        <v>1227</v>
      </c>
      <c r="FX52" s="37" t="s">
        <v>1228</v>
      </c>
      <c r="FY52" s="37" t="s">
        <v>1229</v>
      </c>
      <c r="FZ52" s="1" t="s">
        <v>275</v>
      </c>
      <c r="GA52" s="1" t="s">
        <v>275</v>
      </c>
      <c r="GB52" s="37" t="s">
        <v>1230</v>
      </c>
      <c r="GC52" s="37" t="s">
        <v>1231</v>
      </c>
      <c r="GD52" s="37" t="s">
        <v>1232</v>
      </c>
      <c r="GE52" s="37" t="s">
        <v>1233</v>
      </c>
      <c r="GF52" s="37" t="s">
        <v>1234</v>
      </c>
      <c r="GG52" s="37" t="s">
        <v>1235</v>
      </c>
      <c r="GH52" s="1" t="s">
        <v>275</v>
      </c>
      <c r="GI52" s="1" t="s">
        <v>275</v>
      </c>
      <c r="GJ52" s="1" t="s">
        <v>275</v>
      </c>
      <c r="GK52" s="1" t="s">
        <v>275</v>
      </c>
      <c r="GL52" s="1">
        <v>144760</v>
      </c>
      <c r="GM52" s="1">
        <v>46780.639999999999</v>
      </c>
      <c r="GN52" s="1">
        <v>3735</v>
      </c>
      <c r="GO52" s="1">
        <v>616.28</v>
      </c>
      <c r="GP52" s="1" t="s">
        <v>275</v>
      </c>
      <c r="GQ52" s="1" t="s">
        <v>275</v>
      </c>
      <c r="GR52" s="1">
        <v>204</v>
      </c>
      <c r="GS52" s="1">
        <v>662.49</v>
      </c>
      <c r="GT52" s="1" t="s">
        <v>275</v>
      </c>
      <c r="GU52" s="1" t="s">
        <v>275</v>
      </c>
      <c r="GV52" s="1">
        <v>418.5</v>
      </c>
      <c r="GW52" s="1">
        <v>1653.08</v>
      </c>
      <c r="GX52" s="1" t="s">
        <v>275</v>
      </c>
      <c r="GY52" s="1" t="s">
        <v>275</v>
      </c>
      <c r="GZ52" s="1" t="s">
        <v>275</v>
      </c>
      <c r="HA52" s="1" t="s">
        <v>275</v>
      </c>
      <c r="HB52" s="1">
        <v>364.8</v>
      </c>
      <c r="HC52" s="1">
        <v>2626.56</v>
      </c>
      <c r="HD52" s="1">
        <v>1504.84</v>
      </c>
      <c r="HE52" s="1">
        <v>5679.81</v>
      </c>
      <c r="HF52" s="1" t="s">
        <v>275</v>
      </c>
      <c r="HG52" s="1" t="s">
        <v>275</v>
      </c>
      <c r="HH52" s="1" t="s">
        <v>275</v>
      </c>
      <c r="HI52" s="1" t="s">
        <v>275</v>
      </c>
      <c r="HJ52" s="1" t="s">
        <v>275</v>
      </c>
      <c r="HK52" s="1" t="s">
        <v>275</v>
      </c>
      <c r="HL52" s="1">
        <v>49.79</v>
      </c>
      <c r="HM52" s="1">
        <v>511.88</v>
      </c>
      <c r="HN52" s="1" t="s">
        <v>275</v>
      </c>
      <c r="HO52" s="1" t="s">
        <v>275</v>
      </c>
      <c r="HP52" s="1" t="s">
        <v>275</v>
      </c>
      <c r="HQ52" s="1" t="s">
        <v>275</v>
      </c>
      <c r="HR52" s="1" t="s">
        <v>275</v>
      </c>
      <c r="HS52" s="1" t="s">
        <v>275</v>
      </c>
      <c r="HT52" s="1" t="s">
        <v>275</v>
      </c>
      <c r="HU52" s="1" t="s">
        <v>275</v>
      </c>
      <c r="HV52" s="1" t="s">
        <v>275</v>
      </c>
      <c r="HW52" s="1" t="s">
        <v>275</v>
      </c>
      <c r="HX52" s="1">
        <v>82</v>
      </c>
      <c r="HY52" s="1">
        <v>591.89</v>
      </c>
      <c r="HZ52" s="1" t="s">
        <v>275</v>
      </c>
      <c r="IA52" s="1" t="s">
        <v>275</v>
      </c>
      <c r="IB52" s="1">
        <v>12827.4</v>
      </c>
      <c r="IC52" s="1">
        <v>56697.08</v>
      </c>
      <c r="ID52" s="1" t="s">
        <v>275</v>
      </c>
      <c r="IE52" s="1" t="s">
        <v>275</v>
      </c>
      <c r="IF52" s="1" t="s">
        <v>275</v>
      </c>
      <c r="IG52" s="1" t="s">
        <v>275</v>
      </c>
      <c r="IH52" s="1" t="s">
        <v>275</v>
      </c>
      <c r="II52" s="1" t="s">
        <v>275</v>
      </c>
      <c r="IJ52" s="1" t="s">
        <v>275</v>
      </c>
      <c r="IK52" s="1" t="s">
        <v>275</v>
      </c>
      <c r="IL52" s="1" t="s">
        <v>275</v>
      </c>
      <c r="IM52" s="1" t="s">
        <v>275</v>
      </c>
      <c r="IN52" s="1" t="s">
        <v>275</v>
      </c>
      <c r="IO52" s="1" t="s">
        <v>275</v>
      </c>
      <c r="IP52" s="1" t="s">
        <v>275</v>
      </c>
      <c r="IQ52" s="1" t="s">
        <v>275</v>
      </c>
      <c r="IR52" s="1" t="s">
        <v>275</v>
      </c>
      <c r="IS52" s="1" t="s">
        <v>275</v>
      </c>
      <c r="IT52" s="1" t="s">
        <v>275</v>
      </c>
      <c r="IU52" s="1" t="s">
        <v>275</v>
      </c>
      <c r="IV52" s="1" t="s">
        <v>275</v>
      </c>
      <c r="IW52" s="1" t="s">
        <v>275</v>
      </c>
      <c r="IX52" s="1" t="s">
        <v>275</v>
      </c>
      <c r="IY52" s="1" t="s">
        <v>275</v>
      </c>
      <c r="IZ52" s="1" t="s">
        <v>275</v>
      </c>
      <c r="JA52" s="1" t="s">
        <v>275</v>
      </c>
      <c r="JB52" s="1" t="s">
        <v>275</v>
      </c>
      <c r="JC52" s="1" t="s">
        <v>275</v>
      </c>
      <c r="JD52" s="1">
        <v>662.75</v>
      </c>
      <c r="JE52" s="1">
        <v>5633.38</v>
      </c>
      <c r="JF52" s="1">
        <v>47.49</v>
      </c>
      <c r="JG52" s="1">
        <v>235.08</v>
      </c>
      <c r="JH52" s="1">
        <v>325.44</v>
      </c>
      <c r="JI52" s="1">
        <v>1073.95</v>
      </c>
      <c r="JJ52" s="1" t="s">
        <v>275</v>
      </c>
      <c r="JK52" s="1" t="s">
        <v>275</v>
      </c>
      <c r="JL52" s="1" t="s">
        <v>275</v>
      </c>
      <c r="JM52" s="1" t="s">
        <v>275</v>
      </c>
      <c r="JN52" s="1">
        <v>28.75</v>
      </c>
      <c r="JO52" s="1">
        <v>72.16</v>
      </c>
      <c r="JP52" s="1">
        <v>179</v>
      </c>
      <c r="JQ52" s="26">
        <v>2574</v>
      </c>
      <c r="JR52" s="1">
        <f t="shared" si="10"/>
        <v>13.747796827431502</v>
      </c>
      <c r="JS52" s="1">
        <v>452</v>
      </c>
      <c r="JT52" s="1">
        <v>37</v>
      </c>
      <c r="JV52" s="1">
        <v>11</v>
      </c>
      <c r="JW52" s="1">
        <v>5</v>
      </c>
      <c r="JX52" s="1">
        <v>6</v>
      </c>
      <c r="KN52" s="1">
        <v>8</v>
      </c>
      <c r="KU52" s="1">
        <v>37</v>
      </c>
      <c r="KV52" s="1">
        <v>6</v>
      </c>
      <c r="LN52" s="1">
        <v>1</v>
      </c>
    </row>
    <row r="53" spans="1:327" ht="15" x14ac:dyDescent="0.25">
      <c r="A53" s="35" t="s">
        <v>1236</v>
      </c>
      <c r="B53" s="35" t="s">
        <v>319</v>
      </c>
      <c r="C53" s="35"/>
      <c r="D53" s="24">
        <v>91</v>
      </c>
      <c r="E53" s="24">
        <f t="shared" si="6"/>
        <v>259.79120879120882</v>
      </c>
      <c r="F53" s="19">
        <v>86.227316949367605</v>
      </c>
      <c r="G53" s="19">
        <v>13.7726830506324</v>
      </c>
      <c r="H53" s="25">
        <v>23641</v>
      </c>
      <c r="I53" s="42">
        <v>7.6685758363794999E-3</v>
      </c>
      <c r="J53" s="25">
        <v>12476</v>
      </c>
      <c r="K53" s="42">
        <v>0.52772725350027505</v>
      </c>
      <c r="L53" s="25">
        <v>11165</v>
      </c>
      <c r="M53" s="42">
        <v>0.472272746499725</v>
      </c>
      <c r="N53" s="25">
        <v>5631</v>
      </c>
      <c r="O53" s="19">
        <f t="shared" si="7"/>
        <v>23.818789391311704</v>
      </c>
      <c r="P53" s="25">
        <v>5500</v>
      </c>
      <c r="Q53" s="19">
        <v>23.264667315257402</v>
      </c>
      <c r="R53" s="25">
        <v>16794</v>
      </c>
      <c r="S53" s="20">
        <f t="shared" si="8"/>
        <v>71.037604162260479</v>
      </c>
      <c r="T53" s="25">
        <v>9296</v>
      </c>
      <c r="U53" s="19">
        <v>39.321517702296902</v>
      </c>
      <c r="V53" s="25">
        <v>3211</v>
      </c>
      <c r="W53" s="19">
        <v>13.582335772598499</v>
      </c>
      <c r="X53" s="37" t="s">
        <v>1237</v>
      </c>
      <c r="Y53" s="20">
        <f t="shared" si="9"/>
        <v>67.442155577175242</v>
      </c>
      <c r="Z53" s="1">
        <v>2</v>
      </c>
      <c r="AA53" s="1">
        <v>13</v>
      </c>
      <c r="AB53" s="26">
        <v>4412</v>
      </c>
      <c r="AC53" s="26">
        <v>6295</v>
      </c>
      <c r="AD53" s="1">
        <v>3.75</v>
      </c>
      <c r="AE53" s="19">
        <v>1.6362190000000001</v>
      </c>
      <c r="AF53" s="19">
        <v>1.239079</v>
      </c>
      <c r="AG53" s="19">
        <v>1.01668</v>
      </c>
      <c r="AH53" s="1">
        <v>0</v>
      </c>
      <c r="AI53" s="23">
        <v>21.9632528070772</v>
      </c>
      <c r="AJ53" s="23">
        <f t="shared" si="5"/>
        <v>1382.5867642055098</v>
      </c>
      <c r="AK53" s="24">
        <v>10.3917623262</v>
      </c>
      <c r="AL53" s="25">
        <v>2385</v>
      </c>
      <c r="AM53" s="24">
        <v>33.493704903800001</v>
      </c>
      <c r="AN53" s="25">
        <v>7688</v>
      </c>
      <c r="AO53" s="24">
        <v>69.908655707700007</v>
      </c>
      <c r="AP53" s="25">
        <v>16047</v>
      </c>
      <c r="AQ53" s="24">
        <v>5.2343720280000001</v>
      </c>
      <c r="AR53" s="25">
        <v>1201</v>
      </c>
      <c r="AS53" s="24">
        <v>2.9936398612000001</v>
      </c>
      <c r="AT53" s="25">
        <v>687</v>
      </c>
      <c r="AU53" s="24">
        <v>19.353019275099999</v>
      </c>
      <c r="AV53" s="25">
        <v>4442</v>
      </c>
      <c r="AW53" s="24">
        <v>38.974902331000003</v>
      </c>
      <c r="AX53" s="25">
        <v>8946</v>
      </c>
      <c r="AY53" s="24">
        <v>2.7039654122000001</v>
      </c>
      <c r="AZ53" s="25">
        <v>621</v>
      </c>
      <c r="BA53" s="24">
        <v>5.2929331404999997</v>
      </c>
      <c r="BB53" s="25">
        <v>1215</v>
      </c>
      <c r="BC53" s="1">
        <v>29</v>
      </c>
      <c r="BD53" s="1">
        <v>23</v>
      </c>
      <c r="BE53" s="1">
        <v>6</v>
      </c>
      <c r="BF53" s="1">
        <v>323</v>
      </c>
      <c r="BG53" s="1">
        <v>285</v>
      </c>
      <c r="BH53" s="1">
        <v>38</v>
      </c>
      <c r="BI53" s="1">
        <v>0</v>
      </c>
      <c r="BO53" s="1">
        <v>366</v>
      </c>
      <c r="BP53" s="1">
        <v>2</v>
      </c>
      <c r="BQ53" s="1">
        <v>0</v>
      </c>
      <c r="BR53" s="1">
        <v>60</v>
      </c>
      <c r="BS53" s="1">
        <v>1</v>
      </c>
      <c r="BT53" s="1">
        <v>0</v>
      </c>
      <c r="BU53" s="1">
        <v>9</v>
      </c>
      <c r="BV53" s="1">
        <v>10</v>
      </c>
      <c r="BW53" s="1">
        <v>28</v>
      </c>
      <c r="BX53" s="1">
        <v>9</v>
      </c>
      <c r="BY53" s="1">
        <v>5</v>
      </c>
      <c r="BZ53" s="1">
        <v>75</v>
      </c>
      <c r="CA53" s="1">
        <v>167</v>
      </c>
      <c r="CB53" s="39" t="s">
        <v>275</v>
      </c>
      <c r="CC53" s="1">
        <v>8</v>
      </c>
      <c r="CD53" s="1">
        <v>0</v>
      </c>
      <c r="CE53" s="1">
        <v>5</v>
      </c>
      <c r="CF53" s="1">
        <v>0</v>
      </c>
      <c r="CG53" s="1">
        <v>3</v>
      </c>
      <c r="CH53" s="19">
        <v>35.631453534551198</v>
      </c>
      <c r="CI53" s="19">
        <v>41.159650516282802</v>
      </c>
      <c r="CJ53" s="19">
        <v>42.668784749801397</v>
      </c>
      <c r="CK53" s="19">
        <v>86.354249404289106</v>
      </c>
      <c r="CL53" s="19">
        <v>29.801429706116</v>
      </c>
      <c r="CM53" s="19">
        <v>91.119936457506</v>
      </c>
      <c r="CN53" s="19"/>
      <c r="CO53" s="1">
        <v>0</v>
      </c>
      <c r="CP53" s="26">
        <v>21216</v>
      </c>
      <c r="CQ53" s="26">
        <v>21216</v>
      </c>
      <c r="CR53" s="26">
        <v>0</v>
      </c>
      <c r="CS53" s="26">
        <v>0</v>
      </c>
      <c r="CT53" s="26">
        <v>4070</v>
      </c>
      <c r="CU53" s="26">
        <v>29</v>
      </c>
      <c r="CV53" s="26">
        <v>425</v>
      </c>
      <c r="CW53" s="1">
        <v>45</v>
      </c>
      <c r="CX53" s="1">
        <v>7458</v>
      </c>
      <c r="CY53" s="1">
        <v>558</v>
      </c>
      <c r="CZ53" s="1">
        <v>14</v>
      </c>
      <c r="DA53" s="1">
        <v>852</v>
      </c>
      <c r="DB53" s="1">
        <v>46</v>
      </c>
      <c r="DC53" s="1">
        <v>14</v>
      </c>
      <c r="DD53" s="1">
        <v>2781</v>
      </c>
      <c r="DE53" s="1">
        <v>131</v>
      </c>
      <c r="DF53" s="1">
        <v>9</v>
      </c>
      <c r="DG53" s="1">
        <v>1830</v>
      </c>
      <c r="DH53" s="1">
        <v>149</v>
      </c>
      <c r="DI53" s="1">
        <v>3</v>
      </c>
      <c r="DJ53" s="1">
        <v>476</v>
      </c>
      <c r="DK53" s="1">
        <v>37</v>
      </c>
      <c r="DL53" s="1">
        <v>3</v>
      </c>
      <c r="DM53" s="1">
        <v>1408</v>
      </c>
      <c r="DN53" s="1">
        <v>175</v>
      </c>
      <c r="DO53" s="1">
        <v>10.199999999999999</v>
      </c>
      <c r="DP53" s="1" t="s">
        <v>720</v>
      </c>
      <c r="DQ53" s="1">
        <v>3.32</v>
      </c>
      <c r="DR53" s="26">
        <v>534004</v>
      </c>
      <c r="DS53" s="26">
        <v>4863</v>
      </c>
      <c r="DT53" s="26">
        <v>1898.9451176310299</v>
      </c>
      <c r="DU53" s="40">
        <v>5</v>
      </c>
      <c r="DV53" s="1">
        <v>3</v>
      </c>
      <c r="DW53" s="1">
        <v>1</v>
      </c>
      <c r="DX53" s="1">
        <v>0</v>
      </c>
      <c r="DY53" s="1">
        <v>1</v>
      </c>
      <c r="DZ53" s="1">
        <v>3</v>
      </c>
      <c r="EA53" s="1">
        <v>554</v>
      </c>
      <c r="EB53" s="1">
        <v>1200</v>
      </c>
      <c r="EC53" s="1">
        <v>201368</v>
      </c>
      <c r="ED53" s="26">
        <v>11663</v>
      </c>
      <c r="EE53" s="26">
        <v>11416</v>
      </c>
      <c r="EF53" s="19">
        <v>97.882191545914395</v>
      </c>
      <c r="EG53" s="19">
        <v>44.131044148563397</v>
      </c>
      <c r="EH53" s="19">
        <v>55.868955851436603</v>
      </c>
      <c r="EI53" s="1">
        <v>247</v>
      </c>
      <c r="EJ53" s="19">
        <v>2.1178084540855702</v>
      </c>
      <c r="EK53" s="26">
        <v>1772</v>
      </c>
      <c r="EL53" s="26">
        <v>4941</v>
      </c>
      <c r="EM53" s="44">
        <v>1542.825</v>
      </c>
      <c r="EN53" s="26">
        <v>9553</v>
      </c>
      <c r="EO53" s="23">
        <v>7.6311109999999998</v>
      </c>
      <c r="EP53" s="23">
        <v>18.004815000000001</v>
      </c>
      <c r="EQ53" s="23">
        <v>25.772009000000001</v>
      </c>
      <c r="ER53" s="23">
        <v>46.770648000000001</v>
      </c>
      <c r="ES53" s="1">
        <v>34.653981999999999</v>
      </c>
      <c r="ET53" s="1">
        <v>1.97</v>
      </c>
      <c r="EU53" s="31">
        <v>58.405071171047503</v>
      </c>
      <c r="EV53" s="31" t="s">
        <v>462</v>
      </c>
      <c r="EW53" s="1">
        <v>4</v>
      </c>
      <c r="EX53" s="1">
        <v>0</v>
      </c>
      <c r="EY53" s="1">
        <v>0</v>
      </c>
      <c r="EZ53" s="1">
        <v>0</v>
      </c>
      <c r="FA53" s="1">
        <v>0</v>
      </c>
      <c r="FB53" s="33">
        <v>0</v>
      </c>
      <c r="FC53" s="1" t="s">
        <v>275</v>
      </c>
      <c r="FD53" s="1" t="s">
        <v>275</v>
      </c>
      <c r="FE53" s="1" t="s">
        <v>275</v>
      </c>
      <c r="FF53" s="1" t="s">
        <v>275</v>
      </c>
      <c r="FG53" s="1" t="s">
        <v>275</v>
      </c>
      <c r="FH53" s="1">
        <v>2</v>
      </c>
      <c r="FI53" s="1">
        <v>2</v>
      </c>
      <c r="FJ53" s="24">
        <v>3026.55</v>
      </c>
      <c r="FK53" s="24">
        <v>3010.55</v>
      </c>
      <c r="FL53" s="44">
        <v>169277.46</v>
      </c>
      <c r="FM53" s="44">
        <v>183428.99</v>
      </c>
      <c r="FN53" s="37" t="s">
        <v>1238</v>
      </c>
      <c r="FO53" s="37" t="s">
        <v>1239</v>
      </c>
      <c r="FP53" s="37" t="s">
        <v>1240</v>
      </c>
      <c r="FQ53" s="37" t="s">
        <v>1241</v>
      </c>
      <c r="FR53" s="37" t="s">
        <v>1242</v>
      </c>
      <c r="FS53" s="37" t="s">
        <v>1243</v>
      </c>
      <c r="FT53" s="37" t="s">
        <v>1244</v>
      </c>
      <c r="FU53" s="37" t="s">
        <v>1245</v>
      </c>
      <c r="FV53" s="37" t="s">
        <v>1246</v>
      </c>
      <c r="FW53" s="37" t="s">
        <v>1247</v>
      </c>
      <c r="FX53" s="1" t="s">
        <v>275</v>
      </c>
      <c r="FY53" s="1" t="s">
        <v>275</v>
      </c>
      <c r="FZ53" s="1" t="s">
        <v>275</v>
      </c>
      <c r="GA53" s="1" t="s">
        <v>275</v>
      </c>
      <c r="GB53" s="37" t="s">
        <v>1248</v>
      </c>
      <c r="GC53" s="37" t="s">
        <v>1249</v>
      </c>
      <c r="GD53" s="37" t="s">
        <v>1250</v>
      </c>
      <c r="GE53" s="37" t="s">
        <v>1251</v>
      </c>
      <c r="GF53" s="37" t="s">
        <v>1252</v>
      </c>
      <c r="GG53" s="37" t="s">
        <v>1253</v>
      </c>
      <c r="GH53" s="1">
        <v>663.3</v>
      </c>
      <c r="GI53" s="1">
        <v>13995.63</v>
      </c>
      <c r="GJ53" s="1" t="s">
        <v>275</v>
      </c>
      <c r="GK53" s="1" t="s">
        <v>275</v>
      </c>
      <c r="GL53" s="1">
        <v>551.5</v>
      </c>
      <c r="GM53" s="1">
        <v>238.75</v>
      </c>
      <c r="GN53" s="1">
        <v>244.06</v>
      </c>
      <c r="GO53" s="1">
        <v>154.97999999999999</v>
      </c>
      <c r="GP53" s="1" t="s">
        <v>275</v>
      </c>
      <c r="GQ53" s="1" t="s">
        <v>275</v>
      </c>
      <c r="GR53" s="1" t="s">
        <v>275</v>
      </c>
      <c r="GS53" s="1" t="s">
        <v>275</v>
      </c>
      <c r="GT53" s="1" t="s">
        <v>275</v>
      </c>
      <c r="GU53" s="1" t="s">
        <v>275</v>
      </c>
      <c r="GV53" s="1">
        <v>149.05000000000001</v>
      </c>
      <c r="GW53" s="1">
        <v>868.88</v>
      </c>
      <c r="GX53" s="1" t="s">
        <v>275</v>
      </c>
      <c r="GY53" s="1" t="s">
        <v>275</v>
      </c>
      <c r="GZ53" s="1" t="s">
        <v>275</v>
      </c>
      <c r="HA53" s="1" t="s">
        <v>275</v>
      </c>
      <c r="HB53" s="1" t="s">
        <v>275</v>
      </c>
      <c r="HC53" s="1" t="s">
        <v>275</v>
      </c>
      <c r="HD53" s="1" t="s">
        <v>275</v>
      </c>
      <c r="HE53" s="1" t="s">
        <v>275</v>
      </c>
      <c r="HF53" s="1">
        <v>14.71</v>
      </c>
      <c r="HG53" s="1">
        <v>56.27</v>
      </c>
      <c r="HH53" s="1">
        <v>625.99</v>
      </c>
      <c r="HI53" s="1">
        <v>1703.65</v>
      </c>
      <c r="HJ53" s="1" t="s">
        <v>275</v>
      </c>
      <c r="HK53" s="1" t="s">
        <v>275</v>
      </c>
      <c r="HL53" s="1">
        <v>345.79</v>
      </c>
      <c r="HM53" s="1">
        <v>3855.21</v>
      </c>
      <c r="HN53" s="1" t="s">
        <v>275</v>
      </c>
      <c r="HO53" s="1" t="s">
        <v>275</v>
      </c>
      <c r="HP53" s="1">
        <v>19.96</v>
      </c>
      <c r="HQ53" s="1">
        <v>124.75</v>
      </c>
      <c r="HR53" s="1" t="s">
        <v>275</v>
      </c>
      <c r="HS53" s="1" t="s">
        <v>275</v>
      </c>
      <c r="HT53" s="1" t="s">
        <v>275</v>
      </c>
      <c r="HU53" s="1" t="s">
        <v>275</v>
      </c>
      <c r="HV53" s="1">
        <v>8.9</v>
      </c>
      <c r="HW53" s="1">
        <v>28.48</v>
      </c>
      <c r="HX53" s="1">
        <v>5293</v>
      </c>
      <c r="HY53" s="1">
        <v>17214.21</v>
      </c>
      <c r="HZ53" s="1" t="s">
        <v>275</v>
      </c>
      <c r="IA53" s="1" t="s">
        <v>275</v>
      </c>
      <c r="IB53" s="1">
        <v>3527.28</v>
      </c>
      <c r="IC53" s="1">
        <v>18448.990000000002</v>
      </c>
      <c r="ID53" s="1" t="s">
        <v>275</v>
      </c>
      <c r="IE53" s="1" t="s">
        <v>275</v>
      </c>
      <c r="IF53" s="1" t="s">
        <v>275</v>
      </c>
      <c r="IG53" s="1" t="s">
        <v>275</v>
      </c>
      <c r="IH53" s="1">
        <v>4.51</v>
      </c>
      <c r="II53" s="1">
        <v>36.53</v>
      </c>
      <c r="IJ53" s="1">
        <v>136.56</v>
      </c>
      <c r="IK53" s="1">
        <v>120.86</v>
      </c>
      <c r="IL53" s="1">
        <v>12.38</v>
      </c>
      <c r="IM53" s="1">
        <v>40.85</v>
      </c>
      <c r="IN53" s="1">
        <v>837.9</v>
      </c>
      <c r="IO53" s="1">
        <v>18872.3</v>
      </c>
      <c r="IP53" s="1" t="s">
        <v>275</v>
      </c>
      <c r="IQ53" s="1" t="s">
        <v>275</v>
      </c>
      <c r="IR53" s="1" t="s">
        <v>275</v>
      </c>
      <c r="IS53" s="1" t="s">
        <v>275</v>
      </c>
      <c r="IT53" s="1" t="s">
        <v>275</v>
      </c>
      <c r="IU53" s="1" t="s">
        <v>275</v>
      </c>
      <c r="IV53" s="1" t="s">
        <v>275</v>
      </c>
      <c r="IW53" s="1" t="s">
        <v>275</v>
      </c>
      <c r="IX53" s="1" t="s">
        <v>275</v>
      </c>
      <c r="IY53" s="1" t="s">
        <v>275</v>
      </c>
      <c r="IZ53" s="1" t="s">
        <v>275</v>
      </c>
      <c r="JA53" s="1" t="s">
        <v>275</v>
      </c>
      <c r="JB53" s="1" t="s">
        <v>275</v>
      </c>
      <c r="JC53" s="1" t="s">
        <v>275</v>
      </c>
      <c r="JD53" s="1">
        <v>1464.49</v>
      </c>
      <c r="JE53" s="1">
        <v>11041.34</v>
      </c>
      <c r="JF53" s="1">
        <v>100.23</v>
      </c>
      <c r="JG53" s="1">
        <v>704.3</v>
      </c>
      <c r="JH53" s="1" t="s">
        <v>275</v>
      </c>
      <c r="JI53" s="1" t="s">
        <v>275</v>
      </c>
      <c r="JJ53" s="1" t="s">
        <v>275</v>
      </c>
      <c r="JK53" s="1" t="s">
        <v>275</v>
      </c>
      <c r="JL53" s="1" t="s">
        <v>275</v>
      </c>
      <c r="JM53" s="1" t="s">
        <v>275</v>
      </c>
      <c r="JN53" s="1">
        <v>73.319999999999993</v>
      </c>
      <c r="JO53" s="1">
        <v>522.04</v>
      </c>
      <c r="JP53" s="1">
        <v>363</v>
      </c>
      <c r="JQ53" s="26">
        <v>6513</v>
      </c>
      <c r="JR53" s="1">
        <f t="shared" si="10"/>
        <v>27.54959604077662</v>
      </c>
      <c r="JS53" s="1">
        <v>133</v>
      </c>
      <c r="JT53" s="1">
        <v>887</v>
      </c>
      <c r="JV53" s="1">
        <v>10</v>
      </c>
      <c r="JW53" s="1">
        <v>17</v>
      </c>
      <c r="JX53" s="1">
        <v>18</v>
      </c>
      <c r="KO53" s="1">
        <v>6</v>
      </c>
      <c r="LG53" s="1">
        <v>1</v>
      </c>
      <c r="LH53" s="1">
        <v>10</v>
      </c>
      <c r="LL53" s="1">
        <v>12</v>
      </c>
    </row>
    <row r="54" spans="1:327" ht="15" x14ac:dyDescent="0.25">
      <c r="A54" s="35" t="s">
        <v>1254</v>
      </c>
      <c r="B54" s="35" t="s">
        <v>697</v>
      </c>
      <c r="C54" s="35" t="s">
        <v>698</v>
      </c>
      <c r="D54" s="18">
        <v>112.5</v>
      </c>
      <c r="E54" s="18">
        <f t="shared" si="6"/>
        <v>1802.2133333333334</v>
      </c>
      <c r="F54" s="19">
        <v>68.012172686425103</v>
      </c>
      <c r="G54" s="20">
        <v>31.987827313574901</v>
      </c>
      <c r="H54" s="21">
        <v>202749</v>
      </c>
      <c r="I54" s="36">
        <v>6.5766933812026002E-2</v>
      </c>
      <c r="J54" s="21">
        <v>106490</v>
      </c>
      <c r="K54" s="36">
        <v>0.52523070397387905</v>
      </c>
      <c r="L54" s="21">
        <v>96259</v>
      </c>
      <c r="M54" s="36">
        <v>0.474769296026121</v>
      </c>
      <c r="N54" s="21">
        <v>46226</v>
      </c>
      <c r="O54" s="20">
        <f t="shared" si="7"/>
        <v>22.799619233633706</v>
      </c>
      <c r="P54" s="21">
        <v>52872</v>
      </c>
      <c r="Q54" s="20">
        <v>26.0775638844088</v>
      </c>
      <c r="R54" s="21">
        <v>145587</v>
      </c>
      <c r="S54" s="20">
        <f t="shared" si="8"/>
        <v>71.806519390971104</v>
      </c>
      <c r="T54" s="21">
        <v>85737</v>
      </c>
      <c r="U54" s="20">
        <v>42.287261589453003</v>
      </c>
      <c r="V54" s="21">
        <v>17477</v>
      </c>
      <c r="W54" s="20">
        <v>8.6200178545886796</v>
      </c>
      <c r="X54" s="37" t="s">
        <v>1255</v>
      </c>
      <c r="Y54" s="20">
        <f t="shared" si="9"/>
        <v>70.432406571672374</v>
      </c>
      <c r="Z54" s="38">
        <v>8</v>
      </c>
      <c r="AA54" s="38">
        <v>76</v>
      </c>
      <c r="AB54" s="21">
        <v>38503</v>
      </c>
      <c r="AC54" s="21">
        <v>63841</v>
      </c>
      <c r="AD54" s="22">
        <v>3.17</v>
      </c>
      <c r="AE54" s="20">
        <v>0.92573700000000003</v>
      </c>
      <c r="AF54" s="20">
        <v>0.106515</v>
      </c>
      <c r="AG54" s="20">
        <v>0.15037400000000001</v>
      </c>
      <c r="AH54" s="22">
        <v>1</v>
      </c>
      <c r="AI54" s="23">
        <v>15.5886168725043</v>
      </c>
      <c r="AJ54" s="23">
        <f t="shared" si="5"/>
        <v>9951.9288975754698</v>
      </c>
      <c r="AK54" s="18">
        <v>6.8566823386999998</v>
      </c>
      <c r="AL54" s="21">
        <v>13340</v>
      </c>
      <c r="AM54" s="18">
        <v>24.621389396000001</v>
      </c>
      <c r="AN54" s="21">
        <v>47904</v>
      </c>
      <c r="AO54" s="18">
        <v>42.934744606000002</v>
      </c>
      <c r="AP54" s="21">
        <v>83535</v>
      </c>
      <c r="AQ54" s="18">
        <v>1.400720052</v>
      </c>
      <c r="AR54" s="21">
        <v>2725</v>
      </c>
      <c r="AS54" s="18">
        <v>0.91349931240000004</v>
      </c>
      <c r="AT54" s="21">
        <v>1777</v>
      </c>
      <c r="AU54" s="18">
        <v>15.381801341499999</v>
      </c>
      <c r="AV54" s="21">
        <v>29927</v>
      </c>
      <c r="AW54" s="18">
        <v>18.7288219888</v>
      </c>
      <c r="AX54" s="21">
        <v>36439</v>
      </c>
      <c r="AY54" s="18">
        <v>1.2083006668</v>
      </c>
      <c r="AZ54" s="21">
        <v>2351</v>
      </c>
      <c r="BA54" s="18">
        <v>6.4104197214000003</v>
      </c>
      <c r="BB54" s="21">
        <v>12472</v>
      </c>
      <c r="BC54" s="1">
        <v>164</v>
      </c>
      <c r="BD54" s="1">
        <v>135</v>
      </c>
      <c r="BE54" s="1">
        <v>29</v>
      </c>
      <c r="BF54" s="1">
        <v>1548</v>
      </c>
      <c r="BG54" s="1">
        <v>1288</v>
      </c>
      <c r="BH54" s="1">
        <v>0</v>
      </c>
      <c r="BI54" s="1">
        <v>0</v>
      </c>
      <c r="BJ54" s="22"/>
      <c r="BK54" s="22"/>
      <c r="BL54" s="22"/>
      <c r="BM54" s="22"/>
      <c r="BN54" s="22"/>
      <c r="BO54" s="22">
        <v>3795</v>
      </c>
      <c r="BP54" s="22">
        <v>5</v>
      </c>
      <c r="BQ54" s="22">
        <v>1</v>
      </c>
      <c r="BR54" s="22">
        <v>262</v>
      </c>
      <c r="BS54" s="22">
        <v>34</v>
      </c>
      <c r="BT54" s="22">
        <v>0</v>
      </c>
      <c r="BU54" s="22">
        <v>26</v>
      </c>
      <c r="BV54" s="22">
        <v>215</v>
      </c>
      <c r="BW54" s="22">
        <v>261</v>
      </c>
      <c r="BX54" s="22">
        <v>103</v>
      </c>
      <c r="BY54" s="22">
        <v>41</v>
      </c>
      <c r="BZ54" s="22">
        <v>733</v>
      </c>
      <c r="CA54" s="22">
        <v>2114</v>
      </c>
      <c r="CB54" s="39">
        <v>1</v>
      </c>
      <c r="CC54" s="22">
        <v>66</v>
      </c>
      <c r="CD54" s="22">
        <v>9</v>
      </c>
      <c r="CE54" s="22">
        <v>28</v>
      </c>
      <c r="CF54" s="22">
        <v>23</v>
      </c>
      <c r="CG54" s="22">
        <v>6</v>
      </c>
      <c r="CH54" s="20">
        <v>54.690559358405999</v>
      </c>
      <c r="CI54" s="20">
        <v>68.039347754577804</v>
      </c>
      <c r="CJ54" s="20">
        <v>56.487210413370697</v>
      </c>
      <c r="CK54" s="20">
        <v>96.469353550226302</v>
      </c>
      <c r="CL54" s="20">
        <v>38.625648094484703</v>
      </c>
      <c r="CM54" s="20">
        <v>94.752588461960201</v>
      </c>
      <c r="CN54" s="20"/>
      <c r="CO54" s="1">
        <v>0</v>
      </c>
      <c r="CP54" s="21">
        <v>70000</v>
      </c>
      <c r="CQ54" s="21">
        <v>28000</v>
      </c>
      <c r="CR54" s="21">
        <v>28000</v>
      </c>
      <c r="CS54" s="21">
        <v>14000</v>
      </c>
      <c r="CT54" s="21">
        <v>41273</v>
      </c>
      <c r="CU54" s="21">
        <v>18</v>
      </c>
      <c r="CV54" s="21">
        <v>1105</v>
      </c>
      <c r="CW54" s="22">
        <v>195</v>
      </c>
      <c r="CX54" s="22">
        <v>52341</v>
      </c>
      <c r="CY54" s="22">
        <v>2596</v>
      </c>
      <c r="CZ54" s="22">
        <v>62</v>
      </c>
      <c r="DA54" s="22">
        <v>4034</v>
      </c>
      <c r="DB54" s="22">
        <v>224</v>
      </c>
      <c r="DC54" s="22">
        <v>69</v>
      </c>
      <c r="DD54" s="22">
        <v>15202</v>
      </c>
      <c r="DE54" s="22">
        <v>630</v>
      </c>
      <c r="DF54" s="22">
        <v>33</v>
      </c>
      <c r="DG54" s="22">
        <v>8073</v>
      </c>
      <c r="DH54" s="22">
        <v>558</v>
      </c>
      <c r="DI54" s="22">
        <v>16</v>
      </c>
      <c r="DJ54" s="22">
        <v>6693</v>
      </c>
      <c r="DK54" s="22">
        <v>340</v>
      </c>
      <c r="DL54" s="22">
        <v>10</v>
      </c>
      <c r="DM54" s="22">
        <v>10719</v>
      </c>
      <c r="DN54" s="22">
        <v>701</v>
      </c>
      <c r="DO54" s="1">
        <v>11.64</v>
      </c>
      <c r="DP54" s="1" t="s">
        <v>1197</v>
      </c>
      <c r="DQ54" s="1">
        <v>1.22</v>
      </c>
      <c r="DR54" s="21">
        <v>1965744</v>
      </c>
      <c r="DS54" s="21">
        <v>24231</v>
      </c>
      <c r="DT54" s="21">
        <v>9357.7786728992705</v>
      </c>
      <c r="DU54" s="40">
        <v>25</v>
      </c>
      <c r="DV54" s="1">
        <v>16</v>
      </c>
      <c r="DW54" s="1">
        <v>1</v>
      </c>
      <c r="DX54" s="1">
        <v>0</v>
      </c>
      <c r="DY54" s="1">
        <v>1</v>
      </c>
      <c r="DZ54" s="1">
        <v>13</v>
      </c>
      <c r="EA54" s="1">
        <v>5980</v>
      </c>
      <c r="EB54" s="1">
        <v>11562</v>
      </c>
      <c r="EC54" s="1">
        <v>988924</v>
      </c>
      <c r="ED54" s="21">
        <v>109231</v>
      </c>
      <c r="EE54" s="21">
        <v>106872</v>
      </c>
      <c r="EF54" s="20">
        <v>97.8403566753028</v>
      </c>
      <c r="EG54" s="20">
        <v>46.6642338498391</v>
      </c>
      <c r="EH54" s="20">
        <v>53.3357661501609</v>
      </c>
      <c r="EI54" s="22">
        <v>2359</v>
      </c>
      <c r="EJ54" s="20">
        <v>2.1596433246972002</v>
      </c>
      <c r="EK54" s="21">
        <v>5727</v>
      </c>
      <c r="EL54" s="21">
        <v>25816</v>
      </c>
      <c r="EM54" s="41">
        <v>11190.743</v>
      </c>
      <c r="EN54" s="21">
        <v>97805</v>
      </c>
      <c r="EO54" s="28">
        <v>0.42431400000000002</v>
      </c>
      <c r="EP54" s="28">
        <v>12.897091</v>
      </c>
      <c r="EQ54" s="28">
        <v>21.764735999999999</v>
      </c>
      <c r="ER54" s="28">
        <v>63.495730999999999</v>
      </c>
      <c r="ES54" s="1">
        <v>31.505006000000002</v>
      </c>
      <c r="ET54" s="1">
        <v>1.8</v>
      </c>
      <c r="EU54" s="31">
        <v>59.892361864969899</v>
      </c>
      <c r="EV54" s="31" t="s">
        <v>462</v>
      </c>
      <c r="EW54" s="1">
        <v>3</v>
      </c>
      <c r="EX54" s="1">
        <v>17</v>
      </c>
      <c r="EY54" s="1">
        <v>1</v>
      </c>
      <c r="EZ54" s="1">
        <v>0</v>
      </c>
      <c r="FA54" s="1">
        <v>1</v>
      </c>
      <c r="FB54" s="33">
        <v>1</v>
      </c>
      <c r="FC54" s="1">
        <v>25</v>
      </c>
      <c r="FD54" s="1">
        <v>0</v>
      </c>
      <c r="FE54" s="1">
        <v>2</v>
      </c>
      <c r="FF54" s="1">
        <v>0</v>
      </c>
      <c r="FG54" s="1">
        <v>1</v>
      </c>
      <c r="FH54" s="1">
        <v>7</v>
      </c>
      <c r="FI54" s="22">
        <v>6</v>
      </c>
      <c r="FJ54" s="18">
        <v>3419.8</v>
      </c>
      <c r="FK54" s="18">
        <v>3384.4</v>
      </c>
      <c r="FL54" s="41"/>
      <c r="FM54" s="41">
        <v>43419.07</v>
      </c>
      <c r="FN54" s="37" t="s">
        <v>1256</v>
      </c>
      <c r="FO54" s="37" t="s">
        <v>1257</v>
      </c>
      <c r="FP54" s="37" t="s">
        <v>1258</v>
      </c>
      <c r="FQ54" s="37" t="s">
        <v>1259</v>
      </c>
      <c r="FR54" s="37" t="s">
        <v>1260</v>
      </c>
      <c r="FS54" s="37" t="s">
        <v>1261</v>
      </c>
      <c r="FT54" s="37" t="s">
        <v>1262</v>
      </c>
      <c r="FU54" s="37" t="s">
        <v>1263</v>
      </c>
      <c r="FV54" s="37" t="s">
        <v>1264</v>
      </c>
      <c r="FW54" s="37" t="s">
        <v>1265</v>
      </c>
      <c r="FX54" s="37" t="s">
        <v>1266</v>
      </c>
      <c r="FY54" s="37" t="s">
        <v>1267</v>
      </c>
      <c r="FZ54" s="1" t="s">
        <v>275</v>
      </c>
      <c r="GA54" s="1" t="s">
        <v>275</v>
      </c>
      <c r="GB54" s="37" t="s">
        <v>1268</v>
      </c>
      <c r="GC54" s="37" t="s">
        <v>1269</v>
      </c>
      <c r="GD54" s="37" t="s">
        <v>1270</v>
      </c>
      <c r="GE54" s="37" t="s">
        <v>1271</v>
      </c>
      <c r="GF54" s="37" t="s">
        <v>1272</v>
      </c>
      <c r="GG54" s="37" t="s">
        <v>1273</v>
      </c>
      <c r="GH54" s="1" t="s">
        <v>275</v>
      </c>
      <c r="GI54" s="1" t="s">
        <v>275</v>
      </c>
      <c r="GJ54" s="1" t="s">
        <v>275</v>
      </c>
      <c r="GK54" s="1" t="s">
        <v>275</v>
      </c>
      <c r="GL54" s="1" t="s">
        <v>275</v>
      </c>
      <c r="GM54" s="1" t="s">
        <v>275</v>
      </c>
      <c r="GN54" s="1">
        <v>22820.080000000002</v>
      </c>
      <c r="GO54" s="1">
        <v>8186.73</v>
      </c>
      <c r="GP54" s="1" t="s">
        <v>275</v>
      </c>
      <c r="GQ54" s="1" t="s">
        <v>275</v>
      </c>
      <c r="GR54" s="1" t="s">
        <v>275</v>
      </c>
      <c r="GS54" s="1" t="s">
        <v>275</v>
      </c>
      <c r="GT54" s="1" t="s">
        <v>275</v>
      </c>
      <c r="GU54" s="1" t="s">
        <v>275</v>
      </c>
      <c r="GV54" s="1" t="s">
        <v>275</v>
      </c>
      <c r="GW54" s="1" t="s">
        <v>275</v>
      </c>
      <c r="GX54" s="1">
        <v>5077.6899999999996</v>
      </c>
      <c r="GY54" s="1">
        <v>18829.599999999999</v>
      </c>
      <c r="GZ54" s="1" t="s">
        <v>275</v>
      </c>
      <c r="HA54" s="1" t="s">
        <v>275</v>
      </c>
      <c r="HB54" s="1" t="s">
        <v>275</v>
      </c>
      <c r="HC54" s="1" t="s">
        <v>275</v>
      </c>
      <c r="HD54" s="1" t="s">
        <v>275</v>
      </c>
      <c r="HE54" s="1" t="s">
        <v>275</v>
      </c>
      <c r="HF54" s="1" t="s">
        <v>275</v>
      </c>
      <c r="HG54" s="1" t="s">
        <v>275</v>
      </c>
      <c r="HH54" s="1" t="s">
        <v>275</v>
      </c>
      <c r="HI54" s="1" t="s">
        <v>275</v>
      </c>
      <c r="HJ54" s="1" t="s">
        <v>275</v>
      </c>
      <c r="HK54" s="1" t="s">
        <v>275</v>
      </c>
      <c r="HL54" s="1">
        <v>61.56</v>
      </c>
      <c r="HM54" s="1">
        <v>540.5</v>
      </c>
      <c r="HN54" s="1" t="s">
        <v>275</v>
      </c>
      <c r="HO54" s="1" t="s">
        <v>275</v>
      </c>
      <c r="HP54" s="1" t="s">
        <v>275</v>
      </c>
      <c r="HQ54" s="1" t="s">
        <v>275</v>
      </c>
      <c r="HR54" s="1" t="s">
        <v>275</v>
      </c>
      <c r="HS54" s="1" t="s">
        <v>275</v>
      </c>
      <c r="HT54" s="1" t="s">
        <v>275</v>
      </c>
      <c r="HU54" s="1" t="s">
        <v>275</v>
      </c>
      <c r="HV54" s="1" t="s">
        <v>275</v>
      </c>
      <c r="HW54" s="1" t="s">
        <v>275</v>
      </c>
      <c r="HX54" s="1">
        <v>15832.88</v>
      </c>
      <c r="HY54" s="1">
        <v>79305.95</v>
      </c>
      <c r="HZ54" s="1" t="s">
        <v>275</v>
      </c>
      <c r="IA54" s="1" t="s">
        <v>275</v>
      </c>
      <c r="IB54" s="1">
        <v>1351.56</v>
      </c>
      <c r="IC54" s="1">
        <v>5327.65</v>
      </c>
      <c r="ID54" s="1" t="s">
        <v>275</v>
      </c>
      <c r="IE54" s="1" t="s">
        <v>275</v>
      </c>
      <c r="IF54" s="1" t="s">
        <v>275</v>
      </c>
      <c r="IG54" s="1" t="s">
        <v>275</v>
      </c>
      <c r="IH54" s="1" t="s">
        <v>275</v>
      </c>
      <c r="II54" s="1" t="s">
        <v>275</v>
      </c>
      <c r="IJ54" s="1" t="s">
        <v>275</v>
      </c>
      <c r="IK54" s="1" t="s">
        <v>275</v>
      </c>
      <c r="IL54" s="1">
        <v>271.62</v>
      </c>
      <c r="IM54" s="1">
        <v>1347.6</v>
      </c>
      <c r="IN54" s="1" t="s">
        <v>275</v>
      </c>
      <c r="IO54" s="1" t="s">
        <v>275</v>
      </c>
      <c r="IP54" s="1" t="s">
        <v>275</v>
      </c>
      <c r="IQ54" s="1" t="s">
        <v>275</v>
      </c>
      <c r="IR54" s="1" t="s">
        <v>275</v>
      </c>
      <c r="IS54" s="1" t="s">
        <v>275</v>
      </c>
      <c r="IT54" s="1" t="s">
        <v>275</v>
      </c>
      <c r="IU54" s="1" t="s">
        <v>275</v>
      </c>
      <c r="IV54" s="1" t="s">
        <v>275</v>
      </c>
      <c r="IW54" s="1" t="s">
        <v>275</v>
      </c>
      <c r="IX54" s="1" t="s">
        <v>275</v>
      </c>
      <c r="IY54" s="1" t="s">
        <v>275</v>
      </c>
      <c r="IZ54" s="1" t="s">
        <v>275</v>
      </c>
      <c r="JA54" s="1" t="s">
        <v>275</v>
      </c>
      <c r="JB54" s="1" t="s">
        <v>275</v>
      </c>
      <c r="JC54" s="1" t="s">
        <v>275</v>
      </c>
      <c r="JD54" s="1">
        <v>2648.46</v>
      </c>
      <c r="JE54" s="1">
        <v>23550.639999999999</v>
      </c>
      <c r="JF54" s="1" t="s">
        <v>275</v>
      </c>
      <c r="JG54" s="1" t="s">
        <v>275</v>
      </c>
      <c r="JH54" s="1" t="s">
        <v>275</v>
      </c>
      <c r="JI54" s="1" t="s">
        <v>275</v>
      </c>
      <c r="JJ54" s="1">
        <v>3358.61</v>
      </c>
      <c r="JK54" s="1">
        <v>17880.37</v>
      </c>
      <c r="JL54" s="1" t="s">
        <v>275</v>
      </c>
      <c r="JM54" s="1" t="s">
        <v>275</v>
      </c>
      <c r="JN54" s="1" t="s">
        <v>275</v>
      </c>
      <c r="JO54" s="1" t="s">
        <v>275</v>
      </c>
      <c r="JP54" s="1">
        <v>4346</v>
      </c>
      <c r="JQ54" s="26">
        <v>35439</v>
      </c>
      <c r="JR54" s="1">
        <f t="shared" si="10"/>
        <v>17.479247739816227</v>
      </c>
      <c r="JS54" s="1">
        <v>7674</v>
      </c>
      <c r="JT54" s="1">
        <v>2387</v>
      </c>
      <c r="JU54" s="1">
        <v>109</v>
      </c>
      <c r="JV54" s="1">
        <v>175</v>
      </c>
      <c r="JW54" s="1">
        <v>147</v>
      </c>
      <c r="JX54" s="1">
        <v>141</v>
      </c>
      <c r="JY54" s="1">
        <v>6</v>
      </c>
      <c r="KB54" s="1">
        <v>2</v>
      </c>
      <c r="KH54" s="1">
        <v>49</v>
      </c>
      <c r="KK54" s="1">
        <v>3</v>
      </c>
      <c r="KM54" s="1">
        <v>39</v>
      </c>
      <c r="KN54" s="1">
        <v>32</v>
      </c>
      <c r="KO54" s="1">
        <v>74</v>
      </c>
      <c r="KR54" s="1">
        <v>4</v>
      </c>
      <c r="KT54" s="1">
        <v>4</v>
      </c>
      <c r="KU54" s="1">
        <v>53</v>
      </c>
      <c r="KV54" s="1">
        <v>49</v>
      </c>
      <c r="KW54" s="1">
        <v>8</v>
      </c>
      <c r="KY54" s="1">
        <v>3</v>
      </c>
      <c r="KZ54" s="1">
        <v>20</v>
      </c>
      <c r="LB54" s="1">
        <v>5</v>
      </c>
      <c r="LD54" s="1">
        <v>6</v>
      </c>
      <c r="LG54" s="1">
        <v>17</v>
      </c>
      <c r="LH54" s="1">
        <v>64</v>
      </c>
      <c r="LI54" s="1">
        <v>3</v>
      </c>
      <c r="LJ54" s="1">
        <v>3</v>
      </c>
      <c r="LK54" s="1">
        <v>23</v>
      </c>
      <c r="LL54" s="1">
        <v>39</v>
      </c>
      <c r="LM54" s="1">
        <v>2</v>
      </c>
      <c r="LN54" s="1">
        <v>6</v>
      </c>
      <c r="LO54" s="1">
        <v>9</v>
      </c>
    </row>
    <row r="55" spans="1:327" ht="15" x14ac:dyDescent="0.25">
      <c r="A55" s="35" t="s">
        <v>1274</v>
      </c>
      <c r="B55" s="35" t="s">
        <v>1195</v>
      </c>
      <c r="C55" s="35" t="s">
        <v>698</v>
      </c>
      <c r="D55" s="24">
        <v>297.39999999999998</v>
      </c>
      <c r="E55" s="24">
        <f t="shared" si="6"/>
        <v>130.77000672494958</v>
      </c>
      <c r="F55" s="19">
        <v>46.131495718803798</v>
      </c>
      <c r="G55" s="19">
        <v>53.868504281196202</v>
      </c>
      <c r="H55" s="25">
        <v>38891</v>
      </c>
      <c r="I55" s="42">
        <v>1.26153116557098E-2</v>
      </c>
      <c r="J55" s="25">
        <v>19941</v>
      </c>
      <c r="K55" s="42">
        <v>0.51274073693142397</v>
      </c>
      <c r="L55" s="25">
        <v>18950</v>
      </c>
      <c r="M55" s="42">
        <v>0.48725926306857598</v>
      </c>
      <c r="N55" s="25">
        <v>9500</v>
      </c>
      <c r="O55" s="19">
        <f t="shared" si="7"/>
        <v>24.427245378108047</v>
      </c>
      <c r="P55" s="25">
        <v>10010</v>
      </c>
      <c r="Q55" s="19">
        <v>25.738602761564401</v>
      </c>
      <c r="R55" s="25">
        <v>27244</v>
      </c>
      <c r="S55" s="20">
        <f t="shared" si="8"/>
        <v>70.052197166439527</v>
      </c>
      <c r="T55" s="25">
        <v>14720</v>
      </c>
      <c r="U55" s="19">
        <v>37.849373891131599</v>
      </c>
      <c r="V55" s="25">
        <v>4653</v>
      </c>
      <c r="W55" s="19">
        <v>11.9642076572986</v>
      </c>
      <c r="X55" s="37" t="s">
        <v>1275</v>
      </c>
      <c r="Y55" s="20">
        <f t="shared" si="9"/>
        <v>60.191303900645401</v>
      </c>
      <c r="Z55" s="1">
        <v>6</v>
      </c>
      <c r="AA55" s="1">
        <v>27</v>
      </c>
      <c r="AB55" s="26">
        <v>8972</v>
      </c>
      <c r="AC55" s="25">
        <v>10375</v>
      </c>
      <c r="AD55" s="1">
        <v>3.74</v>
      </c>
      <c r="AE55" s="19">
        <v>5.6192770000000003</v>
      </c>
      <c r="AF55" s="19">
        <v>4.6457829999999998</v>
      </c>
      <c r="AG55" s="19">
        <v>1.291566</v>
      </c>
      <c r="AH55" s="1">
        <v>1</v>
      </c>
      <c r="AI55" s="23">
        <v>26.349143479552399</v>
      </c>
      <c r="AJ55" s="23">
        <f t="shared" si="5"/>
        <v>2733.7236360035618</v>
      </c>
      <c r="AK55" s="24">
        <v>13.602025039899999</v>
      </c>
      <c r="AL55" s="25">
        <v>5484</v>
      </c>
      <c r="AM55" s="24">
        <v>36.405990571899999</v>
      </c>
      <c r="AN55" s="25">
        <v>14677</v>
      </c>
      <c r="AO55" s="24">
        <v>75.571421634199993</v>
      </c>
      <c r="AP55" s="25">
        <v>30467</v>
      </c>
      <c r="AQ55" s="24">
        <v>7.6641653818000002</v>
      </c>
      <c r="AR55" s="25">
        <v>3090</v>
      </c>
      <c r="AS55" s="24">
        <v>14.4914748123</v>
      </c>
      <c r="AT55" s="25">
        <v>5842</v>
      </c>
      <c r="AU55" s="24">
        <v>31.3567593149</v>
      </c>
      <c r="AV55" s="25">
        <v>12642</v>
      </c>
      <c r="AW55" s="24">
        <v>43.410017033800003</v>
      </c>
      <c r="AX55" s="25">
        <v>17501</v>
      </c>
      <c r="AY55" s="24">
        <v>5.3490033003999997</v>
      </c>
      <c r="AZ55" s="25">
        <v>2157</v>
      </c>
      <c r="BA55" s="24">
        <v>3.0589788441999999</v>
      </c>
      <c r="BB55" s="25">
        <v>1233</v>
      </c>
      <c r="BC55" s="1">
        <v>41</v>
      </c>
      <c r="BD55" s="1">
        <v>33</v>
      </c>
      <c r="BE55" s="1">
        <v>8</v>
      </c>
      <c r="BF55" s="1">
        <v>729</v>
      </c>
      <c r="BG55" s="1">
        <v>673</v>
      </c>
      <c r="BH55" s="1">
        <v>56</v>
      </c>
      <c r="BI55" s="1">
        <v>0</v>
      </c>
      <c r="BO55" s="1">
        <v>412</v>
      </c>
      <c r="BP55" s="1">
        <v>6</v>
      </c>
      <c r="BQ55" s="1">
        <v>0</v>
      </c>
      <c r="BR55" s="1">
        <v>70</v>
      </c>
      <c r="BS55" s="1">
        <v>2</v>
      </c>
      <c r="BT55" s="1">
        <v>0</v>
      </c>
      <c r="BU55" s="1">
        <v>14</v>
      </c>
      <c r="BV55" s="1">
        <v>16</v>
      </c>
      <c r="BW55" s="1">
        <v>15</v>
      </c>
      <c r="BX55" s="1">
        <v>7</v>
      </c>
      <c r="BY55" s="1">
        <v>8</v>
      </c>
      <c r="BZ55" s="1">
        <v>62</v>
      </c>
      <c r="CA55" s="1">
        <v>212</v>
      </c>
      <c r="CB55" s="39">
        <v>1</v>
      </c>
      <c r="CC55" s="1">
        <v>135</v>
      </c>
      <c r="CD55" s="1">
        <v>11</v>
      </c>
      <c r="CE55" s="1">
        <v>44</v>
      </c>
      <c r="CF55" s="1">
        <v>64</v>
      </c>
      <c r="CG55" s="1">
        <v>16</v>
      </c>
      <c r="CH55" s="19">
        <v>29.522891566265098</v>
      </c>
      <c r="CI55" s="19">
        <v>38.159036144578302</v>
      </c>
      <c r="CJ55" s="19">
        <v>45.079518072289197</v>
      </c>
      <c r="CK55" s="19">
        <v>88.973493975903594</v>
      </c>
      <c r="CL55" s="19">
        <v>16.828915662650601</v>
      </c>
      <c r="CM55" s="19">
        <v>90.033734939759</v>
      </c>
      <c r="CN55" s="19"/>
      <c r="CO55" s="1">
        <v>0</v>
      </c>
      <c r="CP55" s="26">
        <v>10000</v>
      </c>
      <c r="CQ55" s="26">
        <v>9000</v>
      </c>
      <c r="CR55" s="26">
        <v>1000</v>
      </c>
      <c r="CS55" s="26">
        <v>0</v>
      </c>
      <c r="CT55" s="26">
        <v>4327</v>
      </c>
      <c r="CU55" s="26">
        <v>11</v>
      </c>
      <c r="CV55" s="26">
        <v>85</v>
      </c>
      <c r="CW55" s="1">
        <v>112</v>
      </c>
      <c r="CX55" s="1">
        <v>31900</v>
      </c>
      <c r="CY55" s="1">
        <v>1801</v>
      </c>
      <c r="CZ55" s="1">
        <v>40</v>
      </c>
      <c r="DA55" s="1">
        <v>1090</v>
      </c>
      <c r="DB55" s="1">
        <v>75</v>
      </c>
      <c r="DC55" s="1">
        <v>35</v>
      </c>
      <c r="DD55" s="1">
        <v>3855</v>
      </c>
      <c r="DE55" s="1">
        <v>195</v>
      </c>
      <c r="DF55" s="1">
        <v>14</v>
      </c>
      <c r="DG55" s="1">
        <v>1925</v>
      </c>
      <c r="DH55" s="1">
        <v>124</v>
      </c>
      <c r="DI55" s="1">
        <v>9</v>
      </c>
      <c r="DJ55" s="1">
        <v>7263</v>
      </c>
      <c r="DK55" s="1">
        <v>200</v>
      </c>
      <c r="DL55" s="1">
        <v>12</v>
      </c>
      <c r="DM55" s="1">
        <v>16469</v>
      </c>
      <c r="DN55" s="1">
        <v>1173</v>
      </c>
      <c r="DO55" s="1">
        <v>9.5</v>
      </c>
      <c r="DP55" s="1" t="s">
        <v>321</v>
      </c>
      <c r="DQ55" s="1">
        <v>4.03</v>
      </c>
      <c r="DR55" s="26">
        <v>1420021</v>
      </c>
      <c r="DS55" s="26">
        <v>6696</v>
      </c>
      <c r="DT55" s="26">
        <v>8537.8812737742992</v>
      </c>
      <c r="DU55" s="40">
        <v>6</v>
      </c>
      <c r="DV55" s="1">
        <v>6</v>
      </c>
      <c r="DW55" s="1">
        <v>1</v>
      </c>
      <c r="DX55" s="1">
        <v>0</v>
      </c>
      <c r="DY55" s="1">
        <v>6</v>
      </c>
      <c r="DZ55" s="1">
        <v>5</v>
      </c>
      <c r="EA55" s="1">
        <v>996</v>
      </c>
      <c r="EB55" s="1">
        <v>2111</v>
      </c>
      <c r="EC55" s="1">
        <v>297400</v>
      </c>
      <c r="ED55" s="26">
        <v>20095</v>
      </c>
      <c r="EE55" s="26">
        <v>19623</v>
      </c>
      <c r="EF55" s="19">
        <v>97.651157004229901</v>
      </c>
      <c r="EG55" s="19">
        <v>42.1648066044947</v>
      </c>
      <c r="EH55" s="19">
        <v>57.8351933955053</v>
      </c>
      <c r="EI55" s="1">
        <v>472</v>
      </c>
      <c r="EJ55" s="19">
        <v>2.3488429957700898</v>
      </c>
      <c r="EK55" s="26">
        <v>984</v>
      </c>
      <c r="EL55" s="26">
        <v>4018</v>
      </c>
      <c r="EM55" s="44">
        <v>1600.2139999999999</v>
      </c>
      <c r="EN55" s="26">
        <v>17570</v>
      </c>
      <c r="EO55" s="23">
        <v>7.558338</v>
      </c>
      <c r="EP55" s="23">
        <v>41.269208999999996</v>
      </c>
      <c r="EQ55" s="23">
        <v>15.651679</v>
      </c>
      <c r="ER55" s="23">
        <v>34.422311000000001</v>
      </c>
      <c r="ES55" s="1">
        <v>0.110404</v>
      </c>
      <c r="ET55" s="1">
        <v>0.01</v>
      </c>
      <c r="EU55" s="31">
        <v>56.755769544420403</v>
      </c>
      <c r="EV55" s="31" t="s">
        <v>462</v>
      </c>
      <c r="EW55" s="1">
        <v>1</v>
      </c>
      <c r="EX55" s="1">
        <v>1</v>
      </c>
      <c r="EY55" s="1">
        <v>0</v>
      </c>
      <c r="EZ55" s="1">
        <v>0</v>
      </c>
      <c r="FA55" s="1">
        <v>0</v>
      </c>
      <c r="FB55" s="33">
        <v>0</v>
      </c>
      <c r="FC55" s="1">
        <v>16</v>
      </c>
      <c r="FD55" s="1">
        <v>2</v>
      </c>
      <c r="FE55" s="1">
        <v>0</v>
      </c>
      <c r="FF55" s="1">
        <v>0</v>
      </c>
      <c r="FG55" s="1">
        <v>0</v>
      </c>
      <c r="FH55" s="1">
        <v>3</v>
      </c>
      <c r="FJ55" s="24">
        <v>7014.3</v>
      </c>
      <c r="FK55" s="24">
        <v>817.3</v>
      </c>
      <c r="FL55" s="44">
        <v>20725.61</v>
      </c>
      <c r="FM55" s="44">
        <v>121401.95</v>
      </c>
      <c r="FN55" s="37" t="s">
        <v>1276</v>
      </c>
      <c r="FO55" s="37" t="s">
        <v>1277</v>
      </c>
      <c r="FP55" s="37" t="s">
        <v>1278</v>
      </c>
      <c r="FQ55" s="37" t="s">
        <v>1279</v>
      </c>
      <c r="FR55" s="37" t="s">
        <v>1280</v>
      </c>
      <c r="FS55" s="37" t="s">
        <v>1281</v>
      </c>
      <c r="FT55" s="37" t="s">
        <v>1282</v>
      </c>
      <c r="FU55" s="37" t="s">
        <v>1283</v>
      </c>
      <c r="FV55" s="37" t="s">
        <v>1284</v>
      </c>
      <c r="FW55" s="37" t="s">
        <v>1285</v>
      </c>
      <c r="FX55" s="37" t="s">
        <v>1286</v>
      </c>
      <c r="FY55" s="37" t="s">
        <v>1287</v>
      </c>
      <c r="FZ55" s="1" t="s">
        <v>275</v>
      </c>
      <c r="GA55" s="1" t="s">
        <v>275</v>
      </c>
      <c r="GB55" s="37" t="s">
        <v>1288</v>
      </c>
      <c r="GC55" s="37" t="s">
        <v>1289</v>
      </c>
      <c r="GD55" s="37" t="s">
        <v>1290</v>
      </c>
      <c r="GE55" s="37" t="s">
        <v>1291</v>
      </c>
      <c r="GF55" s="37" t="s">
        <v>1292</v>
      </c>
      <c r="GG55" s="37" t="s">
        <v>1293</v>
      </c>
      <c r="GH55" s="1">
        <v>238.5</v>
      </c>
      <c r="GI55" s="1">
        <v>3684.83</v>
      </c>
      <c r="GJ55" s="1" t="s">
        <v>275</v>
      </c>
      <c r="GK55" s="1" t="s">
        <v>275</v>
      </c>
      <c r="GL55" s="1" t="s">
        <v>275</v>
      </c>
      <c r="GM55" s="1" t="s">
        <v>275</v>
      </c>
      <c r="GN55" s="1" t="s">
        <v>275</v>
      </c>
      <c r="GO55" s="1" t="s">
        <v>275</v>
      </c>
      <c r="GP55" s="1" t="s">
        <v>275</v>
      </c>
      <c r="GQ55" s="1" t="s">
        <v>275</v>
      </c>
      <c r="GR55" s="1" t="s">
        <v>275</v>
      </c>
      <c r="GS55" s="1" t="s">
        <v>275</v>
      </c>
      <c r="GT55" s="1">
        <v>3712.8</v>
      </c>
      <c r="GU55" s="1">
        <v>30048.47</v>
      </c>
      <c r="GV55" s="1" t="s">
        <v>275</v>
      </c>
      <c r="GW55" s="1" t="s">
        <v>275</v>
      </c>
      <c r="GX55" s="1" t="s">
        <v>275</v>
      </c>
      <c r="GY55" s="1" t="s">
        <v>275</v>
      </c>
      <c r="GZ55" s="1" t="s">
        <v>275</v>
      </c>
      <c r="HA55" s="1" t="s">
        <v>275</v>
      </c>
      <c r="HB55" s="1" t="s">
        <v>275</v>
      </c>
      <c r="HC55" s="1" t="s">
        <v>275</v>
      </c>
      <c r="HD55" s="1" t="s">
        <v>275</v>
      </c>
      <c r="HE55" s="1" t="s">
        <v>275</v>
      </c>
      <c r="HF55" s="1" t="s">
        <v>275</v>
      </c>
      <c r="HG55" s="1" t="s">
        <v>275</v>
      </c>
      <c r="HH55" s="1" t="s">
        <v>275</v>
      </c>
      <c r="HI55" s="1" t="s">
        <v>275</v>
      </c>
      <c r="HJ55" s="1" t="s">
        <v>275</v>
      </c>
      <c r="HK55" s="1" t="s">
        <v>275</v>
      </c>
      <c r="HL55" s="1">
        <v>22.51</v>
      </c>
      <c r="HM55" s="1">
        <v>217.03</v>
      </c>
      <c r="HN55" s="1" t="s">
        <v>275</v>
      </c>
      <c r="HO55" s="1" t="s">
        <v>275</v>
      </c>
      <c r="HP55" s="1" t="s">
        <v>275</v>
      </c>
      <c r="HQ55" s="1" t="s">
        <v>275</v>
      </c>
      <c r="HR55" s="1" t="s">
        <v>275</v>
      </c>
      <c r="HS55" s="1" t="s">
        <v>275</v>
      </c>
      <c r="HT55" s="1" t="s">
        <v>275</v>
      </c>
      <c r="HU55" s="1" t="s">
        <v>275</v>
      </c>
      <c r="HV55" s="1" t="s">
        <v>275</v>
      </c>
      <c r="HW55" s="1" t="s">
        <v>275</v>
      </c>
      <c r="HX55" s="1" t="s">
        <v>275</v>
      </c>
      <c r="HY55" s="1" t="s">
        <v>275</v>
      </c>
      <c r="HZ55" s="1" t="s">
        <v>275</v>
      </c>
      <c r="IA55" s="1" t="s">
        <v>275</v>
      </c>
      <c r="IB55" s="1">
        <v>3553.03</v>
      </c>
      <c r="IC55" s="1">
        <v>15453.93</v>
      </c>
      <c r="ID55" s="1" t="s">
        <v>275</v>
      </c>
      <c r="IE55" s="1" t="s">
        <v>275</v>
      </c>
      <c r="IF55" s="1" t="s">
        <v>275</v>
      </c>
      <c r="IG55" s="1" t="s">
        <v>275</v>
      </c>
      <c r="IH55" s="1">
        <v>21.32</v>
      </c>
      <c r="II55" s="1">
        <v>75.69</v>
      </c>
      <c r="IJ55" s="1" t="s">
        <v>275</v>
      </c>
      <c r="IK55" s="1" t="s">
        <v>275</v>
      </c>
      <c r="IL55" s="1" t="s">
        <v>275</v>
      </c>
      <c r="IM55" s="1" t="s">
        <v>275</v>
      </c>
      <c r="IN55" s="1" t="s">
        <v>275</v>
      </c>
      <c r="IO55" s="1" t="s">
        <v>275</v>
      </c>
      <c r="IP55" s="1" t="s">
        <v>275</v>
      </c>
      <c r="IQ55" s="1" t="s">
        <v>275</v>
      </c>
      <c r="IR55" s="1" t="s">
        <v>275</v>
      </c>
      <c r="IS55" s="1" t="s">
        <v>275</v>
      </c>
      <c r="IT55" s="1" t="s">
        <v>275</v>
      </c>
      <c r="IU55" s="1" t="s">
        <v>275</v>
      </c>
      <c r="IV55" s="1" t="s">
        <v>275</v>
      </c>
      <c r="IW55" s="1" t="s">
        <v>275</v>
      </c>
      <c r="IX55" s="1" t="s">
        <v>275</v>
      </c>
      <c r="IY55" s="1" t="s">
        <v>275</v>
      </c>
      <c r="IZ55" s="1" t="s">
        <v>275</v>
      </c>
      <c r="JA55" s="1" t="s">
        <v>275</v>
      </c>
      <c r="JB55" s="1" t="s">
        <v>275</v>
      </c>
      <c r="JC55" s="1" t="s">
        <v>275</v>
      </c>
      <c r="JD55" s="1" t="s">
        <v>275</v>
      </c>
      <c r="JE55" s="1" t="s">
        <v>275</v>
      </c>
      <c r="JF55" s="1" t="s">
        <v>275</v>
      </c>
      <c r="JG55" s="1" t="s">
        <v>275</v>
      </c>
      <c r="JH55" s="1" t="s">
        <v>275</v>
      </c>
      <c r="JI55" s="1" t="s">
        <v>275</v>
      </c>
      <c r="JJ55" s="1" t="s">
        <v>275</v>
      </c>
      <c r="JK55" s="1" t="s">
        <v>275</v>
      </c>
      <c r="JL55" s="1" t="s">
        <v>275</v>
      </c>
      <c r="JM55" s="1" t="s">
        <v>275</v>
      </c>
      <c r="JN55" s="1" t="s">
        <v>275</v>
      </c>
      <c r="JO55" s="1" t="s">
        <v>275</v>
      </c>
      <c r="JP55" s="1">
        <v>310</v>
      </c>
      <c r="JQ55" s="26">
        <v>7775</v>
      </c>
      <c r="JR55" s="1">
        <f t="shared" si="10"/>
        <v>19.991771875241056</v>
      </c>
      <c r="JS55" s="1">
        <v>430</v>
      </c>
      <c r="JT55" s="1">
        <v>294</v>
      </c>
      <c r="JU55" s="1">
        <v>10</v>
      </c>
      <c r="JV55" s="1">
        <v>36</v>
      </c>
      <c r="JW55" s="1">
        <v>6</v>
      </c>
      <c r="JX55" s="1">
        <v>31</v>
      </c>
      <c r="KD55" s="1">
        <v>6</v>
      </c>
      <c r="KE55" s="1">
        <v>4</v>
      </c>
      <c r="KF55" s="1">
        <v>4</v>
      </c>
      <c r="KH55" s="1">
        <v>18</v>
      </c>
      <c r="KP55" s="1">
        <v>1</v>
      </c>
      <c r="KR55" s="1">
        <v>7</v>
      </c>
      <c r="KU55" s="1">
        <v>11</v>
      </c>
      <c r="KV55" s="1">
        <v>7</v>
      </c>
      <c r="KW55" s="1">
        <v>6</v>
      </c>
      <c r="KZ55" s="1">
        <v>2</v>
      </c>
      <c r="LJ55" s="1">
        <v>4</v>
      </c>
      <c r="LL55" s="1">
        <v>8</v>
      </c>
    </row>
    <row r="56" spans="1:327" ht="15" x14ac:dyDescent="0.25">
      <c r="A56" s="35" t="s">
        <v>1294</v>
      </c>
      <c r="B56" s="35" t="s">
        <v>273</v>
      </c>
      <c r="C56" s="35"/>
      <c r="D56" s="18">
        <v>359.4</v>
      </c>
      <c r="E56" s="18">
        <f t="shared" si="6"/>
        <v>49.245965498052314</v>
      </c>
      <c r="F56" s="19">
        <v>15.6167015085598</v>
      </c>
      <c r="G56" s="20">
        <v>84.3832984914402</v>
      </c>
      <c r="H56" s="21">
        <v>17699</v>
      </c>
      <c r="I56" s="36">
        <v>5.7411329354968401E-3</v>
      </c>
      <c r="J56" s="21">
        <v>8962</v>
      </c>
      <c r="K56" s="36">
        <v>0.50635629131589399</v>
      </c>
      <c r="L56" s="21">
        <v>8737</v>
      </c>
      <c r="M56" s="36">
        <v>0.49364370868410601</v>
      </c>
      <c r="N56" s="21">
        <v>4882</v>
      </c>
      <c r="O56" s="20">
        <f t="shared" si="7"/>
        <v>27.583479292615401</v>
      </c>
      <c r="P56" s="21">
        <v>4301</v>
      </c>
      <c r="Q56" s="20">
        <v>24.300807955251699</v>
      </c>
      <c r="R56" s="21">
        <v>11619</v>
      </c>
      <c r="S56" s="20">
        <f t="shared" si="8"/>
        <v>65.647776710548627</v>
      </c>
      <c r="T56" s="21">
        <v>5833</v>
      </c>
      <c r="U56" s="20">
        <v>32.9566642183174</v>
      </c>
      <c r="V56" s="21">
        <v>2683</v>
      </c>
      <c r="W56" s="20">
        <v>15.159048533815501</v>
      </c>
      <c r="X56" s="37" t="s">
        <v>1295</v>
      </c>
      <c r="Y56" s="20">
        <f t="shared" si="9"/>
        <v>89.513531837956947</v>
      </c>
      <c r="Z56" s="38">
        <v>18</v>
      </c>
      <c r="AA56" s="38">
        <v>64</v>
      </c>
      <c r="AB56" s="21">
        <v>4109</v>
      </c>
      <c r="AC56" s="21">
        <v>4997</v>
      </c>
      <c r="AD56" s="22">
        <v>3.52</v>
      </c>
      <c r="AE56" s="20">
        <v>10.406243999999999</v>
      </c>
      <c r="AF56" s="20">
        <v>5.5433260000000004</v>
      </c>
      <c r="AG56" s="20">
        <v>5.4432660000000004</v>
      </c>
      <c r="AH56" s="22">
        <v>1</v>
      </c>
      <c r="AI56" s="23">
        <v>40.771239204659601</v>
      </c>
      <c r="AJ56" s="23">
        <f t="shared" si="5"/>
        <v>2037.3388230568401</v>
      </c>
      <c r="AK56" s="18">
        <v>33.650313801199999</v>
      </c>
      <c r="AL56" s="21">
        <v>5957</v>
      </c>
      <c r="AM56" s="18">
        <v>11.985414119</v>
      </c>
      <c r="AN56" s="21">
        <v>2122</v>
      </c>
      <c r="AO56" s="18">
        <v>83.218228708200002</v>
      </c>
      <c r="AP56" s="21">
        <v>14733</v>
      </c>
      <c r="AQ56" s="18">
        <v>17.1042581074</v>
      </c>
      <c r="AR56" s="21">
        <v>3028</v>
      </c>
      <c r="AS56" s="18">
        <v>52.741441618400003</v>
      </c>
      <c r="AT56" s="21">
        <v>9337</v>
      </c>
      <c r="AU56" s="18">
        <v>29.1500123567</v>
      </c>
      <c r="AV56" s="21">
        <v>5161</v>
      </c>
      <c r="AW56" s="18">
        <v>65.132697515999993</v>
      </c>
      <c r="AX56" s="21">
        <v>11531</v>
      </c>
      <c r="AY56" s="18">
        <v>15.394678698</v>
      </c>
      <c r="AZ56" s="21">
        <v>2725</v>
      </c>
      <c r="BA56" s="18">
        <v>0.41022384670000001</v>
      </c>
      <c r="BB56" s="21">
        <v>73</v>
      </c>
      <c r="BC56" s="1">
        <v>42</v>
      </c>
      <c r="BD56" s="1">
        <v>37</v>
      </c>
      <c r="BE56" s="1">
        <v>5</v>
      </c>
      <c r="BF56" s="1">
        <v>322</v>
      </c>
      <c r="BG56" s="1">
        <v>55</v>
      </c>
      <c r="BH56" s="1">
        <v>0</v>
      </c>
      <c r="BI56" s="1">
        <v>0</v>
      </c>
      <c r="BJ56" s="22"/>
      <c r="BK56" s="22"/>
      <c r="BL56" s="22"/>
      <c r="BM56" s="22"/>
      <c r="BN56" s="22"/>
      <c r="BO56" s="22">
        <v>79</v>
      </c>
      <c r="BP56" s="22">
        <v>1</v>
      </c>
      <c r="BQ56" s="22">
        <v>0</v>
      </c>
      <c r="BR56" s="22">
        <v>14</v>
      </c>
      <c r="BS56" s="22">
        <v>0</v>
      </c>
      <c r="BT56" s="22">
        <v>0</v>
      </c>
      <c r="BU56" s="22">
        <v>4</v>
      </c>
      <c r="BV56" s="22">
        <v>2</v>
      </c>
      <c r="BW56" s="22">
        <v>0</v>
      </c>
      <c r="BX56" s="22">
        <v>0</v>
      </c>
      <c r="BY56" s="22">
        <v>3</v>
      </c>
      <c r="BZ56" s="22">
        <v>15</v>
      </c>
      <c r="CA56" s="22">
        <v>40</v>
      </c>
      <c r="CB56" s="39" t="s">
        <v>275</v>
      </c>
      <c r="CC56" s="22">
        <v>204</v>
      </c>
      <c r="CD56" s="22">
        <v>0</v>
      </c>
      <c r="CE56" s="22">
        <v>10</v>
      </c>
      <c r="CF56" s="22">
        <v>126</v>
      </c>
      <c r="CG56" s="22">
        <v>68</v>
      </c>
      <c r="CH56" s="20">
        <v>9.3856313788273003</v>
      </c>
      <c r="CI56" s="20">
        <v>13.0478286972183</v>
      </c>
      <c r="CJ56" s="20">
        <v>31.078647188312999</v>
      </c>
      <c r="CK56" s="20">
        <v>50.210126075645398</v>
      </c>
      <c r="CL56" s="20">
        <v>6.9441664998999402</v>
      </c>
      <c r="CM56" s="20">
        <v>63.177906744046403</v>
      </c>
      <c r="CN56" s="20"/>
      <c r="CO56" s="1">
        <v>0</v>
      </c>
      <c r="CP56" s="21">
        <v>5000</v>
      </c>
      <c r="CQ56" s="21">
        <v>3250</v>
      </c>
      <c r="CR56" s="21">
        <v>1250</v>
      </c>
      <c r="CS56" s="21">
        <v>500</v>
      </c>
      <c r="CT56" s="21">
        <v>599</v>
      </c>
      <c r="CU56" s="21">
        <v>3</v>
      </c>
      <c r="CV56" s="21"/>
      <c r="CW56" s="22">
        <v>183</v>
      </c>
      <c r="CX56" s="22">
        <v>4596</v>
      </c>
      <c r="CY56" s="22">
        <v>400</v>
      </c>
      <c r="CZ56" s="22">
        <v>60</v>
      </c>
      <c r="DA56" s="22">
        <v>729</v>
      </c>
      <c r="DB56" s="22">
        <v>67</v>
      </c>
      <c r="DC56" s="22">
        <v>79</v>
      </c>
      <c r="DD56" s="22">
        <v>1882</v>
      </c>
      <c r="DE56" s="22">
        <v>169</v>
      </c>
      <c r="DF56" s="22">
        <v>32</v>
      </c>
      <c r="DG56" s="22">
        <v>1074</v>
      </c>
      <c r="DH56" s="22">
        <v>82</v>
      </c>
      <c r="DI56" s="22">
        <v>8</v>
      </c>
      <c r="DJ56" s="22">
        <v>662</v>
      </c>
      <c r="DK56" s="22">
        <v>47</v>
      </c>
      <c r="DL56" s="22">
        <v>1</v>
      </c>
      <c r="DM56" s="22">
        <v>4</v>
      </c>
      <c r="DN56" s="22">
        <v>3</v>
      </c>
      <c r="DO56" s="1">
        <v>6.42</v>
      </c>
      <c r="DP56" s="1" t="s">
        <v>298</v>
      </c>
      <c r="DQ56" s="1">
        <v>26.74</v>
      </c>
      <c r="DR56" s="21">
        <v>1320995</v>
      </c>
      <c r="DS56" s="21">
        <v>4425</v>
      </c>
      <c r="DT56" s="21">
        <v>3110.9947564454801</v>
      </c>
      <c r="DU56" s="40"/>
      <c r="DV56" s="1">
        <v>1</v>
      </c>
      <c r="DW56" s="1">
        <v>1</v>
      </c>
      <c r="DX56" s="1">
        <v>0</v>
      </c>
      <c r="DY56" s="1">
        <v>15</v>
      </c>
      <c r="DZ56" s="1">
        <v>5</v>
      </c>
      <c r="EA56" s="1">
        <v>856</v>
      </c>
      <c r="EB56" s="1">
        <v>1222</v>
      </c>
      <c r="EC56" s="1">
        <v>155952</v>
      </c>
      <c r="ED56" s="21">
        <v>8456</v>
      </c>
      <c r="EE56" s="21">
        <v>8322</v>
      </c>
      <c r="EF56" s="20">
        <v>98.415326395458905</v>
      </c>
      <c r="EG56" s="20">
        <v>38.236000961307397</v>
      </c>
      <c r="EH56" s="20">
        <v>61.763999038692603</v>
      </c>
      <c r="EI56" s="22">
        <v>134</v>
      </c>
      <c r="EJ56" s="20">
        <v>1.58467360454115</v>
      </c>
      <c r="EK56" s="21">
        <v>405</v>
      </c>
      <c r="EL56" s="21">
        <v>770</v>
      </c>
      <c r="EM56" s="41">
        <v>127.13800000000001</v>
      </c>
      <c r="EN56" s="21">
        <v>6689</v>
      </c>
      <c r="EO56" s="28">
        <v>38.824936000000001</v>
      </c>
      <c r="EP56" s="28">
        <v>17.356853999999998</v>
      </c>
      <c r="EQ56" s="28">
        <v>12.034684</v>
      </c>
      <c r="ER56" s="28">
        <v>31.439677</v>
      </c>
      <c r="ES56" s="1">
        <v>4.271515</v>
      </c>
      <c r="ET56" s="1">
        <v>0.24</v>
      </c>
      <c r="EU56" s="31">
        <v>48.691727138249298</v>
      </c>
      <c r="EV56" s="31" t="s">
        <v>278</v>
      </c>
      <c r="EW56" s="1">
        <v>5</v>
      </c>
      <c r="EX56" s="1">
        <v>0</v>
      </c>
      <c r="EY56" s="1">
        <v>0</v>
      </c>
      <c r="EZ56" s="1">
        <v>0</v>
      </c>
      <c r="FA56" s="1">
        <v>0</v>
      </c>
      <c r="FB56" s="33">
        <v>0</v>
      </c>
      <c r="FC56" s="1">
        <v>11</v>
      </c>
      <c r="FD56" s="1">
        <v>0</v>
      </c>
      <c r="FE56" s="1">
        <v>0</v>
      </c>
      <c r="FF56" s="1">
        <v>0</v>
      </c>
      <c r="FG56" s="1">
        <v>0</v>
      </c>
      <c r="FH56" s="1">
        <v>2</v>
      </c>
      <c r="FI56" s="22">
        <v>1</v>
      </c>
      <c r="FJ56" s="18">
        <v>5278.57</v>
      </c>
      <c r="FK56" s="18">
        <v>5266.57</v>
      </c>
      <c r="FL56" s="41">
        <v>7468.33</v>
      </c>
      <c r="FM56" s="41">
        <v>46463.57</v>
      </c>
      <c r="FN56" s="37" t="s">
        <v>1296</v>
      </c>
      <c r="FO56" s="37" t="s">
        <v>1297</v>
      </c>
      <c r="FP56" s="37" t="s">
        <v>1298</v>
      </c>
      <c r="FQ56" s="37" t="s">
        <v>1299</v>
      </c>
      <c r="FR56" s="37" t="s">
        <v>1300</v>
      </c>
      <c r="FS56" s="37" t="s">
        <v>1301</v>
      </c>
      <c r="FT56" s="37" t="s">
        <v>1302</v>
      </c>
      <c r="FU56" s="37" t="s">
        <v>1303</v>
      </c>
      <c r="FV56" s="1" t="s">
        <v>275</v>
      </c>
      <c r="FW56" s="1" t="s">
        <v>275</v>
      </c>
      <c r="FX56" s="1" t="s">
        <v>275</v>
      </c>
      <c r="FY56" s="1" t="s">
        <v>275</v>
      </c>
      <c r="FZ56" s="1" t="s">
        <v>275</v>
      </c>
      <c r="GA56" s="1" t="s">
        <v>275</v>
      </c>
      <c r="GB56" s="37" t="s">
        <v>1304</v>
      </c>
      <c r="GC56" s="37" t="s">
        <v>1305</v>
      </c>
      <c r="GD56" s="37" t="s">
        <v>1306</v>
      </c>
      <c r="GE56" s="37" t="s">
        <v>1307</v>
      </c>
      <c r="GF56" s="37" t="s">
        <v>1308</v>
      </c>
      <c r="GG56" s="37" t="s">
        <v>1309</v>
      </c>
      <c r="GH56" s="1" t="s">
        <v>275</v>
      </c>
      <c r="GI56" s="1" t="s">
        <v>275</v>
      </c>
      <c r="GJ56" s="1" t="s">
        <v>275</v>
      </c>
      <c r="GK56" s="1" t="s">
        <v>275</v>
      </c>
      <c r="GL56" s="1" t="s">
        <v>275</v>
      </c>
      <c r="GM56" s="1" t="s">
        <v>275</v>
      </c>
      <c r="GN56" s="1" t="s">
        <v>275</v>
      </c>
      <c r="GO56" s="1" t="s">
        <v>275</v>
      </c>
      <c r="GP56" s="1" t="s">
        <v>275</v>
      </c>
      <c r="GQ56" s="1" t="s">
        <v>275</v>
      </c>
      <c r="GR56" s="1" t="s">
        <v>275</v>
      </c>
      <c r="GS56" s="1" t="s">
        <v>275</v>
      </c>
      <c r="GT56" s="1">
        <v>799.68</v>
      </c>
      <c r="GU56" s="1">
        <v>5332.91</v>
      </c>
      <c r="GV56" s="1" t="s">
        <v>275</v>
      </c>
      <c r="GW56" s="1" t="s">
        <v>275</v>
      </c>
      <c r="GX56" s="1" t="s">
        <v>275</v>
      </c>
      <c r="GY56" s="1" t="s">
        <v>275</v>
      </c>
      <c r="GZ56" s="1" t="s">
        <v>275</v>
      </c>
      <c r="HA56" s="1" t="s">
        <v>275</v>
      </c>
      <c r="HB56" s="1" t="s">
        <v>275</v>
      </c>
      <c r="HC56" s="1" t="s">
        <v>275</v>
      </c>
      <c r="HD56" s="1" t="s">
        <v>275</v>
      </c>
      <c r="HE56" s="1" t="s">
        <v>275</v>
      </c>
      <c r="HF56" s="1" t="s">
        <v>275</v>
      </c>
      <c r="HG56" s="1" t="s">
        <v>275</v>
      </c>
      <c r="HH56" s="1" t="s">
        <v>275</v>
      </c>
      <c r="HI56" s="1" t="s">
        <v>275</v>
      </c>
      <c r="HJ56" s="1" t="s">
        <v>275</v>
      </c>
      <c r="HK56" s="1" t="s">
        <v>275</v>
      </c>
      <c r="HL56" s="1">
        <v>111.57</v>
      </c>
      <c r="HM56" s="1">
        <v>1410.56</v>
      </c>
      <c r="HN56" s="1" t="s">
        <v>275</v>
      </c>
      <c r="HO56" s="1" t="s">
        <v>275</v>
      </c>
      <c r="HP56" s="1" t="s">
        <v>275</v>
      </c>
      <c r="HQ56" s="1" t="s">
        <v>275</v>
      </c>
      <c r="HR56" s="1" t="s">
        <v>275</v>
      </c>
      <c r="HS56" s="1" t="s">
        <v>275</v>
      </c>
      <c r="HT56" s="1" t="s">
        <v>275</v>
      </c>
      <c r="HU56" s="1" t="s">
        <v>275</v>
      </c>
      <c r="HV56" s="1">
        <v>61.04</v>
      </c>
      <c r="HW56" s="1">
        <v>195.33</v>
      </c>
      <c r="HX56" s="1" t="s">
        <v>275</v>
      </c>
      <c r="HY56" s="1" t="s">
        <v>275</v>
      </c>
      <c r="HZ56" s="1" t="s">
        <v>275</v>
      </c>
      <c r="IA56" s="1" t="s">
        <v>275</v>
      </c>
      <c r="IB56" s="1">
        <v>10181.58</v>
      </c>
      <c r="IC56" s="1">
        <v>50944.05</v>
      </c>
      <c r="ID56" s="1">
        <v>182.7</v>
      </c>
      <c r="IE56" s="1">
        <v>164.44</v>
      </c>
      <c r="IF56" s="1" t="s">
        <v>275</v>
      </c>
      <c r="IG56" s="1" t="s">
        <v>275</v>
      </c>
      <c r="IH56" s="1" t="s">
        <v>275</v>
      </c>
      <c r="II56" s="1" t="s">
        <v>275</v>
      </c>
      <c r="IJ56" s="1">
        <v>29254.05</v>
      </c>
      <c r="IK56" s="1">
        <v>32750.49</v>
      </c>
      <c r="IL56" s="1" t="s">
        <v>275</v>
      </c>
      <c r="IM56" s="1" t="s">
        <v>275</v>
      </c>
      <c r="IN56" s="1" t="s">
        <v>275</v>
      </c>
      <c r="IO56" s="1" t="s">
        <v>275</v>
      </c>
      <c r="IP56" s="1" t="s">
        <v>275</v>
      </c>
      <c r="IQ56" s="1" t="s">
        <v>275</v>
      </c>
      <c r="IR56" s="1" t="s">
        <v>275</v>
      </c>
      <c r="IS56" s="1" t="s">
        <v>275</v>
      </c>
      <c r="IT56" s="1" t="s">
        <v>275</v>
      </c>
      <c r="IU56" s="1" t="s">
        <v>275</v>
      </c>
      <c r="IV56" s="1" t="s">
        <v>275</v>
      </c>
      <c r="IW56" s="1" t="s">
        <v>275</v>
      </c>
      <c r="IX56" s="1" t="s">
        <v>275</v>
      </c>
      <c r="IY56" s="1" t="s">
        <v>275</v>
      </c>
      <c r="IZ56" s="1" t="s">
        <v>275</v>
      </c>
      <c r="JA56" s="1" t="s">
        <v>275</v>
      </c>
      <c r="JB56" s="1" t="s">
        <v>275</v>
      </c>
      <c r="JC56" s="1" t="s">
        <v>275</v>
      </c>
      <c r="JD56" s="1" t="s">
        <v>275</v>
      </c>
      <c r="JE56" s="1" t="s">
        <v>275</v>
      </c>
      <c r="JF56" s="1" t="s">
        <v>275</v>
      </c>
      <c r="JG56" s="1" t="s">
        <v>275</v>
      </c>
      <c r="JH56" s="1" t="s">
        <v>275</v>
      </c>
      <c r="JI56" s="1" t="s">
        <v>275</v>
      </c>
      <c r="JJ56" s="1" t="s">
        <v>275</v>
      </c>
      <c r="JK56" s="1" t="s">
        <v>275</v>
      </c>
      <c r="JL56" s="1" t="s">
        <v>275</v>
      </c>
      <c r="JM56" s="1" t="s">
        <v>275</v>
      </c>
      <c r="JN56" s="1" t="s">
        <v>275</v>
      </c>
      <c r="JO56" s="1" t="s">
        <v>275</v>
      </c>
      <c r="JP56" s="1">
        <v>5037</v>
      </c>
      <c r="JQ56" s="26">
        <v>15361</v>
      </c>
      <c r="JR56" s="1">
        <f t="shared" si="10"/>
        <v>86.790214136391882</v>
      </c>
      <c r="JS56" s="1">
        <v>40</v>
      </c>
      <c r="JT56" s="1">
        <v>9114</v>
      </c>
      <c r="JU56" s="1">
        <v>7</v>
      </c>
      <c r="JV56" s="1">
        <v>13</v>
      </c>
      <c r="JW56" s="1">
        <v>10</v>
      </c>
      <c r="JX56" s="1">
        <v>2</v>
      </c>
      <c r="KO56" s="1">
        <v>4</v>
      </c>
      <c r="KS56" s="1">
        <v>5</v>
      </c>
    </row>
    <row r="57" spans="1:327" ht="15" x14ac:dyDescent="0.25">
      <c r="A57" s="35" t="s">
        <v>1310</v>
      </c>
      <c r="B57" s="35" t="s">
        <v>319</v>
      </c>
      <c r="C57" s="35"/>
      <c r="D57" s="24">
        <v>205.7</v>
      </c>
      <c r="E57" s="24">
        <f t="shared" si="6"/>
        <v>178.8818667963053</v>
      </c>
      <c r="F57" s="19">
        <v>18.197630177193201</v>
      </c>
      <c r="G57" s="19">
        <v>81.802369822806796</v>
      </c>
      <c r="H57" s="25">
        <v>36796</v>
      </c>
      <c r="I57" s="42">
        <v>1.19357436857756E-2</v>
      </c>
      <c r="J57" s="25">
        <v>18927</v>
      </c>
      <c r="K57" s="42">
        <v>0.51437656266985499</v>
      </c>
      <c r="L57" s="25">
        <v>17869</v>
      </c>
      <c r="M57" s="42">
        <v>0.48562343733014501</v>
      </c>
      <c r="N57" s="25">
        <v>9289</v>
      </c>
      <c r="O57" s="19">
        <f t="shared" si="7"/>
        <v>25.244591803456899</v>
      </c>
      <c r="P57" s="25">
        <v>8887</v>
      </c>
      <c r="Q57" s="19">
        <v>24.152081748016101</v>
      </c>
      <c r="R57" s="25">
        <v>25479</v>
      </c>
      <c r="S57" s="20">
        <f t="shared" si="8"/>
        <v>69.243939558647682</v>
      </c>
      <c r="T57" s="25">
        <v>13629</v>
      </c>
      <c r="U57" s="19">
        <v>37.039352103489499</v>
      </c>
      <c r="V57" s="25">
        <v>4991</v>
      </c>
      <c r="W57" s="19">
        <v>13.563974345037501</v>
      </c>
      <c r="X57" s="37" t="s">
        <v>1311</v>
      </c>
      <c r="Y57" s="20">
        <f t="shared" si="9"/>
        <v>71.002282856832267</v>
      </c>
      <c r="Z57" s="1">
        <v>14</v>
      </c>
      <c r="AA57" s="1">
        <v>33</v>
      </c>
      <c r="AB57" s="26">
        <v>6632</v>
      </c>
      <c r="AC57" s="25">
        <v>9791</v>
      </c>
      <c r="AD57" s="1">
        <v>3.75</v>
      </c>
      <c r="AE57" s="19">
        <v>1.317537</v>
      </c>
      <c r="AF57" s="19">
        <v>3.104892</v>
      </c>
      <c r="AG57" s="19">
        <v>0.90899799999999997</v>
      </c>
      <c r="AH57" s="1">
        <v>0</v>
      </c>
      <c r="AI57" s="23">
        <v>24.633671482733899</v>
      </c>
      <c r="AJ57" s="23">
        <f t="shared" si="5"/>
        <v>2411.8827748744761</v>
      </c>
      <c r="AK57" s="24">
        <v>10.8491504931</v>
      </c>
      <c r="AL57" s="25">
        <v>4160</v>
      </c>
      <c r="AM57" s="24">
        <v>25.322614651799999</v>
      </c>
      <c r="AN57" s="25">
        <v>9709</v>
      </c>
      <c r="AO57" s="24">
        <v>76.557421329899995</v>
      </c>
      <c r="AP57" s="25">
        <v>29354</v>
      </c>
      <c r="AQ57" s="24">
        <v>5.2853649752000003</v>
      </c>
      <c r="AR57" s="25">
        <v>2027</v>
      </c>
      <c r="AS57" s="24">
        <v>11.415835804</v>
      </c>
      <c r="AT57" s="25">
        <v>4377</v>
      </c>
      <c r="AU57" s="24">
        <v>29.655463166200001</v>
      </c>
      <c r="AV57" s="25">
        <v>11370</v>
      </c>
      <c r="AW57" s="24">
        <v>42.881995161200003</v>
      </c>
      <c r="AX57" s="25">
        <v>16442</v>
      </c>
      <c r="AY57" s="24">
        <v>3.6262986962000001</v>
      </c>
      <c r="AZ57" s="25">
        <v>1390</v>
      </c>
      <c r="BA57" s="24">
        <v>2.7811420179000002</v>
      </c>
      <c r="BB57" s="25">
        <v>1066</v>
      </c>
      <c r="BC57" s="1">
        <v>20</v>
      </c>
      <c r="BD57" s="1">
        <v>17</v>
      </c>
      <c r="BE57" s="1">
        <v>3</v>
      </c>
      <c r="BF57" s="1">
        <v>120</v>
      </c>
      <c r="BG57" s="1">
        <v>90</v>
      </c>
      <c r="BH57" s="1">
        <v>30</v>
      </c>
      <c r="BI57" s="1">
        <v>0</v>
      </c>
      <c r="BO57" s="1">
        <v>311</v>
      </c>
      <c r="BP57" s="1">
        <v>6</v>
      </c>
      <c r="BQ57" s="1">
        <v>0</v>
      </c>
      <c r="BR57" s="1">
        <v>64</v>
      </c>
      <c r="BS57" s="1">
        <v>4</v>
      </c>
      <c r="BT57" s="1">
        <v>0</v>
      </c>
      <c r="BU57" s="1">
        <v>0</v>
      </c>
      <c r="BV57" s="1">
        <v>11</v>
      </c>
      <c r="BW57" s="1">
        <v>28</v>
      </c>
      <c r="BX57" s="1">
        <v>5</v>
      </c>
      <c r="BY57" s="1">
        <v>5</v>
      </c>
      <c r="BZ57" s="1">
        <v>63</v>
      </c>
      <c r="CA57" s="1">
        <v>125</v>
      </c>
      <c r="CB57" s="39">
        <v>5</v>
      </c>
      <c r="CC57" s="1">
        <v>29</v>
      </c>
      <c r="CD57" s="1">
        <v>13</v>
      </c>
      <c r="CE57" s="1">
        <v>13</v>
      </c>
      <c r="CF57" s="1">
        <v>0</v>
      </c>
      <c r="CG57" s="1">
        <v>3</v>
      </c>
      <c r="CH57" s="19">
        <v>22.0610764988254</v>
      </c>
      <c r="CI57" s="19">
        <v>29.414768665100599</v>
      </c>
      <c r="CJ57" s="19">
        <v>45.756306812378703</v>
      </c>
      <c r="CK57" s="19">
        <v>81.9221734245736</v>
      </c>
      <c r="CL57" s="19">
        <v>7.9767133081401296</v>
      </c>
      <c r="CM57" s="19">
        <v>83.832090695536706</v>
      </c>
      <c r="CN57" s="19"/>
      <c r="CO57" s="1">
        <v>0</v>
      </c>
      <c r="CP57" s="26">
        <v>20000</v>
      </c>
      <c r="CQ57" s="26">
        <v>15000</v>
      </c>
      <c r="CR57" s="26">
        <v>2000</v>
      </c>
      <c r="CS57" s="26">
        <v>3000</v>
      </c>
      <c r="CT57" s="26">
        <v>3639</v>
      </c>
      <c r="CU57" s="26">
        <v>6</v>
      </c>
      <c r="CV57" s="26"/>
      <c r="CW57" s="1">
        <v>99</v>
      </c>
      <c r="CX57" s="1">
        <v>8664</v>
      </c>
      <c r="CY57" s="1">
        <v>493</v>
      </c>
      <c r="CZ57" s="1">
        <v>43</v>
      </c>
      <c r="DA57" s="1">
        <v>1051</v>
      </c>
      <c r="DB57" s="1">
        <v>75</v>
      </c>
      <c r="DC57" s="1">
        <v>41</v>
      </c>
      <c r="DD57" s="1">
        <v>3755</v>
      </c>
      <c r="DE57" s="1">
        <v>243</v>
      </c>
      <c r="DF57" s="1">
        <v>9</v>
      </c>
      <c r="DG57" s="1">
        <v>2162</v>
      </c>
      <c r="DH57" s="1">
        <v>104</v>
      </c>
      <c r="DI57" s="1">
        <v>4</v>
      </c>
      <c r="DJ57" s="1">
        <v>1502</v>
      </c>
      <c r="DK57" s="1">
        <v>46</v>
      </c>
      <c r="DO57" s="1">
        <v>9.6</v>
      </c>
      <c r="DP57" s="1" t="s">
        <v>321</v>
      </c>
      <c r="DQ57" s="1">
        <v>4.58</v>
      </c>
      <c r="DR57" s="26">
        <v>1425981</v>
      </c>
      <c r="DS57" s="26">
        <v>8308</v>
      </c>
      <c r="DT57" s="26">
        <v>3214.33204775993</v>
      </c>
      <c r="DU57" s="40">
        <v>3</v>
      </c>
      <c r="DV57" s="1">
        <v>9</v>
      </c>
      <c r="DW57" s="1">
        <v>0</v>
      </c>
      <c r="DX57" s="1">
        <v>0</v>
      </c>
      <c r="DY57" s="1">
        <v>3</v>
      </c>
      <c r="DZ57" s="1">
        <v>5</v>
      </c>
      <c r="EA57" s="1">
        <v>589</v>
      </c>
      <c r="EB57" s="1">
        <v>1046</v>
      </c>
      <c r="EC57" s="1">
        <v>77472</v>
      </c>
      <c r="ED57" s="26">
        <v>18739</v>
      </c>
      <c r="EE57" s="26">
        <v>18387</v>
      </c>
      <c r="EF57" s="19">
        <v>98.121564651262105</v>
      </c>
      <c r="EG57" s="19">
        <v>42.557241529341397</v>
      </c>
      <c r="EH57" s="19">
        <v>57.442758470658603</v>
      </c>
      <c r="EI57" s="1">
        <v>352</v>
      </c>
      <c r="EJ57" s="19">
        <v>1.8784353487379299</v>
      </c>
      <c r="EK57" s="26">
        <v>688</v>
      </c>
      <c r="EL57" s="26">
        <v>1549</v>
      </c>
      <c r="EM57" s="44">
        <v>187.989</v>
      </c>
      <c r="EN57" s="26">
        <v>15849</v>
      </c>
      <c r="EO57" s="23">
        <v>22.897344</v>
      </c>
      <c r="EP57" s="23">
        <v>23.301155000000001</v>
      </c>
      <c r="EQ57" s="23">
        <v>16.657202000000002</v>
      </c>
      <c r="ER57" s="23">
        <v>36.494416000000001</v>
      </c>
      <c r="ES57" s="1">
        <v>6.2024000000000003E-2</v>
      </c>
      <c r="ET57" s="1">
        <v>0</v>
      </c>
      <c r="EU57" s="31">
        <v>56.419432948737501</v>
      </c>
      <c r="EV57" s="31" t="s">
        <v>299</v>
      </c>
      <c r="EW57" s="1" t="s">
        <v>275</v>
      </c>
      <c r="EX57" s="1" t="s">
        <v>275</v>
      </c>
      <c r="EY57" s="1" t="s">
        <v>275</v>
      </c>
      <c r="EZ57" s="1" t="s">
        <v>275</v>
      </c>
      <c r="FA57" s="1" t="s">
        <v>275</v>
      </c>
      <c r="FC57" s="1">
        <v>6</v>
      </c>
      <c r="FD57" s="1">
        <v>0</v>
      </c>
      <c r="FE57" s="1">
        <v>0</v>
      </c>
      <c r="FF57" s="1">
        <v>0</v>
      </c>
      <c r="FG57" s="1">
        <v>0</v>
      </c>
      <c r="FH57" s="1">
        <v>6</v>
      </c>
      <c r="FI57" s="1">
        <v>3</v>
      </c>
      <c r="FJ57" s="24">
        <v>7620.8</v>
      </c>
      <c r="FK57" s="24">
        <v>6997.8</v>
      </c>
      <c r="FL57" s="44">
        <v>395597.13</v>
      </c>
      <c r="FM57" s="44">
        <v>402110.34</v>
      </c>
      <c r="FN57" s="37" t="s">
        <v>1312</v>
      </c>
      <c r="FO57" s="37" t="s">
        <v>1313</v>
      </c>
      <c r="FP57" s="37" t="s">
        <v>1314</v>
      </c>
      <c r="FQ57" s="37" t="s">
        <v>1315</v>
      </c>
      <c r="FR57" s="37" t="s">
        <v>1316</v>
      </c>
      <c r="FS57" s="37" t="s">
        <v>1317</v>
      </c>
      <c r="FT57" s="37" t="s">
        <v>1318</v>
      </c>
      <c r="FU57" s="37" t="s">
        <v>1319</v>
      </c>
      <c r="FV57" s="37" t="s">
        <v>1320</v>
      </c>
      <c r="FW57" s="37" t="s">
        <v>1321</v>
      </c>
      <c r="FX57" s="37" t="s">
        <v>1322</v>
      </c>
      <c r="FY57" s="37" t="s">
        <v>1323</v>
      </c>
      <c r="FZ57" s="1" t="s">
        <v>275</v>
      </c>
      <c r="GA57" s="1" t="s">
        <v>275</v>
      </c>
      <c r="GB57" s="37" t="s">
        <v>1324</v>
      </c>
      <c r="GC57" s="37" t="s">
        <v>1325</v>
      </c>
      <c r="GD57" s="37" t="s">
        <v>1326</v>
      </c>
      <c r="GE57" s="37" t="s">
        <v>1327</v>
      </c>
      <c r="GF57" s="37" t="s">
        <v>1328</v>
      </c>
      <c r="GG57" s="37" t="s">
        <v>1329</v>
      </c>
      <c r="GH57" s="1" t="s">
        <v>275</v>
      </c>
      <c r="GI57" s="1" t="s">
        <v>275</v>
      </c>
      <c r="GJ57" s="1" t="s">
        <v>275</v>
      </c>
      <c r="GK57" s="1" t="s">
        <v>275</v>
      </c>
      <c r="GL57" s="1">
        <v>351013.4</v>
      </c>
      <c r="GM57" s="1">
        <v>113914.38</v>
      </c>
      <c r="GN57" s="1">
        <v>5684.5</v>
      </c>
      <c r="GO57" s="1">
        <v>952.54</v>
      </c>
      <c r="GP57" s="1" t="s">
        <v>275</v>
      </c>
      <c r="GQ57" s="1" t="s">
        <v>275</v>
      </c>
      <c r="GR57" s="1" t="s">
        <v>275</v>
      </c>
      <c r="GS57" s="1" t="s">
        <v>275</v>
      </c>
      <c r="GT57" s="1" t="s">
        <v>275</v>
      </c>
      <c r="GU57" s="1" t="s">
        <v>275</v>
      </c>
      <c r="GV57" s="1">
        <v>1591.86</v>
      </c>
      <c r="GW57" s="1">
        <v>7434.32</v>
      </c>
      <c r="GX57" s="1" t="s">
        <v>275</v>
      </c>
      <c r="GY57" s="1" t="s">
        <v>275</v>
      </c>
      <c r="GZ57" s="1" t="s">
        <v>275</v>
      </c>
      <c r="HA57" s="1" t="s">
        <v>275</v>
      </c>
      <c r="HB57" s="1">
        <v>494.9</v>
      </c>
      <c r="HC57" s="1">
        <v>3711.75</v>
      </c>
      <c r="HD57" s="1">
        <v>265.64999999999998</v>
      </c>
      <c r="HE57" s="1">
        <v>996.19</v>
      </c>
      <c r="HF57" s="1">
        <v>90.6</v>
      </c>
      <c r="HG57" s="1">
        <v>1091.73</v>
      </c>
      <c r="HH57" s="1" t="s">
        <v>275</v>
      </c>
      <c r="HI57" s="1" t="s">
        <v>275</v>
      </c>
      <c r="HJ57" s="1" t="s">
        <v>275</v>
      </c>
      <c r="HK57" s="1" t="s">
        <v>275</v>
      </c>
      <c r="HL57" s="1">
        <v>198.81</v>
      </c>
      <c r="HM57" s="1">
        <v>1886.72</v>
      </c>
      <c r="HN57" s="1" t="s">
        <v>275</v>
      </c>
      <c r="HO57" s="1" t="s">
        <v>275</v>
      </c>
      <c r="HP57" s="1" t="s">
        <v>275</v>
      </c>
      <c r="HQ57" s="1" t="s">
        <v>275</v>
      </c>
      <c r="HR57" s="1" t="s">
        <v>275</v>
      </c>
      <c r="HS57" s="1" t="s">
        <v>275</v>
      </c>
      <c r="HT57" s="1" t="s">
        <v>275</v>
      </c>
      <c r="HU57" s="1" t="s">
        <v>275</v>
      </c>
      <c r="HV57" s="1" t="s">
        <v>275</v>
      </c>
      <c r="HW57" s="1" t="s">
        <v>275</v>
      </c>
      <c r="HX57" s="1">
        <v>240</v>
      </c>
      <c r="HY57" s="1">
        <v>1701.45</v>
      </c>
      <c r="HZ57" s="1" t="s">
        <v>275</v>
      </c>
      <c r="IA57" s="1" t="s">
        <v>275</v>
      </c>
      <c r="IB57" s="1">
        <v>28999.69</v>
      </c>
      <c r="IC57" s="1">
        <v>127426.26</v>
      </c>
      <c r="ID57" s="1" t="s">
        <v>275</v>
      </c>
      <c r="IE57" s="1" t="s">
        <v>275</v>
      </c>
      <c r="IF57" s="1" t="s">
        <v>275</v>
      </c>
      <c r="IG57" s="1" t="s">
        <v>275</v>
      </c>
      <c r="IH57" s="1" t="s">
        <v>275</v>
      </c>
      <c r="II57" s="1" t="s">
        <v>275</v>
      </c>
      <c r="IJ57" s="1" t="s">
        <v>275</v>
      </c>
      <c r="IK57" s="1" t="s">
        <v>275</v>
      </c>
      <c r="IL57" s="1">
        <v>242</v>
      </c>
      <c r="IM57" s="1">
        <v>980.1</v>
      </c>
      <c r="IN57" s="1" t="s">
        <v>275</v>
      </c>
      <c r="IO57" s="1" t="s">
        <v>275</v>
      </c>
      <c r="IP57" s="1" t="s">
        <v>275</v>
      </c>
      <c r="IQ57" s="1" t="s">
        <v>275</v>
      </c>
      <c r="IR57" s="1" t="s">
        <v>275</v>
      </c>
      <c r="IS57" s="1" t="s">
        <v>275</v>
      </c>
      <c r="IT57" s="1" t="s">
        <v>275</v>
      </c>
      <c r="IU57" s="1" t="s">
        <v>275</v>
      </c>
      <c r="IV57" s="1" t="s">
        <v>275</v>
      </c>
      <c r="IW57" s="1" t="s">
        <v>275</v>
      </c>
      <c r="IX57" s="1" t="s">
        <v>275</v>
      </c>
      <c r="IY57" s="1" t="s">
        <v>275</v>
      </c>
      <c r="IZ57" s="1" t="s">
        <v>275</v>
      </c>
      <c r="JA57" s="1" t="s">
        <v>275</v>
      </c>
      <c r="JB57" s="1" t="s">
        <v>275</v>
      </c>
      <c r="JC57" s="1" t="s">
        <v>275</v>
      </c>
      <c r="JD57" s="1">
        <v>460.2</v>
      </c>
      <c r="JE57" s="1">
        <v>4302.87</v>
      </c>
      <c r="JF57" s="1">
        <v>15.15</v>
      </c>
      <c r="JG57" s="1">
        <v>98.78</v>
      </c>
      <c r="JH57" s="1" t="s">
        <v>275</v>
      </c>
      <c r="JI57" s="1" t="s">
        <v>275</v>
      </c>
      <c r="JJ57" s="1">
        <v>891.1</v>
      </c>
      <c r="JK57" s="1">
        <v>3059.51</v>
      </c>
      <c r="JL57" s="1" t="s">
        <v>275</v>
      </c>
      <c r="JM57" s="1" t="s">
        <v>275</v>
      </c>
      <c r="JN57" s="1">
        <v>27.13</v>
      </c>
      <c r="JO57" s="1">
        <v>68.37</v>
      </c>
      <c r="JP57" s="1">
        <v>7068</v>
      </c>
      <c r="JQ57" s="26">
        <v>24406</v>
      </c>
      <c r="JR57" s="1">
        <f t="shared" si="10"/>
        <v>66.327861724100444</v>
      </c>
      <c r="JS57" s="1">
        <v>187</v>
      </c>
      <c r="JT57" s="1">
        <v>14077</v>
      </c>
      <c r="JV57" s="1">
        <v>18</v>
      </c>
      <c r="JW57" s="1">
        <v>8</v>
      </c>
      <c r="JX57" s="1">
        <v>33</v>
      </c>
      <c r="KH57" s="1">
        <v>16</v>
      </c>
      <c r="KI57" s="1">
        <v>1</v>
      </c>
      <c r="KN57" s="1">
        <v>1</v>
      </c>
      <c r="KR57" s="1">
        <v>9</v>
      </c>
      <c r="KT57" s="1">
        <v>5</v>
      </c>
      <c r="KV57" s="1">
        <v>4</v>
      </c>
      <c r="KZ57" s="1">
        <v>7</v>
      </c>
      <c r="LG57" s="1">
        <v>1</v>
      </c>
      <c r="LL57" s="1">
        <v>20</v>
      </c>
    </row>
    <row r="58" spans="1:327" ht="15" x14ac:dyDescent="0.25">
      <c r="A58" s="35" t="s">
        <v>1330</v>
      </c>
      <c r="B58" s="35" t="s">
        <v>319</v>
      </c>
      <c r="C58" s="35"/>
      <c r="D58" s="18">
        <v>256.2</v>
      </c>
      <c r="E58" s="18">
        <f t="shared" si="6"/>
        <v>71.541764246682277</v>
      </c>
      <c r="F58" s="19">
        <v>28.6649571716951</v>
      </c>
      <c r="G58" s="20">
        <v>71.335042828304907</v>
      </c>
      <c r="H58" s="21">
        <v>18329</v>
      </c>
      <c r="I58" s="36">
        <v>5.9454898906560498E-3</v>
      </c>
      <c r="J58" s="21">
        <v>9383</v>
      </c>
      <c r="K58" s="36">
        <v>0.51192099950897496</v>
      </c>
      <c r="L58" s="21">
        <v>8946</v>
      </c>
      <c r="M58" s="36">
        <v>0.48807900049102498</v>
      </c>
      <c r="N58" s="21">
        <v>4799</v>
      </c>
      <c r="O58" s="20">
        <f t="shared" si="7"/>
        <v>26.182552239620275</v>
      </c>
      <c r="P58" s="21">
        <v>4382</v>
      </c>
      <c r="Q58" s="20">
        <v>23.907469038136298</v>
      </c>
      <c r="R58" s="21">
        <v>12547</v>
      </c>
      <c r="S58" s="20">
        <f t="shared" si="8"/>
        <v>68.454361940094927</v>
      </c>
      <c r="T58" s="21">
        <v>6765</v>
      </c>
      <c r="U58" s="20">
        <v>36.908723880189903</v>
      </c>
      <c r="V58" s="21">
        <v>2383</v>
      </c>
      <c r="W58" s="20">
        <v>13.0012548420536</v>
      </c>
      <c r="X58" s="37" t="s">
        <v>1331</v>
      </c>
      <c r="Y58" s="20">
        <f t="shared" si="9"/>
        <v>74.488515467292274</v>
      </c>
      <c r="Z58" s="38">
        <v>9</v>
      </c>
      <c r="AA58" s="38">
        <v>22</v>
      </c>
      <c r="AB58" s="21">
        <v>3923</v>
      </c>
      <c r="AC58" s="21">
        <v>5047</v>
      </c>
      <c r="AD58" s="22">
        <v>3.63</v>
      </c>
      <c r="AE58" s="20">
        <v>1.882306</v>
      </c>
      <c r="AF58" s="20">
        <v>6.538538</v>
      </c>
      <c r="AG58" s="20">
        <v>1.5454730000000001</v>
      </c>
      <c r="AH58" s="22">
        <v>1</v>
      </c>
      <c r="AI58" s="23">
        <v>27.9246794871795</v>
      </c>
      <c r="AJ58" s="23">
        <f t="shared" si="5"/>
        <v>1409.3585737179494</v>
      </c>
      <c r="AK58" s="18">
        <v>12.197165513</v>
      </c>
      <c r="AL58" s="21">
        <v>2431</v>
      </c>
      <c r="AM58" s="18">
        <v>23.759759114000001</v>
      </c>
      <c r="AN58" s="21">
        <v>4736</v>
      </c>
      <c r="AO58" s="18">
        <v>82.108054450400004</v>
      </c>
      <c r="AP58" s="21">
        <v>16367</v>
      </c>
      <c r="AQ58" s="18">
        <v>6.2822780482000002</v>
      </c>
      <c r="AR58" s="21">
        <v>1252</v>
      </c>
      <c r="AS58" s="18">
        <v>26.7128941928</v>
      </c>
      <c r="AT58" s="21">
        <v>5325</v>
      </c>
      <c r="AU58" s="18">
        <v>40.587913710700001</v>
      </c>
      <c r="AV58" s="21">
        <v>8090</v>
      </c>
      <c r="AW58" s="18">
        <v>48.996600876099997</v>
      </c>
      <c r="AX58" s="21">
        <v>9766</v>
      </c>
      <c r="AY58" s="18">
        <v>5.7892232825000001</v>
      </c>
      <c r="AZ58" s="21">
        <v>1154</v>
      </c>
      <c r="BA58" s="18">
        <v>1.6795205201000001</v>
      </c>
      <c r="BB58" s="21">
        <v>335</v>
      </c>
      <c r="BC58" s="1">
        <v>30</v>
      </c>
      <c r="BD58" s="1">
        <v>23</v>
      </c>
      <c r="BE58" s="1">
        <v>7</v>
      </c>
      <c r="BF58" s="1">
        <v>14</v>
      </c>
      <c r="BG58" s="1">
        <v>14</v>
      </c>
      <c r="BH58" s="1">
        <v>0</v>
      </c>
      <c r="BI58" s="1">
        <v>0</v>
      </c>
      <c r="BJ58" s="22"/>
      <c r="BK58" s="22"/>
      <c r="BL58" s="22"/>
      <c r="BM58" s="22"/>
      <c r="BN58" s="22"/>
      <c r="BO58" s="22">
        <v>109</v>
      </c>
      <c r="BP58" s="22">
        <v>0</v>
      </c>
      <c r="BQ58" s="22">
        <v>0</v>
      </c>
      <c r="BR58" s="22">
        <v>19</v>
      </c>
      <c r="BS58" s="22">
        <v>0</v>
      </c>
      <c r="BT58" s="22">
        <v>0</v>
      </c>
      <c r="BU58" s="22">
        <v>1</v>
      </c>
      <c r="BV58" s="22">
        <v>2</v>
      </c>
      <c r="BW58" s="22">
        <v>9</v>
      </c>
      <c r="BX58" s="22">
        <v>0</v>
      </c>
      <c r="BY58" s="22">
        <v>2</v>
      </c>
      <c r="BZ58" s="22">
        <v>22</v>
      </c>
      <c r="CA58" s="22">
        <v>54</v>
      </c>
      <c r="CB58" s="39">
        <v>1</v>
      </c>
      <c r="CC58" s="22">
        <v>50</v>
      </c>
      <c r="CD58" s="22">
        <v>7</v>
      </c>
      <c r="CE58" s="22">
        <v>12</v>
      </c>
      <c r="CF58" s="22">
        <v>26</v>
      </c>
      <c r="CG58" s="22">
        <v>5</v>
      </c>
      <c r="CH58" s="20">
        <v>17.8918169209431</v>
      </c>
      <c r="CI58" s="20">
        <v>22.607489597780901</v>
      </c>
      <c r="CJ58" s="20">
        <v>30.255597384584899</v>
      </c>
      <c r="CK58" s="20">
        <v>85.397265702397505</v>
      </c>
      <c r="CL58" s="20">
        <v>6.2017039825638998</v>
      </c>
      <c r="CM58" s="20">
        <v>81.355260550822294</v>
      </c>
      <c r="CN58" s="20"/>
      <c r="CO58" s="1">
        <v>0</v>
      </c>
      <c r="CP58" s="21">
        <v>1700</v>
      </c>
      <c r="CQ58" s="21">
        <v>1700</v>
      </c>
      <c r="CR58" s="21">
        <v>0</v>
      </c>
      <c r="CS58" s="21">
        <v>0</v>
      </c>
      <c r="CT58" s="21">
        <v>1760</v>
      </c>
      <c r="CU58" s="21">
        <v>3</v>
      </c>
      <c r="CV58" s="21"/>
      <c r="CW58" s="22">
        <v>61</v>
      </c>
      <c r="CX58" s="22">
        <v>5835</v>
      </c>
      <c r="CY58" s="22">
        <v>269</v>
      </c>
      <c r="CZ58" s="22">
        <v>25</v>
      </c>
      <c r="DA58" s="22">
        <v>518</v>
      </c>
      <c r="DB58" s="22">
        <v>40</v>
      </c>
      <c r="DC58" s="22">
        <v>22</v>
      </c>
      <c r="DD58" s="22">
        <v>1841</v>
      </c>
      <c r="DE58" s="22">
        <v>101</v>
      </c>
      <c r="DF58" s="22">
        <v>8</v>
      </c>
      <c r="DG58" s="22">
        <v>895</v>
      </c>
      <c r="DH58" s="22">
        <v>52</v>
      </c>
      <c r="DI58" s="22">
        <v>4</v>
      </c>
      <c r="DJ58" s="22">
        <v>599</v>
      </c>
      <c r="DK58" s="22">
        <v>35</v>
      </c>
      <c r="DL58" s="22"/>
      <c r="DM58" s="22"/>
      <c r="DN58" s="22"/>
      <c r="DO58" s="1">
        <v>8.94</v>
      </c>
      <c r="DP58" s="1" t="s">
        <v>358</v>
      </c>
      <c r="DQ58" s="1">
        <v>5.37</v>
      </c>
      <c r="DR58" s="21">
        <v>980190</v>
      </c>
      <c r="DS58" s="21">
        <v>4056</v>
      </c>
      <c r="DT58" s="21">
        <v>1777.83624788673</v>
      </c>
      <c r="DU58" s="40">
        <v>1</v>
      </c>
      <c r="DV58" s="1">
        <v>3</v>
      </c>
      <c r="DW58" s="1">
        <v>0</v>
      </c>
      <c r="DX58" s="1">
        <v>0</v>
      </c>
      <c r="DY58" s="1">
        <v>3</v>
      </c>
      <c r="DZ58" s="1">
        <v>3</v>
      </c>
      <c r="EA58" s="1">
        <v>151</v>
      </c>
      <c r="EB58" s="1">
        <v>286</v>
      </c>
      <c r="EC58" s="1">
        <v>32400</v>
      </c>
      <c r="ED58" s="21">
        <v>9234</v>
      </c>
      <c r="EE58" s="21">
        <v>9052</v>
      </c>
      <c r="EF58" s="20">
        <v>98.029023175221994</v>
      </c>
      <c r="EG58" s="20">
        <v>42.664604507291202</v>
      </c>
      <c r="EH58" s="20">
        <v>57.335395492708798</v>
      </c>
      <c r="EI58" s="22">
        <v>182</v>
      </c>
      <c r="EJ58" s="20">
        <v>1.97097682477799</v>
      </c>
      <c r="EK58" s="21">
        <v>209</v>
      </c>
      <c r="EL58" s="21">
        <v>520</v>
      </c>
      <c r="EM58" s="41">
        <v>1654.732</v>
      </c>
      <c r="EN58" s="21">
        <v>7734</v>
      </c>
      <c r="EO58" s="28">
        <v>27.372640000000001</v>
      </c>
      <c r="EP58" s="28">
        <v>27.437290000000001</v>
      </c>
      <c r="EQ58" s="28">
        <v>15.425394000000001</v>
      </c>
      <c r="ER58" s="28">
        <v>29.156969</v>
      </c>
      <c r="ES58" s="1">
        <v>8.1300000000000003E-4</v>
      </c>
      <c r="ET58" s="1">
        <v>0</v>
      </c>
      <c r="EU58" s="31">
        <v>55.449316671611903</v>
      </c>
      <c r="EV58" s="31" t="s">
        <v>299</v>
      </c>
      <c r="EW58" s="1">
        <v>0</v>
      </c>
      <c r="EX58" s="1">
        <v>0</v>
      </c>
      <c r="EY58" s="1">
        <v>1</v>
      </c>
      <c r="EZ58" s="1">
        <v>0</v>
      </c>
      <c r="FA58" s="1">
        <v>0</v>
      </c>
      <c r="FB58" s="33">
        <v>0</v>
      </c>
      <c r="FC58" s="1">
        <v>4</v>
      </c>
      <c r="FD58" s="1">
        <v>0</v>
      </c>
      <c r="FE58" s="1">
        <v>0</v>
      </c>
      <c r="FF58" s="1">
        <v>0</v>
      </c>
      <c r="FG58" s="1">
        <v>0</v>
      </c>
      <c r="FH58" s="1">
        <v>3</v>
      </c>
      <c r="FI58" s="22">
        <v>1</v>
      </c>
      <c r="FJ58" s="18">
        <v>4285</v>
      </c>
      <c r="FK58" s="18">
        <v>3443.1</v>
      </c>
      <c r="FL58" s="41">
        <v>173842.76</v>
      </c>
      <c r="FM58" s="41">
        <v>115753.72</v>
      </c>
      <c r="FN58" s="37" t="s">
        <v>1332</v>
      </c>
      <c r="FO58" s="37" t="s">
        <v>1333</v>
      </c>
      <c r="FP58" s="37" t="s">
        <v>1334</v>
      </c>
      <c r="FQ58" s="37" t="s">
        <v>1335</v>
      </c>
      <c r="FR58" s="37" t="s">
        <v>1336</v>
      </c>
      <c r="FS58" s="37" t="s">
        <v>1337</v>
      </c>
      <c r="FT58" s="37" t="s">
        <v>1338</v>
      </c>
      <c r="FU58" s="37" t="s">
        <v>1339</v>
      </c>
      <c r="FV58" s="37" t="s">
        <v>1340</v>
      </c>
      <c r="FW58" s="37" t="s">
        <v>1341</v>
      </c>
      <c r="FX58" s="37" t="s">
        <v>1342</v>
      </c>
      <c r="FY58" s="37" t="s">
        <v>1343</v>
      </c>
      <c r="FZ58" s="1" t="s">
        <v>275</v>
      </c>
      <c r="GA58" s="1" t="s">
        <v>275</v>
      </c>
      <c r="GB58" s="37" t="s">
        <v>1344</v>
      </c>
      <c r="GC58" s="37" t="s">
        <v>1345</v>
      </c>
      <c r="GD58" s="37" t="s">
        <v>1346</v>
      </c>
      <c r="GE58" s="37" t="s">
        <v>1347</v>
      </c>
      <c r="GF58" s="37" t="s">
        <v>1348</v>
      </c>
      <c r="GG58" s="37" t="s">
        <v>1349</v>
      </c>
      <c r="GH58" s="1" t="s">
        <v>275</v>
      </c>
      <c r="GI58" s="1" t="s">
        <v>275</v>
      </c>
      <c r="GJ58" s="1" t="s">
        <v>275</v>
      </c>
      <c r="GK58" s="1" t="s">
        <v>275</v>
      </c>
      <c r="GL58" s="1">
        <v>163895.79999999999</v>
      </c>
      <c r="GM58" s="1">
        <v>52984.23</v>
      </c>
      <c r="GN58" s="1">
        <v>415.82</v>
      </c>
      <c r="GO58" s="1">
        <v>68.39</v>
      </c>
      <c r="GP58" s="1" t="s">
        <v>275</v>
      </c>
      <c r="GQ58" s="1" t="s">
        <v>275</v>
      </c>
      <c r="GR58" s="1" t="s">
        <v>275</v>
      </c>
      <c r="GS58" s="1" t="s">
        <v>275</v>
      </c>
      <c r="GT58" s="1" t="s">
        <v>275</v>
      </c>
      <c r="GU58" s="1" t="s">
        <v>275</v>
      </c>
      <c r="GV58" s="1" t="s">
        <v>275</v>
      </c>
      <c r="GW58" s="1" t="s">
        <v>275</v>
      </c>
      <c r="GX58" s="1" t="s">
        <v>275</v>
      </c>
      <c r="GY58" s="1" t="s">
        <v>275</v>
      </c>
      <c r="GZ58" s="1" t="s">
        <v>275</v>
      </c>
      <c r="HA58" s="1" t="s">
        <v>275</v>
      </c>
      <c r="HB58" s="1">
        <v>40.799999999999997</v>
      </c>
      <c r="HC58" s="1">
        <v>285.60000000000002</v>
      </c>
      <c r="HD58" s="1" t="s">
        <v>275</v>
      </c>
      <c r="HE58" s="1" t="s">
        <v>275</v>
      </c>
      <c r="HF58" s="1">
        <v>13.5</v>
      </c>
      <c r="HG58" s="1">
        <v>162.52000000000001</v>
      </c>
      <c r="HH58" s="1" t="s">
        <v>275</v>
      </c>
      <c r="HI58" s="1" t="s">
        <v>275</v>
      </c>
      <c r="HJ58" s="1" t="s">
        <v>275</v>
      </c>
      <c r="HK58" s="1" t="s">
        <v>275</v>
      </c>
      <c r="HL58" s="1">
        <v>34.130000000000003</v>
      </c>
      <c r="HM58" s="1">
        <v>322.14</v>
      </c>
      <c r="HN58" s="1" t="s">
        <v>275</v>
      </c>
      <c r="HO58" s="1" t="s">
        <v>275</v>
      </c>
      <c r="HP58" s="1" t="s">
        <v>275</v>
      </c>
      <c r="HQ58" s="1" t="s">
        <v>275</v>
      </c>
      <c r="HR58" s="1" t="s">
        <v>275</v>
      </c>
      <c r="HS58" s="1" t="s">
        <v>275</v>
      </c>
      <c r="HT58" s="1" t="s">
        <v>275</v>
      </c>
      <c r="HU58" s="1" t="s">
        <v>275</v>
      </c>
      <c r="HV58" s="1" t="s">
        <v>275</v>
      </c>
      <c r="HW58" s="1" t="s">
        <v>275</v>
      </c>
      <c r="HX58" s="1">
        <v>800</v>
      </c>
      <c r="HY58" s="1">
        <v>5701.82</v>
      </c>
      <c r="HZ58" s="1" t="s">
        <v>275</v>
      </c>
      <c r="IA58" s="1" t="s">
        <v>275</v>
      </c>
      <c r="IB58" s="1">
        <v>7954.47</v>
      </c>
      <c r="IC58" s="1">
        <v>34806.86</v>
      </c>
      <c r="ID58" s="1" t="s">
        <v>275</v>
      </c>
      <c r="IE58" s="1" t="s">
        <v>275</v>
      </c>
      <c r="IF58" s="1" t="s">
        <v>275</v>
      </c>
      <c r="IG58" s="1" t="s">
        <v>275</v>
      </c>
      <c r="IH58" s="1" t="s">
        <v>275</v>
      </c>
      <c r="II58" s="1" t="s">
        <v>275</v>
      </c>
      <c r="IJ58" s="1" t="s">
        <v>275</v>
      </c>
      <c r="IK58" s="1" t="s">
        <v>275</v>
      </c>
      <c r="IL58" s="1" t="s">
        <v>275</v>
      </c>
      <c r="IM58" s="1" t="s">
        <v>275</v>
      </c>
      <c r="IN58" s="1" t="s">
        <v>275</v>
      </c>
      <c r="IO58" s="1" t="s">
        <v>275</v>
      </c>
      <c r="IP58" s="1" t="s">
        <v>275</v>
      </c>
      <c r="IQ58" s="1" t="s">
        <v>275</v>
      </c>
      <c r="IR58" s="1" t="s">
        <v>275</v>
      </c>
      <c r="IS58" s="1" t="s">
        <v>275</v>
      </c>
      <c r="IT58" s="1" t="s">
        <v>275</v>
      </c>
      <c r="IU58" s="1" t="s">
        <v>275</v>
      </c>
      <c r="IV58" s="1" t="s">
        <v>275</v>
      </c>
      <c r="IW58" s="1" t="s">
        <v>275</v>
      </c>
      <c r="IX58" s="1" t="s">
        <v>275</v>
      </c>
      <c r="IY58" s="1" t="s">
        <v>275</v>
      </c>
      <c r="IZ58" s="1" t="s">
        <v>275</v>
      </c>
      <c r="JA58" s="1" t="s">
        <v>275</v>
      </c>
      <c r="JB58" s="1" t="s">
        <v>275</v>
      </c>
      <c r="JC58" s="1" t="s">
        <v>275</v>
      </c>
      <c r="JD58" s="1">
        <v>114.58</v>
      </c>
      <c r="JE58" s="1">
        <v>1068.46</v>
      </c>
      <c r="JF58" s="1" t="s">
        <v>275</v>
      </c>
      <c r="JG58" s="1" t="s">
        <v>275</v>
      </c>
      <c r="JH58" s="1">
        <v>62.7</v>
      </c>
      <c r="JI58" s="1">
        <v>195</v>
      </c>
      <c r="JJ58" s="1">
        <v>80.3</v>
      </c>
      <c r="JK58" s="1">
        <v>265.79000000000002</v>
      </c>
      <c r="JL58" s="1" t="s">
        <v>275</v>
      </c>
      <c r="JM58" s="1" t="s">
        <v>275</v>
      </c>
      <c r="JN58" s="1">
        <v>15.15</v>
      </c>
      <c r="JO58" s="1">
        <v>37.880000000000003</v>
      </c>
      <c r="JP58" s="1">
        <v>7657</v>
      </c>
      <c r="JQ58" s="26">
        <v>16309</v>
      </c>
      <c r="JR58" s="1">
        <f t="shared" si="10"/>
        <v>88.979213268590769</v>
      </c>
      <c r="JS58" s="1">
        <v>51</v>
      </c>
      <c r="JT58" s="1">
        <v>14052</v>
      </c>
      <c r="JU58" s="1">
        <v>2</v>
      </c>
      <c r="JV58" s="1">
        <v>19</v>
      </c>
      <c r="JW58" s="1">
        <v>5</v>
      </c>
      <c r="JX58" s="1">
        <v>20</v>
      </c>
      <c r="KH58" s="1">
        <v>6</v>
      </c>
      <c r="KM58" s="1">
        <v>1</v>
      </c>
      <c r="KN58" s="1">
        <v>1</v>
      </c>
      <c r="KO58" s="1">
        <v>6</v>
      </c>
      <c r="KQ58" s="1">
        <v>4</v>
      </c>
      <c r="KR58" s="1">
        <v>5</v>
      </c>
      <c r="KT58" s="1">
        <v>1</v>
      </c>
      <c r="KZ58" s="1">
        <v>4</v>
      </c>
      <c r="LG58" s="1">
        <v>1</v>
      </c>
      <c r="LH58" s="1">
        <v>7</v>
      </c>
    </row>
    <row r="59" spans="1:327" ht="15" x14ac:dyDescent="0.25">
      <c r="A59" s="35" t="s">
        <v>1350</v>
      </c>
      <c r="B59" s="35" t="s">
        <v>273</v>
      </c>
      <c r="C59" s="35" t="s">
        <v>576</v>
      </c>
      <c r="D59" s="24">
        <v>64.3</v>
      </c>
      <c r="E59" s="24">
        <f t="shared" si="6"/>
        <v>615.25660964230178</v>
      </c>
      <c r="F59" s="19">
        <v>0</v>
      </c>
      <c r="G59" s="19">
        <v>100</v>
      </c>
      <c r="H59" s="25">
        <v>39561</v>
      </c>
      <c r="I59" s="42">
        <v>1.2832643655640999E-2</v>
      </c>
      <c r="J59" s="25">
        <v>20915</v>
      </c>
      <c r="K59" s="42">
        <v>0.52867723262809296</v>
      </c>
      <c r="L59" s="25">
        <v>18646</v>
      </c>
      <c r="M59" s="42">
        <v>0.47132276737190698</v>
      </c>
      <c r="N59" s="25">
        <v>10098</v>
      </c>
      <c r="O59" s="19">
        <f t="shared" si="7"/>
        <v>25.525138393872755</v>
      </c>
      <c r="P59" s="25">
        <v>9878</v>
      </c>
      <c r="Q59" s="19">
        <v>24.969035160890801</v>
      </c>
      <c r="R59" s="25">
        <v>27224</v>
      </c>
      <c r="S59" s="20">
        <f t="shared" si="8"/>
        <v>68.815247339551576</v>
      </c>
      <c r="T59" s="25">
        <v>15241</v>
      </c>
      <c r="U59" s="19">
        <v>38.525315335810497</v>
      </c>
      <c r="V59" s="25">
        <v>4317</v>
      </c>
      <c r="W59" s="19">
        <v>10.9122620762873</v>
      </c>
      <c r="X59" s="37" t="s">
        <v>1351</v>
      </c>
      <c r="Y59" s="20">
        <f t="shared" si="9"/>
        <v>61.719875635095164</v>
      </c>
      <c r="Z59" s="1">
        <v>6</v>
      </c>
      <c r="AA59" s="1">
        <v>248</v>
      </c>
      <c r="AB59" s="26">
        <v>4615</v>
      </c>
      <c r="AC59" s="25">
        <v>11118</v>
      </c>
      <c r="AD59" s="1">
        <v>3.55</v>
      </c>
      <c r="AE59" s="19">
        <v>3.6517360000000001</v>
      </c>
      <c r="AF59" s="19">
        <v>0.69257100000000005</v>
      </c>
      <c r="AG59" s="19">
        <v>0.323799</v>
      </c>
      <c r="AH59" s="1">
        <v>1</v>
      </c>
      <c r="AI59" s="23">
        <v>25.795020050359</v>
      </c>
      <c r="AJ59" s="23">
        <f t="shared" si="5"/>
        <v>2867.8903291989141</v>
      </c>
      <c r="AK59" s="24">
        <v>15.563709407199999</v>
      </c>
      <c r="AL59" s="25">
        <v>5771</v>
      </c>
      <c r="AM59" s="24">
        <v>38.718045749600002</v>
      </c>
      <c r="AN59" s="25">
        <v>14357</v>
      </c>
      <c r="AO59" s="24">
        <v>67.0422631956</v>
      </c>
      <c r="AP59" s="25">
        <v>24861</v>
      </c>
      <c r="AQ59" s="24">
        <v>5.0159816412999998</v>
      </c>
      <c r="AR59" s="25">
        <v>1860</v>
      </c>
      <c r="AS59" s="24">
        <v>5.1564664535000002</v>
      </c>
      <c r="AT59" s="25">
        <v>1912</v>
      </c>
      <c r="AU59" s="24">
        <v>10.804708418100001</v>
      </c>
      <c r="AV59" s="25">
        <v>4007</v>
      </c>
      <c r="AW59" s="24">
        <v>39.154255192000001</v>
      </c>
      <c r="AX59" s="25">
        <v>14519</v>
      </c>
      <c r="AY59" s="24">
        <v>2.9869896226999999</v>
      </c>
      <c r="AZ59" s="25">
        <v>1108</v>
      </c>
      <c r="BA59" s="24">
        <v>6.2499724571000002</v>
      </c>
      <c r="BB59" s="25">
        <v>2318</v>
      </c>
      <c r="BC59" s="1">
        <v>59</v>
      </c>
      <c r="BD59" s="1">
        <v>40</v>
      </c>
      <c r="BE59" s="1">
        <v>19</v>
      </c>
      <c r="BF59" s="1">
        <v>0</v>
      </c>
      <c r="BG59" s="1">
        <v>0</v>
      </c>
      <c r="BH59" s="1">
        <v>0</v>
      </c>
      <c r="BI59" s="1">
        <v>0</v>
      </c>
      <c r="BO59" s="1">
        <v>604</v>
      </c>
      <c r="BP59" s="1">
        <v>4</v>
      </c>
      <c r="BQ59" s="1">
        <v>0</v>
      </c>
      <c r="BR59" s="1">
        <v>116</v>
      </c>
      <c r="BS59" s="1">
        <v>6</v>
      </c>
      <c r="BT59" s="1">
        <v>0</v>
      </c>
      <c r="BU59" s="1">
        <v>4</v>
      </c>
      <c r="BV59" s="1">
        <v>9</v>
      </c>
      <c r="BW59" s="1">
        <v>59</v>
      </c>
      <c r="BX59" s="1">
        <v>7</v>
      </c>
      <c r="BY59" s="1">
        <v>10</v>
      </c>
      <c r="BZ59" s="1">
        <v>102</v>
      </c>
      <c r="CA59" s="1">
        <v>287</v>
      </c>
      <c r="CB59" s="39" t="s">
        <v>275</v>
      </c>
      <c r="CC59" s="1">
        <v>30</v>
      </c>
      <c r="CD59" s="1">
        <v>2</v>
      </c>
      <c r="CE59" s="1">
        <v>13</v>
      </c>
      <c r="CF59" s="1">
        <v>13</v>
      </c>
      <c r="CG59" s="1">
        <v>2</v>
      </c>
      <c r="CH59" s="19">
        <v>31.498470948012201</v>
      </c>
      <c r="CI59" s="19">
        <v>44.441446303291997</v>
      </c>
      <c r="CJ59" s="19">
        <v>37.407807159561102</v>
      </c>
      <c r="CK59" s="19">
        <v>91.203453858607702</v>
      </c>
      <c r="CL59" s="19">
        <v>36.211548839719399</v>
      </c>
      <c r="CM59" s="19">
        <v>94.450440726749406</v>
      </c>
      <c r="CN59" s="19"/>
      <c r="CO59" s="1">
        <v>0</v>
      </c>
      <c r="CP59" s="26">
        <v>18996</v>
      </c>
      <c r="CQ59" s="26">
        <v>3799.2</v>
      </c>
      <c r="CR59" s="26">
        <v>12347.4</v>
      </c>
      <c r="CS59" s="26">
        <v>2849.4</v>
      </c>
      <c r="CT59" s="26">
        <v>6355</v>
      </c>
      <c r="CU59" s="26">
        <v>14</v>
      </c>
      <c r="CV59" s="26">
        <v>2</v>
      </c>
      <c r="CW59" s="1">
        <v>59</v>
      </c>
      <c r="CX59" s="1">
        <v>10994</v>
      </c>
      <c r="CY59" s="1">
        <v>570</v>
      </c>
      <c r="CZ59" s="1">
        <v>22</v>
      </c>
      <c r="DA59" s="1">
        <v>1136</v>
      </c>
      <c r="DB59" s="1">
        <v>59</v>
      </c>
      <c r="DC59" s="1">
        <v>24</v>
      </c>
      <c r="DD59" s="1">
        <v>4080</v>
      </c>
      <c r="DE59" s="1">
        <v>173</v>
      </c>
      <c r="DF59" s="1">
        <v>8</v>
      </c>
      <c r="DG59" s="1">
        <v>1763</v>
      </c>
      <c r="DH59" s="1">
        <v>135</v>
      </c>
      <c r="DI59" s="1">
        <v>3</v>
      </c>
      <c r="DJ59" s="1">
        <v>1465</v>
      </c>
      <c r="DK59" s="1">
        <v>62</v>
      </c>
      <c r="DL59" s="1">
        <v>1</v>
      </c>
      <c r="DM59" s="1">
        <v>2445</v>
      </c>
      <c r="DN59" s="1">
        <v>130</v>
      </c>
      <c r="DO59" s="1">
        <v>9.5299999999999994</v>
      </c>
      <c r="DP59" s="1" t="s">
        <v>321</v>
      </c>
      <c r="DQ59" s="1">
        <v>4.57</v>
      </c>
      <c r="DR59" s="26">
        <v>944070</v>
      </c>
      <c r="DS59" s="26">
        <v>7069</v>
      </c>
      <c r="DT59" s="26">
        <v>7766.0218719273098</v>
      </c>
      <c r="DU59" s="40">
        <v>4</v>
      </c>
      <c r="DV59" s="1">
        <v>6</v>
      </c>
      <c r="DW59" s="1">
        <v>1</v>
      </c>
      <c r="DX59" s="1">
        <v>0</v>
      </c>
      <c r="DY59" s="1">
        <v>5</v>
      </c>
      <c r="DZ59" s="1">
        <v>4</v>
      </c>
      <c r="EA59" s="1">
        <v>837</v>
      </c>
      <c r="EB59" s="1">
        <v>1496</v>
      </c>
      <c r="EC59" s="1">
        <v>130608</v>
      </c>
      <c r="ED59" s="26">
        <v>19449</v>
      </c>
      <c r="EE59" s="26">
        <v>19188</v>
      </c>
      <c r="EF59" s="19">
        <v>98.658028690421105</v>
      </c>
      <c r="EG59" s="19">
        <v>43.485511778194699</v>
      </c>
      <c r="EH59" s="19">
        <v>56.514488221805301</v>
      </c>
      <c r="EI59" s="1">
        <v>261</v>
      </c>
      <c r="EJ59" s="19">
        <v>1.3419713095789001</v>
      </c>
      <c r="EK59" s="26">
        <v>1490</v>
      </c>
      <c r="EL59" s="26">
        <v>3875</v>
      </c>
      <c r="EM59" s="44">
        <v>1242.1489999999999</v>
      </c>
      <c r="EN59" s="26">
        <v>17095</v>
      </c>
      <c r="EO59" s="23">
        <v>3.0359750000000001</v>
      </c>
      <c r="EP59" s="23">
        <v>29.663644999999999</v>
      </c>
      <c r="EQ59" s="23">
        <v>21.304475</v>
      </c>
      <c r="ER59" s="23">
        <v>44.001170000000002</v>
      </c>
      <c r="ES59" s="1" t="s">
        <v>275</v>
      </c>
      <c r="ET59" s="1" t="s">
        <v>275</v>
      </c>
      <c r="EU59" s="31">
        <v>57.553200054154303</v>
      </c>
      <c r="EV59" s="31" t="s">
        <v>462</v>
      </c>
      <c r="EW59" s="1">
        <v>1</v>
      </c>
      <c r="EX59" s="1">
        <v>7</v>
      </c>
      <c r="EY59" s="1">
        <v>0</v>
      </c>
      <c r="EZ59" s="1">
        <v>0</v>
      </c>
      <c r="FA59" s="1">
        <v>0</v>
      </c>
      <c r="FB59" s="33">
        <v>1</v>
      </c>
      <c r="FC59" s="1" t="s">
        <v>275</v>
      </c>
      <c r="FD59" s="1" t="s">
        <v>275</v>
      </c>
      <c r="FE59" s="1" t="s">
        <v>275</v>
      </c>
      <c r="FF59" s="1" t="s">
        <v>275</v>
      </c>
      <c r="FG59" s="1" t="s">
        <v>275</v>
      </c>
      <c r="FH59" s="1">
        <v>3</v>
      </c>
      <c r="FI59" s="1">
        <v>2</v>
      </c>
      <c r="FJ59" s="24">
        <v>2629.18</v>
      </c>
      <c r="FK59" s="24">
        <v>1591.18</v>
      </c>
      <c r="FL59" s="44">
        <v>32902.83</v>
      </c>
      <c r="FM59" s="44">
        <v>31285.45</v>
      </c>
      <c r="FN59" s="37" t="s">
        <v>1352</v>
      </c>
      <c r="FO59" s="37" t="s">
        <v>1353</v>
      </c>
      <c r="FP59" s="37" t="s">
        <v>1354</v>
      </c>
      <c r="FQ59" s="37" t="s">
        <v>1355</v>
      </c>
      <c r="FR59" s="37" t="s">
        <v>1356</v>
      </c>
      <c r="FS59" s="37" t="s">
        <v>1357</v>
      </c>
      <c r="FT59" s="37" t="s">
        <v>1358</v>
      </c>
      <c r="FU59" s="37" t="s">
        <v>1359</v>
      </c>
      <c r="FV59" s="37" t="s">
        <v>1360</v>
      </c>
      <c r="FW59" s="37" t="s">
        <v>1361</v>
      </c>
      <c r="FX59" s="37" t="s">
        <v>1362</v>
      </c>
      <c r="FY59" s="37" t="s">
        <v>1363</v>
      </c>
      <c r="FZ59" s="1" t="s">
        <v>275</v>
      </c>
      <c r="GA59" s="1" t="s">
        <v>275</v>
      </c>
      <c r="GB59" s="37" t="s">
        <v>1364</v>
      </c>
      <c r="GC59" s="37" t="s">
        <v>1365</v>
      </c>
      <c r="GD59" s="37" t="s">
        <v>1366</v>
      </c>
      <c r="GE59" s="37" t="s">
        <v>1367</v>
      </c>
      <c r="GF59" s="37" t="s">
        <v>1368</v>
      </c>
      <c r="GG59" s="37" t="s">
        <v>1369</v>
      </c>
      <c r="GH59" s="1" t="s">
        <v>275</v>
      </c>
      <c r="GI59" s="1" t="s">
        <v>275</v>
      </c>
      <c r="GJ59" s="1" t="s">
        <v>275</v>
      </c>
      <c r="GK59" s="1" t="s">
        <v>275</v>
      </c>
      <c r="GL59" s="1">
        <v>7991.49</v>
      </c>
      <c r="GM59" s="1">
        <v>2715.99</v>
      </c>
      <c r="GN59" s="1">
        <v>1901.03</v>
      </c>
      <c r="GO59" s="1">
        <v>758.31</v>
      </c>
      <c r="GP59" s="1" t="s">
        <v>275</v>
      </c>
      <c r="GQ59" s="1" t="s">
        <v>275</v>
      </c>
      <c r="GR59" s="1" t="s">
        <v>275</v>
      </c>
      <c r="GS59" s="1" t="s">
        <v>275</v>
      </c>
      <c r="GT59" s="1" t="s">
        <v>275</v>
      </c>
      <c r="GU59" s="1" t="s">
        <v>275</v>
      </c>
      <c r="GV59" s="1" t="s">
        <v>275</v>
      </c>
      <c r="GW59" s="1" t="s">
        <v>275</v>
      </c>
      <c r="GX59" s="1">
        <v>441.72</v>
      </c>
      <c r="GY59" s="1">
        <v>1744.79</v>
      </c>
      <c r="GZ59" s="1" t="s">
        <v>275</v>
      </c>
      <c r="HA59" s="1" t="s">
        <v>275</v>
      </c>
      <c r="HB59" s="1" t="s">
        <v>275</v>
      </c>
      <c r="HC59" s="1" t="s">
        <v>275</v>
      </c>
      <c r="HD59" s="1" t="s">
        <v>275</v>
      </c>
      <c r="HE59" s="1" t="s">
        <v>275</v>
      </c>
      <c r="HF59" s="1" t="s">
        <v>275</v>
      </c>
      <c r="HG59" s="1" t="s">
        <v>275</v>
      </c>
      <c r="HH59" s="1" t="s">
        <v>275</v>
      </c>
      <c r="HI59" s="1" t="s">
        <v>275</v>
      </c>
      <c r="HJ59" s="1" t="s">
        <v>275</v>
      </c>
      <c r="HK59" s="1" t="s">
        <v>275</v>
      </c>
      <c r="HL59" s="1">
        <v>4.99</v>
      </c>
      <c r="HM59" s="1">
        <v>47.27</v>
      </c>
      <c r="HN59" s="1" t="s">
        <v>275</v>
      </c>
      <c r="HO59" s="1" t="s">
        <v>275</v>
      </c>
      <c r="HP59" s="1" t="s">
        <v>275</v>
      </c>
      <c r="HQ59" s="1" t="s">
        <v>275</v>
      </c>
      <c r="HR59" s="1" t="s">
        <v>275</v>
      </c>
      <c r="HS59" s="1" t="s">
        <v>275</v>
      </c>
      <c r="HT59" s="1" t="s">
        <v>275</v>
      </c>
      <c r="HU59" s="1" t="s">
        <v>275</v>
      </c>
      <c r="HV59" s="1" t="s">
        <v>275</v>
      </c>
      <c r="HW59" s="1" t="s">
        <v>275</v>
      </c>
      <c r="HX59" s="1" t="s">
        <v>275</v>
      </c>
      <c r="HY59" s="1" t="s">
        <v>275</v>
      </c>
      <c r="HZ59" s="1">
        <v>3637.51</v>
      </c>
      <c r="IA59" s="1">
        <v>1620.91</v>
      </c>
      <c r="IB59" s="1">
        <v>2423.2600000000002</v>
      </c>
      <c r="IC59" s="1">
        <v>8608.67</v>
      </c>
      <c r="ID59" s="1" t="s">
        <v>275</v>
      </c>
      <c r="IE59" s="1" t="s">
        <v>275</v>
      </c>
      <c r="IF59" s="1" t="s">
        <v>275</v>
      </c>
      <c r="IG59" s="1" t="s">
        <v>275</v>
      </c>
      <c r="IH59" s="1" t="s">
        <v>275</v>
      </c>
      <c r="II59" s="1" t="s">
        <v>275</v>
      </c>
      <c r="IJ59" s="1" t="s">
        <v>275</v>
      </c>
      <c r="IK59" s="1" t="s">
        <v>275</v>
      </c>
      <c r="IL59" s="1" t="s">
        <v>275</v>
      </c>
      <c r="IM59" s="1" t="s">
        <v>275</v>
      </c>
      <c r="IN59" s="1" t="s">
        <v>275</v>
      </c>
      <c r="IO59" s="1" t="s">
        <v>275</v>
      </c>
      <c r="IP59" s="1" t="s">
        <v>275</v>
      </c>
      <c r="IQ59" s="1" t="s">
        <v>275</v>
      </c>
      <c r="IR59" s="1" t="s">
        <v>275</v>
      </c>
      <c r="IS59" s="1" t="s">
        <v>275</v>
      </c>
      <c r="IT59" s="1" t="s">
        <v>275</v>
      </c>
      <c r="IU59" s="1" t="s">
        <v>275</v>
      </c>
      <c r="IV59" s="1" t="s">
        <v>275</v>
      </c>
      <c r="IW59" s="1" t="s">
        <v>275</v>
      </c>
      <c r="IX59" s="1" t="s">
        <v>275</v>
      </c>
      <c r="IY59" s="1" t="s">
        <v>275</v>
      </c>
      <c r="IZ59" s="1" t="s">
        <v>275</v>
      </c>
      <c r="JA59" s="1" t="s">
        <v>275</v>
      </c>
      <c r="JB59" s="1" t="s">
        <v>275</v>
      </c>
      <c r="JC59" s="1" t="s">
        <v>275</v>
      </c>
      <c r="JD59" s="1" t="s">
        <v>275</v>
      </c>
      <c r="JE59" s="1" t="s">
        <v>275</v>
      </c>
      <c r="JF59" s="1" t="s">
        <v>275</v>
      </c>
      <c r="JG59" s="1" t="s">
        <v>275</v>
      </c>
      <c r="JH59" s="1" t="s">
        <v>275</v>
      </c>
      <c r="JI59" s="1" t="s">
        <v>275</v>
      </c>
      <c r="JJ59" s="1">
        <v>106.25</v>
      </c>
      <c r="JK59" s="1">
        <v>374</v>
      </c>
      <c r="JL59" s="1" t="s">
        <v>275</v>
      </c>
      <c r="JM59" s="1" t="s">
        <v>275</v>
      </c>
      <c r="JN59" s="1" t="s">
        <v>275</v>
      </c>
      <c r="JO59" s="1" t="s">
        <v>275</v>
      </c>
      <c r="JP59" s="1">
        <v>401</v>
      </c>
      <c r="JQ59" s="26">
        <v>1305</v>
      </c>
      <c r="JR59" s="1">
        <f t="shared" si="10"/>
        <v>3.2987032683703648</v>
      </c>
      <c r="JS59" s="1">
        <v>476</v>
      </c>
      <c r="JT59" s="1">
        <v>460</v>
      </c>
      <c r="JU59" s="1">
        <v>16</v>
      </c>
      <c r="JV59" s="1">
        <v>56</v>
      </c>
      <c r="JW59" s="1">
        <v>7</v>
      </c>
      <c r="JX59" s="1">
        <v>13</v>
      </c>
      <c r="JZ59" s="1">
        <v>3</v>
      </c>
      <c r="KH59" s="1">
        <v>5</v>
      </c>
      <c r="KM59" s="1">
        <v>2</v>
      </c>
      <c r="KN59" s="1">
        <v>1</v>
      </c>
      <c r="KO59" s="1">
        <v>1</v>
      </c>
      <c r="KU59" s="1">
        <v>8</v>
      </c>
      <c r="KV59" s="1">
        <v>9</v>
      </c>
      <c r="LG59" s="1">
        <v>6</v>
      </c>
      <c r="LH59" s="1">
        <v>9</v>
      </c>
      <c r="LL59" s="1">
        <v>9</v>
      </c>
    </row>
    <row r="60" spans="1:327" ht="15" x14ac:dyDescent="0.25">
      <c r="A60" s="35" t="s">
        <v>1370</v>
      </c>
      <c r="B60" s="35" t="s">
        <v>273</v>
      </c>
      <c r="C60" s="35"/>
      <c r="D60" s="18">
        <v>420.2</v>
      </c>
      <c r="E60" s="18">
        <f t="shared" si="6"/>
        <v>36.035221323179442</v>
      </c>
      <c r="F60" s="19">
        <v>31.7329282789592</v>
      </c>
      <c r="G60" s="20">
        <v>68.267071721040793</v>
      </c>
      <c r="H60" s="21">
        <v>15142</v>
      </c>
      <c r="I60" s="36">
        <v>4.9117031984458499E-3</v>
      </c>
      <c r="J60" s="21">
        <v>7763</v>
      </c>
      <c r="K60" s="36">
        <v>0.51267996301677499</v>
      </c>
      <c r="L60" s="21">
        <v>7379</v>
      </c>
      <c r="M60" s="36">
        <v>0.48732003698322501</v>
      </c>
      <c r="N60" s="21">
        <v>4112</v>
      </c>
      <c r="O60" s="20">
        <f t="shared" si="7"/>
        <v>27.156254127592128</v>
      </c>
      <c r="P60" s="21">
        <v>3583</v>
      </c>
      <c r="Q60" s="20">
        <v>23.662660150574599</v>
      </c>
      <c r="R60" s="21">
        <v>10183</v>
      </c>
      <c r="S60" s="20">
        <f t="shared" si="8"/>
        <v>67.250033020737021</v>
      </c>
      <c r="T60" s="21">
        <v>5491</v>
      </c>
      <c r="U60" s="20">
        <v>36.263373398494302</v>
      </c>
      <c r="V60" s="21">
        <v>1956</v>
      </c>
      <c r="W60" s="20">
        <v>12.917712323339099</v>
      </c>
      <c r="X60" s="37" t="s">
        <v>1371</v>
      </c>
      <c r="Y60" s="20">
        <f t="shared" si="9"/>
        <v>52.602034077400603</v>
      </c>
      <c r="Z60" s="38">
        <v>6</v>
      </c>
      <c r="AA60" s="38">
        <v>11</v>
      </c>
      <c r="AB60" s="21">
        <v>2360</v>
      </c>
      <c r="AC60" s="21">
        <v>4094</v>
      </c>
      <c r="AD60" s="22">
        <v>3.7</v>
      </c>
      <c r="AE60" s="20">
        <v>7.1568149999999999</v>
      </c>
      <c r="AF60" s="20">
        <v>4.0058619999999996</v>
      </c>
      <c r="AG60" s="20">
        <v>1.123596</v>
      </c>
      <c r="AH60" s="22">
        <v>1</v>
      </c>
      <c r="AI60" s="23">
        <v>34.422597618388302</v>
      </c>
      <c r="AJ60" s="23">
        <f t="shared" si="5"/>
        <v>1409.261146496817</v>
      </c>
      <c r="AK60" s="18">
        <v>21.031275141999998</v>
      </c>
      <c r="AL60" s="21">
        <v>3288</v>
      </c>
      <c r="AM60" s="18">
        <v>47.361325049500003</v>
      </c>
      <c r="AN60" s="21">
        <v>7405</v>
      </c>
      <c r="AO60" s="18">
        <v>79.432692216000007</v>
      </c>
      <c r="AP60" s="21">
        <v>12419</v>
      </c>
      <c r="AQ60" s="18">
        <v>4.7573550073000002</v>
      </c>
      <c r="AR60" s="21">
        <v>744</v>
      </c>
      <c r="AS60" s="18">
        <v>13.9880104808</v>
      </c>
      <c r="AT60" s="21">
        <v>2187</v>
      </c>
      <c r="AU60" s="18">
        <v>28.519178797799999</v>
      </c>
      <c r="AV60" s="21">
        <v>4459</v>
      </c>
      <c r="AW60" s="18">
        <v>48.887708604399997</v>
      </c>
      <c r="AX60" s="21">
        <v>7644</v>
      </c>
      <c r="AY60" s="18">
        <v>5.2838411615999998</v>
      </c>
      <c r="AZ60" s="21">
        <v>826</v>
      </c>
      <c r="BA60" s="18">
        <v>2.6303757806000001</v>
      </c>
      <c r="BB60" s="21">
        <v>411</v>
      </c>
      <c r="BC60" s="1">
        <v>35</v>
      </c>
      <c r="BD60" s="1">
        <v>25</v>
      </c>
      <c r="BE60" s="1">
        <v>10</v>
      </c>
      <c r="BF60" s="1">
        <v>5</v>
      </c>
      <c r="BG60" s="1">
        <v>5</v>
      </c>
      <c r="BH60" s="1">
        <v>0</v>
      </c>
      <c r="BI60" s="1">
        <v>0</v>
      </c>
      <c r="BJ60" s="22"/>
      <c r="BK60" s="22"/>
      <c r="BL60" s="22"/>
      <c r="BM60" s="22"/>
      <c r="BN60" s="22"/>
      <c r="BO60" s="22">
        <v>258</v>
      </c>
      <c r="BP60" s="22">
        <v>4</v>
      </c>
      <c r="BQ60" s="22">
        <v>0</v>
      </c>
      <c r="BR60" s="22">
        <v>41</v>
      </c>
      <c r="BS60" s="22">
        <v>3</v>
      </c>
      <c r="BT60" s="22">
        <v>0</v>
      </c>
      <c r="BU60" s="22">
        <v>0</v>
      </c>
      <c r="BV60" s="22">
        <v>5</v>
      </c>
      <c r="BW60" s="22">
        <v>13</v>
      </c>
      <c r="BX60" s="22">
        <v>1</v>
      </c>
      <c r="BY60" s="22">
        <v>3</v>
      </c>
      <c r="BZ60" s="22">
        <v>41</v>
      </c>
      <c r="CA60" s="22">
        <v>147</v>
      </c>
      <c r="CB60" s="39">
        <v>1</v>
      </c>
      <c r="CC60" s="22">
        <v>131</v>
      </c>
      <c r="CD60" s="22">
        <v>20</v>
      </c>
      <c r="CE60" s="22">
        <v>9</v>
      </c>
      <c r="CF60" s="22">
        <v>75</v>
      </c>
      <c r="CG60" s="22">
        <v>27</v>
      </c>
      <c r="CH60" s="20">
        <v>13.2388861748901</v>
      </c>
      <c r="CI60" s="20">
        <v>15.4372252076209</v>
      </c>
      <c r="CJ60" s="20">
        <v>39.496824621397202</v>
      </c>
      <c r="CK60" s="20">
        <v>85.3444064484612</v>
      </c>
      <c r="CL60" s="20">
        <v>11.2603810454323</v>
      </c>
      <c r="CM60" s="20">
        <v>89.789936492427898</v>
      </c>
      <c r="CN60" s="20"/>
      <c r="CO60" s="1">
        <v>0</v>
      </c>
      <c r="CP60" s="21">
        <v>9600</v>
      </c>
      <c r="CQ60" s="21">
        <v>4800</v>
      </c>
      <c r="CR60" s="21">
        <v>2400</v>
      </c>
      <c r="CS60" s="21">
        <v>2400</v>
      </c>
      <c r="CT60" s="21">
        <v>2355</v>
      </c>
      <c r="CU60" s="21">
        <v>4</v>
      </c>
      <c r="CV60" s="21"/>
      <c r="CW60" s="22">
        <v>66</v>
      </c>
      <c r="CX60" s="22">
        <v>3509</v>
      </c>
      <c r="CY60" s="22">
        <v>183</v>
      </c>
      <c r="CZ60" s="22">
        <v>30</v>
      </c>
      <c r="DA60" s="22">
        <v>570</v>
      </c>
      <c r="DB60" s="22">
        <v>42</v>
      </c>
      <c r="DC60" s="22">
        <v>28</v>
      </c>
      <c r="DD60" s="22">
        <v>1771</v>
      </c>
      <c r="DE60" s="22">
        <v>88</v>
      </c>
      <c r="DF60" s="22">
        <v>7</v>
      </c>
      <c r="DG60" s="22">
        <v>795</v>
      </c>
      <c r="DH60" s="22">
        <v>35</v>
      </c>
      <c r="DI60" s="22">
        <v>1</v>
      </c>
      <c r="DJ60" s="22">
        <v>332</v>
      </c>
      <c r="DK60" s="22">
        <v>10</v>
      </c>
      <c r="DL60" s="22"/>
      <c r="DM60" s="22"/>
      <c r="DN60" s="22"/>
      <c r="DO60" s="1">
        <v>8.08</v>
      </c>
      <c r="DP60" s="1" t="s">
        <v>358</v>
      </c>
      <c r="DQ60" s="1">
        <v>7.99</v>
      </c>
      <c r="DR60" s="21">
        <v>901317</v>
      </c>
      <c r="DS60" s="21">
        <v>3383</v>
      </c>
      <c r="DT60" s="21">
        <v>1377.21395551564</v>
      </c>
      <c r="DU60" s="40">
        <v>4</v>
      </c>
      <c r="DV60" s="1">
        <v>2</v>
      </c>
      <c r="DW60" s="1">
        <v>2</v>
      </c>
      <c r="DX60" s="1">
        <v>1</v>
      </c>
      <c r="DY60" s="1">
        <v>3</v>
      </c>
      <c r="DZ60" s="1">
        <v>2</v>
      </c>
      <c r="EA60" s="1">
        <v>618</v>
      </c>
      <c r="EB60" s="1">
        <v>1013</v>
      </c>
      <c r="EC60" s="1">
        <v>174096</v>
      </c>
      <c r="ED60" s="21">
        <v>6486</v>
      </c>
      <c r="EE60" s="21">
        <v>6314</v>
      </c>
      <c r="EF60" s="20">
        <v>97.348134443416598</v>
      </c>
      <c r="EG60" s="20">
        <v>34.130503642698798</v>
      </c>
      <c r="EH60" s="20">
        <v>65.869496357301202</v>
      </c>
      <c r="EI60" s="22">
        <v>172</v>
      </c>
      <c r="EJ60" s="20">
        <v>2.6518655565834099</v>
      </c>
      <c r="EK60" s="21">
        <v>447</v>
      </c>
      <c r="EL60" s="21">
        <v>1482</v>
      </c>
      <c r="EM60" s="41">
        <v>454.721</v>
      </c>
      <c r="EN60" s="21">
        <v>5261</v>
      </c>
      <c r="EO60" s="28">
        <v>23.607679000000001</v>
      </c>
      <c r="EP60" s="28">
        <v>29.233986000000002</v>
      </c>
      <c r="EQ60" s="28">
        <v>13.704618999999999</v>
      </c>
      <c r="ER60" s="28">
        <v>32.427295000000001</v>
      </c>
      <c r="ES60" s="1">
        <v>7.4357000000000006E-2</v>
      </c>
      <c r="ET60" s="1">
        <v>0</v>
      </c>
      <c r="EU60" s="31">
        <v>54.7241840438598</v>
      </c>
      <c r="EV60" s="31" t="s">
        <v>299</v>
      </c>
      <c r="EW60" s="1">
        <v>1</v>
      </c>
      <c r="EX60" s="1">
        <v>1</v>
      </c>
      <c r="EY60" s="1">
        <v>0</v>
      </c>
      <c r="EZ60" s="1">
        <v>1</v>
      </c>
      <c r="FA60" s="1">
        <v>0</v>
      </c>
      <c r="FB60" s="33">
        <v>0</v>
      </c>
      <c r="FC60" s="1" t="s">
        <v>275</v>
      </c>
      <c r="FD60" s="1" t="s">
        <v>275</v>
      </c>
      <c r="FE60" s="1" t="s">
        <v>275</v>
      </c>
      <c r="FF60" s="1" t="s">
        <v>275</v>
      </c>
      <c r="FG60" s="1" t="s">
        <v>275</v>
      </c>
      <c r="FH60" s="1">
        <v>2</v>
      </c>
      <c r="FI60" s="22">
        <v>3</v>
      </c>
      <c r="FJ60" s="18">
        <v>15027.82</v>
      </c>
      <c r="FK60" s="18">
        <v>14881.62</v>
      </c>
      <c r="FL60" s="41">
        <v>47064.800000000003</v>
      </c>
      <c r="FM60" s="41">
        <v>154858.23000000001</v>
      </c>
      <c r="FN60" s="1" t="s">
        <v>275</v>
      </c>
      <c r="FO60" s="1" t="s">
        <v>275</v>
      </c>
      <c r="FP60" s="37" t="s">
        <v>1372</v>
      </c>
      <c r="FQ60" s="37" t="s">
        <v>1373</v>
      </c>
      <c r="FR60" s="37" t="s">
        <v>1374</v>
      </c>
      <c r="FS60" s="37" t="s">
        <v>1375</v>
      </c>
      <c r="FT60" s="37" t="s">
        <v>1376</v>
      </c>
      <c r="FU60" s="37" t="s">
        <v>1377</v>
      </c>
      <c r="FV60" s="37" t="s">
        <v>1378</v>
      </c>
      <c r="FW60" s="37" t="s">
        <v>1379</v>
      </c>
      <c r="FX60" s="37" t="s">
        <v>1380</v>
      </c>
      <c r="FY60" s="37" t="s">
        <v>1381</v>
      </c>
      <c r="FZ60" s="1" t="s">
        <v>275</v>
      </c>
      <c r="GA60" s="1" t="s">
        <v>275</v>
      </c>
      <c r="GB60" s="37" t="s">
        <v>1382</v>
      </c>
      <c r="GC60" s="37" t="s">
        <v>1383</v>
      </c>
      <c r="GD60" s="37" t="s">
        <v>1384</v>
      </c>
      <c r="GE60" s="37" t="s">
        <v>1385</v>
      </c>
      <c r="GF60" s="37" t="s">
        <v>1386</v>
      </c>
      <c r="GG60" s="37" t="s">
        <v>1387</v>
      </c>
      <c r="GH60" s="1" t="s">
        <v>275</v>
      </c>
      <c r="GI60" s="1" t="s">
        <v>275</v>
      </c>
      <c r="GJ60" s="1" t="s">
        <v>275</v>
      </c>
      <c r="GK60" s="1" t="s">
        <v>275</v>
      </c>
      <c r="GL60" s="1" t="s">
        <v>275</v>
      </c>
      <c r="GM60" s="1" t="s">
        <v>275</v>
      </c>
      <c r="GN60" s="1">
        <v>16006.67</v>
      </c>
      <c r="GO60" s="1">
        <v>6402.67</v>
      </c>
      <c r="GP60" s="1" t="s">
        <v>275</v>
      </c>
      <c r="GQ60" s="1" t="s">
        <v>275</v>
      </c>
      <c r="GR60" s="1" t="s">
        <v>275</v>
      </c>
      <c r="GS60" s="1" t="s">
        <v>275</v>
      </c>
      <c r="GT60" s="1" t="s">
        <v>275</v>
      </c>
      <c r="GU60" s="1" t="s">
        <v>275</v>
      </c>
      <c r="GV60" s="1" t="s">
        <v>275</v>
      </c>
      <c r="GW60" s="1" t="s">
        <v>275</v>
      </c>
      <c r="GX60" s="1">
        <v>34847.51</v>
      </c>
      <c r="GY60" s="1">
        <v>137000.89000000001</v>
      </c>
      <c r="GZ60" s="1" t="s">
        <v>275</v>
      </c>
      <c r="HA60" s="1" t="s">
        <v>275</v>
      </c>
      <c r="HB60" s="1" t="s">
        <v>275</v>
      </c>
      <c r="HC60" s="1" t="s">
        <v>275</v>
      </c>
      <c r="HD60" s="1" t="s">
        <v>275</v>
      </c>
      <c r="HE60" s="1" t="s">
        <v>275</v>
      </c>
      <c r="HF60" s="1" t="s">
        <v>275</v>
      </c>
      <c r="HG60" s="1" t="s">
        <v>275</v>
      </c>
      <c r="HH60" s="1" t="s">
        <v>275</v>
      </c>
      <c r="HI60" s="1" t="s">
        <v>275</v>
      </c>
      <c r="HJ60" s="1" t="s">
        <v>275</v>
      </c>
      <c r="HK60" s="1" t="s">
        <v>275</v>
      </c>
      <c r="HL60" s="1" t="s">
        <v>275</v>
      </c>
      <c r="HM60" s="1" t="s">
        <v>275</v>
      </c>
      <c r="HN60" s="1" t="s">
        <v>275</v>
      </c>
      <c r="HO60" s="1" t="s">
        <v>275</v>
      </c>
      <c r="HP60" s="1" t="s">
        <v>275</v>
      </c>
      <c r="HQ60" s="1" t="s">
        <v>275</v>
      </c>
      <c r="HR60" s="1" t="s">
        <v>275</v>
      </c>
      <c r="HS60" s="1" t="s">
        <v>275</v>
      </c>
      <c r="HT60" s="1" t="s">
        <v>275</v>
      </c>
      <c r="HU60" s="1" t="s">
        <v>275</v>
      </c>
      <c r="HV60" s="1" t="s">
        <v>275</v>
      </c>
      <c r="HW60" s="1" t="s">
        <v>275</v>
      </c>
      <c r="HX60" s="1">
        <v>3031</v>
      </c>
      <c r="HY60" s="1">
        <v>9274.5</v>
      </c>
      <c r="HZ60" s="1" t="s">
        <v>275</v>
      </c>
      <c r="IA60" s="1" t="s">
        <v>275</v>
      </c>
      <c r="IB60" s="1">
        <v>2673.08</v>
      </c>
      <c r="IC60" s="1">
        <v>9542.9</v>
      </c>
      <c r="ID60" s="1" t="s">
        <v>275</v>
      </c>
      <c r="IE60" s="1" t="s">
        <v>275</v>
      </c>
      <c r="IF60" s="1" t="s">
        <v>275</v>
      </c>
      <c r="IG60" s="1" t="s">
        <v>275</v>
      </c>
      <c r="IH60" s="1" t="s">
        <v>275</v>
      </c>
      <c r="II60" s="1" t="s">
        <v>275</v>
      </c>
      <c r="IJ60" s="1" t="s">
        <v>275</v>
      </c>
      <c r="IK60" s="1" t="s">
        <v>275</v>
      </c>
      <c r="IL60" s="1" t="s">
        <v>275</v>
      </c>
      <c r="IM60" s="1" t="s">
        <v>275</v>
      </c>
      <c r="IN60" s="1" t="s">
        <v>275</v>
      </c>
      <c r="IO60" s="1" t="s">
        <v>275</v>
      </c>
      <c r="IP60" s="1" t="s">
        <v>275</v>
      </c>
      <c r="IQ60" s="1" t="s">
        <v>275</v>
      </c>
      <c r="IR60" s="1" t="s">
        <v>275</v>
      </c>
      <c r="IS60" s="1" t="s">
        <v>275</v>
      </c>
      <c r="IT60" s="1" t="s">
        <v>275</v>
      </c>
      <c r="IU60" s="1" t="s">
        <v>275</v>
      </c>
      <c r="IV60" s="1" t="s">
        <v>275</v>
      </c>
      <c r="IW60" s="1" t="s">
        <v>275</v>
      </c>
      <c r="IX60" s="1" t="s">
        <v>275</v>
      </c>
      <c r="IY60" s="1" t="s">
        <v>275</v>
      </c>
      <c r="IZ60" s="1" t="s">
        <v>275</v>
      </c>
      <c r="JA60" s="1" t="s">
        <v>275</v>
      </c>
      <c r="JB60" s="1" t="s">
        <v>275</v>
      </c>
      <c r="JC60" s="1" t="s">
        <v>275</v>
      </c>
      <c r="JD60" s="1" t="s">
        <v>275</v>
      </c>
      <c r="JE60" s="1" t="s">
        <v>275</v>
      </c>
      <c r="JF60" s="1" t="s">
        <v>275</v>
      </c>
      <c r="JG60" s="1" t="s">
        <v>275</v>
      </c>
      <c r="JH60" s="1">
        <v>24.61</v>
      </c>
      <c r="JI60" s="1">
        <v>72.72</v>
      </c>
      <c r="JJ60" s="1">
        <v>49.2</v>
      </c>
      <c r="JK60" s="1">
        <v>174.66</v>
      </c>
      <c r="JL60" s="1" t="s">
        <v>275</v>
      </c>
      <c r="JM60" s="1" t="s">
        <v>275</v>
      </c>
      <c r="JN60" s="1" t="s">
        <v>275</v>
      </c>
      <c r="JO60" s="1" t="s">
        <v>275</v>
      </c>
      <c r="JP60" s="1">
        <v>31</v>
      </c>
      <c r="JQ60" s="26">
        <v>327</v>
      </c>
      <c r="JR60" s="1">
        <f t="shared" si="10"/>
        <v>2.1595562012944129</v>
      </c>
      <c r="JS60" s="1">
        <v>60</v>
      </c>
      <c r="JT60" s="1">
        <v>30</v>
      </c>
      <c r="JV60" s="1">
        <v>4</v>
      </c>
      <c r="JX60" s="1">
        <v>10</v>
      </c>
      <c r="KP60" s="1">
        <v>6</v>
      </c>
    </row>
    <row r="61" spans="1:327" ht="15" x14ac:dyDescent="0.25">
      <c r="A61" s="35" t="s">
        <v>1388</v>
      </c>
      <c r="B61" s="35" t="s">
        <v>378</v>
      </c>
      <c r="C61" s="35"/>
      <c r="D61" s="24">
        <v>240</v>
      </c>
      <c r="E61" s="24">
        <f t="shared" si="6"/>
        <v>72.670833333333334</v>
      </c>
      <c r="F61" s="19">
        <v>23.106473252680502</v>
      </c>
      <c r="G61" s="19">
        <v>76.893526747319498</v>
      </c>
      <c r="H61" s="25">
        <v>17441</v>
      </c>
      <c r="I61" s="42">
        <v>5.6574438967173504E-3</v>
      </c>
      <c r="J61" s="25">
        <v>9295</v>
      </c>
      <c r="K61" s="42">
        <v>0.53293962502150105</v>
      </c>
      <c r="L61" s="25">
        <v>8146</v>
      </c>
      <c r="M61" s="42">
        <v>0.467060374978499</v>
      </c>
      <c r="N61" s="25">
        <v>4306</v>
      </c>
      <c r="O61" s="19">
        <f t="shared" si="7"/>
        <v>24.688951321598534</v>
      </c>
      <c r="P61" s="25">
        <v>3877</v>
      </c>
      <c r="Q61" s="19">
        <v>22.2292299753455</v>
      </c>
      <c r="R61" s="25">
        <v>12192</v>
      </c>
      <c r="S61" s="20">
        <f t="shared" si="8"/>
        <v>69.904248609598071</v>
      </c>
      <c r="T61" s="25">
        <v>6603</v>
      </c>
      <c r="U61" s="19">
        <v>37.859067714007203</v>
      </c>
      <c r="V61" s="25">
        <v>2650</v>
      </c>
      <c r="W61" s="19">
        <v>15.194082908090101</v>
      </c>
      <c r="X61" s="37" t="s">
        <v>1389</v>
      </c>
      <c r="Y61" s="20">
        <f t="shared" si="9"/>
        <v>69.239149131357152</v>
      </c>
      <c r="Z61" s="1">
        <v>9</v>
      </c>
      <c r="AA61" s="1">
        <v>15</v>
      </c>
      <c r="AB61" s="26">
        <v>3828</v>
      </c>
      <c r="AC61" s="25">
        <v>5074</v>
      </c>
      <c r="AD61" s="1">
        <v>3.42</v>
      </c>
      <c r="AE61" s="19">
        <v>1.852582</v>
      </c>
      <c r="AF61" s="19">
        <v>8.4351599999999998</v>
      </c>
      <c r="AG61" s="19">
        <v>1.064249</v>
      </c>
      <c r="AH61" s="1">
        <v>0</v>
      </c>
      <c r="AI61" s="23">
        <v>22.949852507374601</v>
      </c>
      <c r="AJ61" s="23">
        <f t="shared" si="5"/>
        <v>1164.4755162241872</v>
      </c>
      <c r="AK61" s="24">
        <v>18.3513802654</v>
      </c>
      <c r="AL61" s="25">
        <v>3379</v>
      </c>
      <c r="AM61" s="24">
        <v>33.606562210900002</v>
      </c>
      <c r="AN61" s="25">
        <v>6188</v>
      </c>
      <c r="AO61" s="24">
        <v>81.758752656799999</v>
      </c>
      <c r="AP61" s="25">
        <v>15053</v>
      </c>
      <c r="AQ61" s="24">
        <v>4.375022618</v>
      </c>
      <c r="AR61" s="25">
        <v>806</v>
      </c>
      <c r="AS61" s="24">
        <v>37.757627813399999</v>
      </c>
      <c r="AT61" s="25">
        <v>6952</v>
      </c>
      <c r="AU61" s="24">
        <v>30.498450326</v>
      </c>
      <c r="AV61" s="25">
        <v>5615</v>
      </c>
      <c r="AW61" s="24">
        <v>51.627540719000002</v>
      </c>
      <c r="AX61" s="25">
        <v>9506</v>
      </c>
      <c r="AY61" s="24">
        <v>7.4529274684000004</v>
      </c>
      <c r="AZ61" s="25">
        <v>1372</v>
      </c>
      <c r="BA61" s="24">
        <v>1.3154078124999999</v>
      </c>
      <c r="BB61" s="25">
        <v>242</v>
      </c>
      <c r="BC61" s="1">
        <v>16</v>
      </c>
      <c r="BD61" s="1">
        <v>10</v>
      </c>
      <c r="BE61" s="1">
        <v>6</v>
      </c>
      <c r="BF61" s="1">
        <v>68</v>
      </c>
      <c r="BG61" s="1">
        <v>53</v>
      </c>
      <c r="BH61" s="1">
        <v>15</v>
      </c>
      <c r="BI61" s="1">
        <v>0</v>
      </c>
      <c r="BO61" s="1">
        <v>127</v>
      </c>
      <c r="BP61" s="1">
        <v>3</v>
      </c>
      <c r="BQ61" s="1">
        <v>0</v>
      </c>
      <c r="BR61" s="1">
        <v>11</v>
      </c>
      <c r="BS61" s="1">
        <v>1</v>
      </c>
      <c r="BT61" s="1">
        <v>1</v>
      </c>
      <c r="BU61" s="1">
        <v>0</v>
      </c>
      <c r="BV61" s="1">
        <v>0</v>
      </c>
      <c r="BW61" s="1">
        <v>2</v>
      </c>
      <c r="BX61" s="1">
        <v>0</v>
      </c>
      <c r="BY61" s="1">
        <v>0</v>
      </c>
      <c r="BZ61" s="1">
        <v>23</v>
      </c>
      <c r="CA61" s="1">
        <v>86</v>
      </c>
      <c r="CB61" s="39" t="s">
        <v>275</v>
      </c>
      <c r="CC61" s="1">
        <v>90</v>
      </c>
      <c r="CD61" s="1">
        <v>14</v>
      </c>
      <c r="CE61" s="1">
        <v>15</v>
      </c>
      <c r="CF61" s="1">
        <v>42</v>
      </c>
      <c r="CG61" s="1">
        <v>19</v>
      </c>
      <c r="CH61" s="19">
        <v>18.7623176980686</v>
      </c>
      <c r="CI61" s="19">
        <v>19.570358691367801</v>
      </c>
      <c r="CJ61" s="19">
        <v>39.2786756011037</v>
      </c>
      <c r="CK61" s="19">
        <v>79.148600709499405</v>
      </c>
      <c r="CL61" s="19">
        <v>17.8557351202207</v>
      </c>
      <c r="CM61" s="19">
        <v>84.647221127315703</v>
      </c>
      <c r="CN61" s="19"/>
      <c r="CO61" s="1">
        <v>0</v>
      </c>
      <c r="CP61" s="26">
        <v>10000</v>
      </c>
      <c r="CQ61" s="26">
        <v>3000</v>
      </c>
      <c r="CR61" s="26">
        <v>5000</v>
      </c>
      <c r="CS61" s="26">
        <v>2000</v>
      </c>
      <c r="CT61" s="26">
        <v>2226</v>
      </c>
      <c r="CU61" s="26">
        <v>0</v>
      </c>
      <c r="CV61" s="26">
        <v>1</v>
      </c>
      <c r="CW61" s="1">
        <v>65</v>
      </c>
      <c r="CX61" s="1">
        <v>4009</v>
      </c>
      <c r="CY61" s="1">
        <v>270</v>
      </c>
      <c r="CZ61" s="1">
        <v>24</v>
      </c>
      <c r="DA61" s="1">
        <v>560</v>
      </c>
      <c r="DB61" s="1">
        <v>39</v>
      </c>
      <c r="DC61" s="1">
        <v>26</v>
      </c>
      <c r="DD61" s="1">
        <v>1834</v>
      </c>
      <c r="DE61" s="1">
        <v>126</v>
      </c>
      <c r="DF61" s="1">
        <v>9</v>
      </c>
      <c r="DG61" s="1">
        <v>972</v>
      </c>
      <c r="DH61" s="1">
        <v>66</v>
      </c>
      <c r="DI61" s="1">
        <v>4</v>
      </c>
      <c r="DJ61" s="1">
        <v>552</v>
      </c>
      <c r="DK61" s="1">
        <v>26</v>
      </c>
      <c r="DO61" s="1">
        <v>8.73</v>
      </c>
      <c r="DP61" s="1" t="s">
        <v>358</v>
      </c>
      <c r="DQ61" s="1">
        <v>7.74</v>
      </c>
      <c r="DR61" s="26">
        <v>674226</v>
      </c>
      <c r="DS61" s="26">
        <v>4119</v>
      </c>
      <c r="DT61" s="26">
        <v>1819.46258188926</v>
      </c>
      <c r="DU61" s="40">
        <v>3</v>
      </c>
      <c r="DV61" s="1">
        <v>1</v>
      </c>
      <c r="DW61" s="1">
        <v>1</v>
      </c>
      <c r="DX61" s="1">
        <v>0</v>
      </c>
      <c r="DY61" s="1">
        <v>9</v>
      </c>
      <c r="DZ61" s="1">
        <v>2</v>
      </c>
      <c r="EA61" s="1">
        <v>325</v>
      </c>
      <c r="EB61" s="1">
        <v>809</v>
      </c>
      <c r="EC61" s="1">
        <v>87048</v>
      </c>
      <c r="ED61" s="26">
        <v>7886</v>
      </c>
      <c r="EE61" s="26">
        <v>7747</v>
      </c>
      <c r="EF61" s="19">
        <v>98.237382703525199</v>
      </c>
      <c r="EG61" s="19">
        <v>43.126371498644602</v>
      </c>
      <c r="EH61" s="19">
        <v>56.873628501355398</v>
      </c>
      <c r="EI61" s="1">
        <v>139</v>
      </c>
      <c r="EJ61" s="19">
        <v>1.7626172964747699</v>
      </c>
      <c r="EK61" s="26">
        <v>574</v>
      </c>
      <c r="EL61" s="26">
        <v>1641</v>
      </c>
      <c r="EM61" s="44">
        <v>149.59899999999999</v>
      </c>
      <c r="EN61" s="26">
        <v>6553</v>
      </c>
      <c r="EO61" s="23">
        <v>35.663055</v>
      </c>
      <c r="EP61" s="23">
        <v>19.090492999999999</v>
      </c>
      <c r="EQ61" s="23">
        <v>13.474743999999999</v>
      </c>
      <c r="ER61" s="23">
        <v>31.176559999999998</v>
      </c>
      <c r="ES61" s="1">
        <v>8.2927630000000008</v>
      </c>
      <c r="ET61" s="1">
        <v>0.47</v>
      </c>
      <c r="EU61" s="31">
        <v>54.807809648102797</v>
      </c>
      <c r="EV61" s="31" t="s">
        <v>299</v>
      </c>
      <c r="EW61" s="1">
        <v>3</v>
      </c>
      <c r="EX61" s="1">
        <v>1</v>
      </c>
      <c r="EY61" s="1">
        <v>3</v>
      </c>
      <c r="EZ61" s="1">
        <v>1</v>
      </c>
      <c r="FA61" s="1">
        <v>0</v>
      </c>
      <c r="FB61" s="33">
        <v>0</v>
      </c>
      <c r="FC61" s="1">
        <v>7</v>
      </c>
      <c r="FD61" s="1">
        <v>0</v>
      </c>
      <c r="FE61" s="1">
        <v>1</v>
      </c>
      <c r="FF61" s="1">
        <v>0</v>
      </c>
      <c r="FG61" s="1">
        <v>2</v>
      </c>
      <c r="FH61" s="1">
        <v>2</v>
      </c>
      <c r="FI61" s="1">
        <v>2</v>
      </c>
      <c r="FJ61" s="24">
        <v>3762.52</v>
      </c>
      <c r="FK61" s="24">
        <v>3580.52</v>
      </c>
      <c r="FL61" s="44">
        <v>268758.5</v>
      </c>
      <c r="FM61" s="44">
        <v>176803.11</v>
      </c>
      <c r="FN61" s="37" t="s">
        <v>1390</v>
      </c>
      <c r="FO61" s="37" t="s">
        <v>1391</v>
      </c>
      <c r="FP61" s="37" t="s">
        <v>1392</v>
      </c>
      <c r="FQ61" s="37" t="s">
        <v>1393</v>
      </c>
      <c r="FR61" s="37" t="s">
        <v>1394</v>
      </c>
      <c r="FS61" s="37" t="s">
        <v>1395</v>
      </c>
      <c r="FT61" s="37" t="s">
        <v>1396</v>
      </c>
      <c r="FU61" s="37" t="s">
        <v>1397</v>
      </c>
      <c r="FV61" s="37" t="s">
        <v>1398</v>
      </c>
      <c r="FW61" s="37" t="s">
        <v>1399</v>
      </c>
      <c r="FX61" s="37" t="s">
        <v>1400</v>
      </c>
      <c r="FY61" s="37" t="s">
        <v>1401</v>
      </c>
      <c r="FZ61" s="1" t="s">
        <v>275</v>
      </c>
      <c r="GA61" s="1" t="s">
        <v>275</v>
      </c>
      <c r="GB61" s="37" t="s">
        <v>1402</v>
      </c>
      <c r="GC61" s="37" t="s">
        <v>1403</v>
      </c>
      <c r="GD61" s="37" t="s">
        <v>1404</v>
      </c>
      <c r="GE61" s="37" t="s">
        <v>1405</v>
      </c>
      <c r="GF61" s="37" t="s">
        <v>1406</v>
      </c>
      <c r="GG61" s="37" t="s">
        <v>1407</v>
      </c>
      <c r="GH61" s="1" t="s">
        <v>275</v>
      </c>
      <c r="GI61" s="1" t="s">
        <v>275</v>
      </c>
      <c r="GJ61" s="1" t="s">
        <v>275</v>
      </c>
      <c r="GK61" s="1" t="s">
        <v>275</v>
      </c>
      <c r="GL61" s="1">
        <v>262334.40000000002</v>
      </c>
      <c r="GM61" s="1">
        <v>84513.65</v>
      </c>
      <c r="GN61" s="1">
        <v>1800</v>
      </c>
      <c r="GO61" s="1">
        <v>294.89</v>
      </c>
      <c r="GP61" s="1" t="s">
        <v>275</v>
      </c>
      <c r="GQ61" s="1" t="s">
        <v>275</v>
      </c>
      <c r="GR61" s="1" t="s">
        <v>275</v>
      </c>
      <c r="GS61" s="1" t="s">
        <v>275</v>
      </c>
      <c r="GT61" s="1" t="s">
        <v>275</v>
      </c>
      <c r="GU61" s="1" t="s">
        <v>275</v>
      </c>
      <c r="GV61" s="1">
        <v>41.5</v>
      </c>
      <c r="GW61" s="1">
        <v>191.32</v>
      </c>
      <c r="GX61" s="1" t="s">
        <v>275</v>
      </c>
      <c r="GY61" s="1" t="s">
        <v>275</v>
      </c>
      <c r="GZ61" s="1" t="s">
        <v>275</v>
      </c>
      <c r="HA61" s="1" t="s">
        <v>275</v>
      </c>
      <c r="HB61" s="1">
        <v>394.4</v>
      </c>
      <c r="HC61" s="1">
        <v>9110.64</v>
      </c>
      <c r="HD61" s="1" t="s">
        <v>275</v>
      </c>
      <c r="HE61" s="1" t="s">
        <v>275</v>
      </c>
      <c r="HF61" s="1" t="s">
        <v>275</v>
      </c>
      <c r="HG61" s="1" t="s">
        <v>275</v>
      </c>
      <c r="HH61" s="1" t="s">
        <v>275</v>
      </c>
      <c r="HI61" s="1" t="s">
        <v>275</v>
      </c>
      <c r="HJ61" s="1" t="s">
        <v>275</v>
      </c>
      <c r="HK61" s="1" t="s">
        <v>275</v>
      </c>
      <c r="HL61" s="1">
        <v>29.93</v>
      </c>
      <c r="HM61" s="1">
        <v>316.47000000000003</v>
      </c>
      <c r="HN61" s="1" t="s">
        <v>275</v>
      </c>
      <c r="HO61" s="1" t="s">
        <v>275</v>
      </c>
      <c r="HP61" s="1">
        <v>552</v>
      </c>
      <c r="HQ61" s="1">
        <v>2235.6</v>
      </c>
      <c r="HR61" s="1" t="s">
        <v>275</v>
      </c>
      <c r="HS61" s="1" t="s">
        <v>275</v>
      </c>
      <c r="HT61" s="1">
        <v>24</v>
      </c>
      <c r="HU61" s="1">
        <v>90</v>
      </c>
      <c r="HV61" s="1" t="s">
        <v>275</v>
      </c>
      <c r="HW61" s="1" t="s">
        <v>275</v>
      </c>
      <c r="HX61" s="1">
        <v>246</v>
      </c>
      <c r="HY61" s="1">
        <v>1784.16</v>
      </c>
      <c r="HZ61" s="1" t="s">
        <v>275</v>
      </c>
      <c r="IA61" s="1" t="s">
        <v>275</v>
      </c>
      <c r="IB61" s="1">
        <v>6491.4</v>
      </c>
      <c r="IC61" s="1">
        <v>29254.54</v>
      </c>
      <c r="ID61" s="1" t="s">
        <v>275</v>
      </c>
      <c r="IE61" s="1" t="s">
        <v>275</v>
      </c>
      <c r="IF61" s="1" t="s">
        <v>275</v>
      </c>
      <c r="IG61" s="1" t="s">
        <v>275</v>
      </c>
      <c r="IH61" s="1" t="s">
        <v>275</v>
      </c>
      <c r="II61" s="1" t="s">
        <v>275</v>
      </c>
      <c r="IJ61" s="1" t="s">
        <v>275</v>
      </c>
      <c r="IK61" s="1" t="s">
        <v>275</v>
      </c>
      <c r="IL61" s="1" t="s">
        <v>275</v>
      </c>
      <c r="IM61" s="1" t="s">
        <v>275</v>
      </c>
      <c r="IN61" s="1">
        <v>127</v>
      </c>
      <c r="IO61" s="1">
        <v>6987.16</v>
      </c>
      <c r="IP61" s="1" t="s">
        <v>275</v>
      </c>
      <c r="IQ61" s="1" t="s">
        <v>275</v>
      </c>
      <c r="IR61" s="1" t="s">
        <v>275</v>
      </c>
      <c r="IS61" s="1" t="s">
        <v>275</v>
      </c>
      <c r="IT61" s="1" t="s">
        <v>275</v>
      </c>
      <c r="IU61" s="1" t="s">
        <v>275</v>
      </c>
      <c r="IV61" s="1" t="s">
        <v>275</v>
      </c>
      <c r="IW61" s="1" t="s">
        <v>275</v>
      </c>
      <c r="IX61" s="1" t="s">
        <v>275</v>
      </c>
      <c r="IY61" s="1" t="s">
        <v>275</v>
      </c>
      <c r="IZ61" s="1" t="s">
        <v>275</v>
      </c>
      <c r="JA61" s="1" t="s">
        <v>275</v>
      </c>
      <c r="JB61" s="1" t="s">
        <v>275</v>
      </c>
      <c r="JC61" s="1" t="s">
        <v>275</v>
      </c>
      <c r="JD61" s="1">
        <v>1292.5</v>
      </c>
      <c r="JE61" s="1">
        <v>11632.5</v>
      </c>
      <c r="JF61" s="1">
        <v>14.5</v>
      </c>
      <c r="JG61" s="1">
        <v>88.45</v>
      </c>
      <c r="JH61" s="1">
        <v>10.29</v>
      </c>
      <c r="JI61" s="1">
        <v>34.99</v>
      </c>
      <c r="JJ61" s="1" t="s">
        <v>275</v>
      </c>
      <c r="JK61" s="1" t="s">
        <v>275</v>
      </c>
      <c r="JL61" s="1" t="s">
        <v>275</v>
      </c>
      <c r="JM61" s="1" t="s">
        <v>275</v>
      </c>
      <c r="JN61" s="1" t="s">
        <v>275</v>
      </c>
      <c r="JO61" s="1" t="s">
        <v>275</v>
      </c>
      <c r="JP61" s="1">
        <v>5750</v>
      </c>
      <c r="JQ61" s="26">
        <v>14377</v>
      </c>
      <c r="JR61" s="1">
        <f t="shared" si="10"/>
        <v>82.432199988532773</v>
      </c>
      <c r="JS61" s="1">
        <v>94</v>
      </c>
      <c r="JT61" s="1">
        <v>10485</v>
      </c>
      <c r="JU61" s="1">
        <v>3</v>
      </c>
      <c r="JV61" s="1">
        <v>1</v>
      </c>
      <c r="JW61" s="1">
        <v>9</v>
      </c>
      <c r="JX61" s="1">
        <v>13</v>
      </c>
      <c r="KH61" s="1">
        <v>11</v>
      </c>
      <c r="KM61" s="1">
        <v>1</v>
      </c>
      <c r="KO61" s="1">
        <v>12</v>
      </c>
      <c r="KU61" s="1">
        <v>3</v>
      </c>
      <c r="KZ61" s="1">
        <v>1</v>
      </c>
      <c r="LB61" s="1">
        <v>1</v>
      </c>
      <c r="LL61" s="1">
        <v>1</v>
      </c>
    </row>
    <row r="62" spans="1:327" ht="15" x14ac:dyDescent="0.25">
      <c r="A62" s="35" t="s">
        <v>1408</v>
      </c>
      <c r="B62" s="35" t="s">
        <v>597</v>
      </c>
      <c r="C62" s="35"/>
      <c r="D62" s="18">
        <v>525</v>
      </c>
      <c r="E62" s="18">
        <f t="shared" si="6"/>
        <v>72.400000000000006</v>
      </c>
      <c r="F62" s="19">
        <v>24.364640883977899</v>
      </c>
      <c r="G62" s="20">
        <v>75.635359116022101</v>
      </c>
      <c r="H62" s="21">
        <v>38010</v>
      </c>
      <c r="I62" s="36">
        <v>1.2329536294606201E-2</v>
      </c>
      <c r="J62" s="21">
        <v>19873</v>
      </c>
      <c r="K62" s="36">
        <v>0.52283609576427303</v>
      </c>
      <c r="L62" s="21">
        <v>18137</v>
      </c>
      <c r="M62" s="36">
        <v>0.47716390423572702</v>
      </c>
      <c r="N62" s="21">
        <v>10209</v>
      </c>
      <c r="O62" s="20">
        <f t="shared" si="7"/>
        <v>26.85872138910813</v>
      </c>
      <c r="P62" s="21">
        <v>9128</v>
      </c>
      <c r="Q62" s="20">
        <v>24.014732965009198</v>
      </c>
      <c r="R62" s="21">
        <v>25621</v>
      </c>
      <c r="S62" s="20">
        <f t="shared" si="8"/>
        <v>67.405945803735861</v>
      </c>
      <c r="T62" s="21">
        <v>13905</v>
      </c>
      <c r="U62" s="20">
        <v>36.582478295185503</v>
      </c>
      <c r="V62" s="21">
        <v>4762</v>
      </c>
      <c r="W62" s="20">
        <v>12.528282031044499</v>
      </c>
      <c r="X62" s="37" t="s">
        <v>1409</v>
      </c>
      <c r="Y62" s="20">
        <f t="shared" si="9"/>
        <v>74.775059194948696</v>
      </c>
      <c r="Z62" s="38">
        <v>17</v>
      </c>
      <c r="AA62" s="38">
        <v>33</v>
      </c>
      <c r="AB62" s="21">
        <v>7122</v>
      </c>
      <c r="AC62" s="21">
        <v>10193</v>
      </c>
      <c r="AD62" s="22">
        <v>3.71</v>
      </c>
      <c r="AE62" s="20">
        <v>2.5703909999999999</v>
      </c>
      <c r="AF62" s="20">
        <v>7.8583340000000002</v>
      </c>
      <c r="AG62" s="20">
        <v>1.226332</v>
      </c>
      <c r="AH62" s="22">
        <v>2</v>
      </c>
      <c r="AI62" s="23">
        <v>32.132338503828798</v>
      </c>
      <c r="AJ62" s="23">
        <f t="shared" si="5"/>
        <v>3275.2492636952697</v>
      </c>
      <c r="AK62" s="18">
        <v>19.127016195100001</v>
      </c>
      <c r="AL62" s="21">
        <v>7668</v>
      </c>
      <c r="AM62" s="18">
        <v>18.7760103683</v>
      </c>
      <c r="AN62" s="21">
        <v>7527</v>
      </c>
      <c r="AO62" s="18">
        <v>86.5320229453</v>
      </c>
      <c r="AP62" s="21">
        <v>34692</v>
      </c>
      <c r="AQ62" s="18">
        <v>9.2466160788000007</v>
      </c>
      <c r="AR62" s="21">
        <v>3707</v>
      </c>
      <c r="AS62" s="18">
        <v>30.437377946800002</v>
      </c>
      <c r="AT62" s="21">
        <v>12203</v>
      </c>
      <c r="AU62" s="18">
        <v>29.583468839799998</v>
      </c>
      <c r="AV62" s="21">
        <v>11860</v>
      </c>
      <c r="AW62" s="18">
        <v>44.223536615699999</v>
      </c>
      <c r="AX62" s="21">
        <v>17730</v>
      </c>
      <c r="AY62" s="18">
        <v>4.6913246060000002</v>
      </c>
      <c r="AZ62" s="21">
        <v>1881</v>
      </c>
      <c r="BA62" s="18">
        <v>1.0560389380999999</v>
      </c>
      <c r="BB62" s="21">
        <v>423</v>
      </c>
      <c r="BC62" s="1">
        <v>31</v>
      </c>
      <c r="BD62" s="1">
        <v>25</v>
      </c>
      <c r="BE62" s="1">
        <v>6</v>
      </c>
      <c r="BF62" s="1">
        <v>86</v>
      </c>
      <c r="BG62" s="1">
        <v>84</v>
      </c>
      <c r="BH62" s="1">
        <v>2</v>
      </c>
      <c r="BI62" s="1">
        <v>0</v>
      </c>
      <c r="BJ62" s="22"/>
      <c r="BK62" s="22"/>
      <c r="BL62" s="22"/>
      <c r="BM62" s="22"/>
      <c r="BN62" s="22"/>
      <c r="BO62" s="22">
        <v>214</v>
      </c>
      <c r="BP62" s="22">
        <v>2</v>
      </c>
      <c r="BQ62" s="22">
        <v>0</v>
      </c>
      <c r="BR62" s="22">
        <v>30</v>
      </c>
      <c r="BS62" s="22">
        <v>1</v>
      </c>
      <c r="BT62" s="22">
        <v>1</v>
      </c>
      <c r="BU62" s="22">
        <v>0</v>
      </c>
      <c r="BV62" s="22">
        <v>0</v>
      </c>
      <c r="BW62" s="22">
        <v>5</v>
      </c>
      <c r="BX62" s="22">
        <v>0</v>
      </c>
      <c r="BY62" s="22">
        <v>3</v>
      </c>
      <c r="BZ62" s="22">
        <v>34</v>
      </c>
      <c r="CA62" s="22">
        <v>138</v>
      </c>
      <c r="CB62" s="39">
        <v>0</v>
      </c>
      <c r="CC62" s="22">
        <v>96</v>
      </c>
      <c r="CD62" s="22">
        <v>0</v>
      </c>
      <c r="CE62" s="22">
        <v>35</v>
      </c>
      <c r="CF62" s="22">
        <v>44</v>
      </c>
      <c r="CG62" s="22">
        <v>17</v>
      </c>
      <c r="CH62" s="20">
        <v>12.685176101246</v>
      </c>
      <c r="CI62" s="20">
        <v>11.7531639360345</v>
      </c>
      <c r="CJ62" s="20">
        <v>33.768272343765297</v>
      </c>
      <c r="CK62" s="20">
        <v>80.368880604336297</v>
      </c>
      <c r="CL62" s="20">
        <v>11.1154714019425</v>
      </c>
      <c r="CM62" s="20">
        <v>89.424114588443004</v>
      </c>
      <c r="CN62" s="20"/>
      <c r="CO62" s="1">
        <v>0</v>
      </c>
      <c r="CP62" s="21">
        <v>12900</v>
      </c>
      <c r="CQ62" s="21">
        <v>3870</v>
      </c>
      <c r="CR62" s="21">
        <v>8385</v>
      </c>
      <c r="CS62" s="21">
        <v>645</v>
      </c>
      <c r="CT62" s="21">
        <v>3178</v>
      </c>
      <c r="CU62" s="21">
        <v>8</v>
      </c>
      <c r="CV62" s="21">
        <v>17</v>
      </c>
      <c r="CW62" s="22">
        <v>131</v>
      </c>
      <c r="CX62" s="22">
        <v>9705</v>
      </c>
      <c r="CY62" s="22">
        <v>516</v>
      </c>
      <c r="CZ62" s="22">
        <v>50</v>
      </c>
      <c r="DA62" s="22">
        <v>1062</v>
      </c>
      <c r="DB62" s="22">
        <v>73</v>
      </c>
      <c r="DC62" s="22">
        <v>51</v>
      </c>
      <c r="DD62" s="22">
        <v>4010</v>
      </c>
      <c r="DE62" s="22">
        <v>224</v>
      </c>
      <c r="DF62" s="22">
        <v>18</v>
      </c>
      <c r="DG62" s="22">
        <v>1979</v>
      </c>
      <c r="DH62" s="22">
        <v>121</v>
      </c>
      <c r="DI62" s="22">
        <v>8</v>
      </c>
      <c r="DJ62" s="22">
        <v>1036</v>
      </c>
      <c r="DK62" s="22">
        <v>54</v>
      </c>
      <c r="DL62" s="22"/>
      <c r="DM62" s="22"/>
      <c r="DN62" s="22"/>
      <c r="DO62" s="1">
        <v>8.1</v>
      </c>
      <c r="DP62" s="1" t="s">
        <v>358</v>
      </c>
      <c r="DQ62" s="1">
        <v>9.1199999999999992</v>
      </c>
      <c r="DR62" s="21">
        <v>2330588</v>
      </c>
      <c r="DS62" s="21">
        <v>8490</v>
      </c>
      <c r="DT62" s="21">
        <v>2965.8590448013501</v>
      </c>
      <c r="DU62" s="40">
        <v>3</v>
      </c>
      <c r="DV62" s="1">
        <v>2</v>
      </c>
      <c r="DW62" s="1">
        <v>0</v>
      </c>
      <c r="DX62" s="1">
        <v>0</v>
      </c>
      <c r="DY62" s="1">
        <v>14</v>
      </c>
      <c r="DZ62" s="1">
        <v>3</v>
      </c>
      <c r="EA62" s="1">
        <v>1408</v>
      </c>
      <c r="EB62" s="1">
        <v>3567</v>
      </c>
      <c r="EC62" s="1">
        <v>471240</v>
      </c>
      <c r="ED62" s="21">
        <v>18159</v>
      </c>
      <c r="EE62" s="21">
        <v>17934</v>
      </c>
      <c r="EF62" s="20">
        <v>98.760944985957394</v>
      </c>
      <c r="EG62" s="20">
        <v>40.035686405709797</v>
      </c>
      <c r="EH62" s="20">
        <v>59.964313594290203</v>
      </c>
      <c r="EI62" s="22">
        <v>225</v>
      </c>
      <c r="EJ62" s="20">
        <v>1.23905501404262</v>
      </c>
      <c r="EK62" s="21">
        <v>696</v>
      </c>
      <c r="EL62" s="21">
        <v>1870</v>
      </c>
      <c r="EM62" s="41">
        <v>286.529</v>
      </c>
      <c r="EN62" s="21">
        <v>14789</v>
      </c>
      <c r="EO62" s="28">
        <v>33.261208000000003</v>
      </c>
      <c r="EP62" s="28">
        <v>29.873555</v>
      </c>
      <c r="EQ62" s="28">
        <v>14.307931999999999</v>
      </c>
      <c r="ER62" s="28">
        <v>21.881128</v>
      </c>
      <c r="ES62" s="1">
        <v>10.826879</v>
      </c>
      <c r="ET62" s="1">
        <v>0.62</v>
      </c>
      <c r="EU62" s="31">
        <v>54.550810786451699</v>
      </c>
      <c r="EV62" s="31" t="s">
        <v>322</v>
      </c>
      <c r="EW62" s="1">
        <v>30</v>
      </c>
      <c r="EX62" s="1">
        <v>1</v>
      </c>
      <c r="EY62" s="1">
        <v>1</v>
      </c>
      <c r="EZ62" s="1">
        <v>0</v>
      </c>
      <c r="FA62" s="1">
        <v>0</v>
      </c>
      <c r="FB62" s="33">
        <v>1</v>
      </c>
      <c r="FC62" s="1">
        <v>13</v>
      </c>
      <c r="FD62" s="1">
        <v>0</v>
      </c>
      <c r="FE62" s="1">
        <v>0</v>
      </c>
      <c r="FF62" s="1">
        <v>0</v>
      </c>
      <c r="FG62" s="1">
        <v>0</v>
      </c>
      <c r="FH62" s="1">
        <v>4</v>
      </c>
      <c r="FI62" s="22">
        <v>3</v>
      </c>
      <c r="FJ62" s="18">
        <v>9810.18</v>
      </c>
      <c r="FK62" s="18">
        <v>9312.68</v>
      </c>
      <c r="FL62" s="41">
        <v>136940.97</v>
      </c>
      <c r="FM62" s="41">
        <v>490831.18</v>
      </c>
      <c r="FN62" s="37" t="s">
        <v>1410</v>
      </c>
      <c r="FO62" s="37" t="s">
        <v>1411</v>
      </c>
      <c r="FP62" s="37" t="s">
        <v>1412</v>
      </c>
      <c r="FQ62" s="37" t="s">
        <v>1413</v>
      </c>
      <c r="FR62" s="37" t="s">
        <v>1414</v>
      </c>
      <c r="FS62" s="37" t="s">
        <v>1415</v>
      </c>
      <c r="FT62" s="37" t="s">
        <v>1416</v>
      </c>
      <c r="FU62" s="37" t="s">
        <v>1417</v>
      </c>
      <c r="FV62" s="37" t="s">
        <v>1418</v>
      </c>
      <c r="FW62" s="37" t="s">
        <v>1419</v>
      </c>
      <c r="FX62" s="37" t="s">
        <v>1420</v>
      </c>
      <c r="FY62" s="37" t="s">
        <v>1421</v>
      </c>
      <c r="FZ62" s="37" t="s">
        <v>1422</v>
      </c>
      <c r="GA62" s="37" t="s">
        <v>1423</v>
      </c>
      <c r="GB62" s="37" t="s">
        <v>1424</v>
      </c>
      <c r="GC62" s="37" t="s">
        <v>1425</v>
      </c>
      <c r="GD62" s="37" t="s">
        <v>1426</v>
      </c>
      <c r="GE62" s="37" t="s">
        <v>1427</v>
      </c>
      <c r="GF62" s="37" t="s">
        <v>1428</v>
      </c>
      <c r="GG62" s="37" t="s">
        <v>1429</v>
      </c>
      <c r="GH62" s="1">
        <v>129.6</v>
      </c>
      <c r="GI62" s="1">
        <v>1905.12</v>
      </c>
      <c r="GJ62" s="1">
        <v>626.73</v>
      </c>
      <c r="GK62" s="1">
        <v>13488.45</v>
      </c>
      <c r="GL62" s="1">
        <v>72984.45</v>
      </c>
      <c r="GM62" s="1">
        <v>26059.83</v>
      </c>
      <c r="GN62" s="1">
        <v>2950.3</v>
      </c>
      <c r="GO62" s="1">
        <v>1717.07</v>
      </c>
      <c r="GP62" s="1" t="s">
        <v>275</v>
      </c>
      <c r="GQ62" s="1" t="s">
        <v>275</v>
      </c>
      <c r="GR62" s="1" t="s">
        <v>275</v>
      </c>
      <c r="GS62" s="1" t="s">
        <v>275</v>
      </c>
      <c r="GT62" s="1" t="s">
        <v>275</v>
      </c>
      <c r="GU62" s="1" t="s">
        <v>275</v>
      </c>
      <c r="GV62" s="1">
        <v>22903.13</v>
      </c>
      <c r="GW62" s="1">
        <v>80491.460000000006</v>
      </c>
      <c r="GX62" s="1" t="s">
        <v>275</v>
      </c>
      <c r="GY62" s="1" t="s">
        <v>275</v>
      </c>
      <c r="GZ62" s="1">
        <v>1031.44</v>
      </c>
      <c r="HA62" s="1">
        <v>5680.73</v>
      </c>
      <c r="HB62" s="1">
        <v>4554.6499999999996</v>
      </c>
      <c r="HC62" s="1">
        <v>96132.18</v>
      </c>
      <c r="HD62" s="1" t="s">
        <v>275</v>
      </c>
      <c r="HE62" s="1" t="s">
        <v>275</v>
      </c>
      <c r="HF62" s="1">
        <v>79.8</v>
      </c>
      <c r="HG62" s="1">
        <v>674.31</v>
      </c>
      <c r="HH62" s="1" t="s">
        <v>275</v>
      </c>
      <c r="HI62" s="1" t="s">
        <v>275</v>
      </c>
      <c r="HJ62" s="1" t="s">
        <v>275</v>
      </c>
      <c r="HK62" s="1" t="s">
        <v>275</v>
      </c>
      <c r="HL62" s="1">
        <v>1449.83</v>
      </c>
      <c r="HM62" s="1">
        <v>16825.150000000001</v>
      </c>
      <c r="HN62" s="1" t="s">
        <v>275</v>
      </c>
      <c r="HO62" s="1" t="s">
        <v>275</v>
      </c>
      <c r="HP62" s="1">
        <v>45.7</v>
      </c>
      <c r="HQ62" s="1">
        <v>185.57</v>
      </c>
      <c r="HR62" s="1">
        <v>368.85</v>
      </c>
      <c r="HS62" s="1">
        <v>2208.89</v>
      </c>
      <c r="HT62" s="1" t="s">
        <v>275</v>
      </c>
      <c r="HU62" s="1" t="s">
        <v>275</v>
      </c>
      <c r="HV62" s="1" t="s">
        <v>275</v>
      </c>
      <c r="HW62" s="1" t="s">
        <v>275</v>
      </c>
      <c r="HX62" s="1">
        <v>357.9</v>
      </c>
      <c r="HY62" s="1">
        <v>1514.26</v>
      </c>
      <c r="HZ62" s="1" t="s">
        <v>275</v>
      </c>
      <c r="IA62" s="1" t="s">
        <v>275</v>
      </c>
      <c r="IB62" s="1">
        <v>16605.490000000002</v>
      </c>
      <c r="IC62" s="1">
        <v>70411.3</v>
      </c>
      <c r="ID62" s="1" t="s">
        <v>275</v>
      </c>
      <c r="IE62" s="1" t="s">
        <v>275</v>
      </c>
      <c r="IF62" s="1" t="s">
        <v>275</v>
      </c>
      <c r="IG62" s="1" t="s">
        <v>275</v>
      </c>
      <c r="IH62" s="1" t="s">
        <v>275</v>
      </c>
      <c r="II62" s="1" t="s">
        <v>275</v>
      </c>
      <c r="IJ62" s="1" t="s">
        <v>275</v>
      </c>
      <c r="IK62" s="1" t="s">
        <v>275</v>
      </c>
      <c r="IL62" s="1" t="s">
        <v>275</v>
      </c>
      <c r="IM62" s="1" t="s">
        <v>275</v>
      </c>
      <c r="IN62" s="1">
        <v>21.96</v>
      </c>
      <c r="IO62" s="1">
        <v>1371.06</v>
      </c>
      <c r="IP62" s="1" t="s">
        <v>275</v>
      </c>
      <c r="IQ62" s="1" t="s">
        <v>275</v>
      </c>
      <c r="IR62" s="1">
        <v>3360.94</v>
      </c>
      <c r="IS62" s="1">
        <v>18307.84</v>
      </c>
      <c r="IT62" s="1" t="s">
        <v>275</v>
      </c>
      <c r="IU62" s="1" t="s">
        <v>275</v>
      </c>
      <c r="IV62" s="1" t="s">
        <v>275</v>
      </c>
      <c r="IW62" s="1" t="s">
        <v>275</v>
      </c>
      <c r="IX62" s="1" t="s">
        <v>275</v>
      </c>
      <c r="IY62" s="1" t="s">
        <v>275</v>
      </c>
      <c r="IZ62" s="1" t="s">
        <v>275</v>
      </c>
      <c r="JA62" s="1" t="s">
        <v>275</v>
      </c>
      <c r="JB62" s="1" t="s">
        <v>275</v>
      </c>
      <c r="JC62" s="1" t="s">
        <v>275</v>
      </c>
      <c r="JD62" s="1">
        <v>9467.2199999999993</v>
      </c>
      <c r="JE62" s="1">
        <v>63637.59</v>
      </c>
      <c r="JF62" s="1">
        <v>8410.75</v>
      </c>
      <c r="JG62" s="1">
        <v>44017.22</v>
      </c>
      <c r="JH62" s="1" t="s">
        <v>275</v>
      </c>
      <c r="JI62" s="1" t="s">
        <v>275</v>
      </c>
      <c r="JJ62" s="1">
        <v>234</v>
      </c>
      <c r="JK62" s="1">
        <v>975.78</v>
      </c>
      <c r="JL62" s="1" t="s">
        <v>275</v>
      </c>
      <c r="JM62" s="1" t="s">
        <v>275</v>
      </c>
      <c r="JN62" s="1" t="s">
        <v>275</v>
      </c>
      <c r="JO62" s="1" t="s">
        <v>275</v>
      </c>
      <c r="JP62" s="1">
        <v>2764</v>
      </c>
      <c r="JQ62" s="26">
        <v>27610</v>
      </c>
      <c r="JR62" s="1">
        <f t="shared" si="10"/>
        <v>72.638779268613519</v>
      </c>
      <c r="JS62" s="1">
        <v>92</v>
      </c>
      <c r="JT62" s="1">
        <v>6470</v>
      </c>
      <c r="JV62" s="1">
        <v>12</v>
      </c>
      <c r="JW62" s="1">
        <v>7</v>
      </c>
      <c r="JX62" s="1">
        <v>15</v>
      </c>
      <c r="KH62" s="1">
        <v>11</v>
      </c>
      <c r="KO62" s="1">
        <v>1</v>
      </c>
      <c r="KU62" s="1">
        <v>1</v>
      </c>
      <c r="KV62" s="1">
        <v>2</v>
      </c>
      <c r="KW62" s="1">
        <v>2</v>
      </c>
      <c r="LG62" s="1">
        <v>10</v>
      </c>
      <c r="LJ62" s="1">
        <v>1</v>
      </c>
      <c r="LK62" s="1">
        <v>1</v>
      </c>
      <c r="LL62" s="1">
        <v>34</v>
      </c>
    </row>
    <row r="63" spans="1:327" ht="15" x14ac:dyDescent="0.25">
      <c r="A63" s="35" t="s">
        <v>1430</v>
      </c>
      <c r="B63" s="35" t="s">
        <v>273</v>
      </c>
      <c r="C63" s="35"/>
      <c r="D63" s="24">
        <v>176.643100601936</v>
      </c>
      <c r="E63" s="24">
        <f t="shared" si="6"/>
        <v>99.086802373577498</v>
      </c>
      <c r="F63" s="19">
        <v>14.934582642975499</v>
      </c>
      <c r="G63" s="19">
        <v>85.065417357024501</v>
      </c>
      <c r="H63" s="25">
        <v>17503</v>
      </c>
      <c r="I63" s="42">
        <v>5.6775552161139704E-3</v>
      </c>
      <c r="J63" s="25">
        <v>9108</v>
      </c>
      <c r="K63" s="42">
        <v>0.52036793692509797</v>
      </c>
      <c r="L63" s="25">
        <v>8395</v>
      </c>
      <c r="M63" s="42">
        <v>0.47963206307490103</v>
      </c>
      <c r="N63" s="25">
        <v>5133</v>
      </c>
      <c r="O63" s="19">
        <f t="shared" si="7"/>
        <v>29.326401188367708</v>
      </c>
      <c r="P63" s="25">
        <v>4246</v>
      </c>
      <c r="Q63" s="19">
        <v>24.258698508827099</v>
      </c>
      <c r="R63" s="25">
        <v>11396</v>
      </c>
      <c r="S63" s="20">
        <f t="shared" si="8"/>
        <v>65.108838484831168</v>
      </c>
      <c r="T63" s="25">
        <v>5736</v>
      </c>
      <c r="U63" s="19">
        <v>32.771524881448897</v>
      </c>
      <c r="V63" s="25">
        <v>2388</v>
      </c>
      <c r="W63" s="19">
        <v>13.6433754213563</v>
      </c>
      <c r="X63" s="37" t="s">
        <v>1431</v>
      </c>
      <c r="Y63" s="20">
        <f t="shared" si="9"/>
        <v>87.447866080100553</v>
      </c>
      <c r="Z63" s="1">
        <v>12</v>
      </c>
      <c r="AA63" s="1">
        <v>20</v>
      </c>
      <c r="AB63" s="26">
        <v>3196</v>
      </c>
      <c r="AC63" s="25">
        <v>4625</v>
      </c>
      <c r="AD63" s="1">
        <v>3.74</v>
      </c>
      <c r="AE63" s="19">
        <v>2.1621619999999999</v>
      </c>
      <c r="AF63" s="19">
        <v>4.3243239999999998</v>
      </c>
      <c r="AG63" s="19">
        <v>1.7945949999999999</v>
      </c>
      <c r="AH63" s="1">
        <v>0</v>
      </c>
      <c r="AI63" s="23">
        <v>36.2227074235808</v>
      </c>
      <c r="AJ63" s="23">
        <f t="shared" si="5"/>
        <v>1675.300218340612</v>
      </c>
      <c r="AK63" s="24">
        <v>23.789756435400001</v>
      </c>
      <c r="AL63" s="25">
        <v>4204</v>
      </c>
      <c r="AM63" s="24">
        <v>11.302215954599999</v>
      </c>
      <c r="AN63" s="25">
        <v>1997</v>
      </c>
      <c r="AO63" s="24">
        <v>84.444265920199996</v>
      </c>
      <c r="AP63" s="25">
        <v>14922</v>
      </c>
      <c r="AQ63" s="24">
        <v>9.0940592563999996</v>
      </c>
      <c r="AR63" s="25">
        <v>1607</v>
      </c>
      <c r="AS63" s="24">
        <v>29.438323627500001</v>
      </c>
      <c r="AT63" s="25">
        <v>5202</v>
      </c>
      <c r="AU63" s="24">
        <v>27.401272412600001</v>
      </c>
      <c r="AV63" s="25">
        <v>4842</v>
      </c>
      <c r="AW63" s="24">
        <v>63.540914740399998</v>
      </c>
      <c r="AX63" s="25">
        <v>11228</v>
      </c>
      <c r="AY63" s="24">
        <v>8.9625991242000005</v>
      </c>
      <c r="AZ63" s="25">
        <v>1584</v>
      </c>
      <c r="BA63" s="24">
        <v>1.1001395143999999</v>
      </c>
      <c r="BB63" s="25">
        <v>194</v>
      </c>
      <c r="BC63" s="1">
        <v>30</v>
      </c>
      <c r="BD63" s="1">
        <v>24</v>
      </c>
      <c r="BE63" s="1">
        <v>6</v>
      </c>
      <c r="BF63" s="1">
        <v>30</v>
      </c>
      <c r="BG63" s="1">
        <v>30</v>
      </c>
      <c r="BH63" s="1">
        <v>0</v>
      </c>
      <c r="BI63" s="1">
        <v>0</v>
      </c>
      <c r="BJ63" s="1">
        <v>1</v>
      </c>
      <c r="BM63" s="1">
        <f>21+14+94</f>
        <v>129</v>
      </c>
      <c r="BN63" s="1">
        <v>9</v>
      </c>
      <c r="BO63" s="1">
        <v>104</v>
      </c>
      <c r="BP63" s="1">
        <v>0</v>
      </c>
      <c r="BQ63" s="1">
        <v>0</v>
      </c>
      <c r="BR63" s="1">
        <v>11</v>
      </c>
      <c r="BS63" s="1">
        <v>0</v>
      </c>
      <c r="BT63" s="1">
        <v>0</v>
      </c>
      <c r="BU63" s="1">
        <v>1</v>
      </c>
      <c r="BV63" s="1">
        <v>4</v>
      </c>
      <c r="BW63" s="1">
        <v>2</v>
      </c>
      <c r="BX63" s="1">
        <v>0</v>
      </c>
      <c r="BY63" s="1">
        <v>4</v>
      </c>
      <c r="BZ63" s="1">
        <v>15</v>
      </c>
      <c r="CA63" s="1">
        <v>67</v>
      </c>
      <c r="CB63" s="39" t="s">
        <v>275</v>
      </c>
      <c r="CC63" s="1">
        <v>182</v>
      </c>
      <c r="CD63" s="1">
        <v>0</v>
      </c>
      <c r="CE63" s="1">
        <v>51</v>
      </c>
      <c r="CF63" s="1">
        <v>105</v>
      </c>
      <c r="CG63" s="1">
        <v>26</v>
      </c>
      <c r="CH63" s="19">
        <v>13.037837837837801</v>
      </c>
      <c r="CI63" s="19">
        <v>16.389189189189199</v>
      </c>
      <c r="CJ63" s="19">
        <v>39.524324324324297</v>
      </c>
      <c r="CK63" s="19">
        <v>69.902702702702697</v>
      </c>
      <c r="CL63" s="19">
        <v>12.929729729729701</v>
      </c>
      <c r="CM63" s="19">
        <v>78.140540540540499</v>
      </c>
      <c r="CN63" s="19"/>
      <c r="CO63" s="1">
        <v>0</v>
      </c>
      <c r="CP63" s="26">
        <v>4100</v>
      </c>
      <c r="CQ63" s="26">
        <v>2870</v>
      </c>
      <c r="CR63" s="26">
        <v>1025</v>
      </c>
      <c r="CS63" s="26">
        <v>205</v>
      </c>
      <c r="CT63" s="26">
        <v>1036</v>
      </c>
      <c r="CU63" s="26">
        <v>0</v>
      </c>
      <c r="CV63" s="26"/>
      <c r="CW63" s="1">
        <v>111</v>
      </c>
      <c r="CX63" s="1">
        <v>8486</v>
      </c>
      <c r="CY63" s="1">
        <v>426</v>
      </c>
      <c r="CZ63" s="1">
        <v>34</v>
      </c>
      <c r="DA63" s="1">
        <v>804</v>
      </c>
      <c r="DB63" s="1">
        <v>60</v>
      </c>
      <c r="DC63" s="1">
        <v>41</v>
      </c>
      <c r="DD63" s="1">
        <v>1986</v>
      </c>
      <c r="DE63" s="1">
        <v>138</v>
      </c>
      <c r="DF63" s="1">
        <v>20</v>
      </c>
      <c r="DG63" s="1">
        <v>1053</v>
      </c>
      <c r="DH63" s="1">
        <v>66</v>
      </c>
      <c r="DI63" s="1">
        <v>6</v>
      </c>
      <c r="DJ63" s="1">
        <v>594</v>
      </c>
      <c r="DK63" s="1">
        <v>29</v>
      </c>
      <c r="DL63" s="1">
        <v>2</v>
      </c>
      <c r="DM63" s="1">
        <v>797</v>
      </c>
      <c r="DN63" s="1">
        <v>67</v>
      </c>
      <c r="DO63" s="1">
        <v>7.35</v>
      </c>
      <c r="DP63" s="1" t="s">
        <v>277</v>
      </c>
      <c r="DQ63" s="1">
        <v>16.27</v>
      </c>
      <c r="DR63" s="26">
        <v>1138834</v>
      </c>
      <c r="DS63" s="26">
        <v>4611</v>
      </c>
      <c r="DT63" s="26">
        <v>3371.5783604517501</v>
      </c>
      <c r="DU63" s="40">
        <v>1</v>
      </c>
      <c r="DV63" s="1">
        <v>9</v>
      </c>
      <c r="DW63" s="1">
        <v>1</v>
      </c>
      <c r="DX63" s="1">
        <v>0</v>
      </c>
      <c r="DY63" s="1">
        <v>11</v>
      </c>
      <c r="DZ63" s="1">
        <v>1</v>
      </c>
      <c r="EA63" s="1">
        <v>363</v>
      </c>
      <c r="EB63" s="1">
        <v>570</v>
      </c>
      <c r="EC63" s="1">
        <v>62496</v>
      </c>
      <c r="ED63" s="26">
        <v>8211</v>
      </c>
      <c r="EE63" s="26">
        <v>8092</v>
      </c>
      <c r="EF63" s="19">
        <v>98.550724637681199</v>
      </c>
      <c r="EG63" s="19">
        <v>42.375185368265001</v>
      </c>
      <c r="EH63" s="19">
        <v>57.624814631735099</v>
      </c>
      <c r="EI63" s="1">
        <v>119</v>
      </c>
      <c r="EJ63" s="19">
        <v>1.4492753623188399</v>
      </c>
      <c r="EK63" s="26">
        <v>315</v>
      </c>
      <c r="EL63" s="26">
        <v>564</v>
      </c>
      <c r="EM63" s="44">
        <v>68.837999999999994</v>
      </c>
      <c r="EN63" s="26">
        <v>6425</v>
      </c>
      <c r="EO63" s="23">
        <v>29.120622999999998</v>
      </c>
      <c r="EP63" s="23">
        <v>22.754864000000001</v>
      </c>
      <c r="EQ63" s="23">
        <v>14.459144</v>
      </c>
      <c r="ER63" s="23">
        <v>32.622568000000001</v>
      </c>
      <c r="ES63" s="1">
        <v>26.226120999999999</v>
      </c>
      <c r="ET63" s="1">
        <v>1.49</v>
      </c>
      <c r="EU63" s="31">
        <v>53.263527658287003</v>
      </c>
      <c r="EV63" s="31" t="s">
        <v>322</v>
      </c>
      <c r="EW63" s="1">
        <v>2</v>
      </c>
      <c r="EX63" s="1">
        <v>0</v>
      </c>
      <c r="EY63" s="1">
        <v>0</v>
      </c>
      <c r="EZ63" s="1">
        <v>0</v>
      </c>
      <c r="FA63" s="1">
        <v>0</v>
      </c>
      <c r="FB63" s="33">
        <v>0</v>
      </c>
      <c r="FC63" s="1">
        <v>4</v>
      </c>
      <c r="FD63" s="1">
        <v>0</v>
      </c>
      <c r="FE63" s="1">
        <v>0</v>
      </c>
      <c r="FF63" s="1">
        <v>0</v>
      </c>
      <c r="FG63" s="1">
        <v>0</v>
      </c>
      <c r="FH63" s="1">
        <v>2</v>
      </c>
      <c r="FI63" s="1">
        <v>2</v>
      </c>
      <c r="FJ63" s="24">
        <v>3870</v>
      </c>
      <c r="FK63" s="24">
        <v>3856.84</v>
      </c>
      <c r="FL63" s="44">
        <v>4735.7299999999996</v>
      </c>
      <c r="FM63" s="44">
        <v>31484.55</v>
      </c>
      <c r="FN63" s="37" t="s">
        <v>1432</v>
      </c>
      <c r="FO63" s="37" t="s">
        <v>1433</v>
      </c>
      <c r="FP63" s="37" t="s">
        <v>1434</v>
      </c>
      <c r="FQ63" s="37" t="s">
        <v>1435</v>
      </c>
      <c r="FR63" s="37" t="s">
        <v>1436</v>
      </c>
      <c r="FS63" s="37" t="s">
        <v>1437</v>
      </c>
      <c r="FT63" s="37" t="s">
        <v>1438</v>
      </c>
      <c r="FU63" s="37" t="s">
        <v>1439</v>
      </c>
      <c r="FV63" s="1" t="s">
        <v>275</v>
      </c>
      <c r="FW63" s="1" t="s">
        <v>275</v>
      </c>
      <c r="FX63" s="37" t="s">
        <v>1440</v>
      </c>
      <c r="FY63" s="37" t="s">
        <v>1441</v>
      </c>
      <c r="FZ63" s="1" t="s">
        <v>275</v>
      </c>
      <c r="GA63" s="1" t="s">
        <v>275</v>
      </c>
      <c r="GB63" s="37" t="s">
        <v>1442</v>
      </c>
      <c r="GC63" s="37" t="s">
        <v>1443</v>
      </c>
      <c r="GD63" s="37" t="s">
        <v>1444</v>
      </c>
      <c r="GE63" s="37" t="s">
        <v>1445</v>
      </c>
      <c r="GF63" s="37" t="s">
        <v>1446</v>
      </c>
      <c r="GG63" s="37" t="s">
        <v>1447</v>
      </c>
      <c r="GH63" s="1">
        <v>48</v>
      </c>
      <c r="GI63" s="1">
        <v>712.8</v>
      </c>
      <c r="GJ63" s="1" t="s">
        <v>275</v>
      </c>
      <c r="GK63" s="1" t="s">
        <v>275</v>
      </c>
      <c r="GL63" s="1" t="s">
        <v>275</v>
      </c>
      <c r="GM63" s="1" t="s">
        <v>275</v>
      </c>
      <c r="GN63" s="1" t="s">
        <v>275</v>
      </c>
      <c r="GO63" s="1" t="s">
        <v>275</v>
      </c>
      <c r="GP63" s="1" t="s">
        <v>275</v>
      </c>
      <c r="GQ63" s="1" t="s">
        <v>275</v>
      </c>
      <c r="GR63" s="1" t="s">
        <v>275</v>
      </c>
      <c r="GS63" s="1" t="s">
        <v>275</v>
      </c>
      <c r="GT63" s="1">
        <v>1160.25</v>
      </c>
      <c r="GU63" s="1">
        <v>9453.68</v>
      </c>
      <c r="GV63" s="1" t="s">
        <v>275</v>
      </c>
      <c r="GW63" s="1" t="s">
        <v>275</v>
      </c>
      <c r="GX63" s="1" t="s">
        <v>275</v>
      </c>
      <c r="GY63" s="1" t="s">
        <v>275</v>
      </c>
      <c r="GZ63" s="1" t="s">
        <v>275</v>
      </c>
      <c r="HA63" s="1" t="s">
        <v>275</v>
      </c>
      <c r="HB63" s="1" t="s">
        <v>275</v>
      </c>
      <c r="HC63" s="1" t="s">
        <v>275</v>
      </c>
      <c r="HD63" s="1" t="s">
        <v>275</v>
      </c>
      <c r="HE63" s="1" t="s">
        <v>275</v>
      </c>
      <c r="HF63" s="1" t="s">
        <v>275</v>
      </c>
      <c r="HG63" s="1" t="s">
        <v>275</v>
      </c>
      <c r="HH63" s="1" t="s">
        <v>275</v>
      </c>
      <c r="HI63" s="1" t="s">
        <v>275</v>
      </c>
      <c r="HJ63" s="1" t="s">
        <v>275</v>
      </c>
      <c r="HK63" s="1" t="s">
        <v>275</v>
      </c>
      <c r="HL63" s="1">
        <v>19.920000000000002</v>
      </c>
      <c r="HM63" s="1">
        <v>191.99</v>
      </c>
      <c r="HN63" s="1" t="s">
        <v>275</v>
      </c>
      <c r="HO63" s="1" t="s">
        <v>275</v>
      </c>
      <c r="HP63" s="1" t="s">
        <v>275</v>
      </c>
      <c r="HQ63" s="1" t="s">
        <v>275</v>
      </c>
      <c r="HR63" s="1" t="s">
        <v>275</v>
      </c>
      <c r="HS63" s="1" t="s">
        <v>275</v>
      </c>
      <c r="HT63" s="1" t="s">
        <v>275</v>
      </c>
      <c r="HU63" s="1" t="s">
        <v>275</v>
      </c>
      <c r="HV63" s="1" t="s">
        <v>275</v>
      </c>
      <c r="HW63" s="1" t="s">
        <v>275</v>
      </c>
      <c r="HX63" s="1" t="s">
        <v>275</v>
      </c>
      <c r="HY63" s="1" t="s">
        <v>275</v>
      </c>
      <c r="HZ63" s="1" t="s">
        <v>275</v>
      </c>
      <c r="IA63" s="1" t="s">
        <v>275</v>
      </c>
      <c r="IB63" s="1">
        <v>3266.64</v>
      </c>
      <c r="IC63" s="1">
        <v>13291.1</v>
      </c>
      <c r="ID63" s="1" t="s">
        <v>275</v>
      </c>
      <c r="IE63" s="1" t="s">
        <v>275</v>
      </c>
      <c r="IF63" s="1" t="s">
        <v>275</v>
      </c>
      <c r="IG63" s="1" t="s">
        <v>275</v>
      </c>
      <c r="IH63" s="1">
        <v>28.98</v>
      </c>
      <c r="II63" s="1">
        <v>101.43</v>
      </c>
      <c r="IJ63" s="1" t="s">
        <v>275</v>
      </c>
      <c r="IK63" s="1" t="s">
        <v>275</v>
      </c>
      <c r="IL63" s="1" t="s">
        <v>275</v>
      </c>
      <c r="IM63" s="1" t="s">
        <v>275</v>
      </c>
      <c r="IN63" s="1" t="s">
        <v>275</v>
      </c>
      <c r="IO63" s="1" t="s">
        <v>275</v>
      </c>
      <c r="IP63" s="1" t="s">
        <v>275</v>
      </c>
      <c r="IQ63" s="1" t="s">
        <v>275</v>
      </c>
      <c r="IR63" s="1" t="s">
        <v>275</v>
      </c>
      <c r="IS63" s="1" t="s">
        <v>275</v>
      </c>
      <c r="IT63" s="1">
        <v>31.2</v>
      </c>
      <c r="IU63" s="1">
        <v>142.27000000000001</v>
      </c>
      <c r="IV63" s="1" t="s">
        <v>275</v>
      </c>
      <c r="IW63" s="1" t="s">
        <v>275</v>
      </c>
      <c r="IX63" s="1" t="s">
        <v>275</v>
      </c>
      <c r="IY63" s="1" t="s">
        <v>275</v>
      </c>
      <c r="IZ63" s="1" t="s">
        <v>275</v>
      </c>
      <c r="JA63" s="1" t="s">
        <v>275</v>
      </c>
      <c r="JB63" s="1" t="s">
        <v>275</v>
      </c>
      <c r="JC63" s="1" t="s">
        <v>275</v>
      </c>
      <c r="JD63" s="1" t="s">
        <v>275</v>
      </c>
      <c r="JE63" s="1" t="s">
        <v>275</v>
      </c>
      <c r="JF63" s="1" t="s">
        <v>275</v>
      </c>
      <c r="JG63" s="1" t="s">
        <v>275</v>
      </c>
      <c r="JH63" s="1" t="s">
        <v>275</v>
      </c>
      <c r="JI63" s="1" t="s">
        <v>275</v>
      </c>
      <c r="JJ63" s="1" t="s">
        <v>275</v>
      </c>
      <c r="JK63" s="1" t="s">
        <v>275</v>
      </c>
      <c r="JL63" s="1" t="s">
        <v>275</v>
      </c>
      <c r="JM63" s="1" t="s">
        <v>275</v>
      </c>
      <c r="JN63" s="1" t="s">
        <v>275</v>
      </c>
      <c r="JO63" s="1" t="s">
        <v>275</v>
      </c>
      <c r="JP63" s="1">
        <v>4364</v>
      </c>
      <c r="JQ63" s="26">
        <v>13944</v>
      </c>
      <c r="JR63" s="1">
        <f t="shared" si="10"/>
        <v>79.666342912643557</v>
      </c>
      <c r="JS63" s="1">
        <v>96</v>
      </c>
      <c r="JT63" s="1">
        <v>7006</v>
      </c>
      <c r="JU63" s="1">
        <v>23</v>
      </c>
      <c r="JV63" s="1">
        <v>23</v>
      </c>
      <c r="JW63" s="1">
        <v>1</v>
      </c>
      <c r="JX63" s="1">
        <v>9</v>
      </c>
      <c r="KM63" s="1">
        <v>2</v>
      </c>
      <c r="KN63" s="1">
        <v>1</v>
      </c>
      <c r="KU63" s="1">
        <v>3</v>
      </c>
    </row>
    <row r="64" spans="1:327" ht="15" x14ac:dyDescent="0.25">
      <c r="A64" s="35" t="s">
        <v>1448</v>
      </c>
      <c r="B64" s="35" t="s">
        <v>399</v>
      </c>
      <c r="C64" s="35"/>
      <c r="D64" s="18">
        <v>242.9</v>
      </c>
      <c r="E64" s="18">
        <f t="shared" si="6"/>
        <v>231.55619596541786</v>
      </c>
      <c r="F64" s="19">
        <v>85.527602453551395</v>
      </c>
      <c r="G64" s="20">
        <v>14.472397546448599</v>
      </c>
      <c r="H64" s="21">
        <v>56245</v>
      </c>
      <c r="I64" s="36">
        <v>1.8244534830047999E-2</v>
      </c>
      <c r="J64" s="21">
        <v>29305</v>
      </c>
      <c r="K64" s="36">
        <v>0.521024091030314</v>
      </c>
      <c r="L64" s="21">
        <v>26940</v>
      </c>
      <c r="M64" s="36">
        <v>0.478975908969686</v>
      </c>
      <c r="N64" s="21">
        <v>12392</v>
      </c>
      <c r="O64" s="20">
        <f t="shared" si="7"/>
        <v>22.032180638278959</v>
      </c>
      <c r="P64" s="21">
        <v>13411</v>
      </c>
      <c r="Q64" s="20">
        <v>23.8438972353098</v>
      </c>
      <c r="R64" s="21">
        <v>40959</v>
      </c>
      <c r="S64" s="20">
        <f t="shared" si="8"/>
        <v>72.822473108720772</v>
      </c>
      <c r="T64" s="21">
        <v>21912</v>
      </c>
      <c r="U64" s="20">
        <v>38.958129611521002</v>
      </c>
      <c r="V64" s="21">
        <v>8512</v>
      </c>
      <c r="W64" s="20">
        <v>15.1337896701929</v>
      </c>
      <c r="X64" s="37" t="s">
        <v>1449</v>
      </c>
      <c r="Y64" s="20">
        <f t="shared" si="9"/>
        <v>71.972619788425646</v>
      </c>
      <c r="Z64" s="38">
        <v>10</v>
      </c>
      <c r="AA64" s="38">
        <v>124</v>
      </c>
      <c r="AB64" s="21">
        <v>11310</v>
      </c>
      <c r="AC64" s="21">
        <v>16472</v>
      </c>
      <c r="AD64" s="22">
        <v>3.41</v>
      </c>
      <c r="AE64" s="20">
        <v>0.73458000000000001</v>
      </c>
      <c r="AF64" s="20">
        <v>0.78314700000000004</v>
      </c>
      <c r="AG64" s="20">
        <v>0.236765</v>
      </c>
      <c r="AH64" s="22">
        <v>5</v>
      </c>
      <c r="AI64" s="23">
        <v>18.943807554970899</v>
      </c>
      <c r="AJ64" s="23">
        <f t="shared" si="5"/>
        <v>3120.4239804548065</v>
      </c>
      <c r="AK64" s="18">
        <v>10.144129896700001</v>
      </c>
      <c r="AL64" s="21">
        <v>5358</v>
      </c>
      <c r="AM64" s="18">
        <v>25.831470384500001</v>
      </c>
      <c r="AN64" s="21">
        <v>13645</v>
      </c>
      <c r="AO64" s="18">
        <v>46.132624136799997</v>
      </c>
      <c r="AP64" s="21">
        <v>24369</v>
      </c>
      <c r="AQ64" s="18">
        <v>2.6981523250000001</v>
      </c>
      <c r="AR64" s="21">
        <v>1425</v>
      </c>
      <c r="AS64" s="18">
        <v>3.5483827163999999</v>
      </c>
      <c r="AT64" s="21">
        <v>1874</v>
      </c>
      <c r="AU64" s="18">
        <v>18.318308761099999</v>
      </c>
      <c r="AV64" s="21">
        <v>9676</v>
      </c>
      <c r="AW64" s="18">
        <v>31.548077702600001</v>
      </c>
      <c r="AX64" s="21">
        <v>16665</v>
      </c>
      <c r="AY64" s="18">
        <v>2.4480841828000002</v>
      </c>
      <c r="AZ64" s="21">
        <v>1293</v>
      </c>
      <c r="BA64" s="18">
        <v>12.322490927600001</v>
      </c>
      <c r="BB64" s="21">
        <v>6509</v>
      </c>
      <c r="BC64" s="1">
        <v>88</v>
      </c>
      <c r="BD64" s="1">
        <v>67</v>
      </c>
      <c r="BE64" s="1">
        <v>21</v>
      </c>
      <c r="BF64" s="1">
        <v>0</v>
      </c>
      <c r="BG64" s="1">
        <v>0</v>
      </c>
      <c r="BH64" s="1">
        <v>0</v>
      </c>
      <c r="BI64" s="1">
        <v>0</v>
      </c>
      <c r="BJ64" s="22"/>
      <c r="BK64" s="22"/>
      <c r="BL64" s="22"/>
      <c r="BM64" s="22"/>
      <c r="BN64" s="22"/>
      <c r="BO64" s="22">
        <v>1374</v>
      </c>
      <c r="BP64" s="22">
        <v>9</v>
      </c>
      <c r="BQ64" s="22">
        <v>0</v>
      </c>
      <c r="BR64" s="22">
        <v>155</v>
      </c>
      <c r="BS64" s="22">
        <v>7</v>
      </c>
      <c r="BT64" s="22">
        <v>1</v>
      </c>
      <c r="BU64" s="22">
        <v>26</v>
      </c>
      <c r="BV64" s="22">
        <v>51</v>
      </c>
      <c r="BW64" s="22">
        <v>95</v>
      </c>
      <c r="BX64" s="22">
        <v>49</v>
      </c>
      <c r="BY64" s="22">
        <v>10</v>
      </c>
      <c r="BZ64" s="22">
        <v>161</v>
      </c>
      <c r="CA64" s="22">
        <v>810</v>
      </c>
      <c r="CB64" s="39" t="s">
        <v>275</v>
      </c>
      <c r="CC64" s="22">
        <v>122</v>
      </c>
      <c r="CD64" s="22">
        <v>14</v>
      </c>
      <c r="CE64" s="22">
        <v>40</v>
      </c>
      <c r="CF64" s="22">
        <v>50</v>
      </c>
      <c r="CG64" s="22">
        <v>18</v>
      </c>
      <c r="CH64" s="20">
        <v>39.169499757163699</v>
      </c>
      <c r="CI64" s="20">
        <v>51.869839728023301</v>
      </c>
      <c r="CJ64" s="20">
        <v>46.897765905779501</v>
      </c>
      <c r="CK64" s="20">
        <v>89.187712481787301</v>
      </c>
      <c r="CL64" s="20">
        <v>38.981301602719803</v>
      </c>
      <c r="CM64" s="20">
        <v>95.707867897037403</v>
      </c>
      <c r="CN64" s="20"/>
      <c r="CO64" s="1">
        <v>0</v>
      </c>
      <c r="CP64" s="21">
        <v>38400</v>
      </c>
      <c r="CQ64" s="21">
        <v>38400</v>
      </c>
      <c r="CR64" s="21">
        <v>0</v>
      </c>
      <c r="CS64" s="21">
        <v>0</v>
      </c>
      <c r="CT64" s="21">
        <v>11987</v>
      </c>
      <c r="CU64" s="21">
        <v>12</v>
      </c>
      <c r="CV64" s="21">
        <v>17</v>
      </c>
      <c r="CW64" s="22">
        <v>105</v>
      </c>
      <c r="CX64" s="22">
        <v>19012</v>
      </c>
      <c r="CY64" s="22">
        <v>1048</v>
      </c>
      <c r="CZ64" s="22">
        <v>30</v>
      </c>
      <c r="DA64" s="22">
        <v>1522</v>
      </c>
      <c r="DB64" s="22">
        <v>90</v>
      </c>
      <c r="DC64" s="22">
        <v>37</v>
      </c>
      <c r="DD64" s="22">
        <v>5465</v>
      </c>
      <c r="DE64" s="22">
        <v>267</v>
      </c>
      <c r="DF64" s="22">
        <v>18</v>
      </c>
      <c r="DG64" s="22">
        <v>3267</v>
      </c>
      <c r="DH64" s="22">
        <v>217</v>
      </c>
      <c r="DI64" s="22">
        <v>13</v>
      </c>
      <c r="DJ64" s="22">
        <v>4091</v>
      </c>
      <c r="DK64" s="22">
        <v>269</v>
      </c>
      <c r="DL64" s="22">
        <v>1</v>
      </c>
      <c r="DM64" s="22">
        <v>875</v>
      </c>
      <c r="DN64" s="22">
        <v>110</v>
      </c>
      <c r="DO64" s="1">
        <v>10.1</v>
      </c>
      <c r="DP64" s="1" t="s">
        <v>720</v>
      </c>
      <c r="DQ64" s="1">
        <v>2.99</v>
      </c>
      <c r="DR64" s="21">
        <v>872407</v>
      </c>
      <c r="DS64" s="21">
        <v>10335</v>
      </c>
      <c r="DT64" s="21">
        <v>5021.8261438081199</v>
      </c>
      <c r="DU64" s="40">
        <v>6</v>
      </c>
      <c r="DV64" s="1">
        <v>9</v>
      </c>
      <c r="DW64" s="1">
        <v>2</v>
      </c>
      <c r="DX64" s="1">
        <v>0</v>
      </c>
      <c r="DY64" s="1">
        <v>2</v>
      </c>
      <c r="DZ64" s="1">
        <v>3</v>
      </c>
      <c r="EA64" s="1">
        <v>1750</v>
      </c>
      <c r="EB64" s="1">
        <v>3132</v>
      </c>
      <c r="EC64" s="1">
        <v>552380</v>
      </c>
      <c r="ED64" s="21">
        <v>27296</v>
      </c>
      <c r="EE64" s="21">
        <v>26164</v>
      </c>
      <c r="EF64" s="20">
        <v>95.852872215709297</v>
      </c>
      <c r="EG64" s="20">
        <v>42.443815930285901</v>
      </c>
      <c r="EH64" s="20">
        <v>57.556184069714099</v>
      </c>
      <c r="EI64" s="22">
        <v>1132</v>
      </c>
      <c r="EJ64" s="20">
        <v>4.1471277842907401</v>
      </c>
      <c r="EK64" s="21">
        <v>2987</v>
      </c>
      <c r="EL64" s="21">
        <v>21097</v>
      </c>
      <c r="EM64" s="41">
        <v>38196.540999999997</v>
      </c>
      <c r="EN64" s="21">
        <v>23155</v>
      </c>
      <c r="EO64" s="28">
        <v>1.809544</v>
      </c>
      <c r="EP64" s="28">
        <v>35.728783999999997</v>
      </c>
      <c r="EQ64" s="28">
        <v>20.932843999999999</v>
      </c>
      <c r="ER64" s="28">
        <v>40.868062999999999</v>
      </c>
      <c r="ES64" s="1">
        <v>30.871424999999999</v>
      </c>
      <c r="ET64" s="1">
        <v>1.76</v>
      </c>
      <c r="EU64" s="31">
        <v>59.176017132685899</v>
      </c>
      <c r="EV64" s="31" t="s">
        <v>462</v>
      </c>
      <c r="EW64" s="1">
        <v>14</v>
      </c>
      <c r="EX64" s="1">
        <v>1</v>
      </c>
      <c r="EY64" s="1">
        <v>0</v>
      </c>
      <c r="EZ64" s="1">
        <v>0</v>
      </c>
      <c r="FA64" s="1">
        <v>3</v>
      </c>
      <c r="FB64" s="33">
        <v>0</v>
      </c>
      <c r="FC64" s="1">
        <v>4</v>
      </c>
      <c r="FD64" s="1">
        <v>0</v>
      </c>
      <c r="FE64" s="1">
        <v>2</v>
      </c>
      <c r="FF64" s="1">
        <v>3</v>
      </c>
      <c r="FG64" s="1">
        <v>0</v>
      </c>
      <c r="FH64" s="1">
        <v>3</v>
      </c>
      <c r="FI64" s="22">
        <v>1</v>
      </c>
      <c r="FJ64" s="18">
        <v>8638.83</v>
      </c>
      <c r="FK64" s="18">
        <v>8561.83</v>
      </c>
      <c r="FL64" s="41">
        <v>17022.400000000001</v>
      </c>
      <c r="FM64" s="41">
        <v>116426.96</v>
      </c>
      <c r="FN64" s="37" t="s">
        <v>1450</v>
      </c>
      <c r="FO64" s="37" t="s">
        <v>1451</v>
      </c>
      <c r="FP64" s="37" t="s">
        <v>1452</v>
      </c>
      <c r="FQ64" s="37" t="s">
        <v>1453</v>
      </c>
      <c r="FR64" s="37" t="s">
        <v>1454</v>
      </c>
      <c r="FS64" s="37" t="s">
        <v>1455</v>
      </c>
      <c r="FT64" s="37" t="s">
        <v>1456</v>
      </c>
      <c r="FU64" s="37" t="s">
        <v>1457</v>
      </c>
      <c r="FV64" s="37" t="s">
        <v>1458</v>
      </c>
      <c r="FW64" s="37" t="s">
        <v>1459</v>
      </c>
      <c r="FX64" s="37" t="s">
        <v>1460</v>
      </c>
      <c r="FY64" s="37" t="s">
        <v>1461</v>
      </c>
      <c r="FZ64" s="1" t="s">
        <v>275</v>
      </c>
      <c r="GA64" s="1" t="s">
        <v>275</v>
      </c>
      <c r="GB64" s="37" t="s">
        <v>1462</v>
      </c>
      <c r="GC64" s="37" t="s">
        <v>1463</v>
      </c>
      <c r="GD64" s="37" t="s">
        <v>1464</v>
      </c>
      <c r="GE64" s="37" t="s">
        <v>1465</v>
      </c>
      <c r="GF64" s="37" t="s">
        <v>1466</v>
      </c>
      <c r="GG64" s="37" t="s">
        <v>1467</v>
      </c>
      <c r="GH64" s="1" t="s">
        <v>275</v>
      </c>
      <c r="GI64" s="1" t="s">
        <v>275</v>
      </c>
      <c r="GJ64" s="1" t="s">
        <v>275</v>
      </c>
      <c r="GK64" s="1" t="s">
        <v>275</v>
      </c>
      <c r="GL64" s="1">
        <v>280.91000000000003</v>
      </c>
      <c r="GM64" s="1">
        <v>97.89</v>
      </c>
      <c r="GN64" s="1" t="s">
        <v>275</v>
      </c>
      <c r="GO64" s="1" t="s">
        <v>275</v>
      </c>
      <c r="GP64" s="1">
        <v>620.37</v>
      </c>
      <c r="GQ64" s="1">
        <v>2563.83</v>
      </c>
      <c r="GR64" s="1" t="s">
        <v>275</v>
      </c>
      <c r="GS64" s="1" t="s">
        <v>275</v>
      </c>
      <c r="GT64" s="1" t="s">
        <v>275</v>
      </c>
      <c r="GU64" s="1" t="s">
        <v>275</v>
      </c>
      <c r="GV64" s="1" t="s">
        <v>275</v>
      </c>
      <c r="GW64" s="1" t="s">
        <v>275</v>
      </c>
      <c r="GX64" s="1">
        <v>17598.3</v>
      </c>
      <c r="GY64" s="1">
        <v>76326.720000000001</v>
      </c>
      <c r="GZ64" s="1" t="s">
        <v>275</v>
      </c>
      <c r="HA64" s="1" t="s">
        <v>275</v>
      </c>
      <c r="HB64" s="1" t="s">
        <v>275</v>
      </c>
      <c r="HC64" s="1" t="s">
        <v>275</v>
      </c>
      <c r="HD64" s="1" t="s">
        <v>275</v>
      </c>
      <c r="HE64" s="1" t="s">
        <v>275</v>
      </c>
      <c r="HF64" s="1" t="s">
        <v>275</v>
      </c>
      <c r="HG64" s="1" t="s">
        <v>275</v>
      </c>
      <c r="HH64" s="1" t="s">
        <v>275</v>
      </c>
      <c r="HI64" s="1" t="s">
        <v>275</v>
      </c>
      <c r="HJ64" s="1" t="s">
        <v>275</v>
      </c>
      <c r="HK64" s="1" t="s">
        <v>275</v>
      </c>
      <c r="HL64" s="1">
        <v>18.77</v>
      </c>
      <c r="HM64" s="1">
        <v>184.15</v>
      </c>
      <c r="HN64" s="1" t="s">
        <v>275</v>
      </c>
      <c r="HO64" s="1" t="s">
        <v>275</v>
      </c>
      <c r="HP64" s="1" t="s">
        <v>275</v>
      </c>
      <c r="HQ64" s="1" t="s">
        <v>275</v>
      </c>
      <c r="HR64" s="1" t="s">
        <v>275</v>
      </c>
      <c r="HS64" s="1" t="s">
        <v>275</v>
      </c>
      <c r="HT64" s="1" t="s">
        <v>275</v>
      </c>
      <c r="HU64" s="1" t="s">
        <v>275</v>
      </c>
      <c r="HV64" s="1" t="s">
        <v>275</v>
      </c>
      <c r="HW64" s="1" t="s">
        <v>275</v>
      </c>
      <c r="HX64" s="1">
        <v>324.8</v>
      </c>
      <c r="HY64" s="1">
        <v>1824.7</v>
      </c>
      <c r="HZ64" s="1" t="s">
        <v>275</v>
      </c>
      <c r="IA64" s="1" t="s">
        <v>275</v>
      </c>
      <c r="IB64" s="1">
        <v>1018.64</v>
      </c>
      <c r="IC64" s="1">
        <v>5839.79</v>
      </c>
      <c r="ID64" s="1" t="s">
        <v>275</v>
      </c>
      <c r="IE64" s="1" t="s">
        <v>275</v>
      </c>
      <c r="IF64" s="1" t="s">
        <v>275</v>
      </c>
      <c r="IG64" s="1" t="s">
        <v>275</v>
      </c>
      <c r="IH64" s="1" t="s">
        <v>275</v>
      </c>
      <c r="II64" s="1" t="s">
        <v>275</v>
      </c>
      <c r="IJ64" s="1" t="s">
        <v>275</v>
      </c>
      <c r="IK64" s="1" t="s">
        <v>275</v>
      </c>
      <c r="IL64" s="1" t="s">
        <v>275</v>
      </c>
      <c r="IM64" s="1" t="s">
        <v>275</v>
      </c>
      <c r="IN64" s="1" t="s">
        <v>275</v>
      </c>
      <c r="IO64" s="1" t="s">
        <v>275</v>
      </c>
      <c r="IP64" s="1" t="s">
        <v>275</v>
      </c>
      <c r="IQ64" s="1" t="s">
        <v>275</v>
      </c>
      <c r="IR64" s="1" t="s">
        <v>275</v>
      </c>
      <c r="IS64" s="1" t="s">
        <v>275</v>
      </c>
      <c r="IT64" s="1" t="s">
        <v>275</v>
      </c>
      <c r="IU64" s="1" t="s">
        <v>275</v>
      </c>
      <c r="IV64" s="1" t="s">
        <v>275</v>
      </c>
      <c r="IW64" s="1" t="s">
        <v>275</v>
      </c>
      <c r="IX64" s="1" t="s">
        <v>275</v>
      </c>
      <c r="IY64" s="1" t="s">
        <v>275</v>
      </c>
      <c r="IZ64" s="1" t="s">
        <v>275</v>
      </c>
      <c r="JA64" s="1" t="s">
        <v>275</v>
      </c>
      <c r="JB64" s="1" t="s">
        <v>275</v>
      </c>
      <c r="JC64" s="1" t="s">
        <v>275</v>
      </c>
      <c r="JD64" s="1">
        <v>64.03</v>
      </c>
      <c r="JE64" s="1">
        <v>646.49</v>
      </c>
      <c r="JF64" s="1" t="s">
        <v>275</v>
      </c>
      <c r="JG64" s="1" t="s">
        <v>275</v>
      </c>
      <c r="JH64" s="1">
        <v>21.88</v>
      </c>
      <c r="JI64" s="1">
        <v>100.65</v>
      </c>
      <c r="JJ64" s="1">
        <v>177.45</v>
      </c>
      <c r="JK64" s="1">
        <v>931.61</v>
      </c>
      <c r="JL64" s="1" t="s">
        <v>275</v>
      </c>
      <c r="JM64" s="1" t="s">
        <v>275</v>
      </c>
      <c r="JN64" s="1" t="s">
        <v>275</v>
      </c>
      <c r="JO64" s="1" t="s">
        <v>275</v>
      </c>
      <c r="JP64" s="1">
        <v>292</v>
      </c>
      <c r="JQ64" s="26">
        <v>20657</v>
      </c>
      <c r="JR64" s="1">
        <f t="shared" si="10"/>
        <v>36.726820161792162</v>
      </c>
      <c r="JS64" s="1">
        <v>500</v>
      </c>
      <c r="JT64" s="1">
        <v>148</v>
      </c>
      <c r="JU64" s="1">
        <v>9</v>
      </c>
      <c r="JV64" s="1">
        <v>20</v>
      </c>
      <c r="JW64" s="1">
        <v>22</v>
      </c>
      <c r="JX64" s="1">
        <v>7</v>
      </c>
      <c r="KF64" s="1">
        <v>1</v>
      </c>
      <c r="KH64" s="1">
        <v>12</v>
      </c>
      <c r="KJ64" s="1">
        <v>5</v>
      </c>
      <c r="KM64" s="1">
        <v>19</v>
      </c>
      <c r="KO64" s="1">
        <v>10</v>
      </c>
      <c r="KT64" s="1">
        <v>2</v>
      </c>
      <c r="KV64" s="1">
        <v>9</v>
      </c>
      <c r="KZ64" s="1">
        <v>1</v>
      </c>
      <c r="LG64" s="1">
        <v>7</v>
      </c>
      <c r="LH64" s="1">
        <v>3</v>
      </c>
      <c r="LI64" s="1">
        <v>2</v>
      </c>
      <c r="LL64" s="1">
        <v>6</v>
      </c>
    </row>
    <row r="65" spans="1:327" ht="15" x14ac:dyDescent="0.25">
      <c r="A65" s="35" t="s">
        <v>1468</v>
      </c>
      <c r="B65" s="35" t="s">
        <v>501</v>
      </c>
      <c r="C65" s="35"/>
      <c r="D65" s="24">
        <v>347.3</v>
      </c>
      <c r="E65" s="24">
        <f t="shared" si="6"/>
        <v>89.936654189461564</v>
      </c>
      <c r="F65" s="19">
        <v>0</v>
      </c>
      <c r="G65" s="19">
        <v>100</v>
      </c>
      <c r="H65" s="25">
        <v>31235</v>
      </c>
      <c r="I65" s="42">
        <v>1.01318880863463E-2</v>
      </c>
      <c r="J65" s="25">
        <v>15667</v>
      </c>
      <c r="K65" s="42">
        <v>0.50158476068512903</v>
      </c>
      <c r="L65" s="25">
        <v>15568</v>
      </c>
      <c r="M65" s="42">
        <v>0.49841523931487097</v>
      </c>
      <c r="N65" s="25">
        <v>10790</v>
      </c>
      <c r="O65" s="19">
        <f t="shared" si="7"/>
        <v>34.544581399071554</v>
      </c>
      <c r="P65" s="25">
        <v>7563</v>
      </c>
      <c r="Q65" s="19">
        <v>24.213222346726401</v>
      </c>
      <c r="R65" s="25">
        <v>18618</v>
      </c>
      <c r="S65" s="20">
        <f t="shared" si="8"/>
        <v>59.606210981271012</v>
      </c>
      <c r="T65" s="25">
        <v>9306</v>
      </c>
      <c r="U65" s="19">
        <v>29.793500880422599</v>
      </c>
      <c r="V65" s="25">
        <v>3576</v>
      </c>
      <c r="W65" s="19">
        <v>11.448695373779399</v>
      </c>
      <c r="X65" s="37" t="s">
        <v>1469</v>
      </c>
      <c r="Y65" s="20">
        <f t="shared" si="9"/>
        <v>92.582039378901868</v>
      </c>
      <c r="Z65" s="1">
        <v>22</v>
      </c>
      <c r="AA65" s="1">
        <v>21</v>
      </c>
      <c r="AB65" s="26">
        <v>5055</v>
      </c>
      <c r="AC65" s="25">
        <v>7483</v>
      </c>
      <c r="AD65" s="1">
        <v>4.16</v>
      </c>
      <c r="AE65" s="19">
        <v>23.45316</v>
      </c>
      <c r="AF65" s="19">
        <v>1.2428170000000001</v>
      </c>
      <c r="AG65" s="19">
        <v>2.8063609999999999</v>
      </c>
      <c r="AH65" s="1">
        <v>1</v>
      </c>
      <c r="AI65" s="23">
        <v>47.212194143602098</v>
      </c>
      <c r="AJ65" s="23">
        <f t="shared" si="5"/>
        <v>3532.8884877657451</v>
      </c>
      <c r="AK65" s="24">
        <v>32.5878030553</v>
      </c>
      <c r="AL65" s="25">
        <v>9986</v>
      </c>
      <c r="AM65" s="24">
        <v>7.2585012852000004</v>
      </c>
      <c r="AN65" s="25">
        <v>2224</v>
      </c>
      <c r="AO65" s="24">
        <v>90.247960286400001</v>
      </c>
      <c r="AP65" s="25">
        <v>27655</v>
      </c>
      <c r="AQ65" s="24">
        <v>27.211791666500002</v>
      </c>
      <c r="AR65" s="25">
        <v>8339</v>
      </c>
      <c r="AS65" s="24">
        <v>73.455283318400006</v>
      </c>
      <c r="AT65" s="25">
        <v>22509</v>
      </c>
      <c r="AU65" s="24">
        <v>27.641515487300001</v>
      </c>
      <c r="AV65" s="25">
        <v>8470</v>
      </c>
      <c r="AW65" s="24">
        <v>81.5839364988</v>
      </c>
      <c r="AX65" s="25">
        <v>25000</v>
      </c>
      <c r="AY65" s="24">
        <v>27.124535158</v>
      </c>
      <c r="AZ65" s="25">
        <v>8312</v>
      </c>
      <c r="BA65" s="24">
        <v>0.90508782669999999</v>
      </c>
      <c r="BB65" s="25">
        <v>277</v>
      </c>
      <c r="BC65" s="1">
        <v>30</v>
      </c>
      <c r="BD65" s="1">
        <v>26</v>
      </c>
      <c r="BE65" s="1">
        <v>4</v>
      </c>
      <c r="BF65" s="1">
        <v>157</v>
      </c>
      <c r="BG65" s="1">
        <v>157</v>
      </c>
      <c r="BH65" s="1">
        <v>0</v>
      </c>
      <c r="BI65" s="1">
        <v>0</v>
      </c>
      <c r="BO65" s="1">
        <v>127</v>
      </c>
      <c r="BP65" s="1">
        <v>2</v>
      </c>
      <c r="BQ65" s="1">
        <v>0</v>
      </c>
      <c r="BR65" s="1">
        <v>19</v>
      </c>
      <c r="BS65" s="1">
        <v>0</v>
      </c>
      <c r="BT65" s="1">
        <v>0</v>
      </c>
      <c r="BU65" s="1">
        <v>1</v>
      </c>
      <c r="BV65" s="1">
        <v>0</v>
      </c>
      <c r="BW65" s="1">
        <v>2</v>
      </c>
      <c r="BX65" s="1">
        <v>0</v>
      </c>
      <c r="BY65" s="1">
        <v>7</v>
      </c>
      <c r="BZ65" s="1">
        <v>19</v>
      </c>
      <c r="CA65" s="1">
        <v>77</v>
      </c>
      <c r="CB65" s="39">
        <v>0</v>
      </c>
      <c r="CC65" s="1">
        <v>245</v>
      </c>
      <c r="CD65" s="1">
        <v>0</v>
      </c>
      <c r="CE65" s="1">
        <v>92</v>
      </c>
      <c r="CF65" s="1">
        <v>103</v>
      </c>
      <c r="CG65" s="1">
        <v>50</v>
      </c>
      <c r="CH65" s="19">
        <v>6.6550848590137601</v>
      </c>
      <c r="CI65" s="19">
        <v>6.2408125083522696</v>
      </c>
      <c r="CJ65" s="19">
        <v>30.869971936389099</v>
      </c>
      <c r="CK65" s="19">
        <v>57.7976747293866</v>
      </c>
      <c r="CL65" s="19">
        <v>11.091808098356299</v>
      </c>
      <c r="CM65" s="19">
        <v>68.274756113858103</v>
      </c>
      <c r="CN65" s="19"/>
      <c r="CO65" s="1">
        <v>0</v>
      </c>
      <c r="CP65" s="26">
        <v>211</v>
      </c>
      <c r="CQ65" s="26">
        <v>126.6</v>
      </c>
      <c r="CR65" s="26">
        <v>80.180000000000007</v>
      </c>
      <c r="CS65" s="26">
        <v>4.22</v>
      </c>
      <c r="CT65" s="26">
        <v>466</v>
      </c>
      <c r="CU65" s="26">
        <v>0</v>
      </c>
      <c r="CV65" s="26"/>
      <c r="CW65" s="1">
        <v>161</v>
      </c>
      <c r="CX65" s="1">
        <v>9148</v>
      </c>
      <c r="CY65" s="1">
        <v>535</v>
      </c>
      <c r="CZ65" s="1">
        <v>55</v>
      </c>
      <c r="DA65" s="1">
        <v>1366</v>
      </c>
      <c r="DB65" s="1">
        <v>93</v>
      </c>
      <c r="DC65" s="1">
        <v>52</v>
      </c>
      <c r="DD65" s="1">
        <v>4346</v>
      </c>
      <c r="DE65" s="1">
        <v>227</v>
      </c>
      <c r="DF65" s="1">
        <v>43</v>
      </c>
      <c r="DG65" s="1">
        <v>2110</v>
      </c>
      <c r="DH65" s="1">
        <v>131</v>
      </c>
      <c r="DI65" s="1">
        <v>10</v>
      </c>
      <c r="DJ65" s="1">
        <v>1143</v>
      </c>
      <c r="DK65" s="1">
        <v>64</v>
      </c>
      <c r="DO65" s="1">
        <v>6.43</v>
      </c>
      <c r="DP65" s="1" t="s">
        <v>298</v>
      </c>
      <c r="DQ65" s="1">
        <v>22.02</v>
      </c>
      <c r="DR65" s="26">
        <v>3349613</v>
      </c>
      <c r="DS65" s="26">
        <v>8739</v>
      </c>
      <c r="DT65" s="26">
        <v>4579.3242154480104</v>
      </c>
      <c r="DU65" s="40"/>
      <c r="DV65" s="1">
        <v>15</v>
      </c>
      <c r="DW65" s="1">
        <v>0</v>
      </c>
      <c r="DX65" s="1">
        <v>0</v>
      </c>
      <c r="DY65" s="1">
        <v>40</v>
      </c>
      <c r="DZ65" s="1">
        <v>7</v>
      </c>
      <c r="EA65" s="1">
        <v>1574</v>
      </c>
      <c r="EB65" s="1">
        <v>2438</v>
      </c>
      <c r="EC65" s="1">
        <v>310248</v>
      </c>
      <c r="ED65" s="26">
        <v>11153</v>
      </c>
      <c r="EE65" s="26">
        <v>10833</v>
      </c>
      <c r="EF65" s="19">
        <v>97.130816820586404</v>
      </c>
      <c r="EG65" s="19">
        <v>24.388442721314501</v>
      </c>
      <c r="EH65" s="19">
        <v>75.611557278685495</v>
      </c>
      <c r="EI65" s="1">
        <v>320</v>
      </c>
      <c r="EJ65" s="19">
        <v>2.8691831794136098</v>
      </c>
      <c r="EK65" s="26">
        <v>105</v>
      </c>
      <c r="EL65" s="26">
        <v>294</v>
      </c>
      <c r="EM65" s="44">
        <v>21.364999999999998</v>
      </c>
      <c r="EN65" s="26">
        <v>8410</v>
      </c>
      <c r="EO65" s="23">
        <v>60.963138999999998</v>
      </c>
      <c r="EP65" s="23">
        <v>17.740784999999999</v>
      </c>
      <c r="EQ65" s="23">
        <v>7.5980980000000002</v>
      </c>
      <c r="ER65" s="23">
        <v>13.127229</v>
      </c>
      <c r="ES65" s="1">
        <v>5.0330370000000002</v>
      </c>
      <c r="ET65" s="1">
        <v>0.28999999999999998</v>
      </c>
      <c r="EU65" s="31">
        <v>48.879142297953202</v>
      </c>
      <c r="EV65" s="31" t="s">
        <v>271</v>
      </c>
      <c r="EW65" s="1">
        <v>2</v>
      </c>
      <c r="EX65" s="1">
        <v>0</v>
      </c>
      <c r="EY65" s="1">
        <v>0</v>
      </c>
      <c r="EZ65" s="1">
        <v>0</v>
      </c>
      <c r="FA65" s="1">
        <v>0</v>
      </c>
      <c r="FB65" s="33">
        <v>0</v>
      </c>
      <c r="FC65" s="1">
        <v>1</v>
      </c>
      <c r="FD65" s="1">
        <v>0</v>
      </c>
      <c r="FE65" s="1">
        <v>0</v>
      </c>
      <c r="FF65" s="1">
        <v>0</v>
      </c>
      <c r="FG65" s="1">
        <v>0</v>
      </c>
      <c r="FH65" s="1">
        <v>9</v>
      </c>
      <c r="FI65" s="1">
        <v>1</v>
      </c>
      <c r="FJ65" s="24">
        <v>7273.4</v>
      </c>
      <c r="FK65" s="24">
        <v>6972.4</v>
      </c>
      <c r="FL65" s="44">
        <v>100254.31</v>
      </c>
      <c r="FM65" s="44">
        <v>51986.44</v>
      </c>
      <c r="FN65" s="37" t="s">
        <v>1470</v>
      </c>
      <c r="FO65" s="37" t="s">
        <v>1471</v>
      </c>
      <c r="FP65" s="37" t="s">
        <v>1472</v>
      </c>
      <c r="FQ65" s="37" t="s">
        <v>1473</v>
      </c>
      <c r="FR65" s="37" t="s">
        <v>1474</v>
      </c>
      <c r="FS65" s="37" t="s">
        <v>1475</v>
      </c>
      <c r="FT65" s="37" t="s">
        <v>1476</v>
      </c>
      <c r="FU65" s="37" t="s">
        <v>1477</v>
      </c>
      <c r="FV65" s="37" t="s">
        <v>1478</v>
      </c>
      <c r="FW65" s="37" t="s">
        <v>1479</v>
      </c>
      <c r="FX65" s="1" t="s">
        <v>275</v>
      </c>
      <c r="FY65" s="1" t="s">
        <v>275</v>
      </c>
      <c r="FZ65" s="1" t="s">
        <v>275</v>
      </c>
      <c r="GA65" s="1" t="s">
        <v>275</v>
      </c>
      <c r="GB65" s="37" t="s">
        <v>1480</v>
      </c>
      <c r="GC65" s="37" t="s">
        <v>1481</v>
      </c>
      <c r="GD65" s="37" t="s">
        <v>1482</v>
      </c>
      <c r="GE65" s="37" t="s">
        <v>1483</v>
      </c>
      <c r="GF65" s="37" t="s">
        <v>1484</v>
      </c>
      <c r="GG65" s="37" t="s">
        <v>1485</v>
      </c>
      <c r="GH65" s="1">
        <v>30</v>
      </c>
      <c r="GI65" s="1">
        <v>654</v>
      </c>
      <c r="GJ65" s="1" t="s">
        <v>275</v>
      </c>
      <c r="GK65" s="1" t="s">
        <v>275</v>
      </c>
      <c r="GL65" s="1" t="s">
        <v>275</v>
      </c>
      <c r="GM65" s="1" t="s">
        <v>275</v>
      </c>
      <c r="GN65" s="1" t="s">
        <v>275</v>
      </c>
      <c r="GO65" s="1" t="s">
        <v>275</v>
      </c>
      <c r="GP65" s="1" t="s">
        <v>275</v>
      </c>
      <c r="GQ65" s="1" t="s">
        <v>275</v>
      </c>
      <c r="GR65" s="1" t="s">
        <v>275</v>
      </c>
      <c r="GS65" s="1" t="s">
        <v>275</v>
      </c>
      <c r="GT65" s="1">
        <v>495.06</v>
      </c>
      <c r="GU65" s="1">
        <v>1850.11</v>
      </c>
      <c r="GV65" s="1" t="s">
        <v>275</v>
      </c>
      <c r="GW65" s="1" t="s">
        <v>275</v>
      </c>
      <c r="GX65" s="1" t="s">
        <v>275</v>
      </c>
      <c r="GY65" s="1" t="s">
        <v>275</v>
      </c>
      <c r="GZ65" s="1" t="s">
        <v>275</v>
      </c>
      <c r="HA65" s="1" t="s">
        <v>275</v>
      </c>
      <c r="HB65" s="1">
        <v>47.88</v>
      </c>
      <c r="HC65" s="1">
        <v>845.08</v>
      </c>
      <c r="HD65" s="1" t="s">
        <v>275</v>
      </c>
      <c r="HE65" s="1" t="s">
        <v>275</v>
      </c>
      <c r="HF65" s="1" t="s">
        <v>275</v>
      </c>
      <c r="HG65" s="1" t="s">
        <v>275</v>
      </c>
      <c r="HH65" s="1" t="s">
        <v>275</v>
      </c>
      <c r="HI65" s="1" t="s">
        <v>275</v>
      </c>
      <c r="HJ65" s="1" t="s">
        <v>275</v>
      </c>
      <c r="HK65" s="1" t="s">
        <v>275</v>
      </c>
      <c r="HL65" s="1">
        <v>10.119999999999999</v>
      </c>
      <c r="HM65" s="1">
        <v>125.79</v>
      </c>
      <c r="HN65" s="1" t="s">
        <v>275</v>
      </c>
      <c r="HO65" s="1" t="s">
        <v>275</v>
      </c>
      <c r="HP65" s="1" t="s">
        <v>275</v>
      </c>
      <c r="HQ65" s="1" t="s">
        <v>275</v>
      </c>
      <c r="HR65" s="1" t="s">
        <v>275</v>
      </c>
      <c r="HS65" s="1" t="s">
        <v>275</v>
      </c>
      <c r="HT65" s="1" t="s">
        <v>275</v>
      </c>
      <c r="HU65" s="1" t="s">
        <v>275</v>
      </c>
      <c r="HV65" s="1" t="s">
        <v>275</v>
      </c>
      <c r="HW65" s="1" t="s">
        <v>275</v>
      </c>
      <c r="HX65" s="1" t="s">
        <v>275</v>
      </c>
      <c r="HY65" s="1" t="s">
        <v>275</v>
      </c>
      <c r="HZ65" s="1" t="s">
        <v>275</v>
      </c>
      <c r="IA65" s="1" t="s">
        <v>275</v>
      </c>
      <c r="IB65" s="1">
        <v>2924.19</v>
      </c>
      <c r="IC65" s="1">
        <v>14341.95</v>
      </c>
      <c r="ID65" s="1" t="s">
        <v>275</v>
      </c>
      <c r="IE65" s="1" t="s">
        <v>275</v>
      </c>
      <c r="IF65" s="1" t="s">
        <v>275</v>
      </c>
      <c r="IG65" s="1" t="s">
        <v>275</v>
      </c>
      <c r="IH65" s="1" t="s">
        <v>275</v>
      </c>
      <c r="II65" s="1" t="s">
        <v>275</v>
      </c>
      <c r="IJ65" s="1">
        <v>417.45</v>
      </c>
      <c r="IK65" s="1">
        <v>363.18</v>
      </c>
      <c r="IL65" s="1" t="s">
        <v>275</v>
      </c>
      <c r="IM65" s="1" t="s">
        <v>275</v>
      </c>
      <c r="IN65" s="1" t="s">
        <v>275</v>
      </c>
      <c r="IO65" s="1" t="s">
        <v>275</v>
      </c>
      <c r="IP65" s="1" t="s">
        <v>275</v>
      </c>
      <c r="IQ65" s="1" t="s">
        <v>275</v>
      </c>
      <c r="IR65" s="1" t="s">
        <v>275</v>
      </c>
      <c r="IS65" s="1" t="s">
        <v>275</v>
      </c>
      <c r="IT65" s="1" t="s">
        <v>275</v>
      </c>
      <c r="IU65" s="1" t="s">
        <v>275</v>
      </c>
      <c r="IV65" s="1" t="s">
        <v>275</v>
      </c>
      <c r="IW65" s="1" t="s">
        <v>275</v>
      </c>
      <c r="IX65" s="1" t="s">
        <v>275</v>
      </c>
      <c r="IY65" s="1" t="s">
        <v>275</v>
      </c>
      <c r="IZ65" s="1" t="s">
        <v>275</v>
      </c>
      <c r="JA65" s="1" t="s">
        <v>275</v>
      </c>
      <c r="JB65" s="1" t="s">
        <v>275</v>
      </c>
      <c r="JC65" s="1" t="s">
        <v>275</v>
      </c>
      <c r="JD65" s="1" t="s">
        <v>275</v>
      </c>
      <c r="JE65" s="1" t="s">
        <v>275</v>
      </c>
      <c r="JF65" s="1" t="s">
        <v>275</v>
      </c>
      <c r="JG65" s="1" t="s">
        <v>275</v>
      </c>
      <c r="JH65" s="1" t="s">
        <v>275</v>
      </c>
      <c r="JI65" s="1" t="s">
        <v>275</v>
      </c>
      <c r="JJ65" s="1" t="s">
        <v>275</v>
      </c>
      <c r="JK65" s="1" t="s">
        <v>275</v>
      </c>
      <c r="JL65" s="1" t="s">
        <v>275</v>
      </c>
      <c r="JM65" s="1" t="s">
        <v>275</v>
      </c>
      <c r="JN65" s="1" t="s">
        <v>275</v>
      </c>
      <c r="JO65" s="1" t="s">
        <v>275</v>
      </c>
      <c r="JP65" s="1">
        <v>10139</v>
      </c>
      <c r="JQ65" s="26">
        <v>27281</v>
      </c>
      <c r="JR65" s="1">
        <f t="shared" si="10"/>
        <v>87.341123739394916</v>
      </c>
      <c r="JS65" s="1">
        <v>17477</v>
      </c>
      <c r="JT65" s="1">
        <v>23</v>
      </c>
      <c r="JU65" s="1">
        <v>4</v>
      </c>
      <c r="JV65" s="1">
        <v>4</v>
      </c>
      <c r="JW65" s="1">
        <v>8</v>
      </c>
      <c r="JX65" s="1">
        <v>1</v>
      </c>
      <c r="KK65" s="1">
        <v>3</v>
      </c>
      <c r="KM65" s="1">
        <v>1</v>
      </c>
      <c r="KN65" s="1">
        <v>1</v>
      </c>
      <c r="KO65" s="1">
        <v>5</v>
      </c>
      <c r="KU65" s="1">
        <v>13</v>
      </c>
      <c r="KV65" s="1">
        <v>4</v>
      </c>
      <c r="LB65" s="1">
        <v>1</v>
      </c>
      <c r="LF65" s="1" t="s">
        <v>270</v>
      </c>
      <c r="LH65" s="1">
        <v>1</v>
      </c>
      <c r="LK65" s="1">
        <v>1</v>
      </c>
      <c r="LM65" s="1">
        <v>1</v>
      </c>
    </row>
    <row r="66" spans="1:327" ht="15" x14ac:dyDescent="0.25">
      <c r="A66" s="35" t="s">
        <v>1486</v>
      </c>
      <c r="B66" s="35" t="s">
        <v>356</v>
      </c>
      <c r="C66" s="35"/>
      <c r="D66" s="18">
        <v>353.4</v>
      </c>
      <c r="E66" s="18">
        <f t="shared" si="6"/>
        <v>256.21392190152801</v>
      </c>
      <c r="F66" s="19">
        <v>72.840324255074805</v>
      </c>
      <c r="G66" s="20">
        <v>27.159675744925199</v>
      </c>
      <c r="H66" s="21">
        <v>90546</v>
      </c>
      <c r="I66" s="36">
        <v>2.93709600981692E-2</v>
      </c>
      <c r="J66" s="21">
        <v>46484</v>
      </c>
      <c r="K66" s="36">
        <v>0.51337441742318801</v>
      </c>
      <c r="L66" s="21">
        <v>44062</v>
      </c>
      <c r="M66" s="36">
        <v>0.48662558257681199</v>
      </c>
      <c r="N66" s="21">
        <v>23195</v>
      </c>
      <c r="O66" s="20">
        <f t="shared" si="7"/>
        <v>25.616813553332008</v>
      </c>
      <c r="P66" s="21">
        <v>22641</v>
      </c>
      <c r="Q66" s="20">
        <v>25.004969849579201</v>
      </c>
      <c r="R66" s="21">
        <v>62603</v>
      </c>
      <c r="S66" s="20">
        <f t="shared" si="8"/>
        <v>69.139442935082712</v>
      </c>
      <c r="T66" s="21">
        <v>34976</v>
      </c>
      <c r="U66" s="20">
        <v>38.6278797517284</v>
      </c>
      <c r="V66" s="21">
        <v>9699</v>
      </c>
      <c r="W66" s="20">
        <v>10.7116824597442</v>
      </c>
      <c r="X66" s="37" t="s">
        <v>1487</v>
      </c>
      <c r="Y66" s="20">
        <f t="shared" si="9"/>
        <v>73.928169107415016</v>
      </c>
      <c r="Z66" s="38">
        <v>11</v>
      </c>
      <c r="AA66" s="38">
        <v>50</v>
      </c>
      <c r="AB66" s="21">
        <v>15586</v>
      </c>
      <c r="AC66" s="21">
        <v>24650</v>
      </c>
      <c r="AD66" s="22">
        <v>3.67</v>
      </c>
      <c r="AE66" s="20">
        <v>3.0953349999999999</v>
      </c>
      <c r="AF66" s="20">
        <v>3.2170390000000002</v>
      </c>
      <c r="AG66" s="20">
        <v>0.68154199999999998</v>
      </c>
      <c r="AH66" s="22">
        <v>31</v>
      </c>
      <c r="AI66" s="23">
        <v>26.190378542427101</v>
      </c>
      <c r="AJ66" s="23">
        <f t="shared" si="5"/>
        <v>6455.9283107082802</v>
      </c>
      <c r="AK66" s="18">
        <v>15.4018044225</v>
      </c>
      <c r="AL66" s="21">
        <v>13179</v>
      </c>
      <c r="AM66" s="18">
        <v>20.2889482261</v>
      </c>
      <c r="AN66" s="21">
        <v>17361</v>
      </c>
      <c r="AO66" s="18">
        <v>44.5759048659</v>
      </c>
      <c r="AP66" s="21">
        <v>38144</v>
      </c>
      <c r="AQ66" s="18">
        <v>6.2525690582999998</v>
      </c>
      <c r="AR66" s="21">
        <v>5350</v>
      </c>
      <c r="AS66" s="18">
        <v>7.2852586319999997</v>
      </c>
      <c r="AT66" s="21">
        <v>6234</v>
      </c>
      <c r="AU66" s="18">
        <v>22.187974978300002</v>
      </c>
      <c r="AV66" s="21">
        <v>18986</v>
      </c>
      <c r="AW66" s="18">
        <v>32.268099800100003</v>
      </c>
      <c r="AX66" s="21">
        <v>27612</v>
      </c>
      <c r="AY66" s="18">
        <v>3.4226474495999999</v>
      </c>
      <c r="AZ66" s="21">
        <v>2929</v>
      </c>
      <c r="BA66" s="18">
        <v>9.5872800392999995</v>
      </c>
      <c r="BB66" s="21">
        <v>8204</v>
      </c>
      <c r="BC66" s="1">
        <v>108</v>
      </c>
      <c r="BD66" s="1">
        <v>82</v>
      </c>
      <c r="BE66" s="1">
        <v>26</v>
      </c>
      <c r="BF66" s="1">
        <v>1179</v>
      </c>
      <c r="BG66" s="1">
        <v>1000</v>
      </c>
      <c r="BH66" s="1">
        <v>179</v>
      </c>
      <c r="BI66" s="1">
        <v>0</v>
      </c>
      <c r="BJ66" s="22"/>
      <c r="BK66" s="22"/>
      <c r="BL66" s="22"/>
      <c r="BM66" s="22"/>
      <c r="BN66" s="22"/>
      <c r="BO66" s="22">
        <v>1539</v>
      </c>
      <c r="BP66" s="22">
        <v>17</v>
      </c>
      <c r="BQ66" s="22">
        <v>0</v>
      </c>
      <c r="BR66" s="22">
        <v>187</v>
      </c>
      <c r="BS66" s="22">
        <v>4</v>
      </c>
      <c r="BT66" s="22">
        <v>1</v>
      </c>
      <c r="BU66" s="22">
        <v>22</v>
      </c>
      <c r="BV66" s="22">
        <v>63</v>
      </c>
      <c r="BW66" s="22">
        <v>72</v>
      </c>
      <c r="BX66" s="22">
        <v>26</v>
      </c>
      <c r="BY66" s="22">
        <v>44</v>
      </c>
      <c r="BZ66" s="22">
        <v>180</v>
      </c>
      <c r="CA66" s="22">
        <v>923</v>
      </c>
      <c r="CB66" s="39">
        <v>15</v>
      </c>
      <c r="CC66" s="22">
        <v>82</v>
      </c>
      <c r="CD66" s="22">
        <v>25</v>
      </c>
      <c r="CE66" s="22">
        <v>28</v>
      </c>
      <c r="CF66" s="22">
        <v>25</v>
      </c>
      <c r="CG66" s="22">
        <v>4</v>
      </c>
      <c r="CH66" s="20">
        <v>28.1825557809331</v>
      </c>
      <c r="CI66" s="20">
        <v>37.963488843813401</v>
      </c>
      <c r="CJ66" s="20">
        <v>40.328600405679502</v>
      </c>
      <c r="CK66" s="20">
        <v>86.681541582150103</v>
      </c>
      <c r="CL66" s="20">
        <v>22.1947261663286</v>
      </c>
      <c r="CM66" s="20">
        <v>92.385395537525397</v>
      </c>
      <c r="CN66" s="20"/>
      <c r="CO66" s="1">
        <v>0</v>
      </c>
      <c r="CP66" s="21">
        <v>50000</v>
      </c>
      <c r="CQ66" s="21">
        <v>49500</v>
      </c>
      <c r="CR66" s="21">
        <v>500</v>
      </c>
      <c r="CS66" s="21">
        <v>0</v>
      </c>
      <c r="CT66" s="21">
        <v>9761</v>
      </c>
      <c r="CU66" s="21">
        <v>14</v>
      </c>
      <c r="CV66" s="21">
        <v>19</v>
      </c>
      <c r="CW66" s="22">
        <v>141</v>
      </c>
      <c r="CX66" s="22">
        <v>22586</v>
      </c>
      <c r="CY66" s="22">
        <v>1165</v>
      </c>
      <c r="CZ66" s="22">
        <v>46</v>
      </c>
      <c r="DA66" s="22">
        <v>2609</v>
      </c>
      <c r="DB66" s="22">
        <v>141</v>
      </c>
      <c r="DC66" s="22">
        <v>51</v>
      </c>
      <c r="DD66" s="22">
        <v>9559</v>
      </c>
      <c r="DE66" s="22">
        <v>402</v>
      </c>
      <c r="DF66" s="22">
        <v>22</v>
      </c>
      <c r="DG66" s="22">
        <v>4455</v>
      </c>
      <c r="DH66" s="22">
        <v>265</v>
      </c>
      <c r="DI66" s="22">
        <v>17</v>
      </c>
      <c r="DJ66" s="22">
        <v>4554</v>
      </c>
      <c r="DK66" s="22">
        <v>227</v>
      </c>
      <c r="DL66" s="22">
        <v>2</v>
      </c>
      <c r="DM66" s="22">
        <v>578</v>
      </c>
      <c r="DN66" s="22">
        <v>75</v>
      </c>
      <c r="DO66" s="1">
        <v>9.18</v>
      </c>
      <c r="DP66" s="1" t="s">
        <v>321</v>
      </c>
      <c r="DQ66" s="1">
        <v>3.82</v>
      </c>
      <c r="DR66" s="21">
        <v>2784168</v>
      </c>
      <c r="DS66" s="21">
        <v>17071</v>
      </c>
      <c r="DT66" s="21">
        <v>6271.4894204353304</v>
      </c>
      <c r="DU66" s="40">
        <v>9</v>
      </c>
      <c r="DV66" s="1">
        <v>2</v>
      </c>
      <c r="DW66" s="1">
        <v>1</v>
      </c>
      <c r="DX66" s="1">
        <v>0</v>
      </c>
      <c r="DY66" s="1">
        <v>2</v>
      </c>
      <c r="DZ66" s="1">
        <v>12</v>
      </c>
      <c r="EA66" s="1">
        <v>3635</v>
      </c>
      <c r="EB66" s="1">
        <v>7246</v>
      </c>
      <c r="EC66" s="1">
        <v>1154112</v>
      </c>
      <c r="ED66" s="21">
        <v>44815</v>
      </c>
      <c r="EE66" s="21">
        <v>44048</v>
      </c>
      <c r="EF66" s="20">
        <v>98.288519468927802</v>
      </c>
      <c r="EG66" s="20">
        <v>40.567108608790399</v>
      </c>
      <c r="EH66" s="20">
        <v>59.432891391209601</v>
      </c>
      <c r="EI66" s="22">
        <v>767</v>
      </c>
      <c r="EJ66" s="20">
        <v>1.7114805310721899</v>
      </c>
      <c r="EK66" s="21">
        <v>3226</v>
      </c>
      <c r="EL66" s="21">
        <v>26036</v>
      </c>
      <c r="EM66" s="41">
        <v>23615.453000000001</v>
      </c>
      <c r="EN66" s="21">
        <v>40483</v>
      </c>
      <c r="EO66" s="28">
        <v>4.3944369999999999</v>
      </c>
      <c r="EP66" s="28">
        <v>45.962502999999998</v>
      </c>
      <c r="EQ66" s="28">
        <v>19.158659</v>
      </c>
      <c r="ER66" s="28">
        <v>29.582788000000001</v>
      </c>
      <c r="ES66" s="1">
        <v>28.234746000000001</v>
      </c>
      <c r="ET66" s="1">
        <v>1.61</v>
      </c>
      <c r="EU66" s="31">
        <v>57.388506805996698</v>
      </c>
      <c r="EV66" s="31" t="s">
        <v>462</v>
      </c>
      <c r="EW66" s="1">
        <v>14</v>
      </c>
      <c r="EX66" s="1">
        <v>1</v>
      </c>
      <c r="EY66" s="1">
        <v>0</v>
      </c>
      <c r="EZ66" s="1">
        <v>0</v>
      </c>
      <c r="FA66" s="1">
        <v>0</v>
      </c>
      <c r="FB66" s="33">
        <v>0</v>
      </c>
      <c r="FC66" s="1">
        <v>20</v>
      </c>
      <c r="FD66" s="1">
        <v>0</v>
      </c>
      <c r="FE66" s="1">
        <v>1</v>
      </c>
      <c r="FF66" s="1">
        <v>0</v>
      </c>
      <c r="FG66" s="1">
        <v>2</v>
      </c>
      <c r="FH66" s="1">
        <v>7</v>
      </c>
      <c r="FI66" s="22">
        <v>4</v>
      </c>
      <c r="FJ66" s="18">
        <v>5821.5</v>
      </c>
      <c r="FK66" s="18">
        <v>3080.8</v>
      </c>
      <c r="FL66" s="41">
        <v>30644.38</v>
      </c>
      <c r="FM66" s="41">
        <v>146090.04</v>
      </c>
      <c r="FN66" s="37" t="s">
        <v>1488</v>
      </c>
      <c r="FO66" s="37" t="s">
        <v>1489</v>
      </c>
      <c r="FP66" s="37" t="s">
        <v>1490</v>
      </c>
      <c r="FQ66" s="37" t="s">
        <v>1491</v>
      </c>
      <c r="FR66" s="37" t="s">
        <v>1492</v>
      </c>
      <c r="FS66" s="37" t="s">
        <v>1493</v>
      </c>
      <c r="FT66" s="37" t="s">
        <v>1494</v>
      </c>
      <c r="FU66" s="37" t="s">
        <v>1495</v>
      </c>
      <c r="FV66" s="37" t="s">
        <v>1496</v>
      </c>
      <c r="FW66" s="37" t="s">
        <v>1497</v>
      </c>
      <c r="FX66" s="37" t="s">
        <v>1498</v>
      </c>
      <c r="FY66" s="37" t="s">
        <v>1499</v>
      </c>
      <c r="FZ66" s="1" t="s">
        <v>275</v>
      </c>
      <c r="GA66" s="1" t="s">
        <v>275</v>
      </c>
      <c r="GB66" s="37" t="s">
        <v>1500</v>
      </c>
      <c r="GC66" s="37" t="s">
        <v>1501</v>
      </c>
      <c r="GD66" s="37" t="s">
        <v>1502</v>
      </c>
      <c r="GE66" s="37" t="s">
        <v>1503</v>
      </c>
      <c r="GF66" s="37" t="s">
        <v>1504</v>
      </c>
      <c r="GG66" s="37" t="s">
        <v>1505</v>
      </c>
      <c r="GH66" s="1" t="s">
        <v>275</v>
      </c>
      <c r="GI66" s="1" t="s">
        <v>275</v>
      </c>
      <c r="GJ66" s="1" t="s">
        <v>275</v>
      </c>
      <c r="GK66" s="1" t="s">
        <v>275</v>
      </c>
      <c r="GL66" s="1">
        <v>4196.8</v>
      </c>
      <c r="GM66" s="1">
        <v>1333.83</v>
      </c>
      <c r="GN66" s="1">
        <v>7238.8</v>
      </c>
      <c r="GO66" s="1">
        <v>1139.6500000000001</v>
      </c>
      <c r="GP66" s="1" t="s">
        <v>275</v>
      </c>
      <c r="GQ66" s="1" t="s">
        <v>275</v>
      </c>
      <c r="GR66" s="1" t="s">
        <v>275</v>
      </c>
      <c r="GS66" s="1" t="s">
        <v>275</v>
      </c>
      <c r="GT66" s="1" t="s">
        <v>275</v>
      </c>
      <c r="GU66" s="1" t="s">
        <v>275</v>
      </c>
      <c r="GV66" s="1" t="s">
        <v>275</v>
      </c>
      <c r="GW66" s="1" t="s">
        <v>275</v>
      </c>
      <c r="GX66" s="1" t="s">
        <v>275</v>
      </c>
      <c r="GY66" s="1" t="s">
        <v>275</v>
      </c>
      <c r="GZ66" s="1" t="s">
        <v>275</v>
      </c>
      <c r="HA66" s="1" t="s">
        <v>275</v>
      </c>
      <c r="HB66" s="1" t="s">
        <v>275</v>
      </c>
      <c r="HC66" s="1" t="s">
        <v>275</v>
      </c>
      <c r="HD66" s="1" t="s">
        <v>275</v>
      </c>
      <c r="HE66" s="1" t="s">
        <v>275</v>
      </c>
      <c r="HF66" s="1" t="s">
        <v>275</v>
      </c>
      <c r="HG66" s="1" t="s">
        <v>275</v>
      </c>
      <c r="HH66" s="1" t="s">
        <v>275</v>
      </c>
      <c r="HI66" s="1" t="s">
        <v>275</v>
      </c>
      <c r="HJ66" s="1" t="s">
        <v>275</v>
      </c>
      <c r="HK66" s="1" t="s">
        <v>275</v>
      </c>
      <c r="HL66" s="1">
        <v>239.37</v>
      </c>
      <c r="HM66" s="1">
        <v>2264.0700000000002</v>
      </c>
      <c r="HN66" s="1" t="s">
        <v>275</v>
      </c>
      <c r="HO66" s="1" t="s">
        <v>275</v>
      </c>
      <c r="HP66" s="1" t="s">
        <v>275</v>
      </c>
      <c r="HQ66" s="1" t="s">
        <v>275</v>
      </c>
      <c r="HR66" s="1" t="s">
        <v>275</v>
      </c>
      <c r="HS66" s="1" t="s">
        <v>275</v>
      </c>
      <c r="HT66" s="1" t="s">
        <v>275</v>
      </c>
      <c r="HU66" s="1" t="s">
        <v>275</v>
      </c>
      <c r="HV66" s="1" t="s">
        <v>275</v>
      </c>
      <c r="HW66" s="1" t="s">
        <v>275</v>
      </c>
      <c r="HX66" s="1">
        <v>158</v>
      </c>
      <c r="HY66" s="1">
        <v>1125.77</v>
      </c>
      <c r="HZ66" s="1" t="s">
        <v>275</v>
      </c>
      <c r="IA66" s="1" t="s">
        <v>275</v>
      </c>
      <c r="IB66" s="1">
        <v>20174.5</v>
      </c>
      <c r="IC66" s="1">
        <v>88475.62</v>
      </c>
      <c r="ID66" s="1" t="s">
        <v>275</v>
      </c>
      <c r="IE66" s="1" t="s">
        <v>275</v>
      </c>
      <c r="IF66" s="1" t="s">
        <v>275</v>
      </c>
      <c r="IG66" s="1" t="s">
        <v>275</v>
      </c>
      <c r="IH66" s="1" t="s">
        <v>275</v>
      </c>
      <c r="II66" s="1" t="s">
        <v>275</v>
      </c>
      <c r="IJ66" s="1" t="s">
        <v>275</v>
      </c>
      <c r="IK66" s="1" t="s">
        <v>275</v>
      </c>
      <c r="IL66" s="1" t="s">
        <v>275</v>
      </c>
      <c r="IM66" s="1" t="s">
        <v>275</v>
      </c>
      <c r="IN66" s="1" t="s">
        <v>275</v>
      </c>
      <c r="IO66" s="1" t="s">
        <v>275</v>
      </c>
      <c r="IP66" s="1" t="s">
        <v>275</v>
      </c>
      <c r="IQ66" s="1" t="s">
        <v>275</v>
      </c>
      <c r="IR66" s="1" t="s">
        <v>275</v>
      </c>
      <c r="IS66" s="1" t="s">
        <v>275</v>
      </c>
      <c r="IT66" s="1" t="s">
        <v>275</v>
      </c>
      <c r="IU66" s="1" t="s">
        <v>275</v>
      </c>
      <c r="IV66" s="1" t="s">
        <v>275</v>
      </c>
      <c r="IW66" s="1" t="s">
        <v>275</v>
      </c>
      <c r="IX66" s="1" t="s">
        <v>275</v>
      </c>
      <c r="IY66" s="1" t="s">
        <v>275</v>
      </c>
      <c r="IZ66" s="1" t="s">
        <v>275</v>
      </c>
      <c r="JA66" s="1" t="s">
        <v>275</v>
      </c>
      <c r="JB66" s="1" t="s">
        <v>275</v>
      </c>
      <c r="JC66" s="1" t="s">
        <v>275</v>
      </c>
      <c r="JD66" s="1">
        <v>230.6</v>
      </c>
      <c r="JE66" s="1">
        <v>1810.21</v>
      </c>
      <c r="JF66" s="1" t="s">
        <v>275</v>
      </c>
      <c r="JG66" s="1" t="s">
        <v>275</v>
      </c>
      <c r="JH66" s="1" t="s">
        <v>275</v>
      </c>
      <c r="JI66" s="1" t="s">
        <v>275</v>
      </c>
      <c r="JJ66" s="1" t="s">
        <v>275</v>
      </c>
      <c r="JK66" s="1" t="s">
        <v>275</v>
      </c>
      <c r="JL66" s="1" t="s">
        <v>275</v>
      </c>
      <c r="JM66" s="1" t="s">
        <v>275</v>
      </c>
      <c r="JN66" s="1" t="s">
        <v>275</v>
      </c>
      <c r="JO66" s="1" t="s">
        <v>275</v>
      </c>
      <c r="JP66" s="1">
        <v>2823</v>
      </c>
      <c r="JQ66" s="26">
        <v>21255</v>
      </c>
      <c r="JR66" s="1">
        <f t="shared" si="10"/>
        <v>23.47425617917964</v>
      </c>
      <c r="JS66" s="1">
        <v>423</v>
      </c>
      <c r="JT66" s="1">
        <v>4539</v>
      </c>
      <c r="JU66" s="1">
        <v>5</v>
      </c>
      <c r="JV66" s="1">
        <v>58</v>
      </c>
      <c r="JW66" s="1">
        <v>128</v>
      </c>
      <c r="JX66" s="1">
        <v>47</v>
      </c>
      <c r="KB66" s="1">
        <v>5</v>
      </c>
      <c r="KD66" s="1">
        <v>2</v>
      </c>
      <c r="KF66" s="1">
        <v>7</v>
      </c>
      <c r="KH66" s="1">
        <v>35</v>
      </c>
      <c r="KM66" s="1">
        <v>50</v>
      </c>
      <c r="KN66" s="1">
        <v>4</v>
      </c>
      <c r="KO66" s="1">
        <v>34</v>
      </c>
      <c r="KU66" s="1">
        <v>17</v>
      </c>
      <c r="KV66" s="1">
        <v>4</v>
      </c>
      <c r="KW66" s="1">
        <v>121</v>
      </c>
      <c r="KY66" s="1">
        <v>28</v>
      </c>
      <c r="KZ66" s="1">
        <v>4</v>
      </c>
      <c r="LF66" s="1">
        <v>1</v>
      </c>
      <c r="LG66" s="1">
        <v>10</v>
      </c>
      <c r="LH66" s="1">
        <v>21</v>
      </c>
      <c r="LJ66" s="1">
        <v>4</v>
      </c>
      <c r="LL66" s="1">
        <v>1</v>
      </c>
      <c r="LM66" s="1">
        <v>5</v>
      </c>
      <c r="LN66" s="1">
        <v>10</v>
      </c>
    </row>
    <row r="67" spans="1:327" ht="15" x14ac:dyDescent="0.25">
      <c r="A67" s="35" t="s">
        <v>1506</v>
      </c>
      <c r="B67" s="35" t="s">
        <v>356</v>
      </c>
      <c r="C67" s="35"/>
      <c r="D67" s="24">
        <v>147.80000000000001</v>
      </c>
      <c r="E67" s="24">
        <f t="shared" si="6"/>
        <v>73.27469553450608</v>
      </c>
      <c r="F67" s="19">
        <v>0</v>
      </c>
      <c r="G67" s="19">
        <v>100</v>
      </c>
      <c r="H67" s="25">
        <v>10830</v>
      </c>
      <c r="I67" s="42">
        <v>3.5129933720227501E-3</v>
      </c>
      <c r="J67" s="25">
        <v>5575</v>
      </c>
      <c r="K67" s="42">
        <v>0.51477377654663004</v>
      </c>
      <c r="L67" s="25">
        <v>5255</v>
      </c>
      <c r="M67" s="42">
        <v>0.48522622345337002</v>
      </c>
      <c r="N67" s="25">
        <v>2572</v>
      </c>
      <c r="O67" s="19">
        <f t="shared" si="7"/>
        <v>23.748845798707293</v>
      </c>
      <c r="P67" s="25">
        <v>2442</v>
      </c>
      <c r="Q67" s="19">
        <v>22.548476454293599</v>
      </c>
      <c r="R67" s="25">
        <v>7731</v>
      </c>
      <c r="S67" s="20">
        <f t="shared" si="8"/>
        <v>71.385041551246545</v>
      </c>
      <c r="T67" s="25">
        <v>4047</v>
      </c>
      <c r="U67" s="19">
        <v>37.368421052631597</v>
      </c>
      <c r="V67" s="25">
        <v>1769</v>
      </c>
      <c r="W67" s="19">
        <v>16.3342566943675</v>
      </c>
      <c r="X67" s="37" t="s">
        <v>1507</v>
      </c>
      <c r="Y67" s="20">
        <f t="shared" si="9"/>
        <v>74.662973222529999</v>
      </c>
      <c r="Z67" s="1">
        <v>5</v>
      </c>
      <c r="AA67" s="1">
        <v>12</v>
      </c>
      <c r="AB67" s="26">
        <v>2770</v>
      </c>
      <c r="AC67" s="25">
        <v>3254</v>
      </c>
      <c r="AD67" s="1">
        <v>3.32</v>
      </c>
      <c r="AE67" s="19">
        <v>2.1819299999999999</v>
      </c>
      <c r="AF67" s="19">
        <v>6.3614009999999999</v>
      </c>
      <c r="AG67" s="19">
        <v>2.0897359999999998</v>
      </c>
      <c r="AH67" s="1">
        <v>0</v>
      </c>
      <c r="AI67" s="23">
        <v>22.821969696969699</v>
      </c>
      <c r="AJ67" s="23">
        <f t="shared" si="5"/>
        <v>742.62689393939399</v>
      </c>
      <c r="AK67" s="24">
        <v>15.698480375400001</v>
      </c>
      <c r="AL67" s="25">
        <v>1785</v>
      </c>
      <c r="AM67" s="24">
        <v>24.703575820400001</v>
      </c>
      <c r="AN67" s="25">
        <v>2808</v>
      </c>
      <c r="AO67" s="24">
        <v>76.352761547699998</v>
      </c>
      <c r="AP67" s="25">
        <v>8680</v>
      </c>
      <c r="AQ67" s="24">
        <v>4.1273573903000003</v>
      </c>
      <c r="AR67" s="25">
        <v>469</v>
      </c>
      <c r="AS67" s="24">
        <v>18.437216856599999</v>
      </c>
      <c r="AT67" s="25">
        <v>2096</v>
      </c>
      <c r="AU67" s="24">
        <v>28.8341228964</v>
      </c>
      <c r="AV67" s="25">
        <v>3278</v>
      </c>
      <c r="AW67" s="24">
        <v>42.042350286100003</v>
      </c>
      <c r="AX67" s="25">
        <v>4779</v>
      </c>
      <c r="AY67" s="24">
        <v>4.0383856624999996</v>
      </c>
      <c r="AZ67" s="25">
        <v>459</v>
      </c>
      <c r="BA67" s="24">
        <v>2.6293977425000001</v>
      </c>
      <c r="BB67" s="25">
        <v>299</v>
      </c>
      <c r="BC67" s="1">
        <v>11</v>
      </c>
      <c r="BD67" s="1">
        <v>10</v>
      </c>
      <c r="BE67" s="1">
        <v>1</v>
      </c>
      <c r="BF67" s="1">
        <v>12</v>
      </c>
      <c r="BG67" s="1">
        <v>9</v>
      </c>
      <c r="BH67" s="1">
        <v>3</v>
      </c>
      <c r="BI67" s="1">
        <v>0</v>
      </c>
      <c r="BO67" s="1">
        <v>49</v>
      </c>
      <c r="BP67" s="1">
        <v>6</v>
      </c>
      <c r="BQ67" s="1">
        <v>0</v>
      </c>
      <c r="BR67" s="1">
        <v>7</v>
      </c>
      <c r="BS67" s="1">
        <v>0</v>
      </c>
      <c r="BT67" s="1">
        <v>0</v>
      </c>
      <c r="BU67" s="1">
        <v>1</v>
      </c>
      <c r="BV67" s="1">
        <v>2</v>
      </c>
      <c r="BW67" s="1">
        <v>1</v>
      </c>
      <c r="BX67" s="1">
        <v>0</v>
      </c>
      <c r="BY67" s="1">
        <v>1</v>
      </c>
      <c r="BZ67" s="1">
        <v>3</v>
      </c>
      <c r="CA67" s="1">
        <v>28</v>
      </c>
      <c r="CB67" s="39" t="s">
        <v>275</v>
      </c>
      <c r="CC67" s="1">
        <v>31</v>
      </c>
      <c r="CD67" s="1">
        <v>0</v>
      </c>
      <c r="CE67" s="1">
        <v>26</v>
      </c>
      <c r="CF67" s="1">
        <v>5</v>
      </c>
      <c r="CG67" s="1">
        <v>0</v>
      </c>
      <c r="CH67" s="19">
        <v>17.9471419791026</v>
      </c>
      <c r="CI67" s="19">
        <v>28.4880147510756</v>
      </c>
      <c r="CJ67" s="19">
        <v>25.875845113706202</v>
      </c>
      <c r="CK67" s="19">
        <v>82.329440688383499</v>
      </c>
      <c r="CL67" s="19">
        <v>8.4818684695759092</v>
      </c>
      <c r="CM67" s="19">
        <v>85.464044253226803</v>
      </c>
      <c r="CN67" s="19"/>
      <c r="CO67" s="1">
        <v>0</v>
      </c>
      <c r="CP67" s="26">
        <v>2420</v>
      </c>
      <c r="CQ67" s="26">
        <v>1936</v>
      </c>
      <c r="CR67" s="26">
        <v>363</v>
      </c>
      <c r="CS67" s="26">
        <v>121</v>
      </c>
      <c r="CT67" s="26">
        <v>986</v>
      </c>
      <c r="CU67" s="26">
        <v>0</v>
      </c>
      <c r="CV67" s="26"/>
      <c r="CW67" s="1">
        <v>34</v>
      </c>
      <c r="CX67" s="1">
        <v>3023</v>
      </c>
      <c r="CY67" s="1">
        <v>150</v>
      </c>
      <c r="CZ67" s="1">
        <v>13</v>
      </c>
      <c r="DA67" s="1">
        <v>291</v>
      </c>
      <c r="DB67" s="1">
        <v>19</v>
      </c>
      <c r="DC67" s="1">
        <v>14</v>
      </c>
      <c r="DD67" s="1">
        <v>991</v>
      </c>
      <c r="DE67" s="1">
        <v>54</v>
      </c>
      <c r="DF67" s="1">
        <v>5</v>
      </c>
      <c r="DG67" s="1">
        <v>594</v>
      </c>
      <c r="DH67" s="1">
        <v>28</v>
      </c>
      <c r="DI67" s="1">
        <v>1</v>
      </c>
      <c r="DJ67" s="1">
        <v>857</v>
      </c>
      <c r="DK67" s="1">
        <v>27</v>
      </c>
      <c r="DL67" s="1">
        <v>1</v>
      </c>
      <c r="DM67" s="1">
        <v>203</v>
      </c>
      <c r="DN67" s="1">
        <v>13</v>
      </c>
      <c r="DO67" s="1">
        <v>8.92</v>
      </c>
      <c r="DP67" s="1" t="s">
        <v>358</v>
      </c>
      <c r="DQ67" s="1">
        <v>3.91</v>
      </c>
      <c r="DR67" s="26">
        <v>236429</v>
      </c>
      <c r="DS67" s="26">
        <v>2567</v>
      </c>
      <c r="DT67" s="26">
        <v>1306.71376255267</v>
      </c>
      <c r="DU67" s="40">
        <v>1</v>
      </c>
      <c r="DV67" s="1">
        <v>7</v>
      </c>
      <c r="DW67" s="1">
        <v>0</v>
      </c>
      <c r="DX67" s="1">
        <v>0</v>
      </c>
      <c r="DY67" s="1">
        <v>7</v>
      </c>
      <c r="DZ67" s="1">
        <v>5</v>
      </c>
      <c r="EA67" s="1">
        <v>569</v>
      </c>
      <c r="EB67" s="1">
        <v>1047</v>
      </c>
      <c r="EC67" s="1">
        <v>142288</v>
      </c>
      <c r="ED67" s="26">
        <v>5151</v>
      </c>
      <c r="EE67" s="26">
        <v>5058</v>
      </c>
      <c r="EF67" s="19">
        <v>98.194525334886393</v>
      </c>
      <c r="EG67" s="19">
        <v>41.083432186635001</v>
      </c>
      <c r="EH67" s="19">
        <v>58.916567813364999</v>
      </c>
      <c r="EI67" s="1">
        <v>93</v>
      </c>
      <c r="EJ67" s="19">
        <v>1.80547466511357</v>
      </c>
      <c r="EK67" s="26">
        <v>136</v>
      </c>
      <c r="EL67" s="26">
        <v>241</v>
      </c>
      <c r="EM67" s="44">
        <v>18.72</v>
      </c>
      <c r="EN67" s="26">
        <v>3874</v>
      </c>
      <c r="EO67" s="23">
        <v>19.798658</v>
      </c>
      <c r="EP67" s="23">
        <v>30.149716000000002</v>
      </c>
      <c r="EQ67" s="23">
        <v>16.75271</v>
      </c>
      <c r="ER67" s="23">
        <v>31.698502999999999</v>
      </c>
      <c r="ES67" s="1">
        <v>0</v>
      </c>
      <c r="ET67" s="1">
        <v>0</v>
      </c>
      <c r="EU67" s="31">
        <v>55.7767683218919</v>
      </c>
      <c r="EV67" s="31" t="s">
        <v>299</v>
      </c>
      <c r="EW67" s="1" t="s">
        <v>275</v>
      </c>
      <c r="EX67" s="1" t="s">
        <v>275</v>
      </c>
      <c r="EY67" s="1" t="s">
        <v>275</v>
      </c>
      <c r="EZ67" s="1" t="s">
        <v>275</v>
      </c>
      <c r="FA67" s="1" t="s">
        <v>275</v>
      </c>
      <c r="FC67" s="1" t="s">
        <v>275</v>
      </c>
      <c r="FD67" s="1" t="s">
        <v>275</v>
      </c>
      <c r="FE67" s="1" t="s">
        <v>275</v>
      </c>
      <c r="FF67" s="1" t="s">
        <v>275</v>
      </c>
      <c r="FG67" s="1" t="s">
        <v>275</v>
      </c>
      <c r="FH67" s="1">
        <v>3</v>
      </c>
      <c r="FI67" s="1">
        <v>2</v>
      </c>
      <c r="FJ67" s="24">
        <v>2939.9</v>
      </c>
      <c r="FK67" s="24">
        <v>1852.64</v>
      </c>
      <c r="FL67" s="44">
        <v>80697.25</v>
      </c>
      <c r="FM67" s="44">
        <v>83780.53</v>
      </c>
      <c r="FN67" s="37" t="s">
        <v>1508</v>
      </c>
      <c r="FO67" s="37" t="s">
        <v>1509</v>
      </c>
      <c r="FP67" s="37" t="s">
        <v>1510</v>
      </c>
      <c r="FQ67" s="37" t="s">
        <v>1511</v>
      </c>
      <c r="FR67" s="37" t="s">
        <v>1512</v>
      </c>
      <c r="FS67" s="37" t="s">
        <v>1513</v>
      </c>
      <c r="FT67" s="37" t="s">
        <v>1514</v>
      </c>
      <c r="FU67" s="37" t="s">
        <v>1515</v>
      </c>
      <c r="FV67" s="37" t="s">
        <v>1516</v>
      </c>
      <c r="FW67" s="37" t="s">
        <v>1517</v>
      </c>
      <c r="FX67" s="37" t="s">
        <v>1518</v>
      </c>
      <c r="FY67" s="37" t="s">
        <v>1519</v>
      </c>
      <c r="FZ67" s="1" t="s">
        <v>275</v>
      </c>
      <c r="GA67" s="1" t="s">
        <v>275</v>
      </c>
      <c r="GB67" s="37" t="s">
        <v>1520</v>
      </c>
      <c r="GC67" s="37" t="s">
        <v>1521</v>
      </c>
      <c r="GD67" s="37" t="s">
        <v>1522</v>
      </c>
      <c r="GE67" s="37" t="s">
        <v>1523</v>
      </c>
      <c r="GF67" s="37" t="s">
        <v>1524</v>
      </c>
      <c r="GG67" s="37" t="s">
        <v>1525</v>
      </c>
      <c r="GH67" s="1" t="s">
        <v>275</v>
      </c>
      <c r="GI67" s="1" t="s">
        <v>275</v>
      </c>
      <c r="GJ67" s="1" t="s">
        <v>275</v>
      </c>
      <c r="GK67" s="1" t="s">
        <v>275</v>
      </c>
      <c r="GL67" s="1">
        <v>66998</v>
      </c>
      <c r="GM67" s="1">
        <v>21239.71</v>
      </c>
      <c r="GN67" s="1">
        <v>3292.4</v>
      </c>
      <c r="GO67" s="1">
        <v>521.89</v>
      </c>
      <c r="GP67" s="1" t="s">
        <v>275</v>
      </c>
      <c r="GQ67" s="1" t="s">
        <v>275</v>
      </c>
      <c r="GR67" s="1" t="s">
        <v>275</v>
      </c>
      <c r="GS67" s="1" t="s">
        <v>275</v>
      </c>
      <c r="GT67" s="1" t="s">
        <v>275</v>
      </c>
      <c r="GU67" s="1" t="s">
        <v>275</v>
      </c>
      <c r="GV67" s="1">
        <v>152</v>
      </c>
      <c r="GW67" s="1">
        <v>562.4</v>
      </c>
      <c r="GX67" s="1" t="s">
        <v>275</v>
      </c>
      <c r="GY67" s="1" t="s">
        <v>275</v>
      </c>
      <c r="GZ67" s="1" t="s">
        <v>275</v>
      </c>
      <c r="HA67" s="1" t="s">
        <v>275</v>
      </c>
      <c r="HB67" s="1">
        <v>101</v>
      </c>
      <c r="HC67" s="1">
        <v>686.8</v>
      </c>
      <c r="HD67" s="1" t="s">
        <v>275</v>
      </c>
      <c r="HE67" s="1" t="s">
        <v>275</v>
      </c>
      <c r="HF67" s="1">
        <v>25.3</v>
      </c>
      <c r="HG67" s="1">
        <v>302.3</v>
      </c>
      <c r="HH67" s="1" t="s">
        <v>275</v>
      </c>
      <c r="HI67" s="1" t="s">
        <v>275</v>
      </c>
      <c r="HJ67" s="1" t="s">
        <v>275</v>
      </c>
      <c r="HK67" s="1" t="s">
        <v>275</v>
      </c>
      <c r="HL67" s="1">
        <v>88.58</v>
      </c>
      <c r="HM67" s="1">
        <v>841.12</v>
      </c>
      <c r="HN67" s="1" t="s">
        <v>275</v>
      </c>
      <c r="HO67" s="1" t="s">
        <v>275</v>
      </c>
      <c r="HP67" s="1" t="s">
        <v>275</v>
      </c>
      <c r="HQ67" s="1" t="s">
        <v>275</v>
      </c>
      <c r="HR67" s="1" t="s">
        <v>275</v>
      </c>
      <c r="HS67" s="1" t="s">
        <v>275</v>
      </c>
      <c r="HT67" s="1" t="s">
        <v>275</v>
      </c>
      <c r="HU67" s="1" t="s">
        <v>275</v>
      </c>
      <c r="HV67" s="1" t="s">
        <v>275</v>
      </c>
      <c r="HW67" s="1" t="s">
        <v>275</v>
      </c>
      <c r="HX67" s="1">
        <v>164</v>
      </c>
      <c r="HY67" s="1">
        <v>1179.2</v>
      </c>
      <c r="HZ67" s="1" t="s">
        <v>275</v>
      </c>
      <c r="IA67" s="1" t="s">
        <v>275</v>
      </c>
      <c r="IB67" s="1">
        <v>7793.5</v>
      </c>
      <c r="IC67" s="1">
        <v>34213.47</v>
      </c>
      <c r="ID67" s="1" t="s">
        <v>275</v>
      </c>
      <c r="IE67" s="1" t="s">
        <v>275</v>
      </c>
      <c r="IF67" s="1" t="s">
        <v>275</v>
      </c>
      <c r="IG67" s="1" t="s">
        <v>275</v>
      </c>
      <c r="IH67" s="1" t="s">
        <v>275</v>
      </c>
      <c r="II67" s="1" t="s">
        <v>275</v>
      </c>
      <c r="IJ67" s="1" t="s">
        <v>275</v>
      </c>
      <c r="IK67" s="1" t="s">
        <v>275</v>
      </c>
      <c r="IL67" s="1" t="s">
        <v>275</v>
      </c>
      <c r="IM67" s="1" t="s">
        <v>275</v>
      </c>
      <c r="IN67" s="1" t="s">
        <v>275</v>
      </c>
      <c r="IO67" s="1" t="s">
        <v>275</v>
      </c>
      <c r="IP67" s="1" t="s">
        <v>275</v>
      </c>
      <c r="IQ67" s="1" t="s">
        <v>275</v>
      </c>
      <c r="IR67" s="1" t="s">
        <v>275</v>
      </c>
      <c r="IS67" s="1" t="s">
        <v>275</v>
      </c>
      <c r="IT67" s="1" t="s">
        <v>275</v>
      </c>
      <c r="IU67" s="1" t="s">
        <v>275</v>
      </c>
      <c r="IV67" s="1" t="s">
        <v>275</v>
      </c>
      <c r="IW67" s="1" t="s">
        <v>275</v>
      </c>
      <c r="IX67" s="1" t="s">
        <v>275</v>
      </c>
      <c r="IY67" s="1" t="s">
        <v>275</v>
      </c>
      <c r="IZ67" s="1" t="s">
        <v>275</v>
      </c>
      <c r="JA67" s="1" t="s">
        <v>275</v>
      </c>
      <c r="JB67" s="1" t="s">
        <v>275</v>
      </c>
      <c r="JC67" s="1" t="s">
        <v>275</v>
      </c>
      <c r="JD67" s="1" t="s">
        <v>275</v>
      </c>
      <c r="JE67" s="1" t="s">
        <v>275</v>
      </c>
      <c r="JF67" s="1" t="s">
        <v>275</v>
      </c>
      <c r="JG67" s="1" t="s">
        <v>275</v>
      </c>
      <c r="JH67" s="1" t="s">
        <v>275</v>
      </c>
      <c r="JI67" s="1" t="s">
        <v>275</v>
      </c>
      <c r="JJ67" s="1">
        <v>7.1</v>
      </c>
      <c r="JK67" s="1">
        <v>22.37</v>
      </c>
      <c r="JL67" s="1" t="s">
        <v>275</v>
      </c>
      <c r="JM67" s="1" t="s">
        <v>275</v>
      </c>
      <c r="JN67" s="1" t="s">
        <v>275</v>
      </c>
      <c r="JO67" s="1" t="s">
        <v>275</v>
      </c>
      <c r="JP67" s="1">
        <v>226</v>
      </c>
      <c r="JQ67" s="26">
        <v>3143</v>
      </c>
      <c r="JR67" s="1">
        <f t="shared" si="10"/>
        <v>29.021237303785778</v>
      </c>
      <c r="JS67" s="1">
        <v>27</v>
      </c>
      <c r="JT67" s="1">
        <v>406</v>
      </c>
      <c r="JW67" s="1">
        <v>5</v>
      </c>
      <c r="KH67" s="1">
        <v>5</v>
      </c>
      <c r="KO67" s="1">
        <v>1</v>
      </c>
      <c r="LG67" s="1">
        <v>7</v>
      </c>
    </row>
    <row r="68" spans="1:327" ht="15" x14ac:dyDescent="0.25">
      <c r="A68" s="35" t="s">
        <v>1526</v>
      </c>
      <c r="B68" s="35" t="s">
        <v>356</v>
      </c>
      <c r="C68" s="35"/>
      <c r="D68" s="18">
        <v>44.941882796785002</v>
      </c>
      <c r="E68" s="18">
        <f t="shared" ref="E68:E87" si="11">H68/D68</f>
        <v>261.84928773927214</v>
      </c>
      <c r="F68" s="19">
        <v>77.710740992522105</v>
      </c>
      <c r="G68" s="20">
        <v>22.289259007477899</v>
      </c>
      <c r="H68" s="21">
        <v>11768</v>
      </c>
      <c r="I68" s="36">
        <v>3.81725817192648E-3</v>
      </c>
      <c r="J68" s="21">
        <v>6028</v>
      </c>
      <c r="K68" s="36">
        <v>0.51223657375934695</v>
      </c>
      <c r="L68" s="21">
        <v>5740</v>
      </c>
      <c r="M68" s="36">
        <v>0.487763426240653</v>
      </c>
      <c r="N68" s="21">
        <v>2901</v>
      </c>
      <c r="O68" s="20">
        <f t="shared" ref="O68:O87" si="12">N68*100/H68</f>
        <v>24.651597552685249</v>
      </c>
      <c r="P68" s="21">
        <v>2916</v>
      </c>
      <c r="Q68" s="20">
        <v>24.7790618626784</v>
      </c>
      <c r="R68" s="21">
        <v>8247</v>
      </c>
      <c r="S68" s="20">
        <f t="shared" ref="S68:S87" si="13">R68/H68*100</f>
        <v>70.079877634262417</v>
      </c>
      <c r="T68" s="21">
        <v>4519</v>
      </c>
      <c r="U68" s="20">
        <v>38.400747790618603</v>
      </c>
      <c r="V68" s="21">
        <v>1427</v>
      </c>
      <c r="W68" s="20">
        <v>12.126104690686599</v>
      </c>
      <c r="X68" s="37" t="s">
        <v>1527</v>
      </c>
      <c r="Y68" s="20">
        <f t="shared" ref="Y68:Y87" si="14">X68/H68*100</f>
        <v>66.910265125764795</v>
      </c>
      <c r="Z68" s="38">
        <v>2</v>
      </c>
      <c r="AA68" s="38">
        <v>9</v>
      </c>
      <c r="AB68" s="21">
        <v>2120</v>
      </c>
      <c r="AC68" s="21">
        <v>3079</v>
      </c>
      <c r="AD68" s="22">
        <v>3.81</v>
      </c>
      <c r="AE68" s="20">
        <v>0.90938600000000003</v>
      </c>
      <c r="AF68" s="20">
        <v>1.623904</v>
      </c>
      <c r="AG68" s="20">
        <v>0.61708300000000005</v>
      </c>
      <c r="AH68" s="22">
        <v>0</v>
      </c>
      <c r="AI68" s="23">
        <v>22.255389718076302</v>
      </c>
      <c r="AJ68" s="23">
        <f t="shared" si="5"/>
        <v>685.24344941956929</v>
      </c>
      <c r="AK68" s="18">
        <v>15.170039128299999</v>
      </c>
      <c r="AL68" s="21">
        <v>1708</v>
      </c>
      <c r="AM68" s="18">
        <v>33.049874598599999</v>
      </c>
      <c r="AN68" s="21">
        <v>3720</v>
      </c>
      <c r="AO68" s="18">
        <v>72.376870389299995</v>
      </c>
      <c r="AP68" s="21">
        <v>8147</v>
      </c>
      <c r="AQ68" s="18">
        <v>5.9788616063999998</v>
      </c>
      <c r="AR68" s="21">
        <v>673</v>
      </c>
      <c r="AS68" s="18">
        <v>6.1339584713999997</v>
      </c>
      <c r="AT68" s="21">
        <v>690</v>
      </c>
      <c r="AU68" s="18">
        <v>21.823212764200001</v>
      </c>
      <c r="AV68" s="21">
        <v>2456</v>
      </c>
      <c r="AW68" s="18">
        <v>53.891240225300002</v>
      </c>
      <c r="AX68" s="21">
        <v>6066</v>
      </c>
      <c r="AY68" s="18">
        <v>4.7686509438</v>
      </c>
      <c r="AZ68" s="21">
        <v>537</v>
      </c>
      <c r="BA68" s="18">
        <v>6.8331950500999996</v>
      </c>
      <c r="BB68" s="21">
        <v>769</v>
      </c>
      <c r="BC68" s="1">
        <v>15</v>
      </c>
      <c r="BD68" s="1">
        <v>11</v>
      </c>
      <c r="BE68" s="1">
        <v>4</v>
      </c>
      <c r="BF68" s="1">
        <v>193</v>
      </c>
      <c r="BG68" s="1">
        <v>167</v>
      </c>
      <c r="BH68" s="1">
        <v>26</v>
      </c>
      <c r="BI68" s="1">
        <v>0</v>
      </c>
      <c r="BJ68" s="22"/>
      <c r="BK68" s="22"/>
      <c r="BL68" s="22"/>
      <c r="BM68" s="22"/>
      <c r="BN68" s="22"/>
      <c r="BO68" s="22">
        <v>49</v>
      </c>
      <c r="BP68" s="22">
        <v>2</v>
      </c>
      <c r="BQ68" s="22">
        <v>0</v>
      </c>
      <c r="BR68" s="22">
        <v>4</v>
      </c>
      <c r="BS68" s="22">
        <v>0</v>
      </c>
      <c r="BT68" s="22">
        <v>0</v>
      </c>
      <c r="BU68" s="22">
        <v>0</v>
      </c>
      <c r="BV68" s="22">
        <v>1</v>
      </c>
      <c r="BW68" s="22">
        <v>9</v>
      </c>
      <c r="BX68" s="22">
        <v>0</v>
      </c>
      <c r="BY68" s="22">
        <v>1</v>
      </c>
      <c r="BZ68" s="22">
        <v>9</v>
      </c>
      <c r="CA68" s="22">
        <v>23</v>
      </c>
      <c r="CB68" s="39" t="s">
        <v>275</v>
      </c>
      <c r="CC68" s="22">
        <v>12</v>
      </c>
      <c r="CD68" s="22">
        <v>0</v>
      </c>
      <c r="CE68" s="22">
        <v>12</v>
      </c>
      <c r="CF68" s="22">
        <v>0</v>
      </c>
      <c r="CG68" s="22">
        <v>0</v>
      </c>
      <c r="CH68" s="20">
        <v>26.924326079896101</v>
      </c>
      <c r="CI68" s="20">
        <v>33.582331925950001</v>
      </c>
      <c r="CJ68" s="20">
        <v>59.045144527444002</v>
      </c>
      <c r="CK68" s="20">
        <v>86.456641766807394</v>
      </c>
      <c r="CL68" s="20">
        <v>8.8015589477102996</v>
      </c>
      <c r="CM68" s="20">
        <v>91.230919129587505</v>
      </c>
      <c r="CN68" s="20"/>
      <c r="CO68" s="1">
        <v>0</v>
      </c>
      <c r="CP68" s="21">
        <v>6000</v>
      </c>
      <c r="CQ68" s="21">
        <v>6000</v>
      </c>
      <c r="CR68" s="21">
        <v>0</v>
      </c>
      <c r="CS68" s="21">
        <v>0</v>
      </c>
      <c r="CT68" s="21">
        <v>1548</v>
      </c>
      <c r="CU68" s="21">
        <v>4</v>
      </c>
      <c r="CV68" s="21"/>
      <c r="CW68" s="22">
        <v>20</v>
      </c>
      <c r="CX68" s="22">
        <v>3766</v>
      </c>
      <c r="CY68" s="22">
        <v>150</v>
      </c>
      <c r="CZ68" s="22">
        <v>8</v>
      </c>
      <c r="DA68" s="22">
        <v>356</v>
      </c>
      <c r="DB68" s="22">
        <v>19</v>
      </c>
      <c r="DC68" s="22">
        <v>8</v>
      </c>
      <c r="DD68" s="22">
        <v>1163</v>
      </c>
      <c r="DE68" s="22">
        <v>59</v>
      </c>
      <c r="DF68" s="22">
        <v>3</v>
      </c>
      <c r="DG68" s="22">
        <v>486</v>
      </c>
      <c r="DH68" s="22">
        <v>29</v>
      </c>
      <c r="DI68" s="22">
        <v>1</v>
      </c>
      <c r="DJ68" s="22">
        <v>1685</v>
      </c>
      <c r="DK68" s="22">
        <v>40</v>
      </c>
      <c r="DL68" s="22"/>
      <c r="DM68" s="22"/>
      <c r="DN68" s="22"/>
      <c r="DO68" s="1">
        <v>9.09</v>
      </c>
      <c r="DP68" s="1" t="s">
        <v>321</v>
      </c>
      <c r="DQ68" s="1">
        <v>5.03</v>
      </c>
      <c r="DR68" s="21">
        <v>286392</v>
      </c>
      <c r="DS68" s="21">
        <v>3477</v>
      </c>
      <c r="DT68" s="21">
        <v>2205.5295857988199</v>
      </c>
      <c r="DU68" s="40">
        <v>1</v>
      </c>
      <c r="DV68" s="1">
        <v>2</v>
      </c>
      <c r="DW68" s="1">
        <v>0</v>
      </c>
      <c r="DX68" s="1">
        <v>0</v>
      </c>
      <c r="DY68" s="1">
        <v>0</v>
      </c>
      <c r="DZ68" s="1">
        <v>1</v>
      </c>
      <c r="EA68" s="1">
        <v>424</v>
      </c>
      <c r="EB68" s="1">
        <v>819</v>
      </c>
      <c r="EC68" s="1">
        <v>114336</v>
      </c>
      <c r="ED68" s="21">
        <v>5263</v>
      </c>
      <c r="EE68" s="21">
        <v>5085</v>
      </c>
      <c r="EF68" s="20">
        <v>96.617898536956105</v>
      </c>
      <c r="EG68" s="20">
        <v>37.541789577187799</v>
      </c>
      <c r="EH68" s="20">
        <v>62.458210422812201</v>
      </c>
      <c r="EI68" s="22">
        <v>178</v>
      </c>
      <c r="EJ68" s="20">
        <v>3.3821014630438899</v>
      </c>
      <c r="EK68" s="21">
        <v>535</v>
      </c>
      <c r="EL68" s="21">
        <v>927</v>
      </c>
      <c r="EM68" s="41">
        <v>81.384</v>
      </c>
      <c r="EN68" s="21">
        <v>4500</v>
      </c>
      <c r="EO68" s="28">
        <v>11.377777999999999</v>
      </c>
      <c r="EP68" s="28">
        <v>40.111111000000001</v>
      </c>
      <c r="EQ68" s="28">
        <v>15.488889</v>
      </c>
      <c r="ER68" s="28">
        <v>31.044443999999999</v>
      </c>
      <c r="ES68" s="1">
        <v>3.4E-5</v>
      </c>
      <c r="ET68" s="1">
        <v>0</v>
      </c>
      <c r="EU68" s="31">
        <v>58.130230340404601</v>
      </c>
      <c r="EV68" s="31" t="s">
        <v>462</v>
      </c>
      <c r="EW68" s="1">
        <v>1</v>
      </c>
      <c r="EX68" s="1">
        <v>0</v>
      </c>
      <c r="EY68" s="1">
        <v>0</v>
      </c>
      <c r="EZ68" s="1">
        <v>0</v>
      </c>
      <c r="FA68" s="1">
        <v>0</v>
      </c>
      <c r="FB68" s="33">
        <v>0</v>
      </c>
      <c r="FC68" s="1">
        <v>1</v>
      </c>
      <c r="FD68" s="1">
        <v>0</v>
      </c>
      <c r="FE68" s="1">
        <v>0</v>
      </c>
      <c r="FF68" s="1">
        <v>0</v>
      </c>
      <c r="FG68" s="1">
        <v>0</v>
      </c>
      <c r="FH68" s="1">
        <v>3</v>
      </c>
      <c r="FI68" s="22">
        <v>4</v>
      </c>
      <c r="FJ68" s="18">
        <v>1245.26</v>
      </c>
      <c r="FK68" s="18">
        <v>1233.96</v>
      </c>
      <c r="FL68" s="41">
        <v>67660.259999999995</v>
      </c>
      <c r="FM68" s="41">
        <v>70303.86</v>
      </c>
      <c r="FN68" s="37" t="s">
        <v>1528</v>
      </c>
      <c r="FO68" s="37" t="s">
        <v>1529</v>
      </c>
      <c r="FP68" s="37" t="s">
        <v>1530</v>
      </c>
      <c r="FQ68" s="37" t="s">
        <v>1531</v>
      </c>
      <c r="FR68" s="37" t="s">
        <v>1532</v>
      </c>
      <c r="FS68" s="37" t="s">
        <v>1533</v>
      </c>
      <c r="FT68" s="37" t="s">
        <v>1534</v>
      </c>
      <c r="FU68" s="37" t="s">
        <v>1535</v>
      </c>
      <c r="FV68" s="37" t="s">
        <v>1536</v>
      </c>
      <c r="FW68" s="37" t="s">
        <v>1537</v>
      </c>
      <c r="FX68" s="37" t="s">
        <v>1538</v>
      </c>
      <c r="FY68" s="37" t="s">
        <v>1539</v>
      </c>
      <c r="FZ68" s="1" t="s">
        <v>275</v>
      </c>
      <c r="GA68" s="1" t="s">
        <v>275</v>
      </c>
      <c r="GB68" s="37" t="s">
        <v>1540</v>
      </c>
      <c r="GC68" s="37" t="s">
        <v>1541</v>
      </c>
      <c r="GD68" s="37" t="s">
        <v>1542</v>
      </c>
      <c r="GE68" s="37" t="s">
        <v>1543</v>
      </c>
      <c r="GF68" s="37" t="s">
        <v>1544</v>
      </c>
      <c r="GG68" s="37" t="s">
        <v>1545</v>
      </c>
      <c r="GH68" s="1" t="s">
        <v>275</v>
      </c>
      <c r="GI68" s="1" t="s">
        <v>275</v>
      </c>
      <c r="GJ68" s="1" t="s">
        <v>275</v>
      </c>
      <c r="GK68" s="1" t="s">
        <v>275</v>
      </c>
      <c r="GL68" s="1">
        <v>56610</v>
      </c>
      <c r="GM68" s="1">
        <v>17803.849999999999</v>
      </c>
      <c r="GN68" s="1">
        <v>1776</v>
      </c>
      <c r="GO68" s="1">
        <v>290.45999999999998</v>
      </c>
      <c r="GP68" s="1" t="s">
        <v>275</v>
      </c>
      <c r="GQ68" s="1" t="s">
        <v>275</v>
      </c>
      <c r="GR68" s="1" t="s">
        <v>275</v>
      </c>
      <c r="GS68" s="1" t="s">
        <v>275</v>
      </c>
      <c r="GT68" s="1" t="s">
        <v>275</v>
      </c>
      <c r="GU68" s="1" t="s">
        <v>275</v>
      </c>
      <c r="GV68" s="1">
        <v>70.8</v>
      </c>
      <c r="GW68" s="1">
        <v>254.88</v>
      </c>
      <c r="GX68" s="1" t="s">
        <v>275</v>
      </c>
      <c r="GY68" s="1" t="s">
        <v>275</v>
      </c>
      <c r="GZ68" s="1" t="s">
        <v>275</v>
      </c>
      <c r="HA68" s="1" t="s">
        <v>275</v>
      </c>
      <c r="HB68" s="1">
        <v>81.55</v>
      </c>
      <c r="HC68" s="1">
        <v>640.16999999999996</v>
      </c>
      <c r="HD68" s="1">
        <v>667.8</v>
      </c>
      <c r="HE68" s="1">
        <v>2493.19</v>
      </c>
      <c r="HF68" s="1" t="s">
        <v>275</v>
      </c>
      <c r="HG68" s="1" t="s">
        <v>275</v>
      </c>
      <c r="HH68" s="1" t="s">
        <v>275</v>
      </c>
      <c r="HI68" s="1" t="s">
        <v>275</v>
      </c>
      <c r="HJ68" s="1" t="s">
        <v>275</v>
      </c>
      <c r="HK68" s="1" t="s">
        <v>275</v>
      </c>
      <c r="HL68" s="1">
        <v>173.14</v>
      </c>
      <c r="HM68" s="1">
        <v>1641.35</v>
      </c>
      <c r="HN68" s="1" t="s">
        <v>275</v>
      </c>
      <c r="HO68" s="1" t="s">
        <v>275</v>
      </c>
      <c r="HP68" s="1" t="s">
        <v>275</v>
      </c>
      <c r="HQ68" s="1" t="s">
        <v>275</v>
      </c>
      <c r="HR68" s="1" t="s">
        <v>275</v>
      </c>
      <c r="HS68" s="1" t="s">
        <v>275</v>
      </c>
      <c r="HT68" s="1" t="s">
        <v>275</v>
      </c>
      <c r="HU68" s="1" t="s">
        <v>275</v>
      </c>
      <c r="HV68" s="1" t="s">
        <v>275</v>
      </c>
      <c r="HW68" s="1" t="s">
        <v>275</v>
      </c>
      <c r="HX68" s="1" t="s">
        <v>275</v>
      </c>
      <c r="HY68" s="1" t="s">
        <v>275</v>
      </c>
      <c r="HZ68" s="1" t="s">
        <v>275</v>
      </c>
      <c r="IA68" s="1" t="s">
        <v>275</v>
      </c>
      <c r="IB68" s="1">
        <v>4895.8</v>
      </c>
      <c r="IC68" s="1">
        <v>21516.880000000001</v>
      </c>
      <c r="ID68" s="1" t="s">
        <v>275</v>
      </c>
      <c r="IE68" s="1" t="s">
        <v>275</v>
      </c>
      <c r="IF68" s="1" t="s">
        <v>275</v>
      </c>
      <c r="IG68" s="1" t="s">
        <v>275</v>
      </c>
      <c r="IH68" s="1" t="s">
        <v>275</v>
      </c>
      <c r="II68" s="1" t="s">
        <v>275</v>
      </c>
      <c r="IJ68" s="1" t="s">
        <v>275</v>
      </c>
      <c r="IK68" s="1" t="s">
        <v>275</v>
      </c>
      <c r="IL68" s="1" t="s">
        <v>275</v>
      </c>
      <c r="IM68" s="1" t="s">
        <v>275</v>
      </c>
      <c r="IN68" s="1" t="s">
        <v>275</v>
      </c>
      <c r="IO68" s="1" t="s">
        <v>275</v>
      </c>
      <c r="IP68" s="1" t="s">
        <v>275</v>
      </c>
      <c r="IQ68" s="1" t="s">
        <v>275</v>
      </c>
      <c r="IR68" s="1" t="s">
        <v>275</v>
      </c>
      <c r="IS68" s="1" t="s">
        <v>275</v>
      </c>
      <c r="IT68" s="1" t="s">
        <v>275</v>
      </c>
      <c r="IU68" s="1" t="s">
        <v>275</v>
      </c>
      <c r="IV68" s="1" t="s">
        <v>275</v>
      </c>
      <c r="IW68" s="1" t="s">
        <v>275</v>
      </c>
      <c r="IX68" s="1" t="s">
        <v>275</v>
      </c>
      <c r="IY68" s="1" t="s">
        <v>275</v>
      </c>
      <c r="IZ68" s="1" t="s">
        <v>275</v>
      </c>
      <c r="JA68" s="1" t="s">
        <v>275</v>
      </c>
      <c r="JB68" s="1" t="s">
        <v>275</v>
      </c>
      <c r="JC68" s="1" t="s">
        <v>275</v>
      </c>
      <c r="JD68" s="1" t="s">
        <v>275</v>
      </c>
      <c r="JE68" s="1" t="s">
        <v>275</v>
      </c>
      <c r="JF68" s="1">
        <v>56.65</v>
      </c>
      <c r="JG68" s="1">
        <v>237.93</v>
      </c>
      <c r="JH68" s="1">
        <v>22.5</v>
      </c>
      <c r="JI68" s="1">
        <v>74.25</v>
      </c>
      <c r="JJ68" s="1" t="s">
        <v>275</v>
      </c>
      <c r="JK68" s="1" t="s">
        <v>275</v>
      </c>
      <c r="JL68" s="1" t="s">
        <v>275</v>
      </c>
      <c r="JM68" s="1" t="s">
        <v>275</v>
      </c>
      <c r="JN68" s="1" t="s">
        <v>275</v>
      </c>
      <c r="JO68" s="1" t="s">
        <v>275</v>
      </c>
      <c r="JP68" s="1">
        <v>31</v>
      </c>
      <c r="JQ68" s="26">
        <v>2132</v>
      </c>
      <c r="JR68" s="1">
        <f t="shared" ref="JR68:JR87" si="15">(JQ68/H68)*100</f>
        <v>18.116927260367095</v>
      </c>
      <c r="JS68" s="1">
        <v>15</v>
      </c>
      <c r="JT68" s="1">
        <v>57</v>
      </c>
      <c r="JW68" s="1">
        <v>4</v>
      </c>
      <c r="JX68" s="1">
        <v>3</v>
      </c>
      <c r="KH68" s="1">
        <v>8</v>
      </c>
      <c r="KO68" s="1">
        <v>1</v>
      </c>
      <c r="KU68" s="1">
        <v>6</v>
      </c>
    </row>
    <row r="69" spans="1:327" ht="15" x14ac:dyDescent="0.25">
      <c r="A69" s="35" t="s">
        <v>1546</v>
      </c>
      <c r="B69" s="35" t="s">
        <v>1547</v>
      </c>
      <c r="C69" s="35"/>
      <c r="D69" s="24">
        <v>90.7</v>
      </c>
      <c r="E69" s="24">
        <f t="shared" si="11"/>
        <v>143.6824696802646</v>
      </c>
      <c r="F69" s="19">
        <v>68.815224063842905</v>
      </c>
      <c r="G69" s="19">
        <v>31.184775936157202</v>
      </c>
      <c r="H69" s="25">
        <v>13032</v>
      </c>
      <c r="I69" s="42">
        <v>4.2272695867221202E-3</v>
      </c>
      <c r="J69" s="25">
        <v>6706</v>
      </c>
      <c r="K69" s="42">
        <v>0.51457949662369595</v>
      </c>
      <c r="L69" s="25">
        <v>6326</v>
      </c>
      <c r="M69" s="42">
        <v>0.48542050337630399</v>
      </c>
      <c r="N69" s="25">
        <v>3335</v>
      </c>
      <c r="O69" s="19">
        <f t="shared" si="12"/>
        <v>25.590853284223449</v>
      </c>
      <c r="P69" s="25">
        <v>3436</v>
      </c>
      <c r="Q69" s="19">
        <v>26.365868631062</v>
      </c>
      <c r="R69" s="25">
        <v>9001</v>
      </c>
      <c r="S69" s="20">
        <f t="shared" si="13"/>
        <v>69.068446899938621</v>
      </c>
      <c r="T69" s="25">
        <v>4809</v>
      </c>
      <c r="U69" s="19">
        <v>36.901473296500903</v>
      </c>
      <c r="V69" s="25">
        <v>1452</v>
      </c>
      <c r="W69" s="19">
        <v>11.1418047882136</v>
      </c>
      <c r="X69" s="37" t="s">
        <v>1548</v>
      </c>
      <c r="Y69" s="20">
        <f t="shared" si="14"/>
        <v>55.555555555555557</v>
      </c>
      <c r="Z69" s="1">
        <v>2</v>
      </c>
      <c r="AA69" s="1">
        <v>15</v>
      </c>
      <c r="AB69" s="26">
        <v>2400</v>
      </c>
      <c r="AC69" s="25">
        <v>3441</v>
      </c>
      <c r="AD69" s="1">
        <v>3.78</v>
      </c>
      <c r="AE69" s="19">
        <v>0.66840999999999995</v>
      </c>
      <c r="AF69" s="19">
        <v>0.75559399999999999</v>
      </c>
      <c r="AG69" s="19">
        <v>0.26155200000000001</v>
      </c>
      <c r="AH69" s="1">
        <v>0</v>
      </c>
      <c r="AI69" s="23">
        <v>30.343166767007801</v>
      </c>
      <c r="AJ69" s="23">
        <f t="shared" ref="AJ69:AJ87" si="16">AI69/100*AC69</f>
        <v>1044.1083684527384</v>
      </c>
      <c r="AK69" s="24">
        <v>13.613193621600001</v>
      </c>
      <c r="AL69" s="25">
        <v>1747</v>
      </c>
      <c r="AM69" s="24">
        <v>54.941169317799996</v>
      </c>
      <c r="AN69" s="25">
        <v>7051</v>
      </c>
      <c r="AO69" s="24">
        <v>81.564528472399999</v>
      </c>
      <c r="AP69" s="25">
        <v>10468</v>
      </c>
      <c r="AQ69" s="24">
        <v>6.5158990721999999</v>
      </c>
      <c r="AR69" s="25">
        <v>836</v>
      </c>
      <c r="AS69" s="24">
        <v>3.6455262337000001</v>
      </c>
      <c r="AT69" s="25">
        <v>468</v>
      </c>
      <c r="AU69" s="24">
        <v>21.5709429781</v>
      </c>
      <c r="AV69" s="25">
        <v>2768</v>
      </c>
      <c r="AW69" s="24">
        <v>52.611330049400003</v>
      </c>
      <c r="AX69" s="25">
        <v>6752</v>
      </c>
      <c r="AY69" s="24">
        <v>5.5599112726</v>
      </c>
      <c r="AZ69" s="25">
        <v>714</v>
      </c>
      <c r="BA69" s="24">
        <v>3.9131156849000002</v>
      </c>
      <c r="BB69" s="25">
        <v>502</v>
      </c>
      <c r="BC69" s="1">
        <v>30</v>
      </c>
      <c r="BD69" s="1">
        <v>24</v>
      </c>
      <c r="BE69" s="1">
        <v>6</v>
      </c>
      <c r="BF69" s="1">
        <v>382</v>
      </c>
      <c r="BG69" s="1">
        <v>382</v>
      </c>
      <c r="BH69" s="1">
        <v>0</v>
      </c>
      <c r="BI69" s="1">
        <v>0</v>
      </c>
      <c r="BO69" s="1">
        <v>136</v>
      </c>
      <c r="BP69" s="1">
        <v>6</v>
      </c>
      <c r="BQ69" s="1">
        <v>0</v>
      </c>
      <c r="BR69" s="1">
        <v>14</v>
      </c>
      <c r="BS69" s="1">
        <v>2</v>
      </c>
      <c r="BT69" s="1">
        <v>0</v>
      </c>
      <c r="BU69" s="1">
        <v>1</v>
      </c>
      <c r="BV69" s="1">
        <v>2</v>
      </c>
      <c r="BW69" s="1">
        <v>16</v>
      </c>
      <c r="BX69" s="1">
        <v>0</v>
      </c>
      <c r="BY69" s="1">
        <v>0</v>
      </c>
      <c r="BZ69" s="1">
        <v>10</v>
      </c>
      <c r="CA69" s="1">
        <v>85</v>
      </c>
      <c r="CB69" s="39" t="s">
        <v>275</v>
      </c>
      <c r="CC69" s="1">
        <v>66</v>
      </c>
      <c r="CD69" s="1">
        <v>17</v>
      </c>
      <c r="CE69" s="1">
        <v>15</v>
      </c>
      <c r="CF69" s="1">
        <v>19</v>
      </c>
      <c r="CG69" s="1">
        <v>15</v>
      </c>
      <c r="CH69" s="19">
        <v>23.4815460621912</v>
      </c>
      <c r="CI69" s="19">
        <v>48.648648648648702</v>
      </c>
      <c r="CJ69" s="19">
        <v>30.775937227550099</v>
      </c>
      <c r="CK69" s="19">
        <v>87.765184539378097</v>
      </c>
      <c r="CL69" s="19">
        <v>18.918918918918902</v>
      </c>
      <c r="CM69" s="19">
        <v>93.519325777390307</v>
      </c>
      <c r="CN69" s="19"/>
      <c r="CO69" s="1">
        <v>0</v>
      </c>
      <c r="CP69" s="21">
        <v>12000</v>
      </c>
      <c r="CQ69" s="21">
        <v>11520</v>
      </c>
      <c r="CR69" s="21">
        <v>240</v>
      </c>
      <c r="CS69" s="21">
        <v>240</v>
      </c>
      <c r="CT69" s="26">
        <v>1526</v>
      </c>
      <c r="CU69" s="26">
        <v>2</v>
      </c>
      <c r="CV69" s="26"/>
      <c r="CW69" s="1">
        <v>30</v>
      </c>
      <c r="CX69" s="1">
        <v>2989</v>
      </c>
      <c r="CY69" s="1">
        <v>181</v>
      </c>
      <c r="CZ69" s="1">
        <v>12</v>
      </c>
      <c r="DA69" s="1">
        <v>452</v>
      </c>
      <c r="DB69" s="1">
        <v>30</v>
      </c>
      <c r="DC69" s="1">
        <v>12</v>
      </c>
      <c r="DD69" s="1">
        <v>1537</v>
      </c>
      <c r="DE69" s="1">
        <v>79</v>
      </c>
      <c r="DF69" s="1">
        <v>4</v>
      </c>
      <c r="DG69" s="1">
        <v>649</v>
      </c>
      <c r="DH69" s="1">
        <v>46</v>
      </c>
      <c r="DI69" s="1">
        <v>2</v>
      </c>
      <c r="DJ69" s="1">
        <v>274</v>
      </c>
      <c r="DK69" s="1">
        <v>21</v>
      </c>
      <c r="DL69" s="1" t="s">
        <v>270</v>
      </c>
      <c r="DM69" s="1" t="s">
        <v>270</v>
      </c>
      <c r="DN69" s="1" t="s">
        <v>270</v>
      </c>
      <c r="DO69" s="1">
        <v>9.2100000000000009</v>
      </c>
      <c r="DP69" s="1" t="s">
        <v>321</v>
      </c>
      <c r="DQ69" s="1">
        <v>2.99</v>
      </c>
      <c r="DR69" s="26">
        <v>409420</v>
      </c>
      <c r="DS69" s="26">
        <v>2516</v>
      </c>
      <c r="DT69" s="26">
        <v>718.72421808960303</v>
      </c>
      <c r="DU69" s="40">
        <v>1</v>
      </c>
      <c r="DV69" s="1">
        <v>8</v>
      </c>
      <c r="DW69" s="1">
        <v>0</v>
      </c>
      <c r="DX69" s="1">
        <v>0</v>
      </c>
      <c r="DY69" s="1">
        <v>2</v>
      </c>
      <c r="DZ69" s="1">
        <v>3</v>
      </c>
      <c r="EA69" s="1">
        <v>771</v>
      </c>
      <c r="EB69" s="1">
        <v>1615</v>
      </c>
      <c r="EC69" s="1">
        <v>259268</v>
      </c>
      <c r="ED69" s="26">
        <v>6645</v>
      </c>
      <c r="EE69" s="26">
        <v>6546</v>
      </c>
      <c r="EF69" s="19">
        <v>98.510158013544</v>
      </c>
      <c r="EG69" s="19">
        <v>41.261839291170197</v>
      </c>
      <c r="EH69" s="19">
        <v>58.738160708829803</v>
      </c>
      <c r="EI69" s="1">
        <v>99</v>
      </c>
      <c r="EJ69" s="19">
        <v>1.48984198645598</v>
      </c>
      <c r="EK69" s="26">
        <v>689</v>
      </c>
      <c r="EL69" s="26">
        <v>1912</v>
      </c>
      <c r="EM69" s="44">
        <v>621.36099999999999</v>
      </c>
      <c r="EN69" s="26">
        <v>6035</v>
      </c>
      <c r="EO69" s="23">
        <v>5.1035630000000003</v>
      </c>
      <c r="EP69" s="23">
        <v>21.574151000000001</v>
      </c>
      <c r="EQ69" s="23">
        <v>22.137530999999999</v>
      </c>
      <c r="ER69" s="23">
        <v>50.405965000000002</v>
      </c>
      <c r="ES69" s="1">
        <v>1.8138639999999999</v>
      </c>
      <c r="ET69" s="1">
        <v>0.1</v>
      </c>
      <c r="EU69" s="31">
        <v>57.716441040139301</v>
      </c>
      <c r="EV69" s="31" t="s">
        <v>462</v>
      </c>
      <c r="EW69" s="1">
        <v>1</v>
      </c>
      <c r="EX69" s="1">
        <v>0</v>
      </c>
      <c r="EY69" s="1">
        <v>0</v>
      </c>
      <c r="EZ69" s="1">
        <v>0</v>
      </c>
      <c r="FA69" s="1">
        <v>0</v>
      </c>
      <c r="FB69" s="33">
        <v>0</v>
      </c>
      <c r="FC69" s="1">
        <v>3</v>
      </c>
      <c r="FD69" s="1">
        <v>0</v>
      </c>
      <c r="FE69" s="1">
        <v>1</v>
      </c>
      <c r="FF69" s="1">
        <v>0</v>
      </c>
      <c r="FG69" s="1">
        <v>5</v>
      </c>
      <c r="FH69" s="1">
        <v>4</v>
      </c>
      <c r="FI69" s="1">
        <v>2</v>
      </c>
      <c r="FJ69" s="24">
        <v>3365.5</v>
      </c>
      <c r="FK69" s="24">
        <v>3247.5</v>
      </c>
      <c r="FL69" s="44">
        <v>6551.69</v>
      </c>
      <c r="FM69" s="44">
        <v>24889.53</v>
      </c>
      <c r="FN69" s="37" t="s">
        <v>1549</v>
      </c>
      <c r="FO69" s="37" t="s">
        <v>1395</v>
      </c>
      <c r="FP69" s="37" t="s">
        <v>1550</v>
      </c>
      <c r="FQ69" s="37" t="s">
        <v>1551</v>
      </c>
      <c r="FR69" s="37" t="s">
        <v>1552</v>
      </c>
      <c r="FS69" s="37" t="s">
        <v>1553</v>
      </c>
      <c r="FT69" s="37" t="s">
        <v>1554</v>
      </c>
      <c r="FU69" s="37" t="s">
        <v>1555</v>
      </c>
      <c r="FV69" s="37" t="s">
        <v>1556</v>
      </c>
      <c r="FW69" s="37" t="s">
        <v>1557</v>
      </c>
      <c r="FX69" s="37" t="s">
        <v>1558</v>
      </c>
      <c r="FY69" s="37" t="s">
        <v>1559</v>
      </c>
      <c r="FZ69" s="1" t="s">
        <v>275</v>
      </c>
      <c r="GA69" s="1" t="s">
        <v>275</v>
      </c>
      <c r="GB69" s="37" t="s">
        <v>1560</v>
      </c>
      <c r="GC69" s="37" t="s">
        <v>1561</v>
      </c>
      <c r="GD69" s="37" t="s">
        <v>1562</v>
      </c>
      <c r="GE69" s="37" t="s">
        <v>1563</v>
      </c>
      <c r="GF69" s="37" t="s">
        <v>1564</v>
      </c>
      <c r="GG69" s="37" t="s">
        <v>1565</v>
      </c>
      <c r="GH69" s="1" t="s">
        <v>275</v>
      </c>
      <c r="GI69" s="1" t="s">
        <v>275</v>
      </c>
      <c r="GJ69" s="1" t="s">
        <v>275</v>
      </c>
      <c r="GK69" s="1" t="s">
        <v>275</v>
      </c>
      <c r="GL69" s="1">
        <v>361515</v>
      </c>
      <c r="GM69" s="1">
        <v>117018.79</v>
      </c>
      <c r="GN69" s="1">
        <v>2531.4</v>
      </c>
      <c r="GO69" s="1">
        <v>424.12</v>
      </c>
      <c r="GP69" s="1" t="s">
        <v>275</v>
      </c>
      <c r="GQ69" s="1" t="s">
        <v>275</v>
      </c>
      <c r="GR69" s="1" t="s">
        <v>275</v>
      </c>
      <c r="GS69" s="1" t="s">
        <v>275</v>
      </c>
      <c r="GT69" s="1" t="s">
        <v>275</v>
      </c>
      <c r="GU69" s="1" t="s">
        <v>275</v>
      </c>
      <c r="GV69" s="1">
        <v>447.04</v>
      </c>
      <c r="GW69" s="1">
        <v>1832.86</v>
      </c>
      <c r="GX69" s="1" t="s">
        <v>275</v>
      </c>
      <c r="GY69" s="1" t="s">
        <v>275</v>
      </c>
      <c r="GZ69" s="1" t="s">
        <v>275</v>
      </c>
      <c r="HA69" s="1" t="s">
        <v>275</v>
      </c>
      <c r="HB69" s="1">
        <v>411.4</v>
      </c>
      <c r="HC69" s="1">
        <v>2920.94</v>
      </c>
      <c r="HD69" s="1">
        <v>639.65</v>
      </c>
      <c r="HE69" s="1">
        <v>2453.8200000000002</v>
      </c>
      <c r="HF69" s="1">
        <v>9.5500000000000007</v>
      </c>
      <c r="HG69" s="1">
        <v>115.1</v>
      </c>
      <c r="HH69" s="1" t="s">
        <v>275</v>
      </c>
      <c r="HI69" s="1" t="s">
        <v>275</v>
      </c>
      <c r="HJ69" s="1" t="s">
        <v>275</v>
      </c>
      <c r="HK69" s="1" t="s">
        <v>275</v>
      </c>
      <c r="HL69" s="1">
        <v>123.91</v>
      </c>
      <c r="HM69" s="1">
        <v>1252.0899999999999</v>
      </c>
      <c r="HN69" s="1" t="s">
        <v>275</v>
      </c>
      <c r="HO69" s="1" t="s">
        <v>275</v>
      </c>
      <c r="HP69" s="1" t="s">
        <v>275</v>
      </c>
      <c r="HQ69" s="1" t="s">
        <v>275</v>
      </c>
      <c r="HR69" s="1" t="s">
        <v>275</v>
      </c>
      <c r="HS69" s="1" t="s">
        <v>275</v>
      </c>
      <c r="HT69" s="1">
        <v>281.75</v>
      </c>
      <c r="HU69" s="1">
        <v>1045.29</v>
      </c>
      <c r="HV69" s="1" t="s">
        <v>275</v>
      </c>
      <c r="HW69" s="1" t="s">
        <v>275</v>
      </c>
      <c r="HX69" s="1">
        <v>81</v>
      </c>
      <c r="HY69" s="1">
        <v>583.45000000000005</v>
      </c>
      <c r="HZ69" s="1">
        <v>398.2</v>
      </c>
      <c r="IA69" s="1">
        <v>185.16</v>
      </c>
      <c r="IB69" s="1">
        <v>52072.7</v>
      </c>
      <c r="IC69" s="1">
        <v>229640.61</v>
      </c>
      <c r="ID69" s="1" t="s">
        <v>275</v>
      </c>
      <c r="IE69" s="1" t="s">
        <v>275</v>
      </c>
      <c r="IF69" s="1" t="s">
        <v>275</v>
      </c>
      <c r="IG69" s="1" t="s">
        <v>275</v>
      </c>
      <c r="IH69" s="1" t="s">
        <v>275</v>
      </c>
      <c r="II69" s="1" t="s">
        <v>275</v>
      </c>
      <c r="IJ69" s="1" t="s">
        <v>275</v>
      </c>
      <c r="IK69" s="1" t="s">
        <v>275</v>
      </c>
      <c r="IL69" s="1" t="s">
        <v>275</v>
      </c>
      <c r="IM69" s="1" t="s">
        <v>275</v>
      </c>
      <c r="IN69" s="1" t="s">
        <v>275</v>
      </c>
      <c r="IO69" s="1" t="s">
        <v>275</v>
      </c>
      <c r="IP69" s="1" t="s">
        <v>275</v>
      </c>
      <c r="IQ69" s="1" t="s">
        <v>275</v>
      </c>
      <c r="IR69" s="1" t="s">
        <v>275</v>
      </c>
      <c r="IS69" s="1" t="s">
        <v>275</v>
      </c>
      <c r="IT69" s="1" t="s">
        <v>275</v>
      </c>
      <c r="IU69" s="1" t="s">
        <v>275</v>
      </c>
      <c r="IV69" s="1" t="s">
        <v>275</v>
      </c>
      <c r="IW69" s="1" t="s">
        <v>275</v>
      </c>
      <c r="IX69" s="1" t="s">
        <v>275</v>
      </c>
      <c r="IY69" s="1" t="s">
        <v>275</v>
      </c>
      <c r="IZ69" s="1" t="s">
        <v>275</v>
      </c>
      <c r="JA69" s="1" t="s">
        <v>275</v>
      </c>
      <c r="JB69" s="1" t="s">
        <v>275</v>
      </c>
      <c r="JC69" s="1" t="s">
        <v>275</v>
      </c>
      <c r="JD69" s="1" t="s">
        <v>275</v>
      </c>
      <c r="JE69" s="1" t="s">
        <v>275</v>
      </c>
      <c r="JF69" s="1">
        <v>112</v>
      </c>
      <c r="JG69" s="1">
        <v>532</v>
      </c>
      <c r="JH69" s="1">
        <v>6.26</v>
      </c>
      <c r="JI69" s="1">
        <v>20.66</v>
      </c>
      <c r="JJ69" s="1" t="s">
        <v>275</v>
      </c>
      <c r="JK69" s="1" t="s">
        <v>275</v>
      </c>
      <c r="JL69" s="1" t="s">
        <v>275</v>
      </c>
      <c r="JM69" s="1" t="s">
        <v>275</v>
      </c>
      <c r="JN69" s="1">
        <v>29.25</v>
      </c>
      <c r="JO69" s="1">
        <v>73.709999999999994</v>
      </c>
      <c r="JP69" s="1">
        <v>47</v>
      </c>
      <c r="JQ69" s="26">
        <v>1496</v>
      </c>
      <c r="JR69" s="1">
        <f t="shared" si="15"/>
        <v>11.479435236341313</v>
      </c>
      <c r="JS69" s="1">
        <v>68</v>
      </c>
      <c r="JT69" s="1">
        <v>15</v>
      </c>
      <c r="JV69" s="1">
        <v>13</v>
      </c>
      <c r="JW69" s="1">
        <v>4</v>
      </c>
      <c r="JX69" s="1">
        <v>8</v>
      </c>
      <c r="KM69" s="1">
        <v>1</v>
      </c>
      <c r="KO69" s="1">
        <v>20</v>
      </c>
      <c r="KU69" s="1">
        <v>6</v>
      </c>
      <c r="KV69" s="1">
        <v>1</v>
      </c>
      <c r="KY69" s="1">
        <v>9</v>
      </c>
      <c r="KZ69" s="1">
        <v>1</v>
      </c>
      <c r="LG69" s="1">
        <v>1</v>
      </c>
      <c r="LL69" s="1">
        <v>2</v>
      </c>
    </row>
    <row r="70" spans="1:327" ht="15" x14ac:dyDescent="0.25">
      <c r="A70" s="35" t="s">
        <v>1566</v>
      </c>
      <c r="B70" s="35" t="s">
        <v>356</v>
      </c>
      <c r="C70" s="35"/>
      <c r="D70" s="18">
        <v>163.30000000000001</v>
      </c>
      <c r="E70" s="18">
        <f t="shared" si="11"/>
        <v>337.62400489895896</v>
      </c>
      <c r="F70" s="19">
        <v>65.663655820364895</v>
      </c>
      <c r="G70" s="20">
        <v>34.336344179635098</v>
      </c>
      <c r="H70" s="21">
        <v>55134</v>
      </c>
      <c r="I70" s="36">
        <v>1.7884152961505299E-2</v>
      </c>
      <c r="J70" s="21">
        <v>28045</v>
      </c>
      <c r="K70" s="36">
        <v>0.50866978633873805</v>
      </c>
      <c r="L70" s="21">
        <v>27089</v>
      </c>
      <c r="M70" s="36">
        <v>0.49133021366126201</v>
      </c>
      <c r="N70" s="21">
        <v>14575</v>
      </c>
      <c r="O70" s="20">
        <f t="shared" si="12"/>
        <v>26.43559328182247</v>
      </c>
      <c r="P70" s="21">
        <v>13915</v>
      </c>
      <c r="Q70" s="20">
        <v>25.238509812456901</v>
      </c>
      <c r="R70" s="21">
        <v>37414</v>
      </c>
      <c r="S70" s="20">
        <f t="shared" si="13"/>
        <v>67.860122610367469</v>
      </c>
      <c r="T70" s="21">
        <v>20628</v>
      </c>
      <c r="U70" s="20">
        <v>37.414299706170397</v>
      </c>
      <c r="V70" s="21">
        <v>6014</v>
      </c>
      <c r="W70" s="20">
        <v>10.9079696738854</v>
      </c>
      <c r="X70" s="37" t="s">
        <v>1567</v>
      </c>
      <c r="Y70" s="20">
        <f t="shared" si="14"/>
        <v>67.381289222621248</v>
      </c>
      <c r="Z70" s="38">
        <v>12</v>
      </c>
      <c r="AA70" s="38">
        <v>32</v>
      </c>
      <c r="AB70" s="21">
        <v>8876</v>
      </c>
      <c r="AC70" s="21">
        <v>14810</v>
      </c>
      <c r="AD70" s="22">
        <v>3.71</v>
      </c>
      <c r="AE70" s="20">
        <v>1.255908</v>
      </c>
      <c r="AF70" s="20">
        <v>3.1735310000000001</v>
      </c>
      <c r="AG70" s="20">
        <v>1.0263340000000001</v>
      </c>
      <c r="AH70" s="22">
        <v>0</v>
      </c>
      <c r="AI70" s="23">
        <v>27.6431794515793</v>
      </c>
      <c r="AJ70" s="23">
        <f t="shared" si="16"/>
        <v>4093.9548767788947</v>
      </c>
      <c r="AK70" s="18">
        <v>14.6001364583</v>
      </c>
      <c r="AL70" s="21">
        <v>8037</v>
      </c>
      <c r="AM70" s="18">
        <v>29.331236233599999</v>
      </c>
      <c r="AN70" s="21">
        <v>16146</v>
      </c>
      <c r="AO70" s="18">
        <v>74.484457789700002</v>
      </c>
      <c r="AP70" s="21">
        <v>41002</v>
      </c>
      <c r="AQ70" s="18">
        <v>4.7941594780000001</v>
      </c>
      <c r="AR70" s="21">
        <v>2639</v>
      </c>
      <c r="AS70" s="18">
        <v>11.1451972198</v>
      </c>
      <c r="AT70" s="21">
        <v>6135</v>
      </c>
      <c r="AU70" s="18">
        <v>27.539535268200002</v>
      </c>
      <c r="AV70" s="21">
        <v>15160</v>
      </c>
      <c r="AW70" s="18">
        <v>55.106302446800001</v>
      </c>
      <c r="AX70" s="21">
        <v>30335</v>
      </c>
      <c r="AY70" s="18">
        <v>5.2657949002000004</v>
      </c>
      <c r="AZ70" s="21">
        <v>2899</v>
      </c>
      <c r="BA70" s="18">
        <v>6.2066840202</v>
      </c>
      <c r="BB70" s="21">
        <v>3417</v>
      </c>
      <c r="BC70" s="1">
        <v>58</v>
      </c>
      <c r="BD70" s="1">
        <v>44</v>
      </c>
      <c r="BE70" s="1">
        <v>14</v>
      </c>
      <c r="BF70" s="1">
        <v>347</v>
      </c>
      <c r="BG70" s="1">
        <v>285</v>
      </c>
      <c r="BH70" s="1">
        <v>62</v>
      </c>
      <c r="BI70" s="1">
        <v>0</v>
      </c>
      <c r="BJ70" s="22"/>
      <c r="BK70" s="22"/>
      <c r="BL70" s="22"/>
      <c r="BM70" s="22"/>
      <c r="BN70" s="22"/>
      <c r="BO70" s="22">
        <v>565</v>
      </c>
      <c r="BP70" s="22">
        <v>14</v>
      </c>
      <c r="BQ70" s="22">
        <v>0</v>
      </c>
      <c r="BR70" s="22">
        <v>38</v>
      </c>
      <c r="BS70" s="22">
        <v>1</v>
      </c>
      <c r="BT70" s="22">
        <v>0</v>
      </c>
      <c r="BU70" s="22">
        <v>1</v>
      </c>
      <c r="BV70" s="22">
        <v>11</v>
      </c>
      <c r="BW70" s="22">
        <v>74</v>
      </c>
      <c r="BX70" s="22">
        <v>10</v>
      </c>
      <c r="BY70" s="22">
        <v>13</v>
      </c>
      <c r="BZ70" s="22">
        <v>71</v>
      </c>
      <c r="CA70" s="22">
        <v>332</v>
      </c>
      <c r="CB70" s="39" t="s">
        <v>275</v>
      </c>
      <c r="CC70" s="22">
        <v>10</v>
      </c>
      <c r="CD70" s="22">
        <v>0</v>
      </c>
      <c r="CE70" s="22">
        <v>6</v>
      </c>
      <c r="CF70" s="22">
        <v>0</v>
      </c>
      <c r="CG70" s="22">
        <v>4</v>
      </c>
      <c r="CH70" s="20">
        <v>22.545577312626602</v>
      </c>
      <c r="CI70" s="20">
        <v>25.631330182309199</v>
      </c>
      <c r="CJ70" s="20">
        <v>23.490884537474699</v>
      </c>
      <c r="CK70" s="20">
        <v>83.261309925725897</v>
      </c>
      <c r="CL70" s="20">
        <v>12.0459149223498</v>
      </c>
      <c r="CM70" s="20">
        <v>88.217420661715096</v>
      </c>
      <c r="CN70" s="20"/>
      <c r="CO70" s="1">
        <v>0</v>
      </c>
      <c r="CP70" s="21">
        <v>17366</v>
      </c>
      <c r="CQ70" s="21">
        <v>10419.6</v>
      </c>
      <c r="CR70" s="21">
        <v>5209.8</v>
      </c>
      <c r="CS70" s="21">
        <v>1736.6</v>
      </c>
      <c r="CT70" s="21">
        <v>5408</v>
      </c>
      <c r="CU70" s="21">
        <v>1</v>
      </c>
      <c r="CV70" s="21"/>
      <c r="CW70" s="22">
        <v>92</v>
      </c>
      <c r="CX70" s="22">
        <v>19453</v>
      </c>
      <c r="CY70" s="22">
        <v>810</v>
      </c>
      <c r="CZ70" s="22">
        <v>33</v>
      </c>
      <c r="DA70" s="22">
        <v>1675</v>
      </c>
      <c r="DB70" s="22">
        <v>95</v>
      </c>
      <c r="DC70" s="22">
        <v>33</v>
      </c>
      <c r="DD70" s="22">
        <v>6011</v>
      </c>
      <c r="DE70" s="22">
        <v>294</v>
      </c>
      <c r="DF70" s="22">
        <v>14</v>
      </c>
      <c r="DG70" s="22">
        <v>2906</v>
      </c>
      <c r="DH70" s="22">
        <v>167</v>
      </c>
      <c r="DI70" s="22">
        <v>7</v>
      </c>
      <c r="DJ70" s="22">
        <v>2070</v>
      </c>
      <c r="DK70" s="22">
        <v>138</v>
      </c>
      <c r="DL70" s="22">
        <v>2</v>
      </c>
      <c r="DM70" s="22">
        <v>260</v>
      </c>
      <c r="DN70" s="22">
        <v>31</v>
      </c>
      <c r="DO70" s="1">
        <v>9.2100000000000009</v>
      </c>
      <c r="DP70" s="1" t="s">
        <v>321</v>
      </c>
      <c r="DQ70" s="1">
        <v>4.66</v>
      </c>
      <c r="DR70" s="21">
        <v>1312501</v>
      </c>
      <c r="DS70" s="21">
        <v>10787</v>
      </c>
      <c r="DT70" s="21">
        <v>4344.7257249936902</v>
      </c>
      <c r="DU70" s="40">
        <v>3</v>
      </c>
      <c r="DV70" s="1">
        <v>5</v>
      </c>
      <c r="DW70" s="1">
        <v>0</v>
      </c>
      <c r="DX70" s="1">
        <v>1</v>
      </c>
      <c r="DY70" s="1">
        <v>2</v>
      </c>
      <c r="DZ70" s="1">
        <v>7</v>
      </c>
      <c r="EA70" s="1">
        <v>1649</v>
      </c>
      <c r="EB70" s="1">
        <v>3919</v>
      </c>
      <c r="EC70" s="1">
        <v>678632</v>
      </c>
      <c r="ED70" s="21">
        <v>28468</v>
      </c>
      <c r="EE70" s="21">
        <v>28021</v>
      </c>
      <c r="EF70" s="20">
        <v>98.429815933679905</v>
      </c>
      <c r="EG70" s="20">
        <v>41.565254630455698</v>
      </c>
      <c r="EH70" s="20">
        <v>58.434745369544302</v>
      </c>
      <c r="EI70" s="22">
        <v>447</v>
      </c>
      <c r="EJ70" s="20">
        <v>1.5701840663200799</v>
      </c>
      <c r="EK70" s="21">
        <v>2502</v>
      </c>
      <c r="EL70" s="21">
        <v>4952</v>
      </c>
      <c r="EM70" s="41">
        <v>687.30700000000002</v>
      </c>
      <c r="EN70" s="21">
        <v>23138</v>
      </c>
      <c r="EO70" s="28">
        <v>19.150314999999999</v>
      </c>
      <c r="EP70" s="28">
        <v>23.329587</v>
      </c>
      <c r="EQ70" s="28">
        <v>21.890397</v>
      </c>
      <c r="ER70" s="28">
        <v>34.570836</v>
      </c>
      <c r="ES70" s="1">
        <v>17.839376999999999</v>
      </c>
      <c r="ET70" s="1">
        <v>1.02</v>
      </c>
      <c r="EU70" s="31">
        <v>57.054507505286502</v>
      </c>
      <c r="EV70" s="31" t="s">
        <v>462</v>
      </c>
      <c r="EW70" s="1">
        <v>4</v>
      </c>
      <c r="EX70" s="1">
        <v>0</v>
      </c>
      <c r="EY70" s="1">
        <v>0</v>
      </c>
      <c r="EZ70" s="1">
        <v>0</v>
      </c>
      <c r="FA70" s="1">
        <v>0</v>
      </c>
      <c r="FB70" s="33">
        <v>0</v>
      </c>
      <c r="FC70" s="1">
        <v>3</v>
      </c>
      <c r="FD70" s="1">
        <v>0</v>
      </c>
      <c r="FE70" s="1">
        <v>0</v>
      </c>
      <c r="FF70" s="1">
        <v>0</v>
      </c>
      <c r="FG70" s="1">
        <v>0</v>
      </c>
      <c r="FH70" s="1">
        <v>8</v>
      </c>
      <c r="FI70" s="22">
        <v>3</v>
      </c>
      <c r="FJ70" s="18">
        <v>8295.75</v>
      </c>
      <c r="FK70" s="18">
        <v>8152.15</v>
      </c>
      <c r="FL70" s="41">
        <v>416096.85</v>
      </c>
      <c r="FM70" s="41">
        <v>559547.17000000004</v>
      </c>
      <c r="FN70" s="37" t="s">
        <v>1568</v>
      </c>
      <c r="FO70" s="37" t="s">
        <v>1569</v>
      </c>
      <c r="FP70" s="37" t="s">
        <v>1570</v>
      </c>
      <c r="FQ70" s="37" t="s">
        <v>1571</v>
      </c>
      <c r="FR70" s="37" t="s">
        <v>1572</v>
      </c>
      <c r="FS70" s="37" t="s">
        <v>1573</v>
      </c>
      <c r="FT70" s="37" t="s">
        <v>1574</v>
      </c>
      <c r="FU70" s="37" t="s">
        <v>1575</v>
      </c>
      <c r="FV70" s="37" t="s">
        <v>1576</v>
      </c>
      <c r="FW70" s="37" t="s">
        <v>1577</v>
      </c>
      <c r="FX70" s="37" t="s">
        <v>1578</v>
      </c>
      <c r="FY70" s="37" t="s">
        <v>1579</v>
      </c>
      <c r="FZ70" s="1" t="s">
        <v>275</v>
      </c>
      <c r="GA70" s="1" t="s">
        <v>275</v>
      </c>
      <c r="GB70" s="37" t="s">
        <v>1580</v>
      </c>
      <c r="GC70" s="37" t="s">
        <v>1581</v>
      </c>
      <c r="GD70" s="37" t="s">
        <v>1582</v>
      </c>
      <c r="GE70" s="37" t="s">
        <v>1583</v>
      </c>
      <c r="GF70" s="37" t="s">
        <v>1584</v>
      </c>
      <c r="GG70" s="37" t="s">
        <v>1585</v>
      </c>
      <c r="GH70" s="1">
        <v>0</v>
      </c>
      <c r="GI70" s="1">
        <v>0</v>
      </c>
      <c r="GJ70" s="1" t="s">
        <v>275</v>
      </c>
      <c r="GK70" s="1" t="s">
        <v>275</v>
      </c>
      <c r="GL70" s="1" t="s">
        <v>275</v>
      </c>
      <c r="GM70" s="1" t="s">
        <v>275</v>
      </c>
      <c r="GN70" s="1" t="s">
        <v>275</v>
      </c>
      <c r="GO70" s="1" t="s">
        <v>275</v>
      </c>
      <c r="GP70" s="1" t="s">
        <v>275</v>
      </c>
      <c r="GQ70" s="1" t="s">
        <v>275</v>
      </c>
      <c r="GR70" s="1" t="s">
        <v>275</v>
      </c>
      <c r="GS70" s="1" t="s">
        <v>275</v>
      </c>
      <c r="GT70" s="1">
        <v>287.68</v>
      </c>
      <c r="GU70" s="1">
        <v>979.86</v>
      </c>
      <c r="GV70" s="1" t="s">
        <v>275</v>
      </c>
      <c r="GW70" s="1" t="s">
        <v>275</v>
      </c>
      <c r="GX70" s="1" t="s">
        <v>275</v>
      </c>
      <c r="GY70" s="1" t="s">
        <v>275</v>
      </c>
      <c r="GZ70" s="1" t="s">
        <v>275</v>
      </c>
      <c r="HA70" s="1" t="s">
        <v>275</v>
      </c>
      <c r="HB70" s="1">
        <v>21.61</v>
      </c>
      <c r="HC70" s="1">
        <v>156.71</v>
      </c>
      <c r="HD70" s="1" t="s">
        <v>275</v>
      </c>
      <c r="HE70" s="1" t="s">
        <v>275</v>
      </c>
      <c r="HF70" s="1" t="s">
        <v>275</v>
      </c>
      <c r="HG70" s="1" t="s">
        <v>275</v>
      </c>
      <c r="HH70" s="1" t="s">
        <v>275</v>
      </c>
      <c r="HI70" s="1" t="s">
        <v>275</v>
      </c>
      <c r="HJ70" s="1" t="s">
        <v>275</v>
      </c>
      <c r="HK70" s="1" t="s">
        <v>275</v>
      </c>
      <c r="HL70" s="1">
        <v>234.79</v>
      </c>
      <c r="HM70" s="1">
        <v>2706.49</v>
      </c>
      <c r="HN70" s="1" t="s">
        <v>275</v>
      </c>
      <c r="HO70" s="1" t="s">
        <v>275</v>
      </c>
      <c r="HP70" s="1" t="s">
        <v>275</v>
      </c>
      <c r="HQ70" s="1" t="s">
        <v>275</v>
      </c>
      <c r="HR70" s="1" t="s">
        <v>275</v>
      </c>
      <c r="HS70" s="1" t="s">
        <v>275</v>
      </c>
      <c r="HT70" s="1" t="s">
        <v>275</v>
      </c>
      <c r="HU70" s="1" t="s">
        <v>275</v>
      </c>
      <c r="HV70" s="1" t="s">
        <v>275</v>
      </c>
      <c r="HW70" s="1" t="s">
        <v>275</v>
      </c>
      <c r="HX70" s="1" t="s">
        <v>275</v>
      </c>
      <c r="HY70" s="1" t="s">
        <v>275</v>
      </c>
      <c r="HZ70" s="1" t="s">
        <v>275</v>
      </c>
      <c r="IA70" s="1" t="s">
        <v>275</v>
      </c>
      <c r="IB70" s="1">
        <v>1347.51</v>
      </c>
      <c r="IC70" s="1">
        <v>6622.56</v>
      </c>
      <c r="ID70" s="1" t="s">
        <v>275</v>
      </c>
      <c r="IE70" s="1" t="s">
        <v>275</v>
      </c>
      <c r="IF70" s="1" t="s">
        <v>275</v>
      </c>
      <c r="IG70" s="1" t="s">
        <v>275</v>
      </c>
      <c r="IH70" s="1">
        <v>67.2</v>
      </c>
      <c r="II70" s="1">
        <v>621.54</v>
      </c>
      <c r="IJ70" s="1">
        <v>211.5</v>
      </c>
      <c r="IK70" s="1">
        <v>182.95</v>
      </c>
      <c r="IL70" s="1" t="s">
        <v>275</v>
      </c>
      <c r="IM70" s="1" t="s">
        <v>275</v>
      </c>
      <c r="IN70" s="1" t="s">
        <v>275</v>
      </c>
      <c r="IO70" s="1" t="s">
        <v>275</v>
      </c>
      <c r="IP70" s="1" t="s">
        <v>275</v>
      </c>
      <c r="IQ70" s="1" t="s">
        <v>275</v>
      </c>
      <c r="IR70" s="1" t="s">
        <v>275</v>
      </c>
      <c r="IS70" s="1" t="s">
        <v>275</v>
      </c>
      <c r="IT70" s="1" t="s">
        <v>275</v>
      </c>
      <c r="IU70" s="1" t="s">
        <v>275</v>
      </c>
      <c r="IV70" s="1" t="s">
        <v>275</v>
      </c>
      <c r="IW70" s="1" t="s">
        <v>275</v>
      </c>
      <c r="IX70" s="1" t="s">
        <v>275</v>
      </c>
      <c r="IY70" s="1" t="s">
        <v>275</v>
      </c>
      <c r="IZ70" s="1" t="s">
        <v>275</v>
      </c>
      <c r="JA70" s="1" t="s">
        <v>275</v>
      </c>
      <c r="JB70" s="1" t="s">
        <v>275</v>
      </c>
      <c r="JC70" s="1" t="s">
        <v>275</v>
      </c>
      <c r="JD70" s="1" t="s">
        <v>275</v>
      </c>
      <c r="JE70" s="1" t="s">
        <v>275</v>
      </c>
      <c r="JF70" s="1" t="s">
        <v>275</v>
      </c>
      <c r="JG70" s="1" t="s">
        <v>275</v>
      </c>
      <c r="JH70" s="1" t="s">
        <v>275</v>
      </c>
      <c r="JI70" s="1" t="s">
        <v>275</v>
      </c>
      <c r="JJ70" s="1" t="s">
        <v>275</v>
      </c>
      <c r="JK70" s="1" t="s">
        <v>275</v>
      </c>
      <c r="JL70" s="1" t="s">
        <v>275</v>
      </c>
      <c r="JM70" s="1" t="s">
        <v>275</v>
      </c>
      <c r="JN70" s="1" t="s">
        <v>275</v>
      </c>
      <c r="JO70" s="1" t="s">
        <v>275</v>
      </c>
      <c r="JP70" s="1">
        <v>230</v>
      </c>
      <c r="JQ70" s="26">
        <v>9037</v>
      </c>
      <c r="JR70" s="1">
        <f t="shared" si="15"/>
        <v>16.390974716146118</v>
      </c>
      <c r="JS70" s="1">
        <v>65</v>
      </c>
      <c r="JT70" s="1">
        <v>555</v>
      </c>
      <c r="JU70" s="1">
        <v>5</v>
      </c>
      <c r="JV70" s="1">
        <v>12</v>
      </c>
      <c r="JW70" s="1">
        <v>11</v>
      </c>
      <c r="JX70" s="1">
        <v>2</v>
      </c>
      <c r="KH70" s="1">
        <v>2</v>
      </c>
      <c r="KN70" s="1">
        <v>4</v>
      </c>
      <c r="KO70" s="1">
        <v>1</v>
      </c>
      <c r="KT70" s="1">
        <v>4</v>
      </c>
      <c r="KU70" s="1">
        <v>1</v>
      </c>
      <c r="KY70" s="1">
        <v>7</v>
      </c>
      <c r="KZ70" s="1">
        <v>6</v>
      </c>
      <c r="LG70" s="1">
        <v>26</v>
      </c>
      <c r="LH70" s="1">
        <v>7</v>
      </c>
      <c r="LK70" s="1" t="s">
        <v>270</v>
      </c>
      <c r="LL70" s="1">
        <v>14</v>
      </c>
    </row>
    <row r="71" spans="1:327" ht="15" x14ac:dyDescent="0.25">
      <c r="A71" s="35" t="s">
        <v>1586</v>
      </c>
      <c r="B71" s="35" t="s">
        <v>501</v>
      </c>
      <c r="C71" s="35"/>
      <c r="D71" s="24">
        <v>265.7</v>
      </c>
      <c r="E71" s="24">
        <f t="shared" si="11"/>
        <v>53.970643582988338</v>
      </c>
      <c r="F71" s="19">
        <v>0</v>
      </c>
      <c r="G71" s="19">
        <v>100</v>
      </c>
      <c r="H71" s="25">
        <v>14340</v>
      </c>
      <c r="I71" s="42">
        <v>4.6515535507669703E-3</v>
      </c>
      <c r="J71" s="25">
        <v>7322</v>
      </c>
      <c r="K71" s="42">
        <v>0.51059972105997198</v>
      </c>
      <c r="L71" s="25">
        <v>7018</v>
      </c>
      <c r="M71" s="42">
        <v>0.48940027894002802</v>
      </c>
      <c r="N71" s="25">
        <v>4185</v>
      </c>
      <c r="O71" s="19">
        <f t="shared" si="12"/>
        <v>29.184100418410043</v>
      </c>
      <c r="P71" s="25">
        <v>3190</v>
      </c>
      <c r="Q71" s="19">
        <v>22.245467224546701</v>
      </c>
      <c r="R71" s="25">
        <v>9385</v>
      </c>
      <c r="S71" s="20">
        <f t="shared" si="13"/>
        <v>65.446304044630395</v>
      </c>
      <c r="T71" s="25">
        <v>4708</v>
      </c>
      <c r="U71" s="19">
        <v>32.831241283124101</v>
      </c>
      <c r="V71" s="25">
        <v>2257</v>
      </c>
      <c r="W71" s="19">
        <v>15.7391910739191</v>
      </c>
      <c r="X71" s="37" t="s">
        <v>1587</v>
      </c>
      <c r="Y71" s="20">
        <f t="shared" si="14"/>
        <v>82.482566248256632</v>
      </c>
      <c r="Z71" s="1">
        <v>12</v>
      </c>
      <c r="AA71" s="1">
        <v>15</v>
      </c>
      <c r="AB71" s="26">
        <v>2754</v>
      </c>
      <c r="AC71" s="25">
        <v>4023</v>
      </c>
      <c r="AD71" s="1">
        <v>3.56</v>
      </c>
      <c r="AE71" s="19">
        <v>17.946805999999999</v>
      </c>
      <c r="AF71" s="19">
        <v>1.5908530000000001</v>
      </c>
      <c r="AG71" s="19">
        <v>2.4111359999999999</v>
      </c>
      <c r="AH71" s="1">
        <v>0</v>
      </c>
      <c r="AI71" s="23">
        <v>40.838741887169199</v>
      </c>
      <c r="AJ71" s="23">
        <f t="shared" si="16"/>
        <v>1642.9425861208169</v>
      </c>
      <c r="AK71" s="24">
        <v>31.633480107899999</v>
      </c>
      <c r="AL71" s="25">
        <v>4623</v>
      </c>
      <c r="AM71" s="24">
        <v>16.9297759369</v>
      </c>
      <c r="AN71" s="25">
        <v>2474</v>
      </c>
      <c r="AO71" s="24">
        <v>87.124988184700001</v>
      </c>
      <c r="AP71" s="25">
        <v>12733</v>
      </c>
      <c r="AQ71" s="24">
        <v>22.901586625899998</v>
      </c>
      <c r="AR71" s="25">
        <v>3347</v>
      </c>
      <c r="AS71" s="24">
        <v>57.1783034352</v>
      </c>
      <c r="AT71" s="25">
        <v>8357</v>
      </c>
      <c r="AU71" s="24">
        <v>35.748519636099999</v>
      </c>
      <c r="AV71" s="25">
        <v>5225</v>
      </c>
      <c r="AW71" s="24">
        <v>79.220040853900002</v>
      </c>
      <c r="AX71" s="25">
        <v>11578</v>
      </c>
      <c r="AY71" s="24">
        <v>26.7935077329</v>
      </c>
      <c r="AZ71" s="25">
        <v>3916</v>
      </c>
      <c r="BA71" s="24">
        <v>0.77114700619999998</v>
      </c>
      <c r="BB71" s="25">
        <v>113</v>
      </c>
      <c r="BC71" s="1">
        <v>28</v>
      </c>
      <c r="BD71" s="1">
        <v>23</v>
      </c>
      <c r="BE71" s="1">
        <v>5</v>
      </c>
      <c r="BF71" s="1">
        <v>17</v>
      </c>
      <c r="BG71" s="1">
        <v>17</v>
      </c>
      <c r="BH71" s="1">
        <v>0</v>
      </c>
      <c r="BI71" s="1">
        <v>0</v>
      </c>
      <c r="BO71" s="1">
        <v>70</v>
      </c>
      <c r="BP71" s="1">
        <v>1</v>
      </c>
      <c r="BQ71" s="1">
        <v>0</v>
      </c>
      <c r="BR71" s="1">
        <v>14</v>
      </c>
      <c r="BS71" s="1">
        <v>2</v>
      </c>
      <c r="BT71" s="1">
        <v>0</v>
      </c>
      <c r="BU71" s="1">
        <v>0</v>
      </c>
      <c r="BV71" s="1">
        <v>3</v>
      </c>
      <c r="BW71" s="1">
        <v>1</v>
      </c>
      <c r="BX71" s="1">
        <v>0</v>
      </c>
      <c r="BY71" s="1">
        <v>0</v>
      </c>
      <c r="BZ71" s="1">
        <v>7</v>
      </c>
      <c r="CA71" s="1">
        <v>42</v>
      </c>
      <c r="CB71" s="39" t="s">
        <v>275</v>
      </c>
      <c r="CC71" s="1">
        <v>209</v>
      </c>
      <c r="CD71" s="1">
        <v>0</v>
      </c>
      <c r="CE71" s="1">
        <v>58</v>
      </c>
      <c r="CF71" s="1">
        <v>124</v>
      </c>
      <c r="CG71" s="1">
        <v>27</v>
      </c>
      <c r="CH71" s="19">
        <v>8.5756897837434707</v>
      </c>
      <c r="CI71" s="19">
        <v>4.8471290082028302</v>
      </c>
      <c r="CJ71" s="19">
        <v>29.157345264727802</v>
      </c>
      <c r="CK71" s="19">
        <v>64.528958488689995</v>
      </c>
      <c r="CL71" s="19">
        <v>3.8279890628883901</v>
      </c>
      <c r="CM71" s="19">
        <v>67.288093462590098</v>
      </c>
      <c r="CN71" s="19"/>
      <c r="CO71" s="1">
        <v>0</v>
      </c>
      <c r="CP71" s="26">
        <v>3000</v>
      </c>
      <c r="CQ71" s="26">
        <v>0</v>
      </c>
      <c r="CR71" s="26">
        <v>3000</v>
      </c>
      <c r="CS71" s="26">
        <v>0</v>
      </c>
      <c r="CT71" s="26">
        <v>681</v>
      </c>
      <c r="CU71" s="26">
        <v>2</v>
      </c>
      <c r="CV71" s="26"/>
      <c r="CW71" s="1">
        <v>104</v>
      </c>
      <c r="CX71" s="1">
        <v>4544</v>
      </c>
      <c r="CY71" s="1">
        <v>307</v>
      </c>
      <c r="CZ71" s="1">
        <v>34</v>
      </c>
      <c r="DA71" s="1">
        <v>625</v>
      </c>
      <c r="DB71" s="1">
        <v>41</v>
      </c>
      <c r="DC71" s="1">
        <v>34</v>
      </c>
      <c r="DD71" s="1">
        <v>1677</v>
      </c>
      <c r="DE71" s="1">
        <v>115</v>
      </c>
      <c r="DF71" s="1">
        <v>28</v>
      </c>
      <c r="DG71" s="1">
        <v>958</v>
      </c>
      <c r="DH71" s="1">
        <v>71</v>
      </c>
      <c r="DI71" s="1">
        <v>7</v>
      </c>
      <c r="DJ71" s="1">
        <v>682</v>
      </c>
      <c r="DK71" s="1">
        <v>33</v>
      </c>
      <c r="DL71" s="1">
        <v>1</v>
      </c>
      <c r="DM71" s="1">
        <v>503</v>
      </c>
      <c r="DN71" s="1">
        <v>27</v>
      </c>
      <c r="DO71" s="1">
        <v>6.6</v>
      </c>
      <c r="DP71" s="1" t="s">
        <v>298</v>
      </c>
      <c r="DQ71" s="1">
        <v>21.21</v>
      </c>
      <c r="DR71" s="26">
        <v>1906936</v>
      </c>
      <c r="DS71" s="26">
        <v>3787</v>
      </c>
      <c r="DT71" s="26">
        <v>2810.37430892673</v>
      </c>
      <c r="DU71" s="40"/>
      <c r="DV71" s="1">
        <v>4</v>
      </c>
      <c r="DW71" s="1">
        <v>0</v>
      </c>
      <c r="DX71" s="1">
        <v>0</v>
      </c>
      <c r="DY71" s="1">
        <v>25</v>
      </c>
      <c r="DZ71" s="1">
        <v>1</v>
      </c>
      <c r="EA71" s="1">
        <v>259</v>
      </c>
      <c r="EB71" s="1">
        <v>387</v>
      </c>
      <c r="EC71" s="1">
        <v>37080</v>
      </c>
      <c r="ED71" s="26">
        <v>5354</v>
      </c>
      <c r="EE71" s="26">
        <v>5140</v>
      </c>
      <c r="EF71" s="19">
        <v>96.002988419873006</v>
      </c>
      <c r="EG71" s="19">
        <v>24.688715953307401</v>
      </c>
      <c r="EH71" s="19">
        <v>75.311284046692606</v>
      </c>
      <c r="EI71" s="1">
        <v>214</v>
      </c>
      <c r="EJ71" s="19">
        <v>3.9970115801270101</v>
      </c>
      <c r="EK71" s="26">
        <v>127</v>
      </c>
      <c r="EL71" s="26">
        <v>318</v>
      </c>
      <c r="EM71" s="44">
        <v>18.986999999999998</v>
      </c>
      <c r="EN71" s="26">
        <v>4071</v>
      </c>
      <c r="EO71" s="23">
        <v>59.616802</v>
      </c>
      <c r="EP71" s="23">
        <v>15.131418</v>
      </c>
      <c r="EQ71" s="23">
        <v>5.6005900000000004</v>
      </c>
      <c r="ER71" s="23">
        <v>19.331859000000001</v>
      </c>
      <c r="ES71" s="1">
        <v>0.56186400000000003</v>
      </c>
      <c r="ET71" s="1">
        <v>0.03</v>
      </c>
      <c r="EU71" s="31">
        <v>50.179933341253701</v>
      </c>
      <c r="EV71" s="31" t="s">
        <v>271</v>
      </c>
      <c r="EW71" s="1">
        <v>1</v>
      </c>
      <c r="EX71" s="1">
        <v>0</v>
      </c>
      <c r="EY71" s="1">
        <v>0</v>
      </c>
      <c r="EZ71" s="1">
        <v>0</v>
      </c>
      <c r="FA71" s="1">
        <v>1</v>
      </c>
      <c r="FB71" s="33">
        <v>0</v>
      </c>
      <c r="FC71" s="1">
        <v>8</v>
      </c>
      <c r="FD71" s="1">
        <v>0</v>
      </c>
      <c r="FE71" s="1">
        <v>0</v>
      </c>
      <c r="FF71" s="1">
        <v>0</v>
      </c>
      <c r="FG71" s="1">
        <v>0</v>
      </c>
      <c r="FH71" s="1">
        <v>3</v>
      </c>
      <c r="FI71" s="1">
        <v>2</v>
      </c>
      <c r="FJ71" s="24">
        <v>4493.8500000000004</v>
      </c>
      <c r="FK71" s="24">
        <v>4437.75</v>
      </c>
      <c r="FL71" s="44">
        <v>58593.95</v>
      </c>
      <c r="FM71" s="44">
        <v>34577.64</v>
      </c>
      <c r="FN71" s="37" t="s">
        <v>1588</v>
      </c>
      <c r="FO71" s="37" t="s">
        <v>1589</v>
      </c>
      <c r="FP71" s="37" t="s">
        <v>1590</v>
      </c>
      <c r="FQ71" s="37" t="s">
        <v>1591</v>
      </c>
      <c r="FR71" s="37" t="s">
        <v>1592</v>
      </c>
      <c r="FS71" s="37" t="s">
        <v>1593</v>
      </c>
      <c r="FT71" s="37" t="s">
        <v>1594</v>
      </c>
      <c r="FU71" s="37" t="s">
        <v>1595</v>
      </c>
      <c r="FV71" s="37" t="s">
        <v>1596</v>
      </c>
      <c r="FW71" s="37" t="s">
        <v>1597</v>
      </c>
      <c r="FX71" s="1" t="s">
        <v>275</v>
      </c>
      <c r="FY71" s="1" t="s">
        <v>275</v>
      </c>
      <c r="FZ71" s="1" t="s">
        <v>275</v>
      </c>
      <c r="GA71" s="1" t="s">
        <v>275</v>
      </c>
      <c r="GB71" s="37" t="s">
        <v>1598</v>
      </c>
      <c r="GC71" s="37" t="s">
        <v>1599</v>
      </c>
      <c r="GD71" s="37" t="s">
        <v>1600</v>
      </c>
      <c r="GE71" s="37" t="s">
        <v>1601</v>
      </c>
      <c r="GF71" s="37" t="s">
        <v>1602</v>
      </c>
      <c r="GG71" s="37" t="s">
        <v>1603</v>
      </c>
      <c r="GH71" s="1" t="s">
        <v>275</v>
      </c>
      <c r="GI71" s="1" t="s">
        <v>275</v>
      </c>
      <c r="GJ71" s="1" t="s">
        <v>275</v>
      </c>
      <c r="GK71" s="1" t="s">
        <v>275</v>
      </c>
      <c r="GL71" s="1">
        <v>596.96</v>
      </c>
      <c r="GM71" s="1">
        <v>235.86</v>
      </c>
      <c r="GN71" s="1">
        <v>4298.0600000000004</v>
      </c>
      <c r="GO71" s="1">
        <v>1372.11</v>
      </c>
      <c r="GP71" s="1" t="s">
        <v>275</v>
      </c>
      <c r="GQ71" s="1" t="s">
        <v>275</v>
      </c>
      <c r="GR71" s="1" t="s">
        <v>275</v>
      </c>
      <c r="GS71" s="1" t="s">
        <v>275</v>
      </c>
      <c r="GT71" s="1" t="s">
        <v>275</v>
      </c>
      <c r="GU71" s="1" t="s">
        <v>275</v>
      </c>
      <c r="GV71" s="1" t="s">
        <v>275</v>
      </c>
      <c r="GW71" s="1" t="s">
        <v>275</v>
      </c>
      <c r="GX71" s="1">
        <v>1862.03</v>
      </c>
      <c r="GY71" s="1">
        <v>7069.3</v>
      </c>
      <c r="GZ71" s="1" t="s">
        <v>275</v>
      </c>
      <c r="HA71" s="1" t="s">
        <v>275</v>
      </c>
      <c r="HB71" s="1" t="s">
        <v>275</v>
      </c>
      <c r="HC71" s="1" t="s">
        <v>275</v>
      </c>
      <c r="HD71" s="1" t="s">
        <v>275</v>
      </c>
      <c r="HE71" s="1" t="s">
        <v>275</v>
      </c>
      <c r="HF71" s="1" t="s">
        <v>275</v>
      </c>
      <c r="HG71" s="1" t="s">
        <v>275</v>
      </c>
      <c r="HH71" s="1" t="s">
        <v>275</v>
      </c>
      <c r="HI71" s="1" t="s">
        <v>275</v>
      </c>
      <c r="HJ71" s="1" t="s">
        <v>275</v>
      </c>
      <c r="HK71" s="1" t="s">
        <v>275</v>
      </c>
      <c r="HL71" s="1">
        <v>7.06</v>
      </c>
      <c r="HM71" s="1">
        <v>69.05</v>
      </c>
      <c r="HN71" s="1" t="s">
        <v>275</v>
      </c>
      <c r="HO71" s="1" t="s">
        <v>275</v>
      </c>
      <c r="HP71" s="1" t="s">
        <v>275</v>
      </c>
      <c r="HQ71" s="1" t="s">
        <v>275</v>
      </c>
      <c r="HR71" s="1" t="s">
        <v>275</v>
      </c>
      <c r="HS71" s="1" t="s">
        <v>275</v>
      </c>
      <c r="HT71" s="1" t="s">
        <v>275</v>
      </c>
      <c r="HU71" s="1" t="s">
        <v>275</v>
      </c>
      <c r="HV71" s="1" t="s">
        <v>275</v>
      </c>
      <c r="HW71" s="1" t="s">
        <v>275</v>
      </c>
      <c r="HX71" s="1" t="s">
        <v>275</v>
      </c>
      <c r="HY71" s="1" t="s">
        <v>275</v>
      </c>
      <c r="HZ71" s="1">
        <v>9021.76</v>
      </c>
      <c r="IA71" s="1">
        <v>3619.02</v>
      </c>
      <c r="IB71" s="1">
        <v>165.53</v>
      </c>
      <c r="IC71" s="1">
        <v>654.51</v>
      </c>
      <c r="ID71" s="1" t="s">
        <v>275</v>
      </c>
      <c r="IE71" s="1" t="s">
        <v>275</v>
      </c>
      <c r="IF71" s="1" t="s">
        <v>275</v>
      </c>
      <c r="IG71" s="1" t="s">
        <v>275</v>
      </c>
      <c r="IH71" s="1" t="s">
        <v>275</v>
      </c>
      <c r="II71" s="1" t="s">
        <v>275</v>
      </c>
      <c r="IJ71" s="1" t="s">
        <v>275</v>
      </c>
      <c r="IK71" s="1" t="s">
        <v>275</v>
      </c>
      <c r="IL71" s="1" t="s">
        <v>275</v>
      </c>
      <c r="IM71" s="1" t="s">
        <v>275</v>
      </c>
      <c r="IN71" s="1" t="s">
        <v>275</v>
      </c>
      <c r="IO71" s="1" t="s">
        <v>275</v>
      </c>
      <c r="IP71" s="1" t="s">
        <v>275</v>
      </c>
      <c r="IQ71" s="1" t="s">
        <v>275</v>
      </c>
      <c r="IR71" s="1" t="s">
        <v>275</v>
      </c>
      <c r="IS71" s="1" t="s">
        <v>275</v>
      </c>
      <c r="IT71" s="1" t="s">
        <v>275</v>
      </c>
      <c r="IU71" s="1" t="s">
        <v>275</v>
      </c>
      <c r="IV71" s="1" t="s">
        <v>275</v>
      </c>
      <c r="IW71" s="1" t="s">
        <v>275</v>
      </c>
      <c r="IX71" s="1" t="s">
        <v>275</v>
      </c>
      <c r="IY71" s="1" t="s">
        <v>275</v>
      </c>
      <c r="IZ71" s="1" t="s">
        <v>275</v>
      </c>
      <c r="JA71" s="1" t="s">
        <v>275</v>
      </c>
      <c r="JB71" s="1" t="s">
        <v>275</v>
      </c>
      <c r="JC71" s="1" t="s">
        <v>275</v>
      </c>
      <c r="JD71" s="1" t="s">
        <v>275</v>
      </c>
      <c r="JE71" s="1" t="s">
        <v>275</v>
      </c>
      <c r="JF71" s="1" t="s">
        <v>275</v>
      </c>
      <c r="JG71" s="1" t="s">
        <v>275</v>
      </c>
      <c r="JH71" s="1">
        <v>198.81</v>
      </c>
      <c r="JI71" s="1">
        <v>904.59</v>
      </c>
      <c r="JJ71" s="1">
        <v>4.2</v>
      </c>
      <c r="JK71" s="1">
        <v>21</v>
      </c>
      <c r="JL71" s="1" t="s">
        <v>275</v>
      </c>
      <c r="JM71" s="1" t="s">
        <v>275</v>
      </c>
      <c r="JN71" s="1" t="s">
        <v>275</v>
      </c>
      <c r="JO71" s="1" t="s">
        <v>275</v>
      </c>
      <c r="JP71" s="1">
        <v>4559</v>
      </c>
      <c r="JQ71" s="26">
        <v>11852</v>
      </c>
      <c r="JR71" s="1">
        <f t="shared" si="15"/>
        <v>82.649930264993017</v>
      </c>
      <c r="JS71" s="1">
        <v>6355</v>
      </c>
      <c r="JT71" s="1">
        <v>10</v>
      </c>
      <c r="JV71" s="1">
        <v>4</v>
      </c>
      <c r="JW71" s="1">
        <v>1</v>
      </c>
      <c r="JX71" s="1">
        <v>8</v>
      </c>
      <c r="KO71" s="1">
        <v>3</v>
      </c>
      <c r="KU71" s="1">
        <v>3</v>
      </c>
      <c r="KZ71" s="1">
        <v>7</v>
      </c>
      <c r="LL71" s="1">
        <v>5</v>
      </c>
    </row>
    <row r="72" spans="1:327" ht="15" x14ac:dyDescent="0.25">
      <c r="A72" s="35" t="s">
        <v>1604</v>
      </c>
      <c r="B72" s="35" t="s">
        <v>1547</v>
      </c>
      <c r="C72" s="35" t="s">
        <v>1605</v>
      </c>
      <c r="D72" s="18">
        <v>76.8</v>
      </c>
      <c r="E72" s="18">
        <f t="shared" si="11"/>
        <v>2191.432291666667</v>
      </c>
      <c r="F72" s="19">
        <v>94.452234673384794</v>
      </c>
      <c r="G72" s="20">
        <v>5.5477653266152496</v>
      </c>
      <c r="H72" s="21">
        <v>168302</v>
      </c>
      <c r="I72" s="36">
        <v>5.4593149630486899E-2</v>
      </c>
      <c r="J72" s="21">
        <v>86255</v>
      </c>
      <c r="K72" s="36">
        <v>0.51250133688250898</v>
      </c>
      <c r="L72" s="21">
        <v>82047</v>
      </c>
      <c r="M72" s="36">
        <v>0.48749866311749102</v>
      </c>
      <c r="N72" s="21">
        <v>46159</v>
      </c>
      <c r="O72" s="20">
        <f t="shared" si="12"/>
        <v>27.426293211013537</v>
      </c>
      <c r="P72" s="21">
        <v>40865</v>
      </c>
      <c r="Q72" s="20">
        <v>24.280757210253</v>
      </c>
      <c r="R72" s="21">
        <v>112367</v>
      </c>
      <c r="S72" s="20">
        <f t="shared" si="13"/>
        <v>66.765100830649672</v>
      </c>
      <c r="T72" s="21">
        <v>67945</v>
      </c>
      <c r="U72" s="20">
        <v>40.370880916447803</v>
      </c>
      <c r="V72" s="21">
        <v>13266</v>
      </c>
      <c r="W72" s="20">
        <v>7.8822592720229103</v>
      </c>
      <c r="X72" s="37" t="s">
        <v>1606</v>
      </c>
      <c r="Y72" s="20">
        <f t="shared" si="14"/>
        <v>64.698577557010623</v>
      </c>
      <c r="Z72" s="38">
        <v>9</v>
      </c>
      <c r="AA72" s="38">
        <v>106</v>
      </c>
      <c r="AB72" s="21">
        <v>35280</v>
      </c>
      <c r="AC72" s="21">
        <v>47476</v>
      </c>
      <c r="AD72" s="22">
        <v>3.54</v>
      </c>
      <c r="AE72" s="20">
        <v>0.94995399999999997</v>
      </c>
      <c r="AF72" s="20">
        <v>0.139018</v>
      </c>
      <c r="AG72" s="20">
        <v>0.219058</v>
      </c>
      <c r="AH72" s="22">
        <v>11</v>
      </c>
      <c r="AI72" s="23">
        <v>26.004893393918199</v>
      </c>
      <c r="AJ72" s="23">
        <f t="shared" si="16"/>
        <v>12346.083187696604</v>
      </c>
      <c r="AK72" s="18">
        <v>10.0117042594</v>
      </c>
      <c r="AL72" s="21">
        <v>16070</v>
      </c>
      <c r="AM72" s="18">
        <v>28.936744858200001</v>
      </c>
      <c r="AN72" s="21">
        <v>46448</v>
      </c>
      <c r="AO72" s="18">
        <v>50.437281288900003</v>
      </c>
      <c r="AP72" s="21">
        <v>80960</v>
      </c>
      <c r="AQ72" s="18">
        <v>5.3618550487999999</v>
      </c>
      <c r="AR72" s="21">
        <v>8607</v>
      </c>
      <c r="AS72" s="18">
        <v>3.117797425</v>
      </c>
      <c r="AT72" s="21">
        <v>5005</v>
      </c>
      <c r="AU72" s="18">
        <v>25.054329456000001</v>
      </c>
      <c r="AV72" s="21">
        <v>40216</v>
      </c>
      <c r="AW72" s="18">
        <v>35.892555402600003</v>
      </c>
      <c r="AX72" s="21">
        <v>57613</v>
      </c>
      <c r="AY72" s="18">
        <v>3.4683869170000001</v>
      </c>
      <c r="AZ72" s="21">
        <v>5567</v>
      </c>
      <c r="BA72" s="18">
        <v>10.8600523536</v>
      </c>
      <c r="BB72" s="21">
        <v>17432</v>
      </c>
      <c r="BC72" s="1">
        <v>191</v>
      </c>
      <c r="BD72" s="1">
        <v>150</v>
      </c>
      <c r="BE72" s="1">
        <v>41</v>
      </c>
      <c r="BF72" s="1">
        <v>830</v>
      </c>
      <c r="BG72" s="1">
        <v>708</v>
      </c>
      <c r="BH72" s="1">
        <v>108</v>
      </c>
      <c r="BI72" s="1">
        <v>0</v>
      </c>
      <c r="BJ72" s="22"/>
      <c r="BK72" s="22">
        <v>1</v>
      </c>
      <c r="BL72" s="22" t="s">
        <v>270</v>
      </c>
      <c r="BM72" s="22">
        <f>4+7+4</f>
        <v>15</v>
      </c>
      <c r="BN72" s="22">
        <v>0</v>
      </c>
      <c r="BO72" s="22">
        <v>4719</v>
      </c>
      <c r="BP72" s="22">
        <v>32</v>
      </c>
      <c r="BQ72" s="22">
        <v>3</v>
      </c>
      <c r="BR72" s="22">
        <v>518</v>
      </c>
      <c r="BS72" s="22">
        <v>49</v>
      </c>
      <c r="BT72" s="22">
        <v>3</v>
      </c>
      <c r="BU72" s="22">
        <v>34</v>
      </c>
      <c r="BV72" s="22">
        <v>117</v>
      </c>
      <c r="BW72" s="22">
        <v>427</v>
      </c>
      <c r="BX72" s="22">
        <v>91</v>
      </c>
      <c r="BY72" s="22">
        <v>107</v>
      </c>
      <c r="BZ72" s="22">
        <v>738</v>
      </c>
      <c r="CA72" s="22">
        <v>2600</v>
      </c>
      <c r="CB72" s="39">
        <v>4</v>
      </c>
      <c r="CC72" s="22">
        <v>43</v>
      </c>
      <c r="CD72" s="22">
        <v>15</v>
      </c>
      <c r="CE72" s="22">
        <v>19</v>
      </c>
      <c r="CF72" s="22">
        <v>0</v>
      </c>
      <c r="CG72" s="22">
        <v>9</v>
      </c>
      <c r="CH72" s="20">
        <v>39.647400791979102</v>
      </c>
      <c r="CI72" s="20">
        <v>54.214761142472</v>
      </c>
      <c r="CJ72" s="20">
        <v>36.679585474766199</v>
      </c>
      <c r="CK72" s="20">
        <v>94.942707894515095</v>
      </c>
      <c r="CL72" s="20">
        <v>20.658859213076099</v>
      </c>
      <c r="CM72" s="20">
        <v>95.722049035302007</v>
      </c>
      <c r="CN72" s="20"/>
      <c r="CO72" s="1">
        <v>0</v>
      </c>
      <c r="CP72" s="21">
        <v>168000</v>
      </c>
      <c r="CQ72" s="21">
        <v>164640</v>
      </c>
      <c r="CR72" s="21">
        <v>3360</v>
      </c>
      <c r="CS72" s="21">
        <v>0</v>
      </c>
      <c r="CT72" s="21">
        <v>17824</v>
      </c>
      <c r="CU72" s="21">
        <v>14</v>
      </c>
      <c r="CV72" s="21">
        <v>11</v>
      </c>
      <c r="CW72" s="22">
        <v>202</v>
      </c>
      <c r="CX72" s="22">
        <v>50299</v>
      </c>
      <c r="CY72" s="22">
        <v>2329</v>
      </c>
      <c r="CZ72" s="22">
        <v>63</v>
      </c>
      <c r="DA72" s="22">
        <v>5228</v>
      </c>
      <c r="DB72" s="22">
        <v>249</v>
      </c>
      <c r="DC72" s="22">
        <v>70</v>
      </c>
      <c r="DD72" s="22">
        <v>19841</v>
      </c>
      <c r="DE72" s="22">
        <v>733</v>
      </c>
      <c r="DF72" s="22">
        <v>28</v>
      </c>
      <c r="DG72" s="22">
        <v>11016</v>
      </c>
      <c r="DH72" s="22">
        <v>593</v>
      </c>
      <c r="DI72" s="22">
        <v>23</v>
      </c>
      <c r="DJ72" s="22">
        <v>9216</v>
      </c>
      <c r="DK72" s="22">
        <v>385</v>
      </c>
      <c r="DL72" s="22">
        <v>5</v>
      </c>
      <c r="DM72" s="22">
        <v>1927</v>
      </c>
      <c r="DN72" s="22">
        <v>267</v>
      </c>
      <c r="DO72" s="1">
        <v>10.119999999999999</v>
      </c>
      <c r="DP72" s="1" t="s">
        <v>720</v>
      </c>
      <c r="DQ72" s="1">
        <v>1.58</v>
      </c>
      <c r="DR72" s="21">
        <v>784831</v>
      </c>
      <c r="DS72" s="21">
        <v>36334</v>
      </c>
      <c r="DT72" s="21">
        <v>11111.6021202667</v>
      </c>
      <c r="DU72" s="40">
        <v>13</v>
      </c>
      <c r="DV72" s="1">
        <v>16</v>
      </c>
      <c r="DW72" s="1">
        <v>4</v>
      </c>
      <c r="DX72" s="1">
        <v>0</v>
      </c>
      <c r="DY72" s="1">
        <v>2</v>
      </c>
      <c r="DZ72" s="1">
        <v>15</v>
      </c>
      <c r="EA72" s="1">
        <v>7642</v>
      </c>
      <c r="EB72" s="1">
        <v>15701</v>
      </c>
      <c r="EC72" s="1">
        <v>2362544</v>
      </c>
      <c r="ED72" s="21">
        <v>82520</v>
      </c>
      <c r="EE72" s="21">
        <v>80686</v>
      </c>
      <c r="EF72" s="20">
        <v>97.777508482792001</v>
      </c>
      <c r="EG72" s="20">
        <v>41.5685496864388</v>
      </c>
      <c r="EH72" s="20">
        <v>58.4314503135612</v>
      </c>
      <c r="EI72" s="22">
        <v>1834</v>
      </c>
      <c r="EJ72" s="20">
        <v>2.22249151720795</v>
      </c>
      <c r="EK72" s="21">
        <v>5817</v>
      </c>
      <c r="EL72" s="21">
        <v>29649</v>
      </c>
      <c r="EM72" s="41">
        <v>25397.25</v>
      </c>
      <c r="EN72" s="21">
        <v>70928</v>
      </c>
      <c r="EO72" s="28">
        <v>1.488834</v>
      </c>
      <c r="EP72" s="28">
        <v>25.900912999999999</v>
      </c>
      <c r="EQ72" s="28">
        <v>22.993739999999999</v>
      </c>
      <c r="ER72" s="28">
        <v>46.638845000000003</v>
      </c>
      <c r="ES72" s="1">
        <v>37.918277000000003</v>
      </c>
      <c r="ET72" s="1">
        <v>2.16</v>
      </c>
      <c r="EU72" s="31">
        <v>59.417331095940902</v>
      </c>
      <c r="EV72" s="31" t="s">
        <v>462</v>
      </c>
      <c r="EW72" s="1">
        <v>4</v>
      </c>
      <c r="EX72" s="1">
        <v>2</v>
      </c>
      <c r="EY72" s="1">
        <v>0</v>
      </c>
      <c r="EZ72" s="1">
        <v>0</v>
      </c>
      <c r="FA72" s="1">
        <v>0</v>
      </c>
      <c r="FB72" s="33">
        <v>0</v>
      </c>
      <c r="FC72" s="1">
        <v>9</v>
      </c>
      <c r="FD72" s="1">
        <v>0</v>
      </c>
      <c r="FE72" s="1">
        <v>0</v>
      </c>
      <c r="FF72" s="1">
        <v>2</v>
      </c>
      <c r="FG72" s="1">
        <v>3</v>
      </c>
      <c r="FH72" s="1">
        <v>5</v>
      </c>
      <c r="FI72" s="22">
        <v>1</v>
      </c>
      <c r="FJ72" s="18">
        <v>2360.8000000000002</v>
      </c>
      <c r="FK72" s="18">
        <v>2238.8000000000002</v>
      </c>
      <c r="FL72" s="41">
        <v>13758.74</v>
      </c>
      <c r="FM72" s="41">
        <v>13016.41</v>
      </c>
      <c r="FN72" s="37" t="s">
        <v>1607</v>
      </c>
      <c r="FO72" s="37" t="s">
        <v>1608</v>
      </c>
      <c r="FP72" s="37" t="s">
        <v>1609</v>
      </c>
      <c r="FQ72" s="37" t="s">
        <v>1610</v>
      </c>
      <c r="FR72" s="37" t="s">
        <v>1611</v>
      </c>
      <c r="FS72" s="37" t="s">
        <v>1612</v>
      </c>
      <c r="FT72" s="37" t="s">
        <v>1613</v>
      </c>
      <c r="FU72" s="37" t="s">
        <v>1614</v>
      </c>
      <c r="FV72" s="37" t="s">
        <v>1615</v>
      </c>
      <c r="FW72" s="37" t="s">
        <v>1616</v>
      </c>
      <c r="FX72" s="37" t="s">
        <v>1617</v>
      </c>
      <c r="FY72" s="37" t="s">
        <v>1618</v>
      </c>
      <c r="FZ72" s="1" t="s">
        <v>275</v>
      </c>
      <c r="GA72" s="1" t="s">
        <v>275</v>
      </c>
      <c r="GB72" s="37" t="s">
        <v>1619</v>
      </c>
      <c r="GC72" s="37" t="s">
        <v>1620</v>
      </c>
      <c r="GD72" s="37" t="s">
        <v>1621</v>
      </c>
      <c r="GE72" s="37" t="s">
        <v>1622</v>
      </c>
      <c r="GF72" s="37" t="s">
        <v>1623</v>
      </c>
      <c r="GG72" s="37" t="s">
        <v>1624</v>
      </c>
      <c r="GH72" s="1" t="s">
        <v>275</v>
      </c>
      <c r="GI72" s="1" t="s">
        <v>275</v>
      </c>
      <c r="GJ72" s="1" t="s">
        <v>275</v>
      </c>
      <c r="GK72" s="1" t="s">
        <v>275</v>
      </c>
      <c r="GL72" s="1">
        <v>141612.70000000001</v>
      </c>
      <c r="GM72" s="1">
        <v>44962.03</v>
      </c>
      <c r="GN72" s="1">
        <v>1280.25</v>
      </c>
      <c r="GO72" s="1">
        <v>205.05</v>
      </c>
      <c r="GP72" s="1" t="s">
        <v>275</v>
      </c>
      <c r="GQ72" s="1" t="s">
        <v>275</v>
      </c>
      <c r="GR72" s="1" t="s">
        <v>275</v>
      </c>
      <c r="GS72" s="1" t="s">
        <v>275</v>
      </c>
      <c r="GT72" s="1" t="s">
        <v>275</v>
      </c>
      <c r="GU72" s="1" t="s">
        <v>275</v>
      </c>
      <c r="GV72" s="1">
        <v>138.4</v>
      </c>
      <c r="GW72" s="1">
        <v>512.08000000000004</v>
      </c>
      <c r="GX72" s="1" t="s">
        <v>275</v>
      </c>
      <c r="GY72" s="1" t="s">
        <v>275</v>
      </c>
      <c r="GZ72" s="1" t="s">
        <v>275</v>
      </c>
      <c r="HA72" s="1" t="s">
        <v>275</v>
      </c>
      <c r="HB72" s="1">
        <v>120.75</v>
      </c>
      <c r="HC72" s="1">
        <v>905.63</v>
      </c>
      <c r="HD72" s="1">
        <v>519.72</v>
      </c>
      <c r="HE72" s="1">
        <v>1919.72</v>
      </c>
      <c r="HF72" s="1" t="s">
        <v>275</v>
      </c>
      <c r="HG72" s="1" t="s">
        <v>275</v>
      </c>
      <c r="HH72" s="1" t="s">
        <v>275</v>
      </c>
      <c r="HI72" s="1" t="s">
        <v>275</v>
      </c>
      <c r="HJ72" s="1" t="s">
        <v>275</v>
      </c>
      <c r="HK72" s="1" t="s">
        <v>275</v>
      </c>
      <c r="HL72" s="1">
        <v>53.95</v>
      </c>
      <c r="HM72" s="1">
        <v>510.32</v>
      </c>
      <c r="HN72" s="1" t="s">
        <v>275</v>
      </c>
      <c r="HO72" s="1" t="s">
        <v>275</v>
      </c>
      <c r="HP72" s="1" t="s">
        <v>275</v>
      </c>
      <c r="HQ72" s="1" t="s">
        <v>275</v>
      </c>
      <c r="HR72" s="1" t="s">
        <v>275</v>
      </c>
      <c r="HS72" s="1" t="s">
        <v>275</v>
      </c>
      <c r="HT72" s="1" t="s">
        <v>275</v>
      </c>
      <c r="HU72" s="1" t="s">
        <v>275</v>
      </c>
      <c r="HV72" s="1" t="s">
        <v>275</v>
      </c>
      <c r="HW72" s="1" t="s">
        <v>275</v>
      </c>
      <c r="HX72" s="1" t="s">
        <v>275</v>
      </c>
      <c r="HY72" s="1" t="s">
        <v>275</v>
      </c>
      <c r="HZ72" s="1">
        <v>5961.6</v>
      </c>
      <c r="IA72" s="1">
        <v>2623.1</v>
      </c>
      <c r="IB72" s="1">
        <v>2035.66</v>
      </c>
      <c r="IC72" s="1">
        <v>8936.5</v>
      </c>
      <c r="ID72" s="1" t="s">
        <v>275</v>
      </c>
      <c r="IE72" s="1" t="s">
        <v>275</v>
      </c>
      <c r="IF72" s="1" t="s">
        <v>275</v>
      </c>
      <c r="IG72" s="1" t="s">
        <v>275</v>
      </c>
      <c r="IH72" s="1" t="s">
        <v>275</v>
      </c>
      <c r="II72" s="1" t="s">
        <v>275</v>
      </c>
      <c r="IJ72" s="1" t="s">
        <v>275</v>
      </c>
      <c r="IK72" s="1" t="s">
        <v>275</v>
      </c>
      <c r="IL72" s="1" t="s">
        <v>275</v>
      </c>
      <c r="IM72" s="1" t="s">
        <v>275</v>
      </c>
      <c r="IN72" s="1" t="s">
        <v>275</v>
      </c>
      <c r="IO72" s="1" t="s">
        <v>275</v>
      </c>
      <c r="IP72" s="1" t="s">
        <v>275</v>
      </c>
      <c r="IQ72" s="1" t="s">
        <v>275</v>
      </c>
      <c r="IR72" s="1" t="s">
        <v>275</v>
      </c>
      <c r="IS72" s="1" t="s">
        <v>275</v>
      </c>
      <c r="IT72" s="1" t="s">
        <v>275</v>
      </c>
      <c r="IU72" s="1" t="s">
        <v>275</v>
      </c>
      <c r="IV72" s="1" t="s">
        <v>275</v>
      </c>
      <c r="IW72" s="1" t="s">
        <v>275</v>
      </c>
      <c r="IX72" s="1" t="s">
        <v>275</v>
      </c>
      <c r="IY72" s="1" t="s">
        <v>275</v>
      </c>
      <c r="IZ72" s="1" t="s">
        <v>275</v>
      </c>
      <c r="JA72" s="1" t="s">
        <v>275</v>
      </c>
      <c r="JB72" s="1" t="s">
        <v>275</v>
      </c>
      <c r="JC72" s="1" t="s">
        <v>275</v>
      </c>
      <c r="JD72" s="1" t="s">
        <v>275</v>
      </c>
      <c r="JE72" s="1" t="s">
        <v>275</v>
      </c>
      <c r="JF72" s="1">
        <v>46.8</v>
      </c>
      <c r="JG72" s="1">
        <v>194.22</v>
      </c>
      <c r="JH72" s="1">
        <v>6.2</v>
      </c>
      <c r="JI72" s="1">
        <v>20.93</v>
      </c>
      <c r="JJ72" s="1" t="s">
        <v>275</v>
      </c>
      <c r="JK72" s="1" t="s">
        <v>275</v>
      </c>
      <c r="JL72" s="1" t="s">
        <v>275</v>
      </c>
      <c r="JM72" s="1" t="s">
        <v>275</v>
      </c>
      <c r="JN72" s="1" t="s">
        <v>275</v>
      </c>
      <c r="JO72" s="1" t="s">
        <v>275</v>
      </c>
      <c r="JP72" s="1">
        <v>2676</v>
      </c>
      <c r="JQ72" s="26">
        <v>18268</v>
      </c>
      <c r="JR72" s="1">
        <f t="shared" si="15"/>
        <v>10.854297631638364</v>
      </c>
      <c r="JS72" s="1">
        <v>3992</v>
      </c>
      <c r="JT72" s="1">
        <v>811</v>
      </c>
      <c r="JU72" s="1">
        <v>28</v>
      </c>
      <c r="JV72" s="1">
        <v>638</v>
      </c>
      <c r="JW72" s="1">
        <v>373</v>
      </c>
      <c r="JX72" s="1">
        <v>332</v>
      </c>
      <c r="KB72" s="1">
        <v>2</v>
      </c>
      <c r="KD72" s="1">
        <v>3</v>
      </c>
      <c r="KE72" s="1">
        <v>4</v>
      </c>
      <c r="KG72" s="1">
        <v>2</v>
      </c>
      <c r="KH72" s="1">
        <v>161</v>
      </c>
      <c r="KI72" s="1">
        <v>5</v>
      </c>
      <c r="KM72" s="1">
        <v>90</v>
      </c>
      <c r="KN72" s="1">
        <v>63</v>
      </c>
      <c r="KO72" s="1">
        <v>308</v>
      </c>
      <c r="KP72" s="1">
        <v>1</v>
      </c>
      <c r="KR72" s="1">
        <v>12</v>
      </c>
      <c r="KS72" s="1">
        <v>6</v>
      </c>
      <c r="KT72" s="1">
        <v>16</v>
      </c>
      <c r="KU72" s="1">
        <v>124</v>
      </c>
      <c r="KV72" s="1">
        <v>61</v>
      </c>
      <c r="KW72" s="1">
        <v>32</v>
      </c>
      <c r="KY72" s="1">
        <v>38</v>
      </c>
      <c r="KZ72" s="1">
        <v>30</v>
      </c>
      <c r="LG72" s="1">
        <v>49</v>
      </c>
      <c r="LH72" s="1">
        <v>187</v>
      </c>
      <c r="LI72" s="1">
        <v>10</v>
      </c>
      <c r="LK72" s="1">
        <v>6</v>
      </c>
      <c r="LL72" s="1">
        <v>66</v>
      </c>
      <c r="LM72" s="1">
        <v>19</v>
      </c>
      <c r="LO72" s="1">
        <v>41</v>
      </c>
    </row>
    <row r="73" spans="1:327" ht="15" x14ac:dyDescent="0.25">
      <c r="A73" s="35" t="s">
        <v>1625</v>
      </c>
      <c r="B73" s="35" t="s">
        <v>356</v>
      </c>
      <c r="C73" s="35" t="s">
        <v>460</v>
      </c>
      <c r="D73" s="24">
        <v>31.5</v>
      </c>
      <c r="E73" s="24">
        <f t="shared" si="11"/>
        <v>605.30158730158735</v>
      </c>
      <c r="F73" s="19">
        <v>85.068442859390601</v>
      </c>
      <c r="G73" s="19">
        <v>14.931557140609399</v>
      </c>
      <c r="H73" s="25">
        <v>19067</v>
      </c>
      <c r="I73" s="42">
        <v>6.18487946669971E-3</v>
      </c>
      <c r="J73" s="25">
        <v>9763</v>
      </c>
      <c r="K73" s="42">
        <v>0.51203650285834201</v>
      </c>
      <c r="L73" s="25">
        <v>9304</v>
      </c>
      <c r="M73" s="42">
        <v>0.48796349714165799</v>
      </c>
      <c r="N73" s="25">
        <v>4816</v>
      </c>
      <c r="O73" s="19">
        <f t="shared" si="12"/>
        <v>25.258299680075524</v>
      </c>
      <c r="P73" s="25">
        <v>4797</v>
      </c>
      <c r="Q73" s="19">
        <v>25.158651072533701</v>
      </c>
      <c r="R73" s="25">
        <v>13124</v>
      </c>
      <c r="S73" s="20">
        <f t="shared" si="13"/>
        <v>68.830964493627732</v>
      </c>
      <c r="T73" s="25">
        <v>7288</v>
      </c>
      <c r="U73" s="19">
        <v>38.223107987622598</v>
      </c>
      <c r="V73" s="25">
        <v>2160</v>
      </c>
      <c r="W73" s="19">
        <v>11.328473278439199</v>
      </c>
      <c r="X73" s="37" t="s">
        <v>1626</v>
      </c>
      <c r="Y73" s="20">
        <f t="shared" si="14"/>
        <v>65.804793622489115</v>
      </c>
      <c r="Z73" s="1">
        <v>4</v>
      </c>
      <c r="AA73" s="1">
        <v>14</v>
      </c>
      <c r="AB73" s="26">
        <v>3748</v>
      </c>
      <c r="AC73" s="25">
        <v>4914</v>
      </c>
      <c r="AD73" s="1">
        <v>3.88</v>
      </c>
      <c r="AE73" s="19">
        <v>1.8518520000000001</v>
      </c>
      <c r="AF73" s="19">
        <v>1.3838010000000001</v>
      </c>
      <c r="AG73" s="19">
        <v>0.793651</v>
      </c>
      <c r="AH73" s="1">
        <v>0</v>
      </c>
      <c r="AI73" s="23">
        <v>26.417878979548799</v>
      </c>
      <c r="AJ73" s="23">
        <f t="shared" si="16"/>
        <v>1298.1745730550278</v>
      </c>
      <c r="AK73" s="24">
        <v>13.1150725201</v>
      </c>
      <c r="AL73" s="25">
        <v>2421</v>
      </c>
      <c r="AM73" s="24">
        <v>35.103108047100001</v>
      </c>
      <c r="AN73" s="25">
        <v>6480</v>
      </c>
      <c r="AO73" s="24">
        <v>74.244209832999999</v>
      </c>
      <c r="AP73" s="25">
        <v>13705</v>
      </c>
      <c r="AQ73" s="24">
        <v>4.8938746979000003</v>
      </c>
      <c r="AR73" s="25">
        <v>903</v>
      </c>
      <c r="AS73" s="24">
        <v>3.0356930435999998</v>
      </c>
      <c r="AT73" s="25">
        <v>560</v>
      </c>
      <c r="AU73" s="24">
        <v>21.300990447699998</v>
      </c>
      <c r="AV73" s="25">
        <v>3932</v>
      </c>
      <c r="AW73" s="24">
        <v>50.152835984200003</v>
      </c>
      <c r="AX73" s="25">
        <v>9258</v>
      </c>
      <c r="AY73" s="24">
        <v>3.6525011338</v>
      </c>
      <c r="AZ73" s="25">
        <v>674</v>
      </c>
      <c r="BA73" s="24">
        <v>5.5146721231000004</v>
      </c>
      <c r="BB73" s="25">
        <v>1018</v>
      </c>
      <c r="BC73" s="1">
        <v>29</v>
      </c>
      <c r="BD73" s="1">
        <v>23</v>
      </c>
      <c r="BE73" s="1">
        <v>6</v>
      </c>
      <c r="BF73" s="1">
        <v>650</v>
      </c>
      <c r="BG73" s="1">
        <v>346</v>
      </c>
      <c r="BH73" s="1">
        <v>304</v>
      </c>
      <c r="BI73" s="1">
        <v>0</v>
      </c>
      <c r="BO73" s="1">
        <v>325</v>
      </c>
      <c r="BP73" s="1">
        <v>6</v>
      </c>
      <c r="BQ73" s="1">
        <v>0</v>
      </c>
      <c r="BR73" s="1">
        <v>43</v>
      </c>
      <c r="BS73" s="1">
        <v>4</v>
      </c>
      <c r="BT73" s="1">
        <v>0</v>
      </c>
      <c r="BU73" s="1">
        <v>1</v>
      </c>
      <c r="BV73" s="1">
        <v>8</v>
      </c>
      <c r="BW73" s="1">
        <v>30</v>
      </c>
      <c r="BX73" s="1">
        <v>6</v>
      </c>
      <c r="BY73" s="1">
        <v>16</v>
      </c>
      <c r="BZ73" s="1">
        <v>70</v>
      </c>
      <c r="CA73" s="1">
        <v>141</v>
      </c>
      <c r="CB73" s="39" t="s">
        <v>275</v>
      </c>
      <c r="CC73" s="1">
        <v>13</v>
      </c>
      <c r="CD73" s="1">
        <v>0</v>
      </c>
      <c r="CE73" s="1">
        <v>13</v>
      </c>
      <c r="CF73" s="1">
        <v>0</v>
      </c>
      <c r="CG73" s="1">
        <v>0</v>
      </c>
      <c r="CH73" s="19">
        <v>27.879527879527899</v>
      </c>
      <c r="CI73" s="19">
        <v>35.632885632885603</v>
      </c>
      <c r="CJ73" s="19">
        <v>33.007733007733002</v>
      </c>
      <c r="CK73" s="19">
        <v>85.185185185185205</v>
      </c>
      <c r="CL73" s="19">
        <v>22.079772079772098</v>
      </c>
      <c r="CM73" s="19">
        <v>91.147741147741101</v>
      </c>
      <c r="CN73" s="19"/>
      <c r="CO73" s="1">
        <v>0</v>
      </c>
      <c r="CP73" s="26">
        <v>5000</v>
      </c>
      <c r="CQ73" s="26">
        <v>3750</v>
      </c>
      <c r="CR73" s="26">
        <v>1000</v>
      </c>
      <c r="CS73" s="26">
        <v>250</v>
      </c>
      <c r="CT73" s="26">
        <v>2567</v>
      </c>
      <c r="CU73" s="26">
        <v>1</v>
      </c>
      <c r="CV73" s="26"/>
      <c r="CW73" s="1">
        <v>35</v>
      </c>
      <c r="CX73" s="1">
        <v>7104</v>
      </c>
      <c r="CY73" s="1">
        <v>517</v>
      </c>
      <c r="CZ73" s="1">
        <v>11</v>
      </c>
      <c r="DA73" s="1">
        <v>547</v>
      </c>
      <c r="DB73" s="1">
        <v>34</v>
      </c>
      <c r="DC73" s="1">
        <v>12</v>
      </c>
      <c r="DD73" s="1">
        <v>1877</v>
      </c>
      <c r="DE73" s="1">
        <v>96</v>
      </c>
      <c r="DF73" s="1">
        <v>5</v>
      </c>
      <c r="DG73" s="1">
        <v>1114</v>
      </c>
      <c r="DH73" s="1">
        <v>88</v>
      </c>
      <c r="DI73" s="1">
        <v>6</v>
      </c>
      <c r="DJ73" s="1">
        <v>2132</v>
      </c>
      <c r="DK73" s="1">
        <v>172</v>
      </c>
      <c r="DL73" s="1">
        <v>1</v>
      </c>
      <c r="DM73" s="1">
        <v>1323</v>
      </c>
      <c r="DN73" s="1">
        <v>117</v>
      </c>
      <c r="DO73" s="1">
        <v>9.4</v>
      </c>
      <c r="DP73" s="1" t="s">
        <v>321</v>
      </c>
      <c r="DQ73" s="1">
        <v>3.36</v>
      </c>
      <c r="DR73" s="26">
        <v>458377</v>
      </c>
      <c r="DS73" s="26">
        <v>3814</v>
      </c>
      <c r="DT73" s="26">
        <v>2695.74240543111</v>
      </c>
      <c r="DU73" s="40">
        <v>1</v>
      </c>
      <c r="DV73" s="1">
        <v>1</v>
      </c>
      <c r="DW73" s="1">
        <v>0</v>
      </c>
      <c r="DX73" s="1">
        <v>1</v>
      </c>
      <c r="DY73" s="1">
        <v>1</v>
      </c>
      <c r="DZ73" s="1">
        <v>3</v>
      </c>
      <c r="EA73" s="1">
        <v>606</v>
      </c>
      <c r="EB73" s="1">
        <v>1289</v>
      </c>
      <c r="EC73" s="1">
        <v>169916</v>
      </c>
      <c r="ED73" s="26">
        <v>9431</v>
      </c>
      <c r="EE73" s="26">
        <v>9276</v>
      </c>
      <c r="EF73" s="19">
        <v>98.356483935955893</v>
      </c>
      <c r="EG73" s="19">
        <v>41.504959034066403</v>
      </c>
      <c r="EH73" s="19">
        <v>58.495040965933597</v>
      </c>
      <c r="EI73" s="1">
        <v>155</v>
      </c>
      <c r="EJ73" s="19">
        <v>1.64351606404411</v>
      </c>
      <c r="EK73" s="26">
        <v>1112</v>
      </c>
      <c r="EL73" s="26">
        <v>2882</v>
      </c>
      <c r="EM73" s="44">
        <v>651.73599999999999</v>
      </c>
      <c r="EN73" s="26">
        <v>8138</v>
      </c>
      <c r="EO73" s="23">
        <v>6.11944</v>
      </c>
      <c r="EP73" s="23">
        <v>25.399360999999999</v>
      </c>
      <c r="EQ73" s="23">
        <v>23.912509</v>
      </c>
      <c r="ER73" s="23">
        <v>42.369132</v>
      </c>
      <c r="ES73" s="1">
        <v>1.1065719999999999</v>
      </c>
      <c r="ET73" s="1">
        <v>0.06</v>
      </c>
      <c r="EU73" s="31">
        <v>57.5885857984551</v>
      </c>
      <c r="EV73" s="31" t="s">
        <v>462</v>
      </c>
      <c r="EW73" s="1">
        <v>5</v>
      </c>
      <c r="EX73" s="1">
        <v>1</v>
      </c>
      <c r="EY73" s="1">
        <v>0</v>
      </c>
      <c r="EZ73" s="1">
        <v>0</v>
      </c>
      <c r="FA73" s="1">
        <v>0</v>
      </c>
      <c r="FB73" s="33">
        <v>0</v>
      </c>
      <c r="FC73" s="1">
        <v>2</v>
      </c>
      <c r="FD73" s="1">
        <v>0</v>
      </c>
      <c r="FE73" s="1">
        <v>0</v>
      </c>
      <c r="FF73" s="1">
        <v>0</v>
      </c>
      <c r="FG73" s="1">
        <v>0</v>
      </c>
      <c r="FH73" s="1">
        <v>2</v>
      </c>
      <c r="FI73" s="1">
        <v>1</v>
      </c>
      <c r="FJ73" s="24">
        <v>1899.7</v>
      </c>
      <c r="FK73" s="24">
        <v>1885.7</v>
      </c>
      <c r="FL73" s="44">
        <v>157154.6</v>
      </c>
      <c r="FM73" s="44">
        <v>78939.429999999993</v>
      </c>
      <c r="FN73" s="1" t="s">
        <v>275</v>
      </c>
      <c r="FO73" s="1" t="s">
        <v>275</v>
      </c>
      <c r="FP73" s="37" t="s">
        <v>1627</v>
      </c>
      <c r="FQ73" s="37" t="s">
        <v>1628</v>
      </c>
      <c r="FR73" s="37" t="s">
        <v>1629</v>
      </c>
      <c r="FS73" s="37" t="s">
        <v>1630</v>
      </c>
      <c r="FT73" s="37" t="s">
        <v>1631</v>
      </c>
      <c r="FU73" s="37" t="s">
        <v>1632</v>
      </c>
      <c r="FV73" s="37" t="s">
        <v>1633</v>
      </c>
      <c r="FW73" s="37" t="s">
        <v>1634</v>
      </c>
      <c r="FX73" s="37" t="s">
        <v>1635</v>
      </c>
      <c r="FY73" s="37" t="s">
        <v>1636</v>
      </c>
      <c r="FZ73" s="1" t="s">
        <v>275</v>
      </c>
      <c r="GA73" s="1" t="s">
        <v>275</v>
      </c>
      <c r="GB73" s="37" t="s">
        <v>1637</v>
      </c>
      <c r="GC73" s="37" t="s">
        <v>1638</v>
      </c>
      <c r="GD73" s="37" t="s">
        <v>1639</v>
      </c>
      <c r="GE73" s="37" t="s">
        <v>1640</v>
      </c>
      <c r="GF73" s="37" t="s">
        <v>1641</v>
      </c>
      <c r="GG73" s="37" t="s">
        <v>1642</v>
      </c>
      <c r="GH73" s="1">
        <v>39.83</v>
      </c>
      <c r="GI73" s="1">
        <v>736.86</v>
      </c>
      <c r="GJ73" s="1" t="s">
        <v>275</v>
      </c>
      <c r="GK73" s="1" t="s">
        <v>275</v>
      </c>
      <c r="GL73" s="1" t="s">
        <v>275</v>
      </c>
      <c r="GM73" s="1" t="s">
        <v>275</v>
      </c>
      <c r="GN73" s="1" t="s">
        <v>275</v>
      </c>
      <c r="GO73" s="1" t="s">
        <v>275</v>
      </c>
      <c r="GP73" s="1" t="s">
        <v>275</v>
      </c>
      <c r="GQ73" s="1" t="s">
        <v>275</v>
      </c>
      <c r="GR73" s="1" t="s">
        <v>275</v>
      </c>
      <c r="GS73" s="1" t="s">
        <v>275</v>
      </c>
      <c r="GT73" s="1">
        <v>80.13</v>
      </c>
      <c r="GU73" s="1">
        <v>291.47000000000003</v>
      </c>
      <c r="GV73" s="1" t="s">
        <v>275</v>
      </c>
      <c r="GW73" s="1" t="s">
        <v>275</v>
      </c>
      <c r="GX73" s="1" t="s">
        <v>275</v>
      </c>
      <c r="GY73" s="1" t="s">
        <v>275</v>
      </c>
      <c r="GZ73" s="1" t="s">
        <v>275</v>
      </c>
      <c r="HA73" s="1" t="s">
        <v>275</v>
      </c>
      <c r="HB73" s="1">
        <v>35.74</v>
      </c>
      <c r="HC73" s="1">
        <v>235.88</v>
      </c>
      <c r="HD73" s="1" t="s">
        <v>275</v>
      </c>
      <c r="HE73" s="1" t="s">
        <v>275</v>
      </c>
      <c r="HF73" s="1" t="s">
        <v>275</v>
      </c>
      <c r="HG73" s="1" t="s">
        <v>275</v>
      </c>
      <c r="HH73" s="1" t="s">
        <v>275</v>
      </c>
      <c r="HI73" s="1" t="s">
        <v>275</v>
      </c>
      <c r="HJ73" s="1" t="s">
        <v>275</v>
      </c>
      <c r="HK73" s="1" t="s">
        <v>275</v>
      </c>
      <c r="HL73" s="1">
        <v>148.28</v>
      </c>
      <c r="HM73" s="1">
        <v>1646.79</v>
      </c>
      <c r="HN73" s="1" t="s">
        <v>275</v>
      </c>
      <c r="HO73" s="1" t="s">
        <v>275</v>
      </c>
      <c r="HP73" s="1" t="s">
        <v>275</v>
      </c>
      <c r="HQ73" s="1" t="s">
        <v>275</v>
      </c>
      <c r="HR73" s="1" t="s">
        <v>275</v>
      </c>
      <c r="HS73" s="1" t="s">
        <v>275</v>
      </c>
      <c r="HT73" s="1" t="s">
        <v>275</v>
      </c>
      <c r="HU73" s="1" t="s">
        <v>275</v>
      </c>
      <c r="HV73" s="1" t="s">
        <v>275</v>
      </c>
      <c r="HW73" s="1" t="s">
        <v>275</v>
      </c>
      <c r="HX73" s="1" t="s">
        <v>275</v>
      </c>
      <c r="HY73" s="1" t="s">
        <v>275</v>
      </c>
      <c r="HZ73" s="1" t="s">
        <v>275</v>
      </c>
      <c r="IA73" s="1" t="s">
        <v>275</v>
      </c>
      <c r="IB73" s="1">
        <v>2256.69</v>
      </c>
      <c r="IC73" s="1">
        <v>11564.56</v>
      </c>
      <c r="ID73" s="1" t="s">
        <v>275</v>
      </c>
      <c r="IE73" s="1" t="s">
        <v>275</v>
      </c>
      <c r="IF73" s="1">
        <v>21.45</v>
      </c>
      <c r="IG73" s="1">
        <v>24.67</v>
      </c>
      <c r="IH73" s="1">
        <v>15.9</v>
      </c>
      <c r="II73" s="1">
        <v>144.30000000000001</v>
      </c>
      <c r="IJ73" s="1" t="s">
        <v>275</v>
      </c>
      <c r="IK73" s="1" t="s">
        <v>275</v>
      </c>
      <c r="IL73" s="1" t="s">
        <v>275</v>
      </c>
      <c r="IM73" s="1" t="s">
        <v>275</v>
      </c>
      <c r="IN73" s="1">
        <v>127.04</v>
      </c>
      <c r="IO73" s="1">
        <v>2803.06</v>
      </c>
      <c r="IP73" s="1" t="s">
        <v>275</v>
      </c>
      <c r="IQ73" s="1" t="s">
        <v>275</v>
      </c>
      <c r="IR73" s="1" t="s">
        <v>275</v>
      </c>
      <c r="IS73" s="1" t="s">
        <v>275</v>
      </c>
      <c r="IT73" s="1" t="s">
        <v>275</v>
      </c>
      <c r="IU73" s="1" t="s">
        <v>275</v>
      </c>
      <c r="IV73" s="1" t="s">
        <v>275</v>
      </c>
      <c r="IW73" s="1" t="s">
        <v>275</v>
      </c>
      <c r="IX73" s="1" t="s">
        <v>275</v>
      </c>
      <c r="IY73" s="1" t="s">
        <v>275</v>
      </c>
      <c r="IZ73" s="1" t="s">
        <v>275</v>
      </c>
      <c r="JA73" s="1" t="s">
        <v>275</v>
      </c>
      <c r="JB73" s="1" t="s">
        <v>275</v>
      </c>
      <c r="JC73" s="1" t="s">
        <v>275</v>
      </c>
      <c r="JD73" s="1" t="s">
        <v>275</v>
      </c>
      <c r="JE73" s="1" t="s">
        <v>275</v>
      </c>
      <c r="JF73" s="1" t="s">
        <v>275</v>
      </c>
      <c r="JG73" s="1" t="s">
        <v>275</v>
      </c>
      <c r="JH73" s="1" t="s">
        <v>275</v>
      </c>
      <c r="JI73" s="1" t="s">
        <v>275</v>
      </c>
      <c r="JJ73" s="1" t="s">
        <v>275</v>
      </c>
      <c r="JK73" s="1" t="s">
        <v>275</v>
      </c>
      <c r="JL73" s="1" t="s">
        <v>275</v>
      </c>
      <c r="JM73" s="1" t="s">
        <v>275</v>
      </c>
      <c r="JN73" s="1" t="s">
        <v>275</v>
      </c>
      <c r="JO73" s="1" t="s">
        <v>275</v>
      </c>
      <c r="JP73" s="1">
        <v>116</v>
      </c>
      <c r="JQ73" s="26">
        <v>5166</v>
      </c>
      <c r="JR73" s="1">
        <f t="shared" si="15"/>
        <v>27.093931924267057</v>
      </c>
      <c r="JS73" s="1">
        <v>46</v>
      </c>
      <c r="JT73" s="1">
        <v>249</v>
      </c>
      <c r="JV73" s="1">
        <v>15</v>
      </c>
      <c r="JW73" s="1">
        <v>8</v>
      </c>
      <c r="JX73" s="1">
        <v>5</v>
      </c>
      <c r="KH73" s="1">
        <v>23</v>
      </c>
      <c r="KO73" s="1">
        <v>9</v>
      </c>
      <c r="KV73" s="1">
        <v>4</v>
      </c>
      <c r="LH73" s="1">
        <v>3</v>
      </c>
    </row>
    <row r="74" spans="1:327" ht="15" x14ac:dyDescent="0.25">
      <c r="A74" s="35" t="s">
        <v>1643</v>
      </c>
      <c r="B74" s="35" t="s">
        <v>501</v>
      </c>
      <c r="C74" s="35"/>
      <c r="D74" s="18">
        <v>531.6</v>
      </c>
      <c r="E74" s="18">
        <f t="shared" si="11"/>
        <v>17.091798344620013</v>
      </c>
      <c r="F74" s="19">
        <v>0</v>
      </c>
      <c r="G74" s="20">
        <v>100</v>
      </c>
      <c r="H74" s="21">
        <v>9086</v>
      </c>
      <c r="I74" s="36">
        <v>2.9472814199629502E-3</v>
      </c>
      <c r="J74" s="21">
        <v>4675</v>
      </c>
      <c r="K74" s="36">
        <v>0.51452784503631999</v>
      </c>
      <c r="L74" s="21">
        <v>4411</v>
      </c>
      <c r="M74" s="36">
        <v>0.48547215496368001</v>
      </c>
      <c r="N74" s="21">
        <v>2312</v>
      </c>
      <c r="O74" s="20">
        <f t="shared" si="12"/>
        <v>25.445740699977989</v>
      </c>
      <c r="P74" s="21">
        <v>1806</v>
      </c>
      <c r="Q74" s="20">
        <v>19.876733436055499</v>
      </c>
      <c r="R74" s="21">
        <v>6285</v>
      </c>
      <c r="S74" s="20">
        <f t="shared" si="13"/>
        <v>69.172353070658161</v>
      </c>
      <c r="T74" s="21">
        <v>3155</v>
      </c>
      <c r="U74" s="20">
        <v>34.723750825445698</v>
      </c>
      <c r="V74" s="21">
        <v>1813</v>
      </c>
      <c r="W74" s="20">
        <v>19.953775038520799</v>
      </c>
      <c r="X74" s="37" t="s">
        <v>1644</v>
      </c>
      <c r="Y74" s="20">
        <f t="shared" si="14"/>
        <v>80.508474576271183</v>
      </c>
      <c r="Z74" s="38">
        <v>11</v>
      </c>
      <c r="AA74" s="38">
        <v>13</v>
      </c>
      <c r="AB74" s="21">
        <v>2382</v>
      </c>
      <c r="AC74" s="21">
        <v>2849</v>
      </c>
      <c r="AD74" s="22">
        <v>3.17</v>
      </c>
      <c r="AE74" s="20">
        <v>18.462617999999999</v>
      </c>
      <c r="AF74" s="20">
        <v>3.088803</v>
      </c>
      <c r="AG74" s="20">
        <v>4.001404</v>
      </c>
      <c r="AH74" s="22">
        <v>0</v>
      </c>
      <c r="AI74" s="23">
        <v>25.307990144315401</v>
      </c>
      <c r="AJ74" s="23">
        <f t="shared" si="16"/>
        <v>721.02463921154572</v>
      </c>
      <c r="AK74" s="18">
        <v>36.785714285700003</v>
      </c>
      <c r="AL74" s="21">
        <v>3311</v>
      </c>
      <c r="AM74" s="18">
        <v>17.254464285699999</v>
      </c>
      <c r="AN74" s="21">
        <v>1553</v>
      </c>
      <c r="AO74" s="18">
        <v>82.991071428599994</v>
      </c>
      <c r="AP74" s="21">
        <v>7471</v>
      </c>
      <c r="AQ74" s="18">
        <v>5.5022321428999996</v>
      </c>
      <c r="AR74" s="21">
        <v>495</v>
      </c>
      <c r="AS74" s="18">
        <v>36.428571428600002</v>
      </c>
      <c r="AT74" s="21">
        <v>3279</v>
      </c>
      <c r="AU74" s="18">
        <v>7.1651785714000003</v>
      </c>
      <c r="AV74" s="21">
        <v>645</v>
      </c>
      <c r="AW74" s="18">
        <v>71.166183035700001</v>
      </c>
      <c r="AX74" s="21">
        <v>6406</v>
      </c>
      <c r="AY74" s="18">
        <v>8.3938616070999998</v>
      </c>
      <c r="AZ74" s="21">
        <v>756</v>
      </c>
      <c r="BA74" s="18">
        <v>0.54363839290000004</v>
      </c>
      <c r="BB74" s="21">
        <v>49</v>
      </c>
      <c r="BC74" s="1">
        <v>13</v>
      </c>
      <c r="BD74" s="1">
        <v>11</v>
      </c>
      <c r="BE74" s="1">
        <v>2</v>
      </c>
      <c r="BF74" s="1">
        <v>16</v>
      </c>
      <c r="BG74" s="1">
        <v>16</v>
      </c>
      <c r="BH74" s="1">
        <v>0</v>
      </c>
      <c r="BI74" s="1">
        <v>0</v>
      </c>
      <c r="BJ74" s="22"/>
      <c r="BK74" s="22"/>
      <c r="BL74" s="22"/>
      <c r="BM74" s="22"/>
      <c r="BN74" s="22"/>
      <c r="BO74" s="22">
        <v>36</v>
      </c>
      <c r="BP74" s="22">
        <v>1</v>
      </c>
      <c r="BQ74" s="22">
        <v>0</v>
      </c>
      <c r="BR74" s="22">
        <v>6</v>
      </c>
      <c r="BS74" s="22">
        <v>0</v>
      </c>
      <c r="BT74" s="22">
        <v>0</v>
      </c>
      <c r="BU74" s="22">
        <v>0</v>
      </c>
      <c r="BV74" s="22">
        <v>0</v>
      </c>
      <c r="BW74" s="22">
        <v>0</v>
      </c>
      <c r="BX74" s="22">
        <v>0</v>
      </c>
      <c r="BY74" s="22">
        <v>4</v>
      </c>
      <c r="BZ74" s="22">
        <v>6</v>
      </c>
      <c r="CA74" s="22">
        <v>19</v>
      </c>
      <c r="CB74" s="39" t="s">
        <v>275</v>
      </c>
      <c r="CC74" s="22">
        <v>330</v>
      </c>
      <c r="CD74" s="22">
        <v>0</v>
      </c>
      <c r="CE74" s="22">
        <v>0</v>
      </c>
      <c r="CF74" s="22">
        <v>102</v>
      </c>
      <c r="CG74" s="22">
        <v>228</v>
      </c>
      <c r="CH74" s="20">
        <v>9.6876096876096902</v>
      </c>
      <c r="CI74" s="20">
        <v>7.5816075816075799</v>
      </c>
      <c r="CJ74" s="20">
        <v>36.293436293436301</v>
      </c>
      <c r="CK74" s="20">
        <v>69.322569322569294</v>
      </c>
      <c r="CL74" s="20">
        <v>15.0579150579151</v>
      </c>
      <c r="CM74" s="20">
        <v>73.323973323973306</v>
      </c>
      <c r="CN74" s="20"/>
      <c r="CO74" s="1">
        <v>0</v>
      </c>
      <c r="CP74" s="21" t="s">
        <v>275</v>
      </c>
      <c r="CQ74" s="21" t="s">
        <v>275</v>
      </c>
      <c r="CR74" s="21" t="s">
        <v>275</v>
      </c>
      <c r="CS74" s="21" t="s">
        <v>275</v>
      </c>
      <c r="CT74" s="21">
        <v>295</v>
      </c>
      <c r="CU74" s="21">
        <v>0</v>
      </c>
      <c r="CV74" s="21"/>
      <c r="CW74" s="22">
        <v>92</v>
      </c>
      <c r="CX74" s="22">
        <v>1687</v>
      </c>
      <c r="CY74" s="22">
        <v>161</v>
      </c>
      <c r="CZ74" s="22">
        <v>28</v>
      </c>
      <c r="DA74" s="22">
        <v>222</v>
      </c>
      <c r="DB74" s="22">
        <v>26</v>
      </c>
      <c r="DC74" s="22">
        <v>43</v>
      </c>
      <c r="DD74" s="22">
        <v>869</v>
      </c>
      <c r="DE74" s="22">
        <v>77</v>
      </c>
      <c r="DF74" s="22">
        <v>19</v>
      </c>
      <c r="DG74" s="22">
        <v>391</v>
      </c>
      <c r="DH74" s="22">
        <v>36</v>
      </c>
      <c r="DI74" s="22">
        <v>2</v>
      </c>
      <c r="DJ74" s="22">
        <v>100</v>
      </c>
      <c r="DK74" s="22">
        <v>7</v>
      </c>
      <c r="DL74" s="22"/>
      <c r="DM74" s="22"/>
      <c r="DN74" s="22"/>
      <c r="DO74" s="1">
        <v>6.65</v>
      </c>
      <c r="DP74" s="1" t="s">
        <v>298</v>
      </c>
      <c r="DQ74" s="1">
        <v>14.97</v>
      </c>
      <c r="DR74" s="21">
        <v>829599</v>
      </c>
      <c r="DS74" s="21">
        <v>1527</v>
      </c>
      <c r="DT74" s="21">
        <v>916.22753328402405</v>
      </c>
      <c r="DU74" s="40"/>
      <c r="DV74" s="1">
        <v>3</v>
      </c>
      <c r="DW74" s="1">
        <v>0</v>
      </c>
      <c r="DX74" s="1">
        <v>0</v>
      </c>
      <c r="DY74" s="1">
        <v>23</v>
      </c>
      <c r="DZ74" s="1">
        <v>6</v>
      </c>
      <c r="EA74" s="1">
        <v>599</v>
      </c>
      <c r="EB74" s="1">
        <v>841</v>
      </c>
      <c r="EC74" s="1">
        <v>98928</v>
      </c>
      <c r="ED74" s="21">
        <v>3584</v>
      </c>
      <c r="EE74" s="21">
        <v>3551</v>
      </c>
      <c r="EF74" s="20">
        <v>99.079241071428598</v>
      </c>
      <c r="EG74" s="20">
        <v>29.400168966488302</v>
      </c>
      <c r="EH74" s="20">
        <v>70.599831033511705</v>
      </c>
      <c r="EI74" s="22">
        <v>33</v>
      </c>
      <c r="EJ74" s="20">
        <v>0.92075892857142905</v>
      </c>
      <c r="EK74" s="21">
        <v>47</v>
      </c>
      <c r="EL74" s="21">
        <v>90</v>
      </c>
      <c r="EM74" s="41">
        <v>7.3959999999999999</v>
      </c>
      <c r="EN74" s="21">
        <v>2855</v>
      </c>
      <c r="EO74" s="28">
        <v>55.551664000000002</v>
      </c>
      <c r="EP74" s="28">
        <v>20.140104999999998</v>
      </c>
      <c r="EQ74" s="28">
        <v>9.5971980000000006</v>
      </c>
      <c r="ER74" s="28">
        <v>14.465849</v>
      </c>
      <c r="ES74" s="1">
        <v>1.6312E-2</v>
      </c>
      <c r="ET74" s="1">
        <v>0</v>
      </c>
      <c r="EU74" s="31">
        <v>51.263056921197602</v>
      </c>
      <c r="EV74" s="31" t="s">
        <v>271</v>
      </c>
      <c r="EW74" s="1" t="s">
        <v>275</v>
      </c>
      <c r="EX74" s="1" t="s">
        <v>275</v>
      </c>
      <c r="EY74" s="1" t="s">
        <v>275</v>
      </c>
      <c r="EZ74" s="1" t="s">
        <v>275</v>
      </c>
      <c r="FA74" s="1" t="s">
        <v>275</v>
      </c>
      <c r="FC74" s="1" t="s">
        <v>275</v>
      </c>
      <c r="FD74" s="1" t="s">
        <v>275</v>
      </c>
      <c r="FE74" s="1" t="s">
        <v>275</v>
      </c>
      <c r="FF74" s="1" t="s">
        <v>275</v>
      </c>
      <c r="FG74" s="1" t="s">
        <v>275</v>
      </c>
      <c r="FH74" s="1">
        <v>3</v>
      </c>
      <c r="FI74" s="22">
        <v>1</v>
      </c>
      <c r="FJ74" s="18">
        <v>2723.85</v>
      </c>
      <c r="FK74" s="18">
        <v>2532.85</v>
      </c>
      <c r="FL74" s="41">
        <v>17667.14</v>
      </c>
      <c r="FM74" s="41">
        <v>22717.35</v>
      </c>
      <c r="FN74" s="37" t="s">
        <v>1645</v>
      </c>
      <c r="FO74" s="37" t="s">
        <v>1646</v>
      </c>
      <c r="FP74" s="37" t="s">
        <v>1647</v>
      </c>
      <c r="FQ74" s="37" t="s">
        <v>1648</v>
      </c>
      <c r="FR74" s="37" t="s">
        <v>1649</v>
      </c>
      <c r="FS74" s="37" t="s">
        <v>1650</v>
      </c>
      <c r="FT74" s="37" t="s">
        <v>1651</v>
      </c>
      <c r="FU74" s="37" t="s">
        <v>1652</v>
      </c>
      <c r="FV74" s="37" t="s">
        <v>1653</v>
      </c>
      <c r="FW74" s="37" t="s">
        <v>1654</v>
      </c>
      <c r="FX74" s="37" t="s">
        <v>1655</v>
      </c>
      <c r="FY74" s="37" t="s">
        <v>1656</v>
      </c>
      <c r="FZ74" s="1" t="s">
        <v>275</v>
      </c>
      <c r="GA74" s="1" t="s">
        <v>275</v>
      </c>
      <c r="GB74" s="37" t="s">
        <v>1657</v>
      </c>
      <c r="GC74" s="37" t="s">
        <v>1658</v>
      </c>
      <c r="GD74" s="37" t="s">
        <v>1659</v>
      </c>
      <c r="GE74" s="37" t="s">
        <v>1660</v>
      </c>
      <c r="GF74" s="37" t="s">
        <v>1661</v>
      </c>
      <c r="GG74" s="37" t="s">
        <v>1662</v>
      </c>
      <c r="GH74" s="1" t="s">
        <v>275</v>
      </c>
      <c r="GI74" s="1" t="s">
        <v>275</v>
      </c>
      <c r="GJ74" s="1" t="s">
        <v>275</v>
      </c>
      <c r="GK74" s="1" t="s">
        <v>275</v>
      </c>
      <c r="GL74" s="1">
        <v>360.63</v>
      </c>
      <c r="GM74" s="1">
        <v>136.15</v>
      </c>
      <c r="GN74" s="1" t="s">
        <v>275</v>
      </c>
      <c r="GO74" s="1" t="s">
        <v>275</v>
      </c>
      <c r="GP74" s="1">
        <v>437.87</v>
      </c>
      <c r="GQ74" s="1">
        <v>1783.2</v>
      </c>
      <c r="GR74" s="1" t="s">
        <v>275</v>
      </c>
      <c r="GS74" s="1" t="s">
        <v>275</v>
      </c>
      <c r="GT74" s="1" t="s">
        <v>275</v>
      </c>
      <c r="GU74" s="1" t="s">
        <v>275</v>
      </c>
      <c r="GV74" s="1" t="s">
        <v>275</v>
      </c>
      <c r="GW74" s="1" t="s">
        <v>275</v>
      </c>
      <c r="GX74" s="1">
        <v>7566.66</v>
      </c>
      <c r="GY74" s="1">
        <v>32426.94</v>
      </c>
      <c r="GZ74" s="1" t="s">
        <v>275</v>
      </c>
      <c r="HA74" s="1" t="s">
        <v>275</v>
      </c>
      <c r="HB74" s="1" t="s">
        <v>275</v>
      </c>
      <c r="HC74" s="1" t="s">
        <v>275</v>
      </c>
      <c r="HD74" s="1" t="s">
        <v>275</v>
      </c>
      <c r="HE74" s="1" t="s">
        <v>275</v>
      </c>
      <c r="HF74" s="1" t="s">
        <v>275</v>
      </c>
      <c r="HG74" s="1" t="s">
        <v>275</v>
      </c>
      <c r="HH74" s="1" t="s">
        <v>275</v>
      </c>
      <c r="HI74" s="1" t="s">
        <v>275</v>
      </c>
      <c r="HJ74" s="1" t="s">
        <v>275</v>
      </c>
      <c r="HK74" s="1" t="s">
        <v>275</v>
      </c>
      <c r="HL74" s="1">
        <v>14.85</v>
      </c>
      <c r="HM74" s="1">
        <v>149.4</v>
      </c>
      <c r="HN74" s="1" t="s">
        <v>275</v>
      </c>
      <c r="HO74" s="1" t="s">
        <v>275</v>
      </c>
      <c r="HP74" s="1" t="s">
        <v>275</v>
      </c>
      <c r="HQ74" s="1" t="s">
        <v>275</v>
      </c>
      <c r="HR74" s="1" t="s">
        <v>275</v>
      </c>
      <c r="HS74" s="1" t="s">
        <v>275</v>
      </c>
      <c r="HT74" s="1" t="s">
        <v>275</v>
      </c>
      <c r="HU74" s="1" t="s">
        <v>275</v>
      </c>
      <c r="HV74" s="1" t="s">
        <v>275</v>
      </c>
      <c r="HW74" s="1" t="s">
        <v>275</v>
      </c>
      <c r="HX74" s="1">
        <v>162.19999999999999</v>
      </c>
      <c r="HY74" s="1">
        <v>990.57</v>
      </c>
      <c r="HZ74" s="1" t="s">
        <v>275</v>
      </c>
      <c r="IA74" s="1" t="s">
        <v>275</v>
      </c>
      <c r="IB74" s="1">
        <v>479.32</v>
      </c>
      <c r="IC74" s="1">
        <v>2716.27</v>
      </c>
      <c r="ID74" s="1" t="s">
        <v>275</v>
      </c>
      <c r="IE74" s="1" t="s">
        <v>275</v>
      </c>
      <c r="IF74" s="1" t="s">
        <v>275</v>
      </c>
      <c r="IG74" s="1" t="s">
        <v>275</v>
      </c>
      <c r="IH74" s="1" t="s">
        <v>275</v>
      </c>
      <c r="II74" s="1" t="s">
        <v>275</v>
      </c>
      <c r="IJ74" s="1" t="s">
        <v>275</v>
      </c>
      <c r="IK74" s="1" t="s">
        <v>275</v>
      </c>
      <c r="IL74" s="1" t="s">
        <v>275</v>
      </c>
      <c r="IM74" s="1" t="s">
        <v>275</v>
      </c>
      <c r="IN74" s="1" t="s">
        <v>275</v>
      </c>
      <c r="IO74" s="1" t="s">
        <v>275</v>
      </c>
      <c r="IP74" s="1" t="s">
        <v>275</v>
      </c>
      <c r="IQ74" s="1" t="s">
        <v>275</v>
      </c>
      <c r="IR74" s="1" t="s">
        <v>275</v>
      </c>
      <c r="IS74" s="1" t="s">
        <v>275</v>
      </c>
      <c r="IT74" s="1" t="s">
        <v>275</v>
      </c>
      <c r="IU74" s="1" t="s">
        <v>275</v>
      </c>
      <c r="IV74" s="1" t="s">
        <v>275</v>
      </c>
      <c r="IW74" s="1" t="s">
        <v>275</v>
      </c>
      <c r="IX74" s="1" t="s">
        <v>275</v>
      </c>
      <c r="IY74" s="1" t="s">
        <v>275</v>
      </c>
      <c r="IZ74" s="1" t="s">
        <v>275</v>
      </c>
      <c r="JA74" s="1" t="s">
        <v>275</v>
      </c>
      <c r="JB74" s="1" t="s">
        <v>275</v>
      </c>
      <c r="JC74" s="1" t="s">
        <v>275</v>
      </c>
      <c r="JD74" s="1" t="s">
        <v>275</v>
      </c>
      <c r="JE74" s="1" t="s">
        <v>275</v>
      </c>
      <c r="JF74" s="1" t="s">
        <v>275</v>
      </c>
      <c r="JG74" s="1" t="s">
        <v>275</v>
      </c>
      <c r="JH74" s="1">
        <v>8.52</v>
      </c>
      <c r="JI74" s="1">
        <v>39.020000000000003</v>
      </c>
      <c r="JJ74" s="1">
        <v>76.95</v>
      </c>
      <c r="JK74" s="1">
        <v>434.77</v>
      </c>
      <c r="JL74" s="1" t="s">
        <v>275</v>
      </c>
      <c r="JM74" s="1" t="s">
        <v>275</v>
      </c>
      <c r="JN74" s="1" t="s">
        <v>275</v>
      </c>
      <c r="JO74" s="1" t="s">
        <v>275</v>
      </c>
      <c r="JP74" s="1">
        <v>48</v>
      </c>
      <c r="JQ74" s="26">
        <v>2661</v>
      </c>
      <c r="JR74" s="1">
        <f t="shared" si="15"/>
        <v>29.286814880035216</v>
      </c>
      <c r="JS74" s="1">
        <v>72</v>
      </c>
      <c r="JT74" s="1">
        <v>42</v>
      </c>
      <c r="JV74" s="1">
        <v>5</v>
      </c>
      <c r="JW74" s="1">
        <v>4</v>
      </c>
      <c r="KN74" s="1">
        <v>1</v>
      </c>
      <c r="KU74" s="1">
        <v>6</v>
      </c>
    </row>
    <row r="75" spans="1:327" ht="15" x14ac:dyDescent="0.25">
      <c r="A75" s="35" t="s">
        <v>1663</v>
      </c>
      <c r="B75" s="35" t="s">
        <v>399</v>
      </c>
      <c r="C75" s="35"/>
      <c r="D75" s="24">
        <v>82.9</v>
      </c>
      <c r="E75" s="24">
        <f t="shared" si="11"/>
        <v>134.05307599517491</v>
      </c>
      <c r="F75" s="19">
        <v>72.545667236569798</v>
      </c>
      <c r="G75" s="19">
        <v>27.454332763430202</v>
      </c>
      <c r="H75" s="25">
        <v>11113</v>
      </c>
      <c r="I75" s="42">
        <v>3.6047918137847501E-3</v>
      </c>
      <c r="J75" s="25">
        <v>5747</v>
      </c>
      <c r="K75" s="42">
        <v>0.517142085845406</v>
      </c>
      <c r="L75" s="25">
        <v>5366</v>
      </c>
      <c r="M75" s="42">
        <v>0.482857914154594</v>
      </c>
      <c r="N75" s="25">
        <v>2483</v>
      </c>
      <c r="O75" s="19">
        <f t="shared" si="12"/>
        <v>22.343201655718527</v>
      </c>
      <c r="P75" s="25">
        <v>2585</v>
      </c>
      <c r="Q75" s="19">
        <v>23.2610456222442</v>
      </c>
      <c r="R75" s="25">
        <v>8109</v>
      </c>
      <c r="S75" s="20">
        <f t="shared" si="13"/>
        <v>72.968595338792412</v>
      </c>
      <c r="T75" s="25">
        <v>4362</v>
      </c>
      <c r="U75" s="19">
        <v>39.251327274363398</v>
      </c>
      <c r="V75" s="25">
        <v>1683</v>
      </c>
      <c r="W75" s="19">
        <v>15.1444254476739</v>
      </c>
      <c r="X75" s="37" t="s">
        <v>1664</v>
      </c>
      <c r="Y75" s="20">
        <f t="shared" si="14"/>
        <v>72.788625933591291</v>
      </c>
      <c r="Z75" s="1">
        <v>2</v>
      </c>
      <c r="AA75" s="1">
        <v>10</v>
      </c>
      <c r="AB75" s="26">
        <v>2260</v>
      </c>
      <c r="AC75" s="25">
        <v>3185</v>
      </c>
      <c r="AD75" s="1">
        <v>3.49</v>
      </c>
      <c r="AE75" s="19">
        <v>1.3814759999999999</v>
      </c>
      <c r="AF75" s="19">
        <v>0.94191499999999995</v>
      </c>
      <c r="AG75" s="19">
        <v>0.97331199999999995</v>
      </c>
      <c r="AH75" s="1">
        <v>0</v>
      </c>
      <c r="AI75" s="23">
        <v>17.235824742268001</v>
      </c>
      <c r="AJ75" s="23">
        <f t="shared" si="16"/>
        <v>548.96101804123589</v>
      </c>
      <c r="AK75" s="24">
        <v>10.035974084199999</v>
      </c>
      <c r="AL75" s="25">
        <v>1055</v>
      </c>
      <c r="AM75" s="24">
        <v>27.661437384199999</v>
      </c>
      <c r="AN75" s="25">
        <v>2907</v>
      </c>
      <c r="AO75" s="24">
        <v>49.984965173200003</v>
      </c>
      <c r="AP75" s="25">
        <v>5253</v>
      </c>
      <c r="AQ75" s="24">
        <v>3.3462967570000002</v>
      </c>
      <c r="AR75" s="25">
        <v>352</v>
      </c>
      <c r="AS75" s="24">
        <v>7.3380663549999996</v>
      </c>
      <c r="AT75" s="25">
        <v>771</v>
      </c>
      <c r="AU75" s="24">
        <v>20.842888840899999</v>
      </c>
      <c r="AV75" s="25">
        <v>2191</v>
      </c>
      <c r="AW75" s="24">
        <v>35.305033438300001</v>
      </c>
      <c r="AX75" s="25">
        <v>3711</v>
      </c>
      <c r="AY75" s="24">
        <v>3.2234916204999999</v>
      </c>
      <c r="AZ75" s="25">
        <v>339</v>
      </c>
      <c r="BA75" s="24">
        <v>11.461081650900001</v>
      </c>
      <c r="BB75" s="25">
        <v>1205</v>
      </c>
      <c r="BC75" s="1">
        <v>9</v>
      </c>
      <c r="BD75" s="1">
        <v>5</v>
      </c>
      <c r="BE75" s="1">
        <v>4</v>
      </c>
      <c r="BF75" s="1">
        <v>44</v>
      </c>
      <c r="BG75" s="1">
        <v>42</v>
      </c>
      <c r="BH75" s="1">
        <v>2</v>
      </c>
      <c r="BI75" s="1">
        <v>0</v>
      </c>
      <c r="BO75" s="1">
        <v>175</v>
      </c>
      <c r="BP75" s="1">
        <v>2</v>
      </c>
      <c r="BQ75" s="1">
        <v>0</v>
      </c>
      <c r="BR75" s="1">
        <v>13</v>
      </c>
      <c r="BS75" s="1">
        <v>0</v>
      </c>
      <c r="BT75" s="1">
        <v>0</v>
      </c>
      <c r="BU75" s="1">
        <v>1</v>
      </c>
      <c r="BV75" s="1">
        <v>10</v>
      </c>
      <c r="BW75" s="1">
        <v>10</v>
      </c>
      <c r="BX75" s="1">
        <v>6</v>
      </c>
      <c r="BY75" s="1">
        <v>2</v>
      </c>
      <c r="BZ75" s="1">
        <v>21</v>
      </c>
      <c r="CA75" s="1">
        <v>110</v>
      </c>
      <c r="CB75" s="39" t="s">
        <v>275</v>
      </c>
      <c r="CC75" s="1">
        <v>33</v>
      </c>
      <c r="CD75" s="1">
        <v>0</v>
      </c>
      <c r="CE75" s="1">
        <v>8</v>
      </c>
      <c r="CF75" s="1">
        <v>6</v>
      </c>
      <c r="CG75" s="1">
        <v>19</v>
      </c>
      <c r="CH75" s="19">
        <v>40.156985871271601</v>
      </c>
      <c r="CI75" s="19">
        <v>47.252747252747298</v>
      </c>
      <c r="CJ75" s="19">
        <v>50.989010989011</v>
      </c>
      <c r="CK75" s="19">
        <v>88.257456828885395</v>
      </c>
      <c r="CL75" s="19">
        <v>39.717425431711099</v>
      </c>
      <c r="CM75" s="19">
        <v>95.698587127158603</v>
      </c>
      <c r="CN75" s="19"/>
      <c r="CO75" s="1">
        <v>0</v>
      </c>
      <c r="CP75" s="26">
        <v>10000</v>
      </c>
      <c r="CQ75" s="26">
        <v>9000</v>
      </c>
      <c r="CR75" s="26">
        <v>500</v>
      </c>
      <c r="CS75" s="26">
        <v>500</v>
      </c>
      <c r="CT75" s="26">
        <v>2278</v>
      </c>
      <c r="CU75" s="26">
        <v>1</v>
      </c>
      <c r="CV75" s="26">
        <v>4</v>
      </c>
      <c r="CW75" s="1">
        <v>15</v>
      </c>
      <c r="CX75" s="1">
        <v>1789</v>
      </c>
      <c r="CY75" s="1">
        <v>131</v>
      </c>
      <c r="CZ75" s="1">
        <v>6</v>
      </c>
      <c r="DA75" s="1">
        <v>239</v>
      </c>
      <c r="DB75" s="1">
        <v>17</v>
      </c>
      <c r="DC75" s="1">
        <v>5</v>
      </c>
      <c r="DD75" s="1">
        <v>731</v>
      </c>
      <c r="DE75" s="1">
        <v>42</v>
      </c>
      <c r="DF75" s="1">
        <v>1</v>
      </c>
      <c r="DG75" s="1">
        <v>180</v>
      </c>
      <c r="DH75" s="1">
        <v>9</v>
      </c>
      <c r="DI75" s="1">
        <v>2</v>
      </c>
      <c r="DJ75" s="1">
        <v>292</v>
      </c>
      <c r="DK75" s="1">
        <v>26</v>
      </c>
      <c r="DL75" s="1">
        <v>1</v>
      </c>
      <c r="DM75" s="1">
        <v>329</v>
      </c>
      <c r="DN75" s="1">
        <v>35</v>
      </c>
      <c r="DO75" s="1">
        <v>10.16</v>
      </c>
      <c r="DP75" s="1" t="s">
        <v>720</v>
      </c>
      <c r="DQ75" s="1">
        <v>2.78</v>
      </c>
      <c r="DR75" s="26">
        <v>217479</v>
      </c>
      <c r="DS75" s="26">
        <v>1392</v>
      </c>
      <c r="DT75" s="26">
        <v>633.58099112425998</v>
      </c>
      <c r="DU75" s="40">
        <v>2</v>
      </c>
      <c r="DV75" s="1">
        <v>1</v>
      </c>
      <c r="DW75" s="1">
        <v>0</v>
      </c>
      <c r="DX75" s="1">
        <v>0</v>
      </c>
      <c r="DY75" s="1">
        <v>1</v>
      </c>
      <c r="DZ75" s="1">
        <v>1</v>
      </c>
      <c r="EA75" s="1">
        <v>314</v>
      </c>
      <c r="EB75" s="1">
        <v>529</v>
      </c>
      <c r="EC75" s="1">
        <v>109020</v>
      </c>
      <c r="ED75" s="26">
        <v>5098</v>
      </c>
      <c r="EE75" s="26">
        <v>4828</v>
      </c>
      <c r="EF75" s="19">
        <v>94.703805413887807</v>
      </c>
      <c r="EG75" s="19">
        <v>39.913007456503699</v>
      </c>
      <c r="EH75" s="19">
        <v>60.086992543496301</v>
      </c>
      <c r="EI75" s="1">
        <v>270</v>
      </c>
      <c r="EJ75" s="19">
        <v>5.2961945861122004</v>
      </c>
      <c r="EK75" s="26">
        <v>458</v>
      </c>
      <c r="EL75" s="26">
        <v>1556</v>
      </c>
      <c r="EM75" s="44">
        <v>335.40100000000001</v>
      </c>
      <c r="EN75" s="26">
        <v>4355</v>
      </c>
      <c r="EO75" s="23">
        <v>4.1791039999999997</v>
      </c>
      <c r="EP75" s="23">
        <v>39.839266000000002</v>
      </c>
      <c r="EQ75" s="23">
        <v>13.134328</v>
      </c>
      <c r="ER75" s="23">
        <v>40.597014999999999</v>
      </c>
      <c r="ES75" s="1">
        <v>1.7059999999999999E-2</v>
      </c>
      <c r="ET75" s="1">
        <v>0</v>
      </c>
      <c r="EU75" s="31">
        <v>58.759895564026102</v>
      </c>
      <c r="EV75" s="31" t="s">
        <v>462</v>
      </c>
      <c r="EW75" s="1">
        <v>1</v>
      </c>
      <c r="EX75" s="1">
        <v>0</v>
      </c>
      <c r="EY75" s="1">
        <v>0</v>
      </c>
      <c r="EZ75" s="1">
        <v>0</v>
      </c>
      <c r="FA75" s="1">
        <v>0</v>
      </c>
      <c r="FB75" s="33">
        <v>0</v>
      </c>
      <c r="FC75" s="1" t="s">
        <v>275</v>
      </c>
      <c r="FD75" s="1" t="s">
        <v>275</v>
      </c>
      <c r="FE75" s="1" t="s">
        <v>275</v>
      </c>
      <c r="FF75" s="1" t="s">
        <v>275</v>
      </c>
      <c r="FG75" s="1" t="s">
        <v>275</v>
      </c>
      <c r="FH75" s="1">
        <v>2</v>
      </c>
      <c r="FI75" s="1">
        <v>3</v>
      </c>
      <c r="FJ75" s="24">
        <v>4027.4</v>
      </c>
      <c r="FK75" s="24">
        <v>3440.4</v>
      </c>
      <c r="FL75" s="44">
        <v>6608.73</v>
      </c>
      <c r="FM75" s="44">
        <v>42324.65</v>
      </c>
      <c r="FN75" s="37" t="s">
        <v>1665</v>
      </c>
      <c r="FO75" s="37" t="s">
        <v>1666</v>
      </c>
      <c r="FP75" s="37" t="s">
        <v>1667</v>
      </c>
      <c r="FQ75" s="37" t="s">
        <v>1668</v>
      </c>
      <c r="FR75" s="37" t="s">
        <v>1669</v>
      </c>
      <c r="FS75" s="37" t="s">
        <v>1670</v>
      </c>
      <c r="FT75" s="37" t="s">
        <v>1671</v>
      </c>
      <c r="FU75" s="37" t="s">
        <v>1672</v>
      </c>
      <c r="FV75" s="37" t="s">
        <v>1673</v>
      </c>
      <c r="FW75" s="37" t="s">
        <v>1674</v>
      </c>
      <c r="FX75" s="37" t="s">
        <v>1675</v>
      </c>
      <c r="FY75" s="37" t="s">
        <v>1676</v>
      </c>
      <c r="FZ75" s="1" t="s">
        <v>275</v>
      </c>
      <c r="GA75" s="1" t="s">
        <v>275</v>
      </c>
      <c r="GB75" s="37" t="s">
        <v>1677</v>
      </c>
      <c r="GC75" s="37" t="s">
        <v>1678</v>
      </c>
      <c r="GD75" s="37" t="s">
        <v>1679</v>
      </c>
      <c r="GE75" s="37" t="s">
        <v>1680</v>
      </c>
      <c r="GF75" s="37" t="s">
        <v>1681</v>
      </c>
      <c r="GG75" s="37" t="s">
        <v>1682</v>
      </c>
      <c r="GH75" s="1">
        <v>0</v>
      </c>
      <c r="GI75" s="1">
        <v>0</v>
      </c>
      <c r="GJ75" s="1" t="s">
        <v>275</v>
      </c>
      <c r="GK75" s="1" t="s">
        <v>275</v>
      </c>
      <c r="GL75" s="1" t="s">
        <v>275</v>
      </c>
      <c r="GM75" s="1" t="s">
        <v>275</v>
      </c>
      <c r="GN75" s="1" t="s">
        <v>275</v>
      </c>
      <c r="GO75" s="1" t="s">
        <v>275</v>
      </c>
      <c r="GP75" s="1" t="s">
        <v>275</v>
      </c>
      <c r="GQ75" s="1" t="s">
        <v>275</v>
      </c>
      <c r="GR75" s="1" t="s">
        <v>275</v>
      </c>
      <c r="GS75" s="1" t="s">
        <v>275</v>
      </c>
      <c r="GT75" s="1">
        <v>3927.84</v>
      </c>
      <c r="GU75" s="1">
        <v>14572.64</v>
      </c>
      <c r="GV75" s="1" t="s">
        <v>275</v>
      </c>
      <c r="GW75" s="1" t="s">
        <v>275</v>
      </c>
      <c r="GX75" s="1" t="s">
        <v>275</v>
      </c>
      <c r="GY75" s="1" t="s">
        <v>275</v>
      </c>
      <c r="GZ75" s="1" t="s">
        <v>275</v>
      </c>
      <c r="HA75" s="1" t="s">
        <v>275</v>
      </c>
      <c r="HB75" s="1">
        <v>7.97</v>
      </c>
      <c r="HC75" s="1">
        <v>49.81</v>
      </c>
      <c r="HD75" s="1" t="s">
        <v>275</v>
      </c>
      <c r="HE75" s="1" t="s">
        <v>275</v>
      </c>
      <c r="HF75" s="1" t="s">
        <v>275</v>
      </c>
      <c r="HG75" s="1" t="s">
        <v>275</v>
      </c>
      <c r="HH75" s="1" t="s">
        <v>275</v>
      </c>
      <c r="HI75" s="1" t="s">
        <v>275</v>
      </c>
      <c r="HJ75" s="1" t="s">
        <v>275</v>
      </c>
      <c r="HK75" s="1" t="s">
        <v>275</v>
      </c>
      <c r="HL75" s="1">
        <v>15.95</v>
      </c>
      <c r="HM75" s="1">
        <v>197.44</v>
      </c>
      <c r="HN75" s="1" t="s">
        <v>275</v>
      </c>
      <c r="HO75" s="1" t="s">
        <v>275</v>
      </c>
      <c r="HP75" s="1" t="s">
        <v>275</v>
      </c>
      <c r="HQ75" s="1" t="s">
        <v>275</v>
      </c>
      <c r="HR75" s="1" t="s">
        <v>275</v>
      </c>
      <c r="HS75" s="1" t="s">
        <v>275</v>
      </c>
      <c r="HT75" s="1" t="s">
        <v>275</v>
      </c>
      <c r="HU75" s="1" t="s">
        <v>275</v>
      </c>
      <c r="HV75" s="1" t="s">
        <v>275</v>
      </c>
      <c r="HW75" s="1" t="s">
        <v>275</v>
      </c>
      <c r="HX75" s="1" t="s">
        <v>275</v>
      </c>
      <c r="HY75" s="1" t="s">
        <v>275</v>
      </c>
      <c r="HZ75" s="1" t="s">
        <v>275</v>
      </c>
      <c r="IA75" s="1" t="s">
        <v>275</v>
      </c>
      <c r="IB75" s="1">
        <v>4113.32</v>
      </c>
      <c r="IC75" s="1">
        <v>20223.169999999998</v>
      </c>
      <c r="ID75" s="1" t="s">
        <v>275</v>
      </c>
      <c r="IE75" s="1" t="s">
        <v>275</v>
      </c>
      <c r="IF75" s="1" t="s">
        <v>275</v>
      </c>
      <c r="IG75" s="1" t="s">
        <v>275</v>
      </c>
      <c r="IH75" s="1" t="s">
        <v>275</v>
      </c>
      <c r="II75" s="1" t="s">
        <v>275</v>
      </c>
      <c r="IJ75" s="1">
        <v>3128.4</v>
      </c>
      <c r="IK75" s="1">
        <v>2752.99</v>
      </c>
      <c r="IL75" s="1" t="s">
        <v>275</v>
      </c>
      <c r="IM75" s="1" t="s">
        <v>275</v>
      </c>
      <c r="IN75" s="1" t="s">
        <v>275</v>
      </c>
      <c r="IO75" s="1" t="s">
        <v>275</v>
      </c>
      <c r="IP75" s="1" t="s">
        <v>275</v>
      </c>
      <c r="IQ75" s="1" t="s">
        <v>275</v>
      </c>
      <c r="IR75" s="1" t="s">
        <v>275</v>
      </c>
      <c r="IS75" s="1" t="s">
        <v>275</v>
      </c>
      <c r="IT75" s="1" t="s">
        <v>275</v>
      </c>
      <c r="IU75" s="1" t="s">
        <v>275</v>
      </c>
      <c r="IV75" s="1" t="s">
        <v>275</v>
      </c>
      <c r="IW75" s="1" t="s">
        <v>275</v>
      </c>
      <c r="IX75" s="1" t="s">
        <v>275</v>
      </c>
      <c r="IY75" s="1" t="s">
        <v>275</v>
      </c>
      <c r="IZ75" s="1" t="s">
        <v>275</v>
      </c>
      <c r="JA75" s="1" t="s">
        <v>275</v>
      </c>
      <c r="JB75" s="1" t="s">
        <v>275</v>
      </c>
      <c r="JC75" s="1" t="s">
        <v>275</v>
      </c>
      <c r="JD75" s="1" t="s">
        <v>275</v>
      </c>
      <c r="JE75" s="1" t="s">
        <v>275</v>
      </c>
      <c r="JF75" s="1" t="s">
        <v>275</v>
      </c>
      <c r="JG75" s="1" t="s">
        <v>275</v>
      </c>
      <c r="JH75" s="1" t="s">
        <v>275</v>
      </c>
      <c r="JI75" s="1" t="s">
        <v>275</v>
      </c>
      <c r="JJ75" s="1" t="s">
        <v>275</v>
      </c>
      <c r="JK75" s="1" t="s">
        <v>275</v>
      </c>
      <c r="JL75" s="1" t="s">
        <v>275</v>
      </c>
      <c r="JM75" s="1" t="s">
        <v>275</v>
      </c>
      <c r="JN75" s="1" t="s">
        <v>275</v>
      </c>
      <c r="JO75" s="1" t="s">
        <v>275</v>
      </c>
      <c r="JP75" s="1">
        <v>16</v>
      </c>
      <c r="JQ75" s="26">
        <v>71</v>
      </c>
      <c r="JR75" s="1">
        <f t="shared" si="15"/>
        <v>0.6388913884639611</v>
      </c>
      <c r="JS75" s="1">
        <v>29</v>
      </c>
      <c r="JT75" s="1">
        <v>8</v>
      </c>
      <c r="JV75" s="1">
        <v>6</v>
      </c>
      <c r="JW75" s="1">
        <v>1</v>
      </c>
      <c r="JX75" s="1">
        <v>4</v>
      </c>
      <c r="LL75" s="1">
        <v>1</v>
      </c>
    </row>
    <row r="76" spans="1:327" ht="15" x14ac:dyDescent="0.25">
      <c r="A76" s="35" t="s">
        <v>1683</v>
      </c>
      <c r="B76" s="35" t="s">
        <v>482</v>
      </c>
      <c r="C76" s="35"/>
      <c r="D76" s="18">
        <v>392.1</v>
      </c>
      <c r="E76" s="18">
        <f t="shared" si="11"/>
        <v>96.205049732211165</v>
      </c>
      <c r="F76" s="19">
        <v>22.981284131276201</v>
      </c>
      <c r="G76" s="20">
        <v>77.018715868723802</v>
      </c>
      <c r="H76" s="21">
        <v>37722</v>
      </c>
      <c r="I76" s="36">
        <v>1.22361159722477E-2</v>
      </c>
      <c r="J76" s="21">
        <v>19245</v>
      </c>
      <c r="K76" s="36">
        <v>0.51017973596309796</v>
      </c>
      <c r="L76" s="21">
        <v>18477</v>
      </c>
      <c r="M76" s="36">
        <v>0.48982026403690199</v>
      </c>
      <c r="N76" s="21">
        <v>11867</v>
      </c>
      <c r="O76" s="20">
        <f t="shared" si="12"/>
        <v>31.459095488044113</v>
      </c>
      <c r="P76" s="21">
        <v>8903</v>
      </c>
      <c r="Q76" s="20">
        <v>23.6016117915275</v>
      </c>
      <c r="R76" s="21">
        <v>23481</v>
      </c>
      <c r="S76" s="20">
        <f t="shared" si="13"/>
        <v>62.247494830602832</v>
      </c>
      <c r="T76" s="21">
        <v>12196</v>
      </c>
      <c r="U76" s="20">
        <v>32.331265574465803</v>
      </c>
      <c r="V76" s="21">
        <v>4754</v>
      </c>
      <c r="W76" s="20">
        <v>12.6027252001485</v>
      </c>
      <c r="X76" s="37" t="s">
        <v>1684</v>
      </c>
      <c r="Y76" s="20">
        <f t="shared" si="14"/>
        <v>90.753406500185562</v>
      </c>
      <c r="Z76" s="38">
        <v>22</v>
      </c>
      <c r="AA76" s="38">
        <v>70</v>
      </c>
      <c r="AB76" s="21">
        <v>8535</v>
      </c>
      <c r="AC76" s="21">
        <v>9542</v>
      </c>
      <c r="AD76" s="22">
        <v>3.95</v>
      </c>
      <c r="AE76" s="20">
        <v>1.9283170000000001</v>
      </c>
      <c r="AF76" s="20">
        <v>1.4881580000000001</v>
      </c>
      <c r="AG76" s="20">
        <v>1.257598</v>
      </c>
      <c r="AH76" s="22">
        <v>0</v>
      </c>
      <c r="AI76" s="23">
        <v>40.694972539078996</v>
      </c>
      <c r="AJ76" s="23">
        <f t="shared" si="16"/>
        <v>3883.1142796789177</v>
      </c>
      <c r="AK76" s="18">
        <v>24.1064230683</v>
      </c>
      <c r="AL76" s="21">
        <v>9827</v>
      </c>
      <c r="AM76" s="18">
        <v>7.7420815542000003</v>
      </c>
      <c r="AN76" s="21">
        <v>3156</v>
      </c>
      <c r="AO76" s="18">
        <v>87.956334211799998</v>
      </c>
      <c r="AP76" s="21">
        <v>35855</v>
      </c>
      <c r="AQ76" s="18">
        <v>30.817980788100002</v>
      </c>
      <c r="AR76" s="21">
        <v>12563</v>
      </c>
      <c r="AS76" s="18">
        <v>65.739258951799997</v>
      </c>
      <c r="AT76" s="21">
        <v>26799</v>
      </c>
      <c r="AU76" s="18">
        <v>49.845290571299998</v>
      </c>
      <c r="AV76" s="21">
        <v>20319</v>
      </c>
      <c r="AW76" s="18">
        <v>85.7790305778</v>
      </c>
      <c r="AX76" s="21">
        <v>34968</v>
      </c>
      <c r="AY76" s="18">
        <v>33.761249187799997</v>
      </c>
      <c r="AZ76" s="21">
        <v>13763</v>
      </c>
      <c r="BA76" s="18">
        <v>0.54497044770000003</v>
      </c>
      <c r="BB76" s="21">
        <v>222</v>
      </c>
      <c r="BC76" s="1">
        <v>36</v>
      </c>
      <c r="BD76" s="1">
        <v>27</v>
      </c>
      <c r="BE76" s="1">
        <v>9</v>
      </c>
      <c r="BF76" s="1">
        <v>173</v>
      </c>
      <c r="BG76" s="1">
        <v>111</v>
      </c>
      <c r="BH76" s="1">
        <v>62</v>
      </c>
      <c r="BI76" s="1">
        <v>0</v>
      </c>
      <c r="BJ76" s="22"/>
      <c r="BK76" s="22"/>
      <c r="BL76" s="22"/>
      <c r="BM76" s="22"/>
      <c r="BN76" s="22"/>
      <c r="BO76" s="22">
        <v>229</v>
      </c>
      <c r="BP76" s="22">
        <v>2</v>
      </c>
      <c r="BQ76" s="22">
        <v>0</v>
      </c>
      <c r="BR76" s="22">
        <v>54</v>
      </c>
      <c r="BS76" s="22">
        <v>1</v>
      </c>
      <c r="BT76" s="22">
        <v>0</v>
      </c>
      <c r="BU76" s="22">
        <v>1</v>
      </c>
      <c r="BV76" s="22">
        <v>1</v>
      </c>
      <c r="BW76" s="22">
        <v>5</v>
      </c>
      <c r="BX76" s="22">
        <v>4</v>
      </c>
      <c r="BY76" s="22">
        <v>8</v>
      </c>
      <c r="BZ76" s="22">
        <v>32</v>
      </c>
      <c r="CA76" s="22">
        <v>121</v>
      </c>
      <c r="CB76" s="39">
        <v>0</v>
      </c>
      <c r="CC76" s="22">
        <v>325</v>
      </c>
      <c r="CD76" s="22">
        <v>35</v>
      </c>
      <c r="CE76" s="22">
        <v>72</v>
      </c>
      <c r="CF76" s="22">
        <v>177</v>
      </c>
      <c r="CG76" s="22">
        <v>41</v>
      </c>
      <c r="CH76" s="20">
        <v>10.0188639698176</v>
      </c>
      <c r="CI76" s="20">
        <v>8.5726262837979501</v>
      </c>
      <c r="CJ76" s="20">
        <v>30.433871305805901</v>
      </c>
      <c r="CK76" s="20">
        <v>70.278767553971903</v>
      </c>
      <c r="CL76" s="20">
        <v>9.1699853280234809</v>
      </c>
      <c r="CM76" s="20">
        <v>74.722280444351298</v>
      </c>
      <c r="CN76" s="20"/>
      <c r="CO76" s="1">
        <v>0</v>
      </c>
      <c r="CP76" s="21">
        <v>6000</v>
      </c>
      <c r="CQ76" s="21">
        <v>0</v>
      </c>
      <c r="CR76" s="21">
        <v>6000</v>
      </c>
      <c r="CS76" s="21">
        <v>0</v>
      </c>
      <c r="CT76" s="21">
        <v>1073</v>
      </c>
      <c r="CU76" s="21">
        <v>4</v>
      </c>
      <c r="CV76" s="21">
        <v>13</v>
      </c>
      <c r="CW76" s="22">
        <v>170</v>
      </c>
      <c r="CX76" s="22">
        <v>11689</v>
      </c>
      <c r="CY76" s="22">
        <v>632</v>
      </c>
      <c r="CZ76" s="22">
        <v>56</v>
      </c>
      <c r="DA76" s="22">
        <v>1727</v>
      </c>
      <c r="DB76" s="22">
        <v>102</v>
      </c>
      <c r="DC76" s="22">
        <v>59</v>
      </c>
      <c r="DD76" s="22">
        <v>4543</v>
      </c>
      <c r="DE76" s="22">
        <v>259</v>
      </c>
      <c r="DF76" s="22">
        <v>40</v>
      </c>
      <c r="DG76" s="22">
        <v>2399</v>
      </c>
      <c r="DH76" s="22">
        <v>143</v>
      </c>
      <c r="DI76" s="22">
        <v>9</v>
      </c>
      <c r="DJ76" s="22">
        <v>1118</v>
      </c>
      <c r="DK76" s="22">
        <v>52</v>
      </c>
      <c r="DL76" s="22"/>
      <c r="DM76" s="22"/>
      <c r="DN76" s="22"/>
      <c r="DO76" s="1">
        <v>7.05</v>
      </c>
      <c r="DP76" s="1" t="s">
        <v>277</v>
      </c>
      <c r="DQ76" s="1">
        <v>16.829999999999998</v>
      </c>
      <c r="DR76" s="21">
        <v>2114153</v>
      </c>
      <c r="DS76" s="21">
        <v>10090</v>
      </c>
      <c r="DT76" s="21">
        <v>5559.1564217033001</v>
      </c>
      <c r="DU76" s="40">
        <v>1</v>
      </c>
      <c r="DV76" s="1">
        <v>6</v>
      </c>
      <c r="DW76" s="1">
        <v>0</v>
      </c>
      <c r="DX76" s="1">
        <v>0</v>
      </c>
      <c r="DY76" s="1">
        <v>41</v>
      </c>
      <c r="DZ76" s="1">
        <v>4</v>
      </c>
      <c r="EA76" s="1">
        <v>471</v>
      </c>
      <c r="EB76" s="1">
        <v>819</v>
      </c>
      <c r="EC76" s="1">
        <v>70488</v>
      </c>
      <c r="ED76" s="21">
        <v>14108</v>
      </c>
      <c r="EE76" s="21">
        <v>13911</v>
      </c>
      <c r="EF76" s="20">
        <v>98.603629146583501</v>
      </c>
      <c r="EG76" s="20">
        <v>29.178348069872801</v>
      </c>
      <c r="EH76" s="20">
        <v>70.821651930127203</v>
      </c>
      <c r="EI76" s="22">
        <v>197</v>
      </c>
      <c r="EJ76" s="20">
        <v>1.3963708534165</v>
      </c>
      <c r="EK76" s="21">
        <v>506</v>
      </c>
      <c r="EL76" s="21">
        <v>970</v>
      </c>
      <c r="EM76" s="41">
        <v>124.95</v>
      </c>
      <c r="EN76" s="21">
        <v>11235</v>
      </c>
      <c r="EO76" s="28">
        <v>47.850467000000002</v>
      </c>
      <c r="EP76" s="28">
        <v>21.993769</v>
      </c>
      <c r="EQ76" s="28">
        <v>11.197152000000001</v>
      </c>
      <c r="ER76" s="28">
        <v>18.504673</v>
      </c>
      <c r="ES76" s="1">
        <v>5.0914510000000002</v>
      </c>
      <c r="ET76" s="1">
        <v>0.28999999999999998</v>
      </c>
      <c r="EU76" s="31">
        <v>52.873803942598997</v>
      </c>
      <c r="EV76" s="31" t="s">
        <v>322</v>
      </c>
      <c r="EW76" s="1">
        <v>3</v>
      </c>
      <c r="EX76" s="1">
        <v>0</v>
      </c>
      <c r="EY76" s="1">
        <v>1</v>
      </c>
      <c r="EZ76" s="1">
        <v>0</v>
      </c>
      <c r="FA76" s="1">
        <v>0</v>
      </c>
      <c r="FB76" s="33">
        <v>0</v>
      </c>
      <c r="FC76" s="1" t="s">
        <v>275</v>
      </c>
      <c r="FD76" s="1" t="s">
        <v>275</v>
      </c>
      <c r="FE76" s="1" t="s">
        <v>275</v>
      </c>
      <c r="FF76" s="1" t="s">
        <v>275</v>
      </c>
      <c r="FG76" s="1" t="s">
        <v>275</v>
      </c>
      <c r="FH76" s="1">
        <v>2</v>
      </c>
      <c r="FI76" s="22">
        <v>1</v>
      </c>
      <c r="FJ76" s="18">
        <v>12190.15</v>
      </c>
      <c r="FK76" s="18">
        <v>12149.15</v>
      </c>
      <c r="FL76" s="41">
        <v>103311.49</v>
      </c>
      <c r="FM76" s="41">
        <v>73207.89</v>
      </c>
      <c r="FN76" s="37" t="s">
        <v>1685</v>
      </c>
      <c r="FO76" s="37" t="s">
        <v>1686</v>
      </c>
      <c r="FP76" s="37" t="s">
        <v>1687</v>
      </c>
      <c r="FQ76" s="37" t="s">
        <v>1688</v>
      </c>
      <c r="FR76" s="37" t="s">
        <v>1689</v>
      </c>
      <c r="FS76" s="37" t="s">
        <v>1690</v>
      </c>
      <c r="FT76" s="37" t="s">
        <v>1691</v>
      </c>
      <c r="FU76" s="37" t="s">
        <v>1692</v>
      </c>
      <c r="FV76" s="37" t="s">
        <v>1693</v>
      </c>
      <c r="FW76" s="37" t="s">
        <v>1694</v>
      </c>
      <c r="FX76" s="1" t="s">
        <v>275</v>
      </c>
      <c r="FY76" s="1" t="s">
        <v>275</v>
      </c>
      <c r="FZ76" s="1" t="s">
        <v>275</v>
      </c>
      <c r="GA76" s="1" t="s">
        <v>275</v>
      </c>
      <c r="GB76" s="37" t="s">
        <v>1695</v>
      </c>
      <c r="GC76" s="37" t="s">
        <v>1696</v>
      </c>
      <c r="GD76" s="37" t="s">
        <v>1697</v>
      </c>
      <c r="GE76" s="37" t="s">
        <v>1698</v>
      </c>
      <c r="GF76" s="37" t="s">
        <v>1699</v>
      </c>
      <c r="GG76" s="37" t="s">
        <v>1700</v>
      </c>
      <c r="GH76" s="1" t="s">
        <v>275</v>
      </c>
      <c r="GI76" s="1" t="s">
        <v>275</v>
      </c>
      <c r="GJ76" s="1" t="s">
        <v>275</v>
      </c>
      <c r="GK76" s="1" t="s">
        <v>275</v>
      </c>
      <c r="GL76" s="1">
        <v>149927.4</v>
      </c>
      <c r="GM76" s="1">
        <v>47137.17</v>
      </c>
      <c r="GN76" s="1">
        <v>1420.6</v>
      </c>
      <c r="GO76" s="1">
        <v>233.6</v>
      </c>
      <c r="GP76" s="1" t="s">
        <v>275</v>
      </c>
      <c r="GQ76" s="1" t="s">
        <v>275</v>
      </c>
      <c r="GR76" s="1" t="s">
        <v>275</v>
      </c>
      <c r="GS76" s="1" t="s">
        <v>275</v>
      </c>
      <c r="GT76" s="1" t="s">
        <v>275</v>
      </c>
      <c r="GU76" s="1" t="s">
        <v>275</v>
      </c>
      <c r="GV76" s="1">
        <v>65.599999999999994</v>
      </c>
      <c r="GW76" s="1">
        <v>268.95999999999998</v>
      </c>
      <c r="GX76" s="1" t="s">
        <v>275</v>
      </c>
      <c r="GY76" s="1" t="s">
        <v>275</v>
      </c>
      <c r="GZ76" s="1" t="s">
        <v>275</v>
      </c>
      <c r="HA76" s="1" t="s">
        <v>275</v>
      </c>
      <c r="HB76" s="1">
        <v>82.6</v>
      </c>
      <c r="HC76" s="1">
        <v>615.37</v>
      </c>
      <c r="HD76" s="1">
        <v>451.92</v>
      </c>
      <c r="HE76" s="1">
        <v>1852.87</v>
      </c>
      <c r="HF76" s="1" t="s">
        <v>275</v>
      </c>
      <c r="HG76" s="1" t="s">
        <v>275</v>
      </c>
      <c r="HH76" s="1" t="s">
        <v>275</v>
      </c>
      <c r="HI76" s="1" t="s">
        <v>275</v>
      </c>
      <c r="HJ76" s="1" t="s">
        <v>275</v>
      </c>
      <c r="HK76" s="1" t="s">
        <v>275</v>
      </c>
      <c r="HL76" s="1">
        <v>114.8</v>
      </c>
      <c r="HM76" s="1">
        <v>1087.6300000000001</v>
      </c>
      <c r="HN76" s="1" t="s">
        <v>275</v>
      </c>
      <c r="HO76" s="1" t="s">
        <v>275</v>
      </c>
      <c r="HP76" s="1" t="s">
        <v>275</v>
      </c>
      <c r="HQ76" s="1" t="s">
        <v>275</v>
      </c>
      <c r="HR76" s="1" t="s">
        <v>275</v>
      </c>
      <c r="HS76" s="1" t="s">
        <v>275</v>
      </c>
      <c r="HT76" s="1" t="s">
        <v>275</v>
      </c>
      <c r="HU76" s="1" t="s">
        <v>275</v>
      </c>
      <c r="HV76" s="1" t="s">
        <v>275</v>
      </c>
      <c r="HW76" s="1" t="s">
        <v>275</v>
      </c>
      <c r="HX76" s="1" t="s">
        <v>275</v>
      </c>
      <c r="HY76" s="1" t="s">
        <v>275</v>
      </c>
      <c r="HZ76" s="1">
        <v>1877.06</v>
      </c>
      <c r="IA76" s="1">
        <v>857.82</v>
      </c>
      <c r="IB76" s="1">
        <v>3731.03</v>
      </c>
      <c r="IC76" s="1">
        <v>16379.2</v>
      </c>
      <c r="ID76" s="1" t="s">
        <v>275</v>
      </c>
      <c r="IE76" s="1" t="s">
        <v>275</v>
      </c>
      <c r="IF76" s="1" t="s">
        <v>275</v>
      </c>
      <c r="IG76" s="1" t="s">
        <v>275</v>
      </c>
      <c r="IH76" s="1" t="s">
        <v>275</v>
      </c>
      <c r="II76" s="1" t="s">
        <v>275</v>
      </c>
      <c r="IJ76" s="1" t="s">
        <v>275</v>
      </c>
      <c r="IK76" s="1" t="s">
        <v>275</v>
      </c>
      <c r="IL76" s="1" t="s">
        <v>275</v>
      </c>
      <c r="IM76" s="1" t="s">
        <v>275</v>
      </c>
      <c r="IN76" s="1" t="s">
        <v>275</v>
      </c>
      <c r="IO76" s="1" t="s">
        <v>275</v>
      </c>
      <c r="IP76" s="1" t="s">
        <v>275</v>
      </c>
      <c r="IQ76" s="1" t="s">
        <v>275</v>
      </c>
      <c r="IR76" s="1" t="s">
        <v>275</v>
      </c>
      <c r="IS76" s="1" t="s">
        <v>275</v>
      </c>
      <c r="IT76" s="1" t="s">
        <v>275</v>
      </c>
      <c r="IU76" s="1" t="s">
        <v>275</v>
      </c>
      <c r="IV76" s="1" t="s">
        <v>275</v>
      </c>
      <c r="IW76" s="1" t="s">
        <v>275</v>
      </c>
      <c r="IX76" s="1" t="s">
        <v>275</v>
      </c>
      <c r="IY76" s="1" t="s">
        <v>275</v>
      </c>
      <c r="IZ76" s="1" t="s">
        <v>275</v>
      </c>
      <c r="JA76" s="1" t="s">
        <v>275</v>
      </c>
      <c r="JB76" s="1" t="s">
        <v>275</v>
      </c>
      <c r="JC76" s="1" t="s">
        <v>275</v>
      </c>
      <c r="JD76" s="1" t="s">
        <v>275</v>
      </c>
      <c r="JE76" s="1" t="s">
        <v>275</v>
      </c>
      <c r="JF76" s="1">
        <v>96</v>
      </c>
      <c r="JG76" s="1">
        <v>403.2</v>
      </c>
      <c r="JH76" s="1">
        <v>35.85</v>
      </c>
      <c r="JI76" s="1">
        <v>115.63</v>
      </c>
      <c r="JJ76" s="1" t="s">
        <v>275</v>
      </c>
      <c r="JK76" s="1" t="s">
        <v>275</v>
      </c>
      <c r="JL76" s="1" t="s">
        <v>275</v>
      </c>
      <c r="JM76" s="1" t="s">
        <v>275</v>
      </c>
      <c r="JN76" s="1">
        <v>165.3</v>
      </c>
      <c r="JO76" s="1">
        <v>426.47</v>
      </c>
      <c r="JP76" s="1">
        <v>16061</v>
      </c>
      <c r="JQ76" s="26">
        <v>31189</v>
      </c>
      <c r="JR76" s="1">
        <f t="shared" si="15"/>
        <v>82.68119399819733</v>
      </c>
      <c r="JS76" s="1">
        <v>24488</v>
      </c>
      <c r="JT76" s="1">
        <v>27</v>
      </c>
      <c r="JU76" s="1">
        <v>3</v>
      </c>
      <c r="JV76" s="1">
        <v>19</v>
      </c>
      <c r="JX76" s="1">
        <v>6</v>
      </c>
      <c r="KK76" s="1">
        <v>1</v>
      </c>
      <c r="KM76" s="1">
        <v>7</v>
      </c>
      <c r="KN76" s="1">
        <v>2</v>
      </c>
      <c r="KO76" s="1">
        <v>9</v>
      </c>
      <c r="KQ76" s="1">
        <v>1</v>
      </c>
      <c r="KU76" s="1">
        <v>38</v>
      </c>
      <c r="KY76" s="1">
        <v>4</v>
      </c>
      <c r="KZ76" s="1">
        <v>1</v>
      </c>
      <c r="LG76" s="1">
        <v>1</v>
      </c>
      <c r="LH76" s="1">
        <v>13</v>
      </c>
      <c r="LL76" s="1">
        <v>9</v>
      </c>
    </row>
    <row r="77" spans="1:327" ht="15" x14ac:dyDescent="0.25">
      <c r="A77" s="35" t="s">
        <v>1701</v>
      </c>
      <c r="B77" s="35" t="s">
        <v>356</v>
      </c>
      <c r="C77" s="35" t="s">
        <v>460</v>
      </c>
      <c r="D77" s="24">
        <v>39</v>
      </c>
      <c r="E77" s="24">
        <f t="shared" si="11"/>
        <v>734</v>
      </c>
      <c r="F77" s="19">
        <v>95.399287361140196</v>
      </c>
      <c r="G77" s="19">
        <v>4.6007126388597799</v>
      </c>
      <c r="H77" s="25">
        <v>28626</v>
      </c>
      <c r="I77" s="42">
        <v>9.2855907910917197E-3</v>
      </c>
      <c r="J77" s="25">
        <v>14720</v>
      </c>
      <c r="K77" s="42">
        <v>0.51421784391811598</v>
      </c>
      <c r="L77" s="25">
        <v>13906</v>
      </c>
      <c r="M77" s="42">
        <v>0.48578215608188402</v>
      </c>
      <c r="N77" s="25">
        <v>6912</v>
      </c>
      <c r="O77" s="19">
        <f t="shared" si="12"/>
        <v>24.145881366589812</v>
      </c>
      <c r="P77" s="25">
        <v>7105</v>
      </c>
      <c r="Q77" s="19">
        <v>24.820093621183499</v>
      </c>
      <c r="R77" s="25">
        <v>20182</v>
      </c>
      <c r="S77" s="20">
        <f t="shared" si="13"/>
        <v>70.50234052958848</v>
      </c>
      <c r="T77" s="25">
        <v>11244</v>
      </c>
      <c r="U77" s="19">
        <v>39.278977153636497</v>
      </c>
      <c r="V77" s="25">
        <v>3360</v>
      </c>
      <c r="W77" s="19">
        <v>11.73758121987</v>
      </c>
      <c r="X77" s="37" t="s">
        <v>1702</v>
      </c>
      <c r="Y77" s="20">
        <f t="shared" si="14"/>
        <v>60.81184936770768</v>
      </c>
      <c r="Z77" s="1">
        <v>5</v>
      </c>
      <c r="AA77" s="1">
        <v>29</v>
      </c>
      <c r="AB77" s="26">
        <v>3937</v>
      </c>
      <c r="AC77" s="25">
        <v>7017</v>
      </c>
      <c r="AD77" s="1">
        <v>4.07</v>
      </c>
      <c r="AE77" s="19">
        <v>0.55579299999999998</v>
      </c>
      <c r="AF77" s="19">
        <v>0.71255500000000005</v>
      </c>
      <c r="AG77" s="19">
        <v>0.48453800000000002</v>
      </c>
      <c r="AH77" s="1">
        <v>0</v>
      </c>
      <c r="AI77" s="23">
        <v>27.068117454166</v>
      </c>
      <c r="AJ77" s="23">
        <f t="shared" si="16"/>
        <v>1899.3698017588283</v>
      </c>
      <c r="AK77" s="24">
        <v>14.3361773321</v>
      </c>
      <c r="AL77" s="25">
        <v>3837</v>
      </c>
      <c r="AM77" s="24">
        <v>35.472478054900002</v>
      </c>
      <c r="AN77" s="25">
        <v>9493</v>
      </c>
      <c r="AO77" s="24">
        <v>70.881144216799996</v>
      </c>
      <c r="AP77" s="25">
        <v>18970</v>
      </c>
      <c r="AQ77" s="24">
        <v>7.6872666039000004</v>
      </c>
      <c r="AR77" s="25">
        <v>2057</v>
      </c>
      <c r="AS77" s="24">
        <v>5.7218616212000004</v>
      </c>
      <c r="AT77" s="25">
        <v>1531</v>
      </c>
      <c r="AU77" s="24">
        <v>18.731921120500001</v>
      </c>
      <c r="AV77" s="25">
        <v>5013</v>
      </c>
      <c r="AW77" s="24">
        <v>54.464559935399997</v>
      </c>
      <c r="AX77" s="25">
        <v>14576</v>
      </c>
      <c r="AY77" s="24">
        <v>5.1797557335000004</v>
      </c>
      <c r="AZ77" s="25">
        <v>1386</v>
      </c>
      <c r="BA77" s="24">
        <v>7.8846553610000001</v>
      </c>
      <c r="BB77" s="25">
        <v>2110</v>
      </c>
      <c r="BC77" s="1">
        <v>30</v>
      </c>
      <c r="BD77" s="1">
        <v>23</v>
      </c>
      <c r="BE77" s="1">
        <v>7</v>
      </c>
      <c r="BF77" s="1">
        <v>523</v>
      </c>
      <c r="BG77" s="1">
        <v>465</v>
      </c>
      <c r="BH77" s="1">
        <v>58</v>
      </c>
      <c r="BI77" s="1">
        <v>0</v>
      </c>
      <c r="BO77" s="1">
        <v>908</v>
      </c>
      <c r="BP77" s="1">
        <v>8</v>
      </c>
      <c r="BQ77" s="1">
        <v>0</v>
      </c>
      <c r="BR77" s="1">
        <v>167</v>
      </c>
      <c r="BS77" s="1">
        <v>4</v>
      </c>
      <c r="BT77" s="1">
        <v>0</v>
      </c>
      <c r="BU77" s="1">
        <v>6</v>
      </c>
      <c r="BV77" s="1">
        <v>33</v>
      </c>
      <c r="BW77" s="1">
        <v>65</v>
      </c>
      <c r="BX77" s="1">
        <v>25</v>
      </c>
      <c r="BY77" s="1">
        <v>6</v>
      </c>
      <c r="BZ77" s="1">
        <v>54</v>
      </c>
      <c r="CA77" s="1">
        <v>540</v>
      </c>
      <c r="CB77" s="39" t="s">
        <v>275</v>
      </c>
      <c r="CC77" s="1">
        <v>37</v>
      </c>
      <c r="CD77" s="1">
        <v>6</v>
      </c>
      <c r="CE77" s="1">
        <v>23</v>
      </c>
      <c r="CF77" s="1">
        <v>3</v>
      </c>
      <c r="CG77" s="1">
        <v>5</v>
      </c>
      <c r="CH77" s="19">
        <v>29.9700726806327</v>
      </c>
      <c r="CI77" s="19">
        <v>33.376086646715102</v>
      </c>
      <c r="CJ77" s="19">
        <v>44.862476841955299</v>
      </c>
      <c r="CK77" s="19">
        <v>85.791648852786096</v>
      </c>
      <c r="CL77" s="19">
        <v>15.9469858914066</v>
      </c>
      <c r="CM77" s="19">
        <v>92.902949978623298</v>
      </c>
      <c r="CN77" s="19"/>
      <c r="CO77" s="1">
        <v>0</v>
      </c>
      <c r="CP77" s="26">
        <v>15000</v>
      </c>
      <c r="CQ77" s="26">
        <v>2250</v>
      </c>
      <c r="CR77" s="26">
        <v>12000</v>
      </c>
      <c r="CS77" s="26">
        <v>750</v>
      </c>
      <c r="CT77" s="26">
        <v>3458</v>
      </c>
      <c r="CU77" s="26">
        <v>2</v>
      </c>
      <c r="CV77" s="26"/>
      <c r="CW77" s="1">
        <v>42</v>
      </c>
      <c r="CX77" s="1">
        <v>7155</v>
      </c>
      <c r="CY77" s="1">
        <v>378</v>
      </c>
      <c r="CZ77" s="1">
        <v>15</v>
      </c>
      <c r="DA77" s="1">
        <v>886</v>
      </c>
      <c r="DB77" s="1">
        <v>45</v>
      </c>
      <c r="DC77" s="1">
        <v>16</v>
      </c>
      <c r="DD77" s="1">
        <v>3071</v>
      </c>
      <c r="DE77" s="1">
        <v>147</v>
      </c>
      <c r="DF77" s="1">
        <v>5</v>
      </c>
      <c r="DG77" s="1">
        <v>1622</v>
      </c>
      <c r="DH77" s="1">
        <v>92</v>
      </c>
      <c r="DI77" s="1">
        <v>3</v>
      </c>
      <c r="DJ77" s="1">
        <v>1178</v>
      </c>
      <c r="DK77" s="1">
        <v>62</v>
      </c>
      <c r="DL77" s="1">
        <v>1</v>
      </c>
      <c r="DM77" s="1">
        <v>239</v>
      </c>
      <c r="DN77" s="1">
        <v>23</v>
      </c>
      <c r="DO77" s="1">
        <v>9.33</v>
      </c>
      <c r="DP77" s="1" t="s">
        <v>321</v>
      </c>
      <c r="DQ77" s="1">
        <v>3.72</v>
      </c>
      <c r="DR77" s="26">
        <v>527641</v>
      </c>
      <c r="DS77" s="26">
        <v>5623</v>
      </c>
      <c r="DT77" s="26">
        <v>2589.4510249365999</v>
      </c>
      <c r="DU77" s="40">
        <v>1</v>
      </c>
      <c r="DV77" s="1">
        <v>4</v>
      </c>
      <c r="DW77" s="1">
        <v>2</v>
      </c>
      <c r="DX77" s="1">
        <v>0</v>
      </c>
      <c r="DY77" s="1">
        <v>1</v>
      </c>
      <c r="DZ77" s="1">
        <v>3</v>
      </c>
      <c r="EA77" s="1">
        <v>525</v>
      </c>
      <c r="EB77" s="1">
        <v>1364</v>
      </c>
      <c r="EC77" s="1">
        <v>235980</v>
      </c>
      <c r="ED77" s="26">
        <v>14109</v>
      </c>
      <c r="EE77" s="26">
        <v>13731</v>
      </c>
      <c r="EF77" s="19">
        <v>97.320859026153499</v>
      </c>
      <c r="EG77" s="19">
        <v>39.858713859150797</v>
      </c>
      <c r="EH77" s="19">
        <v>60.141286140849203</v>
      </c>
      <c r="EI77" s="1">
        <v>378</v>
      </c>
      <c r="EJ77" s="19">
        <v>2.6791409738464802</v>
      </c>
      <c r="EK77" s="26">
        <v>2097</v>
      </c>
      <c r="EL77" s="26">
        <v>4777</v>
      </c>
      <c r="EM77" s="44">
        <v>817.24</v>
      </c>
      <c r="EN77" s="26">
        <v>11560</v>
      </c>
      <c r="EO77" s="23">
        <v>13.053633</v>
      </c>
      <c r="EP77" s="23">
        <v>28.780277000000002</v>
      </c>
      <c r="EQ77" s="23">
        <v>17.863322</v>
      </c>
      <c r="ER77" s="23">
        <v>36.911765000000003</v>
      </c>
      <c r="ES77" s="1">
        <v>17.170323</v>
      </c>
      <c r="ET77" s="1">
        <v>0.98</v>
      </c>
      <c r="EU77" s="31">
        <v>58.341779966076302</v>
      </c>
      <c r="EV77" s="31" t="s">
        <v>462</v>
      </c>
      <c r="EW77" s="1">
        <v>5</v>
      </c>
      <c r="EX77" s="1">
        <v>0</v>
      </c>
      <c r="EY77" s="1">
        <v>0</v>
      </c>
      <c r="EZ77" s="1">
        <v>0</v>
      </c>
      <c r="FA77" s="1">
        <v>0</v>
      </c>
      <c r="FB77" s="33">
        <v>0</v>
      </c>
      <c r="FC77" s="1">
        <v>0</v>
      </c>
      <c r="FD77" s="1">
        <v>0</v>
      </c>
      <c r="FE77" s="1">
        <v>0</v>
      </c>
      <c r="FF77" s="1">
        <v>0</v>
      </c>
      <c r="FG77" s="1">
        <v>3</v>
      </c>
      <c r="FH77" s="1">
        <v>3</v>
      </c>
      <c r="FI77" s="1">
        <v>3</v>
      </c>
      <c r="FJ77" s="24">
        <v>2283.23</v>
      </c>
      <c r="FK77" s="24">
        <v>2273.83</v>
      </c>
      <c r="FL77" s="44">
        <v>179299.51</v>
      </c>
      <c r="FM77" s="44">
        <v>100333.17</v>
      </c>
      <c r="FN77" s="1" t="s">
        <v>275</v>
      </c>
      <c r="FO77" s="1" t="s">
        <v>275</v>
      </c>
      <c r="FP77" s="37" t="s">
        <v>1703</v>
      </c>
      <c r="FQ77" s="37" t="s">
        <v>1704</v>
      </c>
      <c r="FR77" s="37" t="s">
        <v>1705</v>
      </c>
      <c r="FS77" s="37" t="s">
        <v>1706</v>
      </c>
      <c r="FT77" s="37" t="s">
        <v>1707</v>
      </c>
      <c r="FU77" s="37" t="s">
        <v>1708</v>
      </c>
      <c r="FV77" s="37" t="s">
        <v>1709</v>
      </c>
      <c r="FW77" s="37" t="s">
        <v>1710</v>
      </c>
      <c r="FX77" s="37" t="s">
        <v>1711</v>
      </c>
      <c r="FY77" s="37" t="s">
        <v>1712</v>
      </c>
      <c r="FZ77" s="1" t="s">
        <v>275</v>
      </c>
      <c r="GA77" s="1" t="s">
        <v>275</v>
      </c>
      <c r="GB77" s="37" t="s">
        <v>1713</v>
      </c>
      <c r="GC77" s="37" t="s">
        <v>1714</v>
      </c>
      <c r="GD77" s="37" t="s">
        <v>1715</v>
      </c>
      <c r="GE77" s="37" t="s">
        <v>1716</v>
      </c>
      <c r="GF77" s="37" t="s">
        <v>1717</v>
      </c>
      <c r="GG77" s="37" t="s">
        <v>1718</v>
      </c>
      <c r="GH77" s="1" t="s">
        <v>275</v>
      </c>
      <c r="GI77" s="1" t="s">
        <v>275</v>
      </c>
      <c r="GJ77" s="1" t="s">
        <v>275</v>
      </c>
      <c r="GK77" s="1" t="s">
        <v>275</v>
      </c>
      <c r="GL77" s="1" t="s">
        <v>275</v>
      </c>
      <c r="GM77" s="1" t="s">
        <v>275</v>
      </c>
      <c r="GN77" s="1">
        <v>13087.96</v>
      </c>
      <c r="GO77" s="1">
        <v>4430.8</v>
      </c>
      <c r="GP77" s="1" t="s">
        <v>275</v>
      </c>
      <c r="GQ77" s="1" t="s">
        <v>275</v>
      </c>
      <c r="GR77" s="1" t="s">
        <v>275</v>
      </c>
      <c r="GS77" s="1" t="s">
        <v>275</v>
      </c>
      <c r="GT77" s="1" t="s">
        <v>275</v>
      </c>
      <c r="GU77" s="1" t="s">
        <v>275</v>
      </c>
      <c r="GV77" s="1" t="s">
        <v>275</v>
      </c>
      <c r="GW77" s="1" t="s">
        <v>275</v>
      </c>
      <c r="GX77" s="1">
        <v>4392.4399999999996</v>
      </c>
      <c r="GY77" s="1">
        <v>18433.669999999998</v>
      </c>
      <c r="GZ77" s="1" t="s">
        <v>275</v>
      </c>
      <c r="HA77" s="1" t="s">
        <v>275</v>
      </c>
      <c r="HB77" s="1" t="s">
        <v>275</v>
      </c>
      <c r="HC77" s="1" t="s">
        <v>275</v>
      </c>
      <c r="HD77" s="1" t="s">
        <v>275</v>
      </c>
      <c r="HE77" s="1" t="s">
        <v>275</v>
      </c>
      <c r="HF77" s="1" t="s">
        <v>275</v>
      </c>
      <c r="HG77" s="1" t="s">
        <v>275</v>
      </c>
      <c r="HH77" s="1" t="s">
        <v>275</v>
      </c>
      <c r="HI77" s="1" t="s">
        <v>275</v>
      </c>
      <c r="HJ77" s="1" t="s">
        <v>275</v>
      </c>
      <c r="HK77" s="1" t="s">
        <v>275</v>
      </c>
      <c r="HL77" s="1">
        <v>1.85</v>
      </c>
      <c r="HM77" s="1">
        <v>17.850000000000001</v>
      </c>
      <c r="HN77" s="1" t="s">
        <v>275</v>
      </c>
      <c r="HO77" s="1" t="s">
        <v>275</v>
      </c>
      <c r="HP77" s="1" t="s">
        <v>275</v>
      </c>
      <c r="HQ77" s="1" t="s">
        <v>275</v>
      </c>
      <c r="HR77" s="1" t="s">
        <v>275</v>
      </c>
      <c r="HS77" s="1" t="s">
        <v>275</v>
      </c>
      <c r="HT77" s="1" t="s">
        <v>275</v>
      </c>
      <c r="HU77" s="1" t="s">
        <v>275</v>
      </c>
      <c r="HV77" s="1" t="s">
        <v>275</v>
      </c>
      <c r="HW77" s="1" t="s">
        <v>275</v>
      </c>
      <c r="HX77" s="1">
        <v>304.38</v>
      </c>
      <c r="HY77" s="1">
        <v>1509.09</v>
      </c>
      <c r="HZ77" s="1" t="s">
        <v>275</v>
      </c>
      <c r="IA77" s="1" t="s">
        <v>275</v>
      </c>
      <c r="IB77" s="1">
        <v>25.54</v>
      </c>
      <c r="IC77" s="1">
        <v>102.36</v>
      </c>
      <c r="ID77" s="1" t="s">
        <v>275</v>
      </c>
      <c r="IE77" s="1" t="s">
        <v>275</v>
      </c>
      <c r="IF77" s="1" t="s">
        <v>275</v>
      </c>
      <c r="IG77" s="1" t="s">
        <v>275</v>
      </c>
      <c r="IH77" s="1" t="s">
        <v>275</v>
      </c>
      <c r="II77" s="1" t="s">
        <v>275</v>
      </c>
      <c r="IJ77" s="1" t="s">
        <v>275</v>
      </c>
      <c r="IK77" s="1" t="s">
        <v>275</v>
      </c>
      <c r="IL77" s="1" t="s">
        <v>275</v>
      </c>
      <c r="IM77" s="1" t="s">
        <v>275</v>
      </c>
      <c r="IN77" s="1" t="s">
        <v>275</v>
      </c>
      <c r="IO77" s="1" t="s">
        <v>275</v>
      </c>
      <c r="IP77" s="1" t="s">
        <v>275</v>
      </c>
      <c r="IQ77" s="1" t="s">
        <v>275</v>
      </c>
      <c r="IR77" s="1" t="s">
        <v>275</v>
      </c>
      <c r="IS77" s="1" t="s">
        <v>275</v>
      </c>
      <c r="IT77" s="1" t="s">
        <v>275</v>
      </c>
      <c r="IU77" s="1" t="s">
        <v>275</v>
      </c>
      <c r="IV77" s="1" t="s">
        <v>275</v>
      </c>
      <c r="IW77" s="1" t="s">
        <v>275</v>
      </c>
      <c r="IX77" s="1" t="s">
        <v>275</v>
      </c>
      <c r="IY77" s="1" t="s">
        <v>275</v>
      </c>
      <c r="IZ77" s="1" t="s">
        <v>275</v>
      </c>
      <c r="JA77" s="1" t="s">
        <v>275</v>
      </c>
      <c r="JB77" s="1" t="s">
        <v>275</v>
      </c>
      <c r="JC77" s="1" t="s">
        <v>275</v>
      </c>
      <c r="JD77" s="1" t="s">
        <v>275</v>
      </c>
      <c r="JE77" s="1" t="s">
        <v>275</v>
      </c>
      <c r="JF77" s="1" t="s">
        <v>275</v>
      </c>
      <c r="JG77" s="1" t="s">
        <v>275</v>
      </c>
      <c r="JH77" s="1">
        <v>33.26</v>
      </c>
      <c r="JI77" s="1">
        <v>151.66999999999999</v>
      </c>
      <c r="JJ77" s="1" t="s">
        <v>275</v>
      </c>
      <c r="JK77" s="1" t="s">
        <v>275</v>
      </c>
      <c r="JL77" s="1" t="s">
        <v>275</v>
      </c>
      <c r="JM77" s="1" t="s">
        <v>275</v>
      </c>
      <c r="JN77" s="1" t="s">
        <v>275</v>
      </c>
      <c r="JO77" s="1" t="s">
        <v>275</v>
      </c>
      <c r="JP77" s="1">
        <v>94</v>
      </c>
      <c r="JQ77" s="26">
        <v>4092</v>
      </c>
      <c r="JR77" s="1">
        <f t="shared" si="15"/>
        <v>14.294697128484593</v>
      </c>
      <c r="JS77" s="1">
        <v>61</v>
      </c>
      <c r="JT77" s="1">
        <v>178</v>
      </c>
      <c r="JW77" s="1">
        <v>2</v>
      </c>
      <c r="JX77" s="1">
        <v>8</v>
      </c>
      <c r="KD77" s="1">
        <v>4</v>
      </c>
      <c r="KH77" s="1">
        <v>10</v>
      </c>
      <c r="KM77" s="1">
        <v>6</v>
      </c>
      <c r="KN77" s="1">
        <v>3</v>
      </c>
      <c r="KX77" s="1">
        <v>5</v>
      </c>
      <c r="KY77" s="1">
        <v>2</v>
      </c>
      <c r="KZ77" s="1">
        <v>2</v>
      </c>
      <c r="LG77" s="1">
        <v>3</v>
      </c>
      <c r="LL77" s="1">
        <v>5</v>
      </c>
    </row>
    <row r="78" spans="1:327" ht="15" x14ac:dyDescent="0.25">
      <c r="A78" s="35" t="s">
        <v>1719</v>
      </c>
      <c r="B78" s="35" t="s">
        <v>1547</v>
      </c>
      <c r="C78" s="35"/>
      <c r="D78" s="18">
        <v>128.80000000000001</v>
      </c>
      <c r="E78" s="18">
        <f t="shared" si="11"/>
        <v>165.85403726708074</v>
      </c>
      <c r="F78" s="19">
        <v>78.176200730268704</v>
      </c>
      <c r="G78" s="20">
        <v>21.8237992697313</v>
      </c>
      <c r="H78" s="21">
        <v>21362</v>
      </c>
      <c r="I78" s="36">
        <v>6.9293226604940101E-3</v>
      </c>
      <c r="J78" s="21">
        <v>11058</v>
      </c>
      <c r="K78" s="36">
        <v>0.51764816028461802</v>
      </c>
      <c r="L78" s="21">
        <v>10304</v>
      </c>
      <c r="M78" s="36">
        <v>0.48235183971538198</v>
      </c>
      <c r="N78" s="21">
        <v>5529</v>
      </c>
      <c r="O78" s="20">
        <f t="shared" si="12"/>
        <v>25.882408014230876</v>
      </c>
      <c r="P78" s="21">
        <v>5190</v>
      </c>
      <c r="Q78" s="20">
        <v>24.295477951502701</v>
      </c>
      <c r="R78" s="21">
        <v>14718</v>
      </c>
      <c r="S78" s="20">
        <f t="shared" si="13"/>
        <v>68.89804325437693</v>
      </c>
      <c r="T78" s="21">
        <v>8466</v>
      </c>
      <c r="U78" s="20">
        <v>39.6311206815841</v>
      </c>
      <c r="V78" s="21">
        <v>2175</v>
      </c>
      <c r="W78" s="20">
        <v>10.181630933433199</v>
      </c>
      <c r="X78" s="37" t="s">
        <v>1720</v>
      </c>
      <c r="Y78" s="20">
        <f t="shared" si="14"/>
        <v>66.557438442093442</v>
      </c>
      <c r="Z78" s="38">
        <v>3</v>
      </c>
      <c r="AA78" s="38">
        <v>42</v>
      </c>
      <c r="AB78" s="21">
        <v>4384</v>
      </c>
      <c r="AC78" s="21">
        <v>6003</v>
      </c>
      <c r="AD78" s="22">
        <v>3.54</v>
      </c>
      <c r="AE78" s="20">
        <v>0.41645799999999999</v>
      </c>
      <c r="AF78" s="20">
        <v>0.39979999999999999</v>
      </c>
      <c r="AG78" s="20">
        <v>0.31650800000000001</v>
      </c>
      <c r="AH78" s="22">
        <v>0</v>
      </c>
      <c r="AI78" s="23">
        <v>26.587442355445202</v>
      </c>
      <c r="AJ78" s="23">
        <f t="shared" si="16"/>
        <v>1596.0441645973754</v>
      </c>
      <c r="AK78" s="18">
        <v>13.1486541</v>
      </c>
      <c r="AL78" s="21">
        <v>2764</v>
      </c>
      <c r="AM78" s="18">
        <v>30.912167125</v>
      </c>
      <c r="AN78" s="21">
        <v>6497</v>
      </c>
      <c r="AO78" s="18">
        <v>64.314396766900003</v>
      </c>
      <c r="AP78" s="21">
        <v>13518</v>
      </c>
      <c r="AQ78" s="18">
        <v>5.7891915831</v>
      </c>
      <c r="AR78" s="21">
        <v>1217</v>
      </c>
      <c r="AS78" s="18">
        <v>6.2521705027000003</v>
      </c>
      <c r="AT78" s="21">
        <v>1314</v>
      </c>
      <c r="AU78" s="18">
        <v>23.5773991549</v>
      </c>
      <c r="AV78" s="21">
        <v>4955</v>
      </c>
      <c r="AW78" s="18">
        <v>41.1090329536</v>
      </c>
      <c r="AX78" s="21">
        <v>8640</v>
      </c>
      <c r="AY78" s="18">
        <v>3.5330255898999998</v>
      </c>
      <c r="AZ78" s="21">
        <v>743</v>
      </c>
      <c r="BA78" s="18">
        <v>6.3280725142999996</v>
      </c>
      <c r="BB78" s="21">
        <v>1330</v>
      </c>
      <c r="BC78" s="1">
        <v>24</v>
      </c>
      <c r="BD78" s="1">
        <v>16</v>
      </c>
      <c r="BE78" s="1">
        <v>8</v>
      </c>
      <c r="BF78" s="1">
        <v>123</v>
      </c>
      <c r="BG78" s="1">
        <v>120</v>
      </c>
      <c r="BH78" s="1">
        <v>3</v>
      </c>
      <c r="BI78" s="1">
        <v>0</v>
      </c>
      <c r="BJ78" s="22"/>
      <c r="BK78" s="22"/>
      <c r="BL78" s="22"/>
      <c r="BM78" s="22"/>
      <c r="BN78" s="22"/>
      <c r="BO78" s="22">
        <v>197</v>
      </c>
      <c r="BP78" s="22">
        <v>5</v>
      </c>
      <c r="BQ78" s="22">
        <v>0</v>
      </c>
      <c r="BR78" s="22">
        <v>23</v>
      </c>
      <c r="BS78" s="22">
        <v>0</v>
      </c>
      <c r="BT78" s="22">
        <v>0</v>
      </c>
      <c r="BU78" s="22">
        <v>0</v>
      </c>
      <c r="BV78" s="22">
        <v>3</v>
      </c>
      <c r="BW78" s="22">
        <v>25</v>
      </c>
      <c r="BX78" s="22">
        <v>4</v>
      </c>
      <c r="BY78" s="22">
        <v>0</v>
      </c>
      <c r="BZ78" s="22">
        <v>7</v>
      </c>
      <c r="CA78" s="22">
        <v>130</v>
      </c>
      <c r="CB78" s="39">
        <v>0</v>
      </c>
      <c r="CC78" s="22">
        <v>56</v>
      </c>
      <c r="CD78" s="22">
        <v>25</v>
      </c>
      <c r="CE78" s="22">
        <v>9</v>
      </c>
      <c r="CF78" s="22">
        <v>4</v>
      </c>
      <c r="CG78" s="22">
        <v>18</v>
      </c>
      <c r="CH78" s="20">
        <v>32.6170248209229</v>
      </c>
      <c r="CI78" s="20">
        <v>45.593869731800801</v>
      </c>
      <c r="CJ78" s="20">
        <v>37.031484257871099</v>
      </c>
      <c r="CK78" s="20">
        <v>92.020656338497403</v>
      </c>
      <c r="CL78" s="20">
        <v>10.927869398634</v>
      </c>
      <c r="CM78" s="20">
        <v>95.302348825587202</v>
      </c>
      <c r="CN78" s="20"/>
      <c r="CP78" s="21">
        <v>10000</v>
      </c>
      <c r="CQ78" s="21">
        <v>1500</v>
      </c>
      <c r="CR78" s="21">
        <v>3500</v>
      </c>
      <c r="CS78" s="21">
        <v>5000</v>
      </c>
      <c r="CT78" s="21">
        <v>1852</v>
      </c>
      <c r="CU78" s="21">
        <v>2</v>
      </c>
      <c r="CV78" s="21"/>
      <c r="CW78" s="22">
        <v>28</v>
      </c>
      <c r="CX78" s="22">
        <v>10544</v>
      </c>
      <c r="CY78" s="22">
        <v>430</v>
      </c>
      <c r="CZ78" s="22">
        <v>10</v>
      </c>
      <c r="DA78" s="22">
        <v>611</v>
      </c>
      <c r="DB78" s="22">
        <v>32</v>
      </c>
      <c r="DC78" s="22">
        <v>10</v>
      </c>
      <c r="DD78" s="22">
        <v>2492</v>
      </c>
      <c r="DE78" s="22">
        <v>99</v>
      </c>
      <c r="DF78" s="22">
        <v>4</v>
      </c>
      <c r="DG78" s="22">
        <v>841</v>
      </c>
      <c r="DH78" s="22">
        <v>40</v>
      </c>
      <c r="DI78" s="22">
        <v>2</v>
      </c>
      <c r="DJ78" s="22">
        <v>735</v>
      </c>
      <c r="DK78" s="22">
        <v>21</v>
      </c>
      <c r="DL78" s="22">
        <v>1</v>
      </c>
      <c r="DM78" s="22">
        <v>3120</v>
      </c>
      <c r="DN78" s="22">
        <v>195</v>
      </c>
      <c r="DO78" s="1">
        <v>9.4700000000000006</v>
      </c>
      <c r="DP78" s="1" t="s">
        <v>321</v>
      </c>
      <c r="DQ78" s="1">
        <v>3.3</v>
      </c>
      <c r="DR78" s="21">
        <v>305432</v>
      </c>
      <c r="DS78" s="21">
        <v>4288</v>
      </c>
      <c r="DT78" s="21">
        <v>5466.9491535801099</v>
      </c>
      <c r="DU78" s="40">
        <v>3</v>
      </c>
      <c r="DV78" s="1">
        <v>3</v>
      </c>
      <c r="DW78" s="1">
        <v>0</v>
      </c>
      <c r="DX78" s="1">
        <v>0</v>
      </c>
      <c r="DY78" s="1">
        <v>0</v>
      </c>
      <c r="DZ78" s="1">
        <v>3</v>
      </c>
      <c r="EA78" s="1">
        <v>1218</v>
      </c>
      <c r="EB78" s="1">
        <v>2447</v>
      </c>
      <c r="EC78" s="1">
        <v>427596</v>
      </c>
      <c r="ED78" s="21">
        <v>10196</v>
      </c>
      <c r="EE78" s="21">
        <v>9999</v>
      </c>
      <c r="EF78" s="20">
        <v>98.067869752844203</v>
      </c>
      <c r="EG78" s="20">
        <v>40.974097409740999</v>
      </c>
      <c r="EH78" s="20">
        <v>59.025902590259001</v>
      </c>
      <c r="EI78" s="22">
        <v>197</v>
      </c>
      <c r="EJ78" s="20">
        <v>1.93213024715575</v>
      </c>
      <c r="EK78" s="21">
        <v>783</v>
      </c>
      <c r="EL78" s="21">
        <v>2606</v>
      </c>
      <c r="EM78" s="41">
        <v>867.97199999999998</v>
      </c>
      <c r="EN78" s="21">
        <v>9029</v>
      </c>
      <c r="EO78" s="28">
        <v>7.7970980000000001</v>
      </c>
      <c r="EP78" s="28">
        <v>35.696091000000003</v>
      </c>
      <c r="EQ78" s="28">
        <v>18.927899</v>
      </c>
      <c r="ER78" s="28">
        <v>36.659652000000001</v>
      </c>
      <c r="ES78" s="1">
        <v>1.7621000000000001E-2</v>
      </c>
      <c r="ET78" s="1">
        <v>0</v>
      </c>
      <c r="EU78" s="31">
        <v>57.993431264000002</v>
      </c>
      <c r="EV78" s="31" t="s">
        <v>462</v>
      </c>
      <c r="EW78" s="1">
        <v>2</v>
      </c>
      <c r="EX78" s="1">
        <v>2</v>
      </c>
      <c r="EY78" s="1">
        <v>0</v>
      </c>
      <c r="EZ78" s="1">
        <v>0</v>
      </c>
      <c r="FA78" s="1">
        <v>0</v>
      </c>
      <c r="FB78" s="33">
        <v>0</v>
      </c>
      <c r="FC78" s="1">
        <v>4</v>
      </c>
      <c r="FD78" s="1">
        <v>0</v>
      </c>
      <c r="FE78" s="1">
        <v>0</v>
      </c>
      <c r="FF78" s="1">
        <v>0</v>
      </c>
      <c r="FG78" s="1">
        <v>0</v>
      </c>
      <c r="FH78" s="1">
        <v>2</v>
      </c>
      <c r="FI78" s="22">
        <v>2</v>
      </c>
      <c r="FJ78" s="18">
        <v>5039</v>
      </c>
      <c r="FK78" s="18">
        <v>4460.5</v>
      </c>
      <c r="FL78" s="41">
        <v>10921.06</v>
      </c>
      <c r="FM78" s="41">
        <v>21701.35</v>
      </c>
      <c r="FN78" s="1" t="s">
        <v>275</v>
      </c>
      <c r="FO78" s="1" t="s">
        <v>275</v>
      </c>
      <c r="FP78" s="37" t="s">
        <v>1721</v>
      </c>
      <c r="FQ78" s="37" t="s">
        <v>1722</v>
      </c>
      <c r="FR78" s="37" t="s">
        <v>1723</v>
      </c>
      <c r="FS78" s="37" t="s">
        <v>1724</v>
      </c>
      <c r="FT78" s="37" t="s">
        <v>1725</v>
      </c>
      <c r="FU78" s="37" t="s">
        <v>1726</v>
      </c>
      <c r="FV78" s="37" t="s">
        <v>1727</v>
      </c>
      <c r="FW78" s="37" t="s">
        <v>1728</v>
      </c>
      <c r="FX78" s="37" t="s">
        <v>1729</v>
      </c>
      <c r="FY78" s="37" t="s">
        <v>1730</v>
      </c>
      <c r="FZ78" s="1" t="s">
        <v>275</v>
      </c>
      <c r="GA78" s="1" t="s">
        <v>275</v>
      </c>
      <c r="GB78" s="37" t="s">
        <v>1731</v>
      </c>
      <c r="GC78" s="37" t="s">
        <v>1732</v>
      </c>
      <c r="GD78" s="37" t="s">
        <v>1733</v>
      </c>
      <c r="GE78" s="37" t="s">
        <v>1734</v>
      </c>
      <c r="GF78" s="37" t="s">
        <v>1735</v>
      </c>
      <c r="GG78" s="37" t="s">
        <v>1736</v>
      </c>
      <c r="GH78" s="1" t="s">
        <v>275</v>
      </c>
      <c r="GI78" s="1" t="s">
        <v>275</v>
      </c>
      <c r="GJ78" s="1" t="s">
        <v>275</v>
      </c>
      <c r="GK78" s="1" t="s">
        <v>275</v>
      </c>
      <c r="GL78" s="1">
        <v>229938.5</v>
      </c>
      <c r="GM78" s="1">
        <v>73488.34</v>
      </c>
      <c r="GN78" s="1">
        <v>11905.3</v>
      </c>
      <c r="GO78" s="1">
        <v>1920.38</v>
      </c>
      <c r="GP78" s="1" t="s">
        <v>275</v>
      </c>
      <c r="GQ78" s="1" t="s">
        <v>275</v>
      </c>
      <c r="GR78" s="1" t="s">
        <v>275</v>
      </c>
      <c r="GS78" s="1" t="s">
        <v>275</v>
      </c>
      <c r="GT78" s="1" t="s">
        <v>275</v>
      </c>
      <c r="GU78" s="1" t="s">
        <v>275</v>
      </c>
      <c r="GV78" s="1">
        <v>451.88</v>
      </c>
      <c r="GW78" s="1">
        <v>1762.33</v>
      </c>
      <c r="GX78" s="1" t="s">
        <v>275</v>
      </c>
      <c r="GY78" s="1" t="s">
        <v>275</v>
      </c>
      <c r="GZ78" s="1" t="s">
        <v>275</v>
      </c>
      <c r="HA78" s="1" t="s">
        <v>275</v>
      </c>
      <c r="HB78" s="1" t="s">
        <v>275</v>
      </c>
      <c r="HC78" s="1" t="s">
        <v>275</v>
      </c>
      <c r="HD78" s="1">
        <v>38.299999999999997</v>
      </c>
      <c r="HE78" s="1">
        <v>130.22</v>
      </c>
      <c r="HF78" s="1" t="s">
        <v>275</v>
      </c>
      <c r="HG78" s="1" t="s">
        <v>275</v>
      </c>
      <c r="HH78" s="1" t="s">
        <v>275</v>
      </c>
      <c r="HI78" s="1" t="s">
        <v>275</v>
      </c>
      <c r="HJ78" s="1" t="s">
        <v>275</v>
      </c>
      <c r="HK78" s="1" t="s">
        <v>275</v>
      </c>
      <c r="HL78" s="1">
        <v>352.25</v>
      </c>
      <c r="HM78" s="1">
        <v>3321.86</v>
      </c>
      <c r="HN78" s="1" t="s">
        <v>275</v>
      </c>
      <c r="HO78" s="1" t="s">
        <v>275</v>
      </c>
      <c r="HP78" s="1" t="s">
        <v>275</v>
      </c>
      <c r="HQ78" s="1" t="s">
        <v>275</v>
      </c>
      <c r="HR78" s="1" t="s">
        <v>275</v>
      </c>
      <c r="HS78" s="1" t="s">
        <v>275</v>
      </c>
      <c r="HT78" s="1" t="s">
        <v>275</v>
      </c>
      <c r="HU78" s="1" t="s">
        <v>275</v>
      </c>
      <c r="HV78" s="1" t="s">
        <v>275</v>
      </c>
      <c r="HW78" s="1" t="s">
        <v>275</v>
      </c>
      <c r="HX78" s="1">
        <v>79.5</v>
      </c>
      <c r="HY78" s="1">
        <v>572.64</v>
      </c>
      <c r="HZ78" s="1" t="s">
        <v>275</v>
      </c>
      <c r="IA78" s="1" t="s">
        <v>275</v>
      </c>
      <c r="IB78" s="1">
        <v>34759.31</v>
      </c>
      <c r="IC78" s="1">
        <v>155721.71</v>
      </c>
      <c r="ID78" s="1" t="s">
        <v>275</v>
      </c>
      <c r="IE78" s="1" t="s">
        <v>275</v>
      </c>
      <c r="IF78" s="1" t="s">
        <v>275</v>
      </c>
      <c r="IG78" s="1" t="s">
        <v>275</v>
      </c>
      <c r="IH78" s="1" t="s">
        <v>275</v>
      </c>
      <c r="II78" s="1" t="s">
        <v>275</v>
      </c>
      <c r="IJ78" s="1" t="s">
        <v>275</v>
      </c>
      <c r="IK78" s="1" t="s">
        <v>275</v>
      </c>
      <c r="IL78" s="1" t="s">
        <v>275</v>
      </c>
      <c r="IM78" s="1" t="s">
        <v>275</v>
      </c>
      <c r="IN78" s="1" t="s">
        <v>275</v>
      </c>
      <c r="IO78" s="1" t="s">
        <v>275</v>
      </c>
      <c r="IP78" s="1" t="s">
        <v>275</v>
      </c>
      <c r="IQ78" s="1" t="s">
        <v>275</v>
      </c>
      <c r="IR78" s="1" t="s">
        <v>275</v>
      </c>
      <c r="IS78" s="1" t="s">
        <v>275</v>
      </c>
      <c r="IT78" s="1" t="s">
        <v>275</v>
      </c>
      <c r="IU78" s="1" t="s">
        <v>275</v>
      </c>
      <c r="IV78" s="1" t="s">
        <v>275</v>
      </c>
      <c r="IW78" s="1" t="s">
        <v>275</v>
      </c>
      <c r="IX78" s="1" t="s">
        <v>275</v>
      </c>
      <c r="IY78" s="1" t="s">
        <v>275</v>
      </c>
      <c r="IZ78" s="1" t="s">
        <v>275</v>
      </c>
      <c r="JA78" s="1" t="s">
        <v>275</v>
      </c>
      <c r="JB78" s="1" t="s">
        <v>275</v>
      </c>
      <c r="JC78" s="1" t="s">
        <v>275</v>
      </c>
      <c r="JD78" s="1" t="s">
        <v>275</v>
      </c>
      <c r="JE78" s="1" t="s">
        <v>275</v>
      </c>
      <c r="JF78" s="1" t="s">
        <v>275</v>
      </c>
      <c r="JG78" s="1" t="s">
        <v>275</v>
      </c>
      <c r="JH78" s="1">
        <v>16.52</v>
      </c>
      <c r="JI78" s="1">
        <v>56.17</v>
      </c>
      <c r="JJ78" s="1">
        <v>6.1</v>
      </c>
      <c r="JK78" s="1">
        <v>18.420000000000002</v>
      </c>
      <c r="JL78" s="1" t="s">
        <v>275</v>
      </c>
      <c r="JM78" s="1" t="s">
        <v>275</v>
      </c>
      <c r="JN78" s="1">
        <v>591.6</v>
      </c>
      <c r="JO78" s="1">
        <v>1609.15</v>
      </c>
      <c r="JP78" s="1">
        <v>196</v>
      </c>
      <c r="JQ78" s="26">
        <v>2185</v>
      </c>
      <c r="JR78" s="1">
        <f t="shared" si="15"/>
        <v>10.228443029678868</v>
      </c>
      <c r="JS78" s="1">
        <v>303</v>
      </c>
      <c r="JT78" s="1">
        <v>72</v>
      </c>
      <c r="JU78" s="1">
        <v>7</v>
      </c>
      <c r="JV78" s="1">
        <v>32</v>
      </c>
      <c r="JW78" s="1">
        <v>25</v>
      </c>
      <c r="JX78" s="1">
        <v>34</v>
      </c>
      <c r="KH78" s="1">
        <v>5</v>
      </c>
      <c r="KM78" s="1">
        <v>3</v>
      </c>
      <c r="KN78" s="1">
        <v>14</v>
      </c>
      <c r="KO78" s="1">
        <v>24</v>
      </c>
      <c r="KR78" s="1">
        <v>2</v>
      </c>
      <c r="KV78" s="1">
        <v>2</v>
      </c>
      <c r="KY78" s="1">
        <v>4</v>
      </c>
      <c r="LG78" s="1">
        <v>5</v>
      </c>
      <c r="LL78" s="1">
        <v>8</v>
      </c>
    </row>
    <row r="79" spans="1:327" ht="15" x14ac:dyDescent="0.25">
      <c r="A79" s="35" t="s">
        <v>1737</v>
      </c>
      <c r="B79" s="35" t="s">
        <v>356</v>
      </c>
      <c r="C79" s="35" t="s">
        <v>460</v>
      </c>
      <c r="D79" s="24">
        <v>336.1</v>
      </c>
      <c r="E79" s="24">
        <f t="shared" si="11"/>
        <v>342.47842903897646</v>
      </c>
      <c r="F79" s="19">
        <v>69.042716776564404</v>
      </c>
      <c r="G79" s="19">
        <v>28.545614080811799</v>
      </c>
      <c r="H79" s="25">
        <v>115107</v>
      </c>
      <c r="I79" s="42">
        <v>3.7337961964305E-2</v>
      </c>
      <c r="J79" s="25">
        <v>59519</v>
      </c>
      <c r="K79" s="42">
        <v>0.51707541678612101</v>
      </c>
      <c r="L79" s="25">
        <v>55588</v>
      </c>
      <c r="M79" s="42">
        <v>0.48292458321387899</v>
      </c>
      <c r="N79" s="25">
        <v>26838</v>
      </c>
      <c r="O79" s="19">
        <f t="shared" si="12"/>
        <v>23.315697568349449</v>
      </c>
      <c r="P79" s="25">
        <v>26958</v>
      </c>
      <c r="Q79" s="19">
        <v>23.4199483958404</v>
      </c>
      <c r="R79" s="25">
        <v>82498</v>
      </c>
      <c r="S79" s="20">
        <f t="shared" si="13"/>
        <v>71.670706386231942</v>
      </c>
      <c r="T79" s="25">
        <v>46520</v>
      </c>
      <c r="U79" s="19">
        <v>40.414570790655702</v>
      </c>
      <c r="V79" s="25">
        <v>14708</v>
      </c>
      <c r="W79" s="19">
        <v>12.7776764228066</v>
      </c>
      <c r="X79" s="37" t="s">
        <v>1738</v>
      </c>
      <c r="Y79" s="20">
        <f t="shared" si="14"/>
        <v>72.786190240385025</v>
      </c>
      <c r="Z79" s="1">
        <v>29</v>
      </c>
      <c r="AA79" s="1">
        <v>360</v>
      </c>
      <c r="AB79" s="26">
        <v>22488</v>
      </c>
      <c r="AC79" s="25">
        <v>33265</v>
      </c>
      <c r="AD79" s="1">
        <v>3.44</v>
      </c>
      <c r="AE79" s="19">
        <v>2.5822940000000001</v>
      </c>
      <c r="AF79" s="19">
        <v>1.6624080000000001</v>
      </c>
      <c r="AG79" s="19">
        <v>0.84773799999999999</v>
      </c>
      <c r="AH79" s="1">
        <v>2</v>
      </c>
      <c r="AI79" s="23">
        <v>19.769980626710499</v>
      </c>
      <c r="AJ79" s="23">
        <f t="shared" si="16"/>
        <v>6576.4840554752473</v>
      </c>
      <c r="AK79" s="24">
        <v>11.2526770368</v>
      </c>
      <c r="AL79" s="25">
        <v>12384</v>
      </c>
      <c r="AM79" s="24">
        <v>22.3267215001</v>
      </c>
      <c r="AN79" s="25">
        <v>24571</v>
      </c>
      <c r="AO79" s="24">
        <v>50.404991368300003</v>
      </c>
      <c r="AP79" s="25">
        <v>55471</v>
      </c>
      <c r="AQ79" s="24">
        <v>4.1619484258000004</v>
      </c>
      <c r="AR79" s="25">
        <v>4580</v>
      </c>
      <c r="AS79" s="24">
        <v>6.8781672474000004</v>
      </c>
      <c r="AT79" s="25">
        <v>7569</v>
      </c>
      <c r="AU79" s="24">
        <v>17.683498459599999</v>
      </c>
      <c r="AV79" s="25">
        <v>19461</v>
      </c>
      <c r="AW79" s="24">
        <v>27.758276522399999</v>
      </c>
      <c r="AX79" s="25">
        <v>30548</v>
      </c>
      <c r="AY79" s="24">
        <v>1.6056035978000001</v>
      </c>
      <c r="AZ79" s="25">
        <v>1767</v>
      </c>
      <c r="BA79" s="24">
        <v>5.8945895926</v>
      </c>
      <c r="BB79" s="25">
        <v>6487</v>
      </c>
      <c r="BC79" s="1">
        <v>200</v>
      </c>
      <c r="BD79" s="1">
        <v>151</v>
      </c>
      <c r="BE79" s="1">
        <v>49</v>
      </c>
      <c r="BF79" s="1">
        <v>3200</v>
      </c>
      <c r="BG79" s="1">
        <v>2248</v>
      </c>
      <c r="BH79" s="1">
        <v>352</v>
      </c>
      <c r="BI79" s="1">
        <v>0</v>
      </c>
      <c r="BJ79" s="1">
        <v>1</v>
      </c>
      <c r="BK79" s="1">
        <v>1</v>
      </c>
      <c r="BM79" s="1">
        <f>223+24+317+4+16+1</f>
        <v>585</v>
      </c>
      <c r="BN79" s="1">
        <f>651-BM79</f>
        <v>66</v>
      </c>
      <c r="BO79" s="1">
        <v>2777</v>
      </c>
      <c r="BP79" s="1">
        <v>33</v>
      </c>
      <c r="BQ79" s="1">
        <v>1</v>
      </c>
      <c r="BR79" s="1">
        <v>173</v>
      </c>
      <c r="BS79" s="1">
        <v>11</v>
      </c>
      <c r="BT79" s="1">
        <v>0</v>
      </c>
      <c r="BU79" s="1">
        <v>43</v>
      </c>
      <c r="BV79" s="1">
        <v>62</v>
      </c>
      <c r="BW79" s="1">
        <v>279</v>
      </c>
      <c r="BX79" s="1">
        <v>83</v>
      </c>
      <c r="BY79" s="1">
        <v>52</v>
      </c>
      <c r="BZ79" s="1">
        <v>353</v>
      </c>
      <c r="CA79" s="1">
        <v>1687</v>
      </c>
      <c r="CB79" s="39">
        <v>0</v>
      </c>
      <c r="CC79" s="1">
        <v>104</v>
      </c>
      <c r="CD79" s="1">
        <v>27</v>
      </c>
      <c r="CE79" s="1">
        <v>70</v>
      </c>
      <c r="CF79" s="1">
        <v>5</v>
      </c>
      <c r="CG79" s="1">
        <v>2</v>
      </c>
      <c r="CH79" s="19">
        <v>36.765369006463203</v>
      </c>
      <c r="CI79" s="19">
        <v>48.6727791973546</v>
      </c>
      <c r="CJ79" s="19">
        <v>54.967683751690998</v>
      </c>
      <c r="CK79" s="19">
        <v>89.295054862468106</v>
      </c>
      <c r="CL79" s="19">
        <v>36.365549376221303</v>
      </c>
      <c r="CM79" s="19">
        <v>92.743123402976096</v>
      </c>
      <c r="CN79" s="19"/>
      <c r="CO79" s="1" t="s">
        <v>1739</v>
      </c>
      <c r="CP79" s="26">
        <v>60000</v>
      </c>
      <c r="CQ79" s="26">
        <v>60000</v>
      </c>
      <c r="CR79" s="26">
        <v>0</v>
      </c>
      <c r="CS79" s="26">
        <v>0</v>
      </c>
      <c r="CT79" s="26">
        <v>24430</v>
      </c>
      <c r="CU79" s="26">
        <v>610</v>
      </c>
      <c r="CV79" s="26">
        <v>507</v>
      </c>
      <c r="CW79" s="1">
        <v>199</v>
      </c>
      <c r="CX79" s="1">
        <v>39862</v>
      </c>
      <c r="CY79" s="1">
        <v>1975</v>
      </c>
      <c r="CZ79" s="1">
        <v>71</v>
      </c>
      <c r="DA79" s="1">
        <v>3326</v>
      </c>
      <c r="DB79" s="1">
        <v>199</v>
      </c>
      <c r="DC79" s="1">
        <v>65</v>
      </c>
      <c r="DD79" s="1">
        <v>11306</v>
      </c>
      <c r="DE79" s="1">
        <v>515</v>
      </c>
      <c r="DF79" s="1">
        <v>28</v>
      </c>
      <c r="DG79" s="1">
        <v>6034</v>
      </c>
      <c r="DH79" s="1">
        <v>391</v>
      </c>
      <c r="DI79" s="1">
        <v>18</v>
      </c>
      <c r="DJ79" s="1">
        <v>3834</v>
      </c>
      <c r="DK79" s="1">
        <v>223</v>
      </c>
      <c r="DL79" s="1">
        <v>10</v>
      </c>
      <c r="DM79" s="1">
        <v>6865</v>
      </c>
      <c r="DN79" s="1">
        <v>517</v>
      </c>
      <c r="DO79" s="1">
        <v>10.050000000000001</v>
      </c>
      <c r="DP79" s="1" t="s">
        <v>720</v>
      </c>
      <c r="DQ79" s="1">
        <v>2.59</v>
      </c>
      <c r="DR79" s="26">
        <v>2473764</v>
      </c>
      <c r="DS79" s="26">
        <v>18964</v>
      </c>
      <c r="DT79" s="26">
        <v>13234.2170845496</v>
      </c>
      <c r="DU79" s="40">
        <v>17</v>
      </c>
      <c r="DV79" s="1">
        <v>14</v>
      </c>
      <c r="DW79" s="1">
        <v>5</v>
      </c>
      <c r="DX79" s="1">
        <v>1</v>
      </c>
      <c r="DY79" s="1">
        <v>11</v>
      </c>
      <c r="DZ79" s="1">
        <v>9</v>
      </c>
      <c r="EA79" s="1">
        <v>1856</v>
      </c>
      <c r="EB79" s="1">
        <v>3746</v>
      </c>
      <c r="EC79" s="1">
        <v>669016</v>
      </c>
      <c r="ED79" s="26">
        <v>57244</v>
      </c>
      <c r="EE79" s="26">
        <v>55688</v>
      </c>
      <c r="EF79" s="19">
        <v>97.281811194186304</v>
      </c>
      <c r="EG79" s="19">
        <v>42.447205861226799</v>
      </c>
      <c r="EH79" s="19">
        <v>57.552794138773201</v>
      </c>
      <c r="EI79" s="1">
        <v>1556</v>
      </c>
      <c r="EJ79" s="19">
        <v>2.71818880581371</v>
      </c>
      <c r="EK79" s="26">
        <v>5461</v>
      </c>
      <c r="EL79" s="26">
        <v>25870</v>
      </c>
      <c r="EM79" s="44">
        <v>21994.445</v>
      </c>
      <c r="EN79" s="26">
        <v>47733</v>
      </c>
      <c r="EO79" s="23">
        <v>3.2283740000000001</v>
      </c>
      <c r="EP79" s="23">
        <v>31.644774000000002</v>
      </c>
      <c r="EQ79" s="23">
        <v>19.875139000000001</v>
      </c>
      <c r="ER79" s="23">
        <v>42.322921000000001</v>
      </c>
      <c r="ES79" s="1">
        <v>38.416459000000003</v>
      </c>
      <c r="ET79" s="1">
        <v>2.19</v>
      </c>
      <c r="EU79" s="31">
        <v>58.4276960546106</v>
      </c>
      <c r="EV79" s="31" t="s">
        <v>462</v>
      </c>
      <c r="EW79" s="1">
        <v>32</v>
      </c>
      <c r="EX79" s="1">
        <v>9</v>
      </c>
      <c r="EY79" s="1">
        <v>0</v>
      </c>
      <c r="EZ79" s="1">
        <v>0</v>
      </c>
      <c r="FA79" s="1">
        <v>0</v>
      </c>
      <c r="FB79" s="33">
        <v>1</v>
      </c>
      <c r="FC79" s="1">
        <v>21</v>
      </c>
      <c r="FD79" s="1">
        <v>0</v>
      </c>
      <c r="FE79" s="1">
        <v>4</v>
      </c>
      <c r="FF79" s="1">
        <v>0</v>
      </c>
      <c r="FG79" s="1">
        <v>2</v>
      </c>
      <c r="FH79" s="1">
        <v>7</v>
      </c>
      <c r="FI79" s="1">
        <v>3</v>
      </c>
      <c r="FJ79" s="24">
        <v>8910.25</v>
      </c>
      <c r="FK79" s="24">
        <v>6566.37</v>
      </c>
      <c r="FL79" s="44">
        <v>335194.03000000003</v>
      </c>
      <c r="FM79" s="44">
        <v>360924.13</v>
      </c>
      <c r="FN79" s="37" t="s">
        <v>1740</v>
      </c>
      <c r="FO79" s="37" t="s">
        <v>1741</v>
      </c>
      <c r="FP79" s="37" t="s">
        <v>1742</v>
      </c>
      <c r="FQ79" s="37" t="s">
        <v>1743</v>
      </c>
      <c r="FR79" s="37" t="s">
        <v>1744</v>
      </c>
      <c r="FS79" s="37" t="s">
        <v>1745</v>
      </c>
      <c r="FT79" s="37" t="s">
        <v>1746</v>
      </c>
      <c r="FU79" s="37" t="s">
        <v>1747</v>
      </c>
      <c r="FV79" s="37" t="s">
        <v>1748</v>
      </c>
      <c r="FW79" s="37" t="s">
        <v>1749</v>
      </c>
      <c r="FX79" s="37" t="s">
        <v>1750</v>
      </c>
      <c r="FY79" s="37" t="s">
        <v>1751</v>
      </c>
      <c r="FZ79" s="1" t="s">
        <v>275</v>
      </c>
      <c r="GA79" s="1" t="s">
        <v>275</v>
      </c>
      <c r="GB79" s="37" t="s">
        <v>1752</v>
      </c>
      <c r="GC79" s="37" t="s">
        <v>1753</v>
      </c>
      <c r="GD79" s="37" t="s">
        <v>1754</v>
      </c>
      <c r="GE79" s="37" t="s">
        <v>1755</v>
      </c>
      <c r="GF79" s="37" t="s">
        <v>1756</v>
      </c>
      <c r="GG79" s="37" t="s">
        <v>1757</v>
      </c>
      <c r="GH79" s="1" t="s">
        <v>275</v>
      </c>
      <c r="GI79" s="1" t="s">
        <v>275</v>
      </c>
      <c r="GJ79" s="1" t="s">
        <v>275</v>
      </c>
      <c r="GK79" s="1" t="s">
        <v>275</v>
      </c>
      <c r="GL79" s="1">
        <v>65926.3</v>
      </c>
      <c r="GM79" s="1">
        <v>22441.97</v>
      </c>
      <c r="GN79" s="1">
        <v>11473.05</v>
      </c>
      <c r="GO79" s="1">
        <v>4511.3100000000004</v>
      </c>
      <c r="GP79" s="1" t="s">
        <v>275</v>
      </c>
      <c r="GQ79" s="1" t="s">
        <v>275</v>
      </c>
      <c r="GR79" s="1" t="s">
        <v>275</v>
      </c>
      <c r="GS79" s="1" t="s">
        <v>275</v>
      </c>
      <c r="GT79" s="1" t="s">
        <v>275</v>
      </c>
      <c r="GU79" s="1" t="s">
        <v>275</v>
      </c>
      <c r="GV79" s="1">
        <v>100.89</v>
      </c>
      <c r="GW79" s="1">
        <v>539.76</v>
      </c>
      <c r="GX79" s="1">
        <v>161.18</v>
      </c>
      <c r="GY79" s="1">
        <v>660.84</v>
      </c>
      <c r="GZ79" s="1" t="s">
        <v>275</v>
      </c>
      <c r="HA79" s="1" t="s">
        <v>275</v>
      </c>
      <c r="HB79" s="1" t="s">
        <v>275</v>
      </c>
      <c r="HC79" s="1" t="s">
        <v>275</v>
      </c>
      <c r="HD79" s="1" t="s">
        <v>275</v>
      </c>
      <c r="HE79" s="1" t="s">
        <v>275</v>
      </c>
      <c r="HF79" s="1" t="s">
        <v>275</v>
      </c>
      <c r="HG79" s="1" t="s">
        <v>275</v>
      </c>
      <c r="HH79" s="1" t="s">
        <v>275</v>
      </c>
      <c r="HI79" s="1" t="s">
        <v>275</v>
      </c>
      <c r="HJ79" s="1" t="s">
        <v>275</v>
      </c>
      <c r="HK79" s="1" t="s">
        <v>275</v>
      </c>
      <c r="HL79" s="1">
        <v>10.63</v>
      </c>
      <c r="HM79" s="1">
        <v>100.98</v>
      </c>
      <c r="HN79" s="1" t="s">
        <v>275</v>
      </c>
      <c r="HO79" s="1" t="s">
        <v>275</v>
      </c>
      <c r="HP79" s="1" t="s">
        <v>275</v>
      </c>
      <c r="HQ79" s="1" t="s">
        <v>275</v>
      </c>
      <c r="HR79" s="1" t="s">
        <v>275</v>
      </c>
      <c r="HS79" s="1" t="s">
        <v>275</v>
      </c>
      <c r="HT79" s="1">
        <v>101.18</v>
      </c>
      <c r="HU79" s="1">
        <v>328.84</v>
      </c>
      <c r="HV79" s="1" t="s">
        <v>275</v>
      </c>
      <c r="HW79" s="1" t="s">
        <v>275</v>
      </c>
      <c r="HX79" s="1" t="s">
        <v>275</v>
      </c>
      <c r="HY79" s="1" t="s">
        <v>275</v>
      </c>
      <c r="HZ79" s="1">
        <v>15998.98</v>
      </c>
      <c r="IA79" s="1">
        <v>7133.15</v>
      </c>
      <c r="IB79" s="1">
        <v>10437.09</v>
      </c>
      <c r="IC79" s="1">
        <v>36967.410000000003</v>
      </c>
      <c r="ID79" s="1" t="s">
        <v>275</v>
      </c>
      <c r="IE79" s="1" t="s">
        <v>275</v>
      </c>
      <c r="IF79" s="1" t="s">
        <v>275</v>
      </c>
      <c r="IG79" s="1" t="s">
        <v>275</v>
      </c>
      <c r="IH79" s="1" t="s">
        <v>275</v>
      </c>
      <c r="II79" s="1" t="s">
        <v>275</v>
      </c>
      <c r="IJ79" s="1" t="s">
        <v>275</v>
      </c>
      <c r="IK79" s="1" t="s">
        <v>275</v>
      </c>
      <c r="IL79" s="1" t="s">
        <v>275</v>
      </c>
      <c r="IM79" s="1" t="s">
        <v>275</v>
      </c>
      <c r="IN79" s="1" t="s">
        <v>275</v>
      </c>
      <c r="IO79" s="1" t="s">
        <v>275</v>
      </c>
      <c r="IP79" s="1" t="s">
        <v>275</v>
      </c>
      <c r="IQ79" s="1" t="s">
        <v>275</v>
      </c>
      <c r="IR79" s="1" t="s">
        <v>275</v>
      </c>
      <c r="IS79" s="1" t="s">
        <v>275</v>
      </c>
      <c r="IT79" s="1" t="s">
        <v>275</v>
      </c>
      <c r="IU79" s="1" t="s">
        <v>275</v>
      </c>
      <c r="IV79" s="1" t="s">
        <v>275</v>
      </c>
      <c r="IW79" s="1" t="s">
        <v>275</v>
      </c>
      <c r="IX79" s="1" t="s">
        <v>275</v>
      </c>
      <c r="IY79" s="1" t="s">
        <v>275</v>
      </c>
      <c r="IZ79" s="1" t="s">
        <v>275</v>
      </c>
      <c r="JA79" s="1" t="s">
        <v>275</v>
      </c>
      <c r="JB79" s="1" t="s">
        <v>275</v>
      </c>
      <c r="JC79" s="1" t="s">
        <v>275</v>
      </c>
      <c r="JD79" s="1">
        <v>2803.18</v>
      </c>
      <c r="JE79" s="1">
        <v>20748.07</v>
      </c>
      <c r="JF79" s="1">
        <v>899.47</v>
      </c>
      <c r="JG79" s="1">
        <v>5981.48</v>
      </c>
      <c r="JH79" s="1" t="s">
        <v>275</v>
      </c>
      <c r="JI79" s="1" t="s">
        <v>275</v>
      </c>
      <c r="JJ79" s="1" t="s">
        <v>275</v>
      </c>
      <c r="JK79" s="1" t="s">
        <v>275</v>
      </c>
      <c r="JL79" s="1" t="s">
        <v>275</v>
      </c>
      <c r="JM79" s="1" t="s">
        <v>275</v>
      </c>
      <c r="JN79" s="1" t="s">
        <v>275</v>
      </c>
      <c r="JO79" s="1" t="s">
        <v>275</v>
      </c>
      <c r="JP79" s="1">
        <v>584</v>
      </c>
      <c r="JQ79" s="26">
        <v>17228</v>
      </c>
      <c r="JR79" s="1">
        <f t="shared" si="15"/>
        <v>14.966943800116415</v>
      </c>
      <c r="JS79" s="1">
        <v>285</v>
      </c>
      <c r="JT79" s="1">
        <v>657</v>
      </c>
      <c r="JU79" s="1">
        <v>31</v>
      </c>
      <c r="JV79" s="1">
        <v>34</v>
      </c>
      <c r="JW79" s="1">
        <v>332</v>
      </c>
      <c r="JX79" s="1">
        <v>41</v>
      </c>
      <c r="KB79" s="1">
        <v>10</v>
      </c>
      <c r="KH79" s="1">
        <v>42</v>
      </c>
      <c r="KM79" s="1">
        <v>13</v>
      </c>
      <c r="KO79" s="1">
        <v>18</v>
      </c>
      <c r="KU79" s="1">
        <v>12</v>
      </c>
      <c r="KV79" s="1">
        <v>10</v>
      </c>
      <c r="KW79" s="1">
        <v>3</v>
      </c>
      <c r="KX79" s="1">
        <v>3</v>
      </c>
      <c r="KY79" s="1">
        <v>3</v>
      </c>
      <c r="KZ79" s="1">
        <v>3</v>
      </c>
      <c r="LC79" s="1">
        <v>4</v>
      </c>
      <c r="LG79" s="1">
        <v>26</v>
      </c>
      <c r="LH79" s="1">
        <v>46</v>
      </c>
      <c r="LK79" s="1">
        <v>8</v>
      </c>
      <c r="LL79" s="1">
        <v>31</v>
      </c>
      <c r="LM79" s="1">
        <v>4</v>
      </c>
      <c r="LO79" s="1">
        <v>1</v>
      </c>
    </row>
    <row r="80" spans="1:327" ht="15" x14ac:dyDescent="0.25">
      <c r="A80" s="35" t="s">
        <v>1758</v>
      </c>
      <c r="B80" s="35" t="s">
        <v>273</v>
      </c>
      <c r="C80" s="35" t="s">
        <v>576</v>
      </c>
      <c r="D80" s="18">
        <v>217.4</v>
      </c>
      <c r="E80" s="18">
        <f t="shared" si="11"/>
        <v>774.46642134314629</v>
      </c>
      <c r="F80" s="19">
        <v>86.7822144476376</v>
      </c>
      <c r="G80" s="20">
        <v>13.3962836692073</v>
      </c>
      <c r="H80" s="21">
        <v>168369</v>
      </c>
      <c r="I80" s="36">
        <v>5.4614882830480098E-2</v>
      </c>
      <c r="J80" s="21">
        <v>88602</v>
      </c>
      <c r="K80" s="36">
        <v>0.52623701512748799</v>
      </c>
      <c r="L80" s="21">
        <v>79767</v>
      </c>
      <c r="M80" s="36">
        <v>0.47376298487251201</v>
      </c>
      <c r="N80" s="21">
        <v>42768</v>
      </c>
      <c r="O80" s="20">
        <f t="shared" si="12"/>
        <v>25.401350604921333</v>
      </c>
      <c r="P80" s="21">
        <v>41648</v>
      </c>
      <c r="Q80" s="20">
        <v>24.7361450148186</v>
      </c>
      <c r="R80" s="21">
        <v>116362</v>
      </c>
      <c r="S80" s="20">
        <f t="shared" si="13"/>
        <v>69.111297210294055</v>
      </c>
      <c r="T80" s="21">
        <v>64493</v>
      </c>
      <c r="U80" s="20">
        <v>38.304557252225798</v>
      </c>
      <c r="V80" s="21">
        <v>19373</v>
      </c>
      <c r="W80" s="20">
        <v>11.5062749080888</v>
      </c>
      <c r="X80" s="37" t="s">
        <v>1759</v>
      </c>
      <c r="Y80" s="20">
        <f t="shared" si="14"/>
        <v>55.233445586776661</v>
      </c>
      <c r="Z80" s="38">
        <v>12</v>
      </c>
      <c r="AA80" s="38">
        <v>157</v>
      </c>
      <c r="AB80" s="21">
        <v>26432</v>
      </c>
      <c r="AC80" s="21">
        <v>45878</v>
      </c>
      <c r="AD80" s="22">
        <v>3.65</v>
      </c>
      <c r="AE80" s="20">
        <v>2.628711</v>
      </c>
      <c r="AF80" s="20">
        <v>0.40542299999999998</v>
      </c>
      <c r="AG80" s="20">
        <v>0.37926700000000002</v>
      </c>
      <c r="AH80" s="22">
        <v>3</v>
      </c>
      <c r="AI80" s="23">
        <v>24.7883276224163</v>
      </c>
      <c r="AJ80" s="23">
        <f t="shared" si="16"/>
        <v>11372.388946612151</v>
      </c>
      <c r="AK80" s="18">
        <v>15.407024918999999</v>
      </c>
      <c r="AL80" s="21">
        <v>24799</v>
      </c>
      <c r="AM80" s="18">
        <v>39.7446946823</v>
      </c>
      <c r="AN80" s="21">
        <v>63973</v>
      </c>
      <c r="AO80" s="18">
        <v>71.105123161600005</v>
      </c>
      <c r="AP80" s="21">
        <v>114451</v>
      </c>
      <c r="AQ80" s="18">
        <v>5.7259913913</v>
      </c>
      <c r="AR80" s="21">
        <v>9217</v>
      </c>
      <c r="AS80" s="18">
        <v>6.5641861666999999</v>
      </c>
      <c r="AT80" s="21">
        <v>10566</v>
      </c>
      <c r="AU80" s="18">
        <v>16.451473444099999</v>
      </c>
      <c r="AV80" s="21">
        <v>26480</v>
      </c>
      <c r="AW80" s="18">
        <v>44.516568583900003</v>
      </c>
      <c r="AX80" s="21">
        <v>71654</v>
      </c>
      <c r="AY80" s="18">
        <v>4.3855183013000003</v>
      </c>
      <c r="AZ80" s="21">
        <v>7059</v>
      </c>
      <c r="BA80" s="18">
        <v>5.9765429358000004</v>
      </c>
      <c r="BB80" s="21">
        <v>9620</v>
      </c>
      <c r="BC80" s="1">
        <v>192</v>
      </c>
      <c r="BD80" s="1">
        <v>154</v>
      </c>
      <c r="BE80" s="1">
        <v>38</v>
      </c>
      <c r="BF80" s="1">
        <v>2977</v>
      </c>
      <c r="BG80" s="1">
        <v>2855</v>
      </c>
      <c r="BH80" s="1">
        <v>122</v>
      </c>
      <c r="BI80" s="1">
        <v>0</v>
      </c>
      <c r="BJ80" s="22">
        <v>1</v>
      </c>
      <c r="BK80" s="22">
        <v>1</v>
      </c>
      <c r="BL80" s="22"/>
      <c r="BM80" s="22">
        <f>196+20+354+12+3</f>
        <v>585</v>
      </c>
      <c r="BN80" s="22">
        <f>625-BM80</f>
        <v>40</v>
      </c>
      <c r="BO80" s="22">
        <v>4802</v>
      </c>
      <c r="BP80" s="22">
        <v>17</v>
      </c>
      <c r="BQ80" s="22">
        <v>3</v>
      </c>
      <c r="BR80" s="22">
        <v>826</v>
      </c>
      <c r="BS80" s="22">
        <v>33</v>
      </c>
      <c r="BT80" s="22">
        <v>0</v>
      </c>
      <c r="BU80" s="22">
        <v>22</v>
      </c>
      <c r="BV80" s="22">
        <v>67</v>
      </c>
      <c r="BW80" s="22">
        <v>345</v>
      </c>
      <c r="BX80" s="22">
        <v>54</v>
      </c>
      <c r="BY80" s="22">
        <v>93</v>
      </c>
      <c r="BZ80" s="22">
        <v>615</v>
      </c>
      <c r="CA80" s="22">
        <v>2727</v>
      </c>
      <c r="CB80" s="39">
        <v>2</v>
      </c>
      <c r="CC80" s="22">
        <v>166</v>
      </c>
      <c r="CD80" s="22">
        <v>60</v>
      </c>
      <c r="CE80" s="22">
        <v>67</v>
      </c>
      <c r="CF80" s="22">
        <v>16</v>
      </c>
      <c r="CG80" s="22">
        <v>23</v>
      </c>
      <c r="CH80" s="20">
        <v>33.493177557870901</v>
      </c>
      <c r="CI80" s="20">
        <v>50.411962160512701</v>
      </c>
      <c r="CJ80" s="20">
        <v>46.597497711321303</v>
      </c>
      <c r="CK80" s="20">
        <v>91.165700335672895</v>
      </c>
      <c r="CL80" s="20">
        <v>37.804612232442601</v>
      </c>
      <c r="CM80" s="20">
        <v>93.297441039278098</v>
      </c>
      <c r="CN80" s="20"/>
      <c r="CO80" s="1">
        <v>0</v>
      </c>
      <c r="CP80" s="21">
        <v>116040</v>
      </c>
      <c r="CQ80" s="21">
        <v>34812</v>
      </c>
      <c r="CR80" s="21">
        <v>63822</v>
      </c>
      <c r="CS80" s="21">
        <v>17406</v>
      </c>
      <c r="CT80" s="21">
        <v>37526</v>
      </c>
      <c r="CU80" s="21">
        <v>166</v>
      </c>
      <c r="CV80" s="21">
        <v>520</v>
      </c>
      <c r="CW80" s="22">
        <v>325</v>
      </c>
      <c r="CX80" s="22">
        <v>56750</v>
      </c>
      <c r="CY80" s="22">
        <v>3208</v>
      </c>
      <c r="CZ80" s="22">
        <v>98</v>
      </c>
      <c r="DA80" s="22">
        <v>5305</v>
      </c>
      <c r="DB80" s="22">
        <v>295</v>
      </c>
      <c r="DC80" s="22">
        <v>107</v>
      </c>
      <c r="DD80" s="22">
        <v>18856</v>
      </c>
      <c r="DE80" s="22">
        <v>839</v>
      </c>
      <c r="DF80" s="22">
        <v>45</v>
      </c>
      <c r="DG80" s="22">
        <v>10220</v>
      </c>
      <c r="DH80" s="22">
        <v>631</v>
      </c>
      <c r="DI80" s="22">
        <v>32</v>
      </c>
      <c r="DJ80" s="22">
        <v>9949</v>
      </c>
      <c r="DK80" s="22">
        <v>548</v>
      </c>
      <c r="DL80" s="22">
        <v>17</v>
      </c>
      <c r="DM80" s="22">
        <v>10216</v>
      </c>
      <c r="DN80" s="22">
        <v>744</v>
      </c>
      <c r="DO80" s="1">
        <v>9.57</v>
      </c>
      <c r="DP80" s="1" t="s">
        <v>321</v>
      </c>
      <c r="DQ80" s="1">
        <v>4.5999999999999996</v>
      </c>
      <c r="DR80" s="21">
        <v>4091612</v>
      </c>
      <c r="DS80" s="21">
        <v>30643</v>
      </c>
      <c r="DT80" s="21">
        <v>19105.381546758901</v>
      </c>
      <c r="DU80" s="40">
        <v>28</v>
      </c>
      <c r="DV80" s="1">
        <v>12</v>
      </c>
      <c r="DW80" s="1">
        <v>3</v>
      </c>
      <c r="DX80" s="1">
        <v>1</v>
      </c>
      <c r="DY80" s="1">
        <v>2</v>
      </c>
      <c r="DZ80" s="1">
        <v>9</v>
      </c>
      <c r="EA80" s="1">
        <v>2781</v>
      </c>
      <c r="EB80" s="1">
        <v>5683</v>
      </c>
      <c r="EC80" s="1">
        <v>797538</v>
      </c>
      <c r="ED80" s="21">
        <v>87974</v>
      </c>
      <c r="EE80" s="21">
        <v>86773</v>
      </c>
      <c r="EF80" s="20">
        <v>98.6348239252506</v>
      </c>
      <c r="EG80" s="20">
        <v>45.622486257245903</v>
      </c>
      <c r="EH80" s="20">
        <v>54.377513742754097</v>
      </c>
      <c r="EI80" s="22">
        <v>1201</v>
      </c>
      <c r="EJ80" s="20">
        <v>1.36517607474936</v>
      </c>
      <c r="EK80" s="21">
        <v>11326</v>
      </c>
      <c r="EL80" s="21">
        <v>34242</v>
      </c>
      <c r="EM80" s="41">
        <v>9474.5720000000001</v>
      </c>
      <c r="EN80" s="21">
        <v>75431</v>
      </c>
      <c r="EO80" s="28">
        <v>5.1636600000000001</v>
      </c>
      <c r="EP80" s="28">
        <v>24.098845000000001</v>
      </c>
      <c r="EQ80" s="28">
        <v>26.128515</v>
      </c>
      <c r="ER80" s="28">
        <v>42.947859999999999</v>
      </c>
      <c r="ES80" s="1">
        <v>245.49813800000001</v>
      </c>
      <c r="ET80" s="1">
        <v>13.99</v>
      </c>
      <c r="EU80" s="31">
        <v>58.069565677043201</v>
      </c>
      <c r="EV80" s="31" t="s">
        <v>462</v>
      </c>
      <c r="EW80" s="1">
        <v>22</v>
      </c>
      <c r="EX80" s="1">
        <v>13</v>
      </c>
      <c r="EY80" s="1">
        <v>0</v>
      </c>
      <c r="EZ80" s="1">
        <v>0</v>
      </c>
      <c r="FA80" s="1">
        <v>1</v>
      </c>
      <c r="FB80" s="33">
        <v>0</v>
      </c>
      <c r="FC80" s="1">
        <v>62</v>
      </c>
      <c r="FD80" s="1">
        <v>0</v>
      </c>
      <c r="FE80" s="1">
        <v>13</v>
      </c>
      <c r="FF80" s="1">
        <v>2</v>
      </c>
      <c r="FG80" s="1">
        <v>11</v>
      </c>
      <c r="FH80" s="1">
        <v>8</v>
      </c>
      <c r="FI80" s="22">
        <v>2</v>
      </c>
      <c r="FJ80" s="18">
        <v>8809.14</v>
      </c>
      <c r="FK80" s="18">
        <v>8600.75</v>
      </c>
      <c r="FL80" s="41">
        <v>199015.6</v>
      </c>
      <c r="FM80" s="41">
        <v>166525.76999999999</v>
      </c>
      <c r="FN80" s="37" t="s">
        <v>1760</v>
      </c>
      <c r="FO80" s="37" t="s">
        <v>1761</v>
      </c>
      <c r="FP80" s="37" t="s">
        <v>1762</v>
      </c>
      <c r="FQ80" s="37" t="s">
        <v>1763</v>
      </c>
      <c r="FR80" s="37" t="s">
        <v>1764</v>
      </c>
      <c r="FS80" s="37" t="s">
        <v>1765</v>
      </c>
      <c r="FT80" s="37" t="s">
        <v>1766</v>
      </c>
      <c r="FU80" s="37" t="s">
        <v>1767</v>
      </c>
      <c r="FV80" s="37" t="s">
        <v>1768</v>
      </c>
      <c r="FW80" s="37" t="s">
        <v>1769</v>
      </c>
      <c r="FX80" s="37" t="s">
        <v>1770</v>
      </c>
      <c r="FY80" s="37" t="s">
        <v>1771</v>
      </c>
      <c r="FZ80" s="1" t="s">
        <v>275</v>
      </c>
      <c r="GA80" s="1" t="s">
        <v>275</v>
      </c>
      <c r="GB80" s="37" t="s">
        <v>1772</v>
      </c>
      <c r="GC80" s="37" t="s">
        <v>1773</v>
      </c>
      <c r="GD80" s="37" t="s">
        <v>1774</v>
      </c>
      <c r="GE80" s="37" t="s">
        <v>1775</v>
      </c>
      <c r="GF80" s="37" t="s">
        <v>1776</v>
      </c>
      <c r="GG80" s="37" t="s">
        <v>1777</v>
      </c>
      <c r="GH80" s="1" t="s">
        <v>275</v>
      </c>
      <c r="GI80" s="1" t="s">
        <v>275</v>
      </c>
      <c r="GJ80" s="1" t="s">
        <v>275</v>
      </c>
      <c r="GK80" s="1" t="s">
        <v>275</v>
      </c>
      <c r="GL80" s="1" t="s">
        <v>275</v>
      </c>
      <c r="GM80" s="1" t="s">
        <v>275</v>
      </c>
      <c r="GN80" s="1">
        <v>1893.48</v>
      </c>
      <c r="GO80" s="1">
        <v>647.61</v>
      </c>
      <c r="GP80" s="1" t="s">
        <v>275</v>
      </c>
      <c r="GQ80" s="1" t="s">
        <v>275</v>
      </c>
      <c r="GR80" s="1" t="s">
        <v>275</v>
      </c>
      <c r="GS80" s="1" t="s">
        <v>275</v>
      </c>
      <c r="GT80" s="1" t="s">
        <v>275</v>
      </c>
      <c r="GU80" s="1" t="s">
        <v>275</v>
      </c>
      <c r="GV80" s="1" t="s">
        <v>275</v>
      </c>
      <c r="GW80" s="1" t="s">
        <v>275</v>
      </c>
      <c r="GX80" s="1">
        <v>5535.63</v>
      </c>
      <c r="GY80" s="1">
        <v>23019.02</v>
      </c>
      <c r="GZ80" s="1" t="s">
        <v>275</v>
      </c>
      <c r="HA80" s="1" t="s">
        <v>275</v>
      </c>
      <c r="HB80" s="1" t="s">
        <v>275</v>
      </c>
      <c r="HC80" s="1" t="s">
        <v>275</v>
      </c>
      <c r="HD80" s="1" t="s">
        <v>275</v>
      </c>
      <c r="HE80" s="1" t="s">
        <v>275</v>
      </c>
      <c r="HF80" s="1" t="s">
        <v>275</v>
      </c>
      <c r="HG80" s="1" t="s">
        <v>275</v>
      </c>
      <c r="HH80" s="1" t="s">
        <v>275</v>
      </c>
      <c r="HI80" s="1" t="s">
        <v>275</v>
      </c>
      <c r="HJ80" s="1" t="s">
        <v>275</v>
      </c>
      <c r="HK80" s="1" t="s">
        <v>275</v>
      </c>
      <c r="HL80" s="1">
        <v>6.18</v>
      </c>
      <c r="HM80" s="1">
        <v>65.73</v>
      </c>
      <c r="HN80" s="1" t="s">
        <v>275</v>
      </c>
      <c r="HO80" s="1" t="s">
        <v>275</v>
      </c>
      <c r="HP80" s="1" t="s">
        <v>275</v>
      </c>
      <c r="HQ80" s="1" t="s">
        <v>275</v>
      </c>
      <c r="HR80" s="1" t="s">
        <v>275</v>
      </c>
      <c r="HS80" s="1" t="s">
        <v>275</v>
      </c>
      <c r="HT80" s="1" t="s">
        <v>275</v>
      </c>
      <c r="HU80" s="1" t="s">
        <v>275</v>
      </c>
      <c r="HV80" s="1" t="s">
        <v>275</v>
      </c>
      <c r="HW80" s="1" t="s">
        <v>275</v>
      </c>
      <c r="HX80" s="1" t="s">
        <v>275</v>
      </c>
      <c r="HY80" s="1" t="s">
        <v>275</v>
      </c>
      <c r="HZ80" s="1">
        <v>3334.98</v>
      </c>
      <c r="IA80" s="1">
        <v>1197.52</v>
      </c>
      <c r="IB80" s="1">
        <v>451.22</v>
      </c>
      <c r="IC80" s="1">
        <v>1756.89</v>
      </c>
      <c r="ID80" s="1" t="s">
        <v>275</v>
      </c>
      <c r="IE80" s="1" t="s">
        <v>275</v>
      </c>
      <c r="IF80" s="1" t="s">
        <v>275</v>
      </c>
      <c r="IG80" s="1" t="s">
        <v>275</v>
      </c>
      <c r="IH80" s="1" t="s">
        <v>275</v>
      </c>
      <c r="II80" s="1" t="s">
        <v>275</v>
      </c>
      <c r="IJ80" s="1" t="s">
        <v>275</v>
      </c>
      <c r="IK80" s="1" t="s">
        <v>275</v>
      </c>
      <c r="IL80" s="1" t="s">
        <v>275</v>
      </c>
      <c r="IM80" s="1" t="s">
        <v>275</v>
      </c>
      <c r="IN80" s="1" t="s">
        <v>275</v>
      </c>
      <c r="IO80" s="1" t="s">
        <v>275</v>
      </c>
      <c r="IP80" s="1" t="s">
        <v>275</v>
      </c>
      <c r="IQ80" s="1" t="s">
        <v>275</v>
      </c>
      <c r="IR80" s="1" t="s">
        <v>275</v>
      </c>
      <c r="IS80" s="1" t="s">
        <v>275</v>
      </c>
      <c r="IT80" s="1" t="s">
        <v>275</v>
      </c>
      <c r="IU80" s="1" t="s">
        <v>275</v>
      </c>
      <c r="IV80" s="1" t="s">
        <v>275</v>
      </c>
      <c r="IW80" s="1" t="s">
        <v>275</v>
      </c>
      <c r="IX80" s="1" t="s">
        <v>275</v>
      </c>
      <c r="IY80" s="1" t="s">
        <v>275</v>
      </c>
      <c r="IZ80" s="1" t="s">
        <v>275</v>
      </c>
      <c r="JA80" s="1" t="s">
        <v>275</v>
      </c>
      <c r="JB80" s="1" t="s">
        <v>275</v>
      </c>
      <c r="JC80" s="1" t="s">
        <v>275</v>
      </c>
      <c r="JD80" s="1" t="s">
        <v>275</v>
      </c>
      <c r="JE80" s="1" t="s">
        <v>275</v>
      </c>
      <c r="JF80" s="1" t="s">
        <v>275</v>
      </c>
      <c r="JG80" s="1" t="s">
        <v>275</v>
      </c>
      <c r="JH80" s="1">
        <v>35.04</v>
      </c>
      <c r="JI80" s="1">
        <v>140.16</v>
      </c>
      <c r="JJ80" s="1">
        <v>351.08</v>
      </c>
      <c r="JK80" s="1">
        <v>2087.15</v>
      </c>
      <c r="JL80" s="1" t="s">
        <v>275</v>
      </c>
      <c r="JM80" s="1" t="s">
        <v>275</v>
      </c>
      <c r="JN80" s="1" t="s">
        <v>275</v>
      </c>
      <c r="JO80" s="1" t="s">
        <v>275</v>
      </c>
      <c r="JP80" s="1">
        <v>4540</v>
      </c>
      <c r="JQ80" s="26">
        <v>33936</v>
      </c>
      <c r="JR80" s="1">
        <f t="shared" si="15"/>
        <v>20.155729380111538</v>
      </c>
      <c r="JS80" s="1">
        <v>3751</v>
      </c>
      <c r="JT80" s="1">
        <v>6782</v>
      </c>
      <c r="JU80" s="1">
        <v>96</v>
      </c>
      <c r="JV80" s="1">
        <v>247</v>
      </c>
      <c r="JW80" s="1">
        <v>45</v>
      </c>
      <c r="JX80" s="1">
        <v>32</v>
      </c>
      <c r="KC80" s="1">
        <v>5</v>
      </c>
      <c r="KD80" s="1">
        <v>4</v>
      </c>
      <c r="KE80" s="1">
        <v>2</v>
      </c>
      <c r="KH80" s="1">
        <v>67</v>
      </c>
      <c r="KM80" s="1">
        <v>29</v>
      </c>
      <c r="KN80" s="1">
        <v>6</v>
      </c>
      <c r="KO80" s="1">
        <v>41</v>
      </c>
      <c r="KS80" s="1">
        <v>4</v>
      </c>
      <c r="KT80" s="1">
        <v>5</v>
      </c>
      <c r="KU80" s="1">
        <v>46</v>
      </c>
      <c r="KV80" s="1">
        <v>20</v>
      </c>
      <c r="KY80" s="1">
        <v>2</v>
      </c>
      <c r="KZ80" s="1">
        <v>1</v>
      </c>
      <c r="LF80" s="1">
        <v>6</v>
      </c>
      <c r="LG80" s="1">
        <v>4</v>
      </c>
      <c r="LH80" s="1">
        <v>12</v>
      </c>
      <c r="LK80" s="1">
        <v>2</v>
      </c>
      <c r="LL80" s="1">
        <v>13</v>
      </c>
    </row>
    <row r="81" spans="1:327" ht="15" x14ac:dyDescent="0.25">
      <c r="A81" s="35" t="s">
        <v>1778</v>
      </c>
      <c r="B81" s="35" t="s">
        <v>482</v>
      </c>
      <c r="C81" s="35"/>
      <c r="D81" s="24">
        <v>135.4</v>
      </c>
      <c r="E81" s="24">
        <f t="shared" si="11"/>
        <v>134.85967503692763</v>
      </c>
      <c r="F81" s="19">
        <v>0</v>
      </c>
      <c r="G81" s="19">
        <v>100</v>
      </c>
      <c r="H81" s="25">
        <v>18260</v>
      </c>
      <c r="I81" s="42">
        <v>5.9231079384243299E-3</v>
      </c>
      <c r="J81" s="25">
        <v>9417</v>
      </c>
      <c r="K81" s="42">
        <v>0.51571741511500502</v>
      </c>
      <c r="L81" s="25">
        <v>8843</v>
      </c>
      <c r="M81" s="42">
        <v>0.48428258488499498</v>
      </c>
      <c r="N81" s="25">
        <v>5632</v>
      </c>
      <c r="O81" s="19">
        <f t="shared" si="12"/>
        <v>30.843373493975903</v>
      </c>
      <c r="P81" s="25">
        <v>3988</v>
      </c>
      <c r="Q81" s="19">
        <v>21.840087623220199</v>
      </c>
      <c r="R81" s="25">
        <v>11368</v>
      </c>
      <c r="S81" s="20">
        <f t="shared" si="13"/>
        <v>62.256297918948519</v>
      </c>
      <c r="T81" s="25">
        <v>5889</v>
      </c>
      <c r="U81" s="19">
        <v>32.250821467688901</v>
      </c>
      <c r="V81" s="25">
        <v>2751</v>
      </c>
      <c r="W81" s="19">
        <v>15.065717415115</v>
      </c>
      <c r="X81" s="37" t="s">
        <v>1779</v>
      </c>
      <c r="Y81" s="20">
        <f t="shared" si="14"/>
        <v>90.914567360350489</v>
      </c>
      <c r="Z81" s="1">
        <v>12</v>
      </c>
      <c r="AA81" s="1">
        <v>14</v>
      </c>
      <c r="AB81" s="26">
        <v>2869</v>
      </c>
      <c r="AC81" s="25">
        <v>4361</v>
      </c>
      <c r="AD81" s="1">
        <v>4.18</v>
      </c>
      <c r="AE81" s="19">
        <v>16.487044000000001</v>
      </c>
      <c r="AF81" s="19">
        <v>3.485439</v>
      </c>
      <c r="AG81" s="19">
        <v>2.682871</v>
      </c>
      <c r="AH81" s="1">
        <v>2</v>
      </c>
      <c r="AI81" s="23">
        <v>46.412143514259398</v>
      </c>
      <c r="AJ81" s="23">
        <f t="shared" si="16"/>
        <v>2024.0335786568523</v>
      </c>
      <c r="AK81" s="24">
        <v>30.4250362264</v>
      </c>
      <c r="AL81" s="25">
        <v>5894</v>
      </c>
      <c r="AM81" s="24">
        <v>6.3929099826</v>
      </c>
      <c r="AN81" s="25">
        <v>1238</v>
      </c>
      <c r="AO81" s="24">
        <v>81.464472985300006</v>
      </c>
      <c r="AP81" s="25">
        <v>15782</v>
      </c>
      <c r="AQ81" s="24">
        <v>34.155845268199997</v>
      </c>
      <c r="AR81" s="25">
        <v>6617</v>
      </c>
      <c r="AS81" s="24">
        <v>91.283185103899996</v>
      </c>
      <c r="AT81" s="25">
        <v>17684</v>
      </c>
      <c r="AU81" s="24">
        <v>48.1905283973</v>
      </c>
      <c r="AV81" s="25">
        <v>9336</v>
      </c>
      <c r="AW81" s="24">
        <v>88.274351086899998</v>
      </c>
      <c r="AX81" s="25">
        <v>17101</v>
      </c>
      <c r="AY81" s="24">
        <v>36.702650396999999</v>
      </c>
      <c r="AZ81" s="25">
        <v>7110</v>
      </c>
      <c r="BA81" s="24">
        <v>0.25925756430000002</v>
      </c>
      <c r="BB81" s="25">
        <v>50</v>
      </c>
      <c r="BC81" s="1">
        <v>27</v>
      </c>
      <c r="BD81" s="1">
        <v>24</v>
      </c>
      <c r="BE81" s="1">
        <v>3</v>
      </c>
      <c r="BF81" s="1">
        <v>175</v>
      </c>
      <c r="BG81" s="1">
        <v>175</v>
      </c>
      <c r="BH81" s="1">
        <v>0</v>
      </c>
      <c r="BI81" s="1">
        <v>0</v>
      </c>
      <c r="BO81" s="1">
        <v>49</v>
      </c>
      <c r="BP81" s="1">
        <v>0</v>
      </c>
      <c r="BQ81" s="1">
        <v>0</v>
      </c>
      <c r="BR81" s="1">
        <v>11</v>
      </c>
      <c r="BS81" s="1">
        <v>0</v>
      </c>
      <c r="BT81" s="1">
        <v>0</v>
      </c>
      <c r="BU81" s="1">
        <v>3</v>
      </c>
      <c r="BV81" s="1">
        <v>0</v>
      </c>
      <c r="BW81" s="1">
        <v>0</v>
      </c>
      <c r="BX81" s="1">
        <v>0</v>
      </c>
      <c r="BY81" s="1">
        <v>5</v>
      </c>
      <c r="BZ81" s="1">
        <v>9</v>
      </c>
      <c r="CA81" s="1">
        <v>21</v>
      </c>
      <c r="CB81" s="39">
        <v>7</v>
      </c>
      <c r="CC81" s="1">
        <v>106</v>
      </c>
      <c r="CD81" s="1">
        <v>3</v>
      </c>
      <c r="CE81" s="1">
        <v>24</v>
      </c>
      <c r="CF81" s="1">
        <v>79</v>
      </c>
      <c r="CG81" s="1">
        <v>0</v>
      </c>
      <c r="CH81" s="19">
        <v>3.78353588626462</v>
      </c>
      <c r="CI81" s="19">
        <v>1.3529007108461399</v>
      </c>
      <c r="CJ81" s="19">
        <v>18.550791102958001</v>
      </c>
      <c r="CK81" s="19">
        <v>43.132309103416603</v>
      </c>
      <c r="CL81" s="19">
        <v>5.1135060765879397</v>
      </c>
      <c r="CM81" s="19">
        <v>52.579683558816797</v>
      </c>
      <c r="CN81" s="19"/>
      <c r="CO81" s="1">
        <v>0</v>
      </c>
      <c r="CP81" s="26">
        <v>900</v>
      </c>
      <c r="CQ81" s="26">
        <v>450</v>
      </c>
      <c r="CR81" s="26">
        <v>360</v>
      </c>
      <c r="CS81" s="26">
        <v>90</v>
      </c>
      <c r="CT81" s="26">
        <v>190</v>
      </c>
      <c r="CU81" s="26">
        <v>0</v>
      </c>
      <c r="CV81" s="26"/>
      <c r="CW81" s="1">
        <v>88</v>
      </c>
      <c r="CX81" s="1">
        <v>5255</v>
      </c>
      <c r="CY81" s="1">
        <v>345</v>
      </c>
      <c r="CZ81" s="1">
        <v>34</v>
      </c>
      <c r="DA81" s="1">
        <v>902</v>
      </c>
      <c r="DB81" s="1">
        <v>63</v>
      </c>
      <c r="DC81" s="1">
        <v>34</v>
      </c>
      <c r="DD81" s="1">
        <v>2063</v>
      </c>
      <c r="DE81" s="1">
        <v>157</v>
      </c>
      <c r="DF81" s="1">
        <v>12</v>
      </c>
      <c r="DG81" s="1">
        <v>1232</v>
      </c>
      <c r="DH81" s="1">
        <v>72</v>
      </c>
      <c r="DI81" s="1">
        <v>6</v>
      </c>
      <c r="DJ81" s="1">
        <v>905</v>
      </c>
      <c r="DK81" s="1">
        <v>37</v>
      </c>
      <c r="DO81" s="1">
        <v>5.78</v>
      </c>
      <c r="DP81" s="1" t="s">
        <v>1780</v>
      </c>
      <c r="DQ81" s="1">
        <v>24.8</v>
      </c>
      <c r="DR81" s="26">
        <v>1442367</v>
      </c>
      <c r="DS81" s="26">
        <v>5878</v>
      </c>
      <c r="DT81" s="26">
        <v>3242.10015585376</v>
      </c>
      <c r="DU81" s="40"/>
      <c r="DV81" s="1">
        <v>2</v>
      </c>
      <c r="DW81" s="1">
        <v>0</v>
      </c>
      <c r="DX81" s="1">
        <v>0</v>
      </c>
      <c r="DY81" s="1">
        <v>17</v>
      </c>
      <c r="DZ81" s="1">
        <v>3</v>
      </c>
      <c r="EA81" s="1">
        <v>477</v>
      </c>
      <c r="EB81" s="1">
        <v>609</v>
      </c>
      <c r="EC81" s="1">
        <v>80064</v>
      </c>
      <c r="ED81" s="26">
        <v>7455</v>
      </c>
      <c r="EE81" s="26">
        <v>7393</v>
      </c>
      <c r="EF81" s="19">
        <v>99.168343393695494</v>
      </c>
      <c r="EG81" s="19">
        <v>32.598403895576901</v>
      </c>
      <c r="EH81" s="19">
        <v>67.401596104423106</v>
      </c>
      <c r="EI81" s="1">
        <v>62</v>
      </c>
      <c r="EJ81" s="19">
        <v>0.83165660630449401</v>
      </c>
      <c r="EK81" s="26">
        <v>176</v>
      </c>
      <c r="EL81" s="26">
        <v>319</v>
      </c>
      <c r="EM81" s="44">
        <v>27.917000000000002</v>
      </c>
      <c r="EN81" s="26">
        <v>5232</v>
      </c>
      <c r="EO81" s="23">
        <v>60.741590000000002</v>
      </c>
      <c r="EP81" s="23">
        <v>19.457186</v>
      </c>
      <c r="EQ81" s="23">
        <v>8.2951069999999998</v>
      </c>
      <c r="ER81" s="23">
        <v>11.200305999999999</v>
      </c>
      <c r="ES81" s="1">
        <v>0.310168</v>
      </c>
      <c r="ET81" s="1">
        <v>0.02</v>
      </c>
      <c r="EU81" s="31">
        <v>48.693750132664</v>
      </c>
      <c r="EV81" s="31" t="s">
        <v>278</v>
      </c>
      <c r="EW81" s="1" t="s">
        <v>275</v>
      </c>
      <c r="EX81" s="1" t="s">
        <v>275</v>
      </c>
      <c r="EY81" s="1" t="s">
        <v>275</v>
      </c>
      <c r="EZ81" s="1" t="s">
        <v>275</v>
      </c>
      <c r="FA81" s="1" t="s">
        <v>275</v>
      </c>
      <c r="FC81" s="1" t="s">
        <v>275</v>
      </c>
      <c r="FD81" s="1" t="s">
        <v>275</v>
      </c>
      <c r="FE81" s="1" t="s">
        <v>275</v>
      </c>
      <c r="FF81" s="1" t="s">
        <v>275</v>
      </c>
      <c r="FG81" s="1" t="s">
        <v>275</v>
      </c>
      <c r="FH81" s="1">
        <v>2</v>
      </c>
      <c r="FI81" s="1">
        <v>1</v>
      </c>
      <c r="FJ81" s="24">
        <v>5719.75</v>
      </c>
      <c r="FK81" s="24">
        <v>5716.75</v>
      </c>
      <c r="FL81" s="44">
        <v>8886.08</v>
      </c>
      <c r="FM81" s="44">
        <v>41822.76</v>
      </c>
      <c r="FN81" s="37" t="s">
        <v>1781</v>
      </c>
      <c r="FO81" s="37" t="s">
        <v>1782</v>
      </c>
      <c r="FP81" s="37" t="s">
        <v>1783</v>
      </c>
      <c r="FQ81" s="37" t="s">
        <v>1784</v>
      </c>
      <c r="FR81" s="37" t="s">
        <v>1785</v>
      </c>
      <c r="FS81" s="37" t="s">
        <v>1786</v>
      </c>
      <c r="FT81" s="37" t="s">
        <v>1787</v>
      </c>
      <c r="FU81" s="37" t="s">
        <v>1788</v>
      </c>
      <c r="FV81" s="37" t="s">
        <v>1789</v>
      </c>
      <c r="FW81" s="37" t="s">
        <v>1790</v>
      </c>
      <c r="FX81" s="1" t="s">
        <v>275</v>
      </c>
      <c r="FY81" s="1" t="s">
        <v>275</v>
      </c>
      <c r="FZ81" s="1" t="s">
        <v>275</v>
      </c>
      <c r="GA81" s="1" t="s">
        <v>275</v>
      </c>
      <c r="GB81" s="37" t="s">
        <v>1791</v>
      </c>
      <c r="GC81" s="37" t="s">
        <v>1792</v>
      </c>
      <c r="GD81" s="37" t="s">
        <v>1793</v>
      </c>
      <c r="GE81" s="37" t="s">
        <v>1794</v>
      </c>
      <c r="GF81" s="37" t="s">
        <v>1795</v>
      </c>
      <c r="GG81" s="37" t="s">
        <v>1796</v>
      </c>
      <c r="GH81" s="1" t="s">
        <v>275</v>
      </c>
      <c r="GI81" s="1" t="s">
        <v>275</v>
      </c>
      <c r="GJ81" s="1" t="s">
        <v>275</v>
      </c>
      <c r="GK81" s="1" t="s">
        <v>275</v>
      </c>
      <c r="GL81" s="1" t="s">
        <v>275</v>
      </c>
      <c r="GM81" s="1" t="s">
        <v>275</v>
      </c>
      <c r="GN81" s="1" t="s">
        <v>275</v>
      </c>
      <c r="GO81" s="1" t="s">
        <v>275</v>
      </c>
      <c r="GP81" s="1" t="s">
        <v>275</v>
      </c>
      <c r="GQ81" s="1" t="s">
        <v>275</v>
      </c>
      <c r="GR81" s="1" t="s">
        <v>275</v>
      </c>
      <c r="GS81" s="1" t="s">
        <v>275</v>
      </c>
      <c r="GT81" s="1">
        <v>85.6</v>
      </c>
      <c r="GU81" s="1">
        <v>550.35</v>
      </c>
      <c r="GV81" s="1" t="s">
        <v>275</v>
      </c>
      <c r="GW81" s="1" t="s">
        <v>275</v>
      </c>
      <c r="GX81" s="1" t="s">
        <v>275</v>
      </c>
      <c r="GY81" s="1" t="s">
        <v>275</v>
      </c>
      <c r="GZ81" s="1" t="s">
        <v>275</v>
      </c>
      <c r="HA81" s="1" t="s">
        <v>275</v>
      </c>
      <c r="HB81" s="1" t="s">
        <v>275</v>
      </c>
      <c r="HC81" s="1" t="s">
        <v>275</v>
      </c>
      <c r="HD81" s="1" t="s">
        <v>275</v>
      </c>
      <c r="HE81" s="1" t="s">
        <v>275</v>
      </c>
      <c r="HF81" s="1" t="s">
        <v>275</v>
      </c>
      <c r="HG81" s="1" t="s">
        <v>275</v>
      </c>
      <c r="HH81" s="1" t="s">
        <v>275</v>
      </c>
      <c r="HI81" s="1" t="s">
        <v>275</v>
      </c>
      <c r="HJ81" s="1" t="s">
        <v>275</v>
      </c>
      <c r="HK81" s="1" t="s">
        <v>275</v>
      </c>
      <c r="HL81" s="1">
        <v>374.28</v>
      </c>
      <c r="HM81" s="1">
        <v>4819.12</v>
      </c>
      <c r="HN81" s="1" t="s">
        <v>275</v>
      </c>
      <c r="HO81" s="1" t="s">
        <v>275</v>
      </c>
      <c r="HP81" s="1" t="s">
        <v>275</v>
      </c>
      <c r="HQ81" s="1" t="s">
        <v>275</v>
      </c>
      <c r="HR81" s="1" t="s">
        <v>275</v>
      </c>
      <c r="HS81" s="1" t="s">
        <v>275</v>
      </c>
      <c r="HT81" s="1" t="s">
        <v>275</v>
      </c>
      <c r="HU81" s="1" t="s">
        <v>275</v>
      </c>
      <c r="HV81" s="1">
        <v>92</v>
      </c>
      <c r="HW81" s="1">
        <v>257.60000000000002</v>
      </c>
      <c r="HX81" s="1" t="s">
        <v>275</v>
      </c>
      <c r="HY81" s="1" t="s">
        <v>275</v>
      </c>
      <c r="HZ81" s="1" t="s">
        <v>275</v>
      </c>
      <c r="IA81" s="1" t="s">
        <v>275</v>
      </c>
      <c r="IB81" s="1">
        <v>6361.77</v>
      </c>
      <c r="IC81" s="1">
        <v>31752.92</v>
      </c>
      <c r="ID81" s="1" t="s">
        <v>275</v>
      </c>
      <c r="IE81" s="1" t="s">
        <v>275</v>
      </c>
      <c r="IF81" s="1" t="s">
        <v>275</v>
      </c>
      <c r="IG81" s="1" t="s">
        <v>275</v>
      </c>
      <c r="IH81" s="1" t="s">
        <v>275</v>
      </c>
      <c r="II81" s="1" t="s">
        <v>275</v>
      </c>
      <c r="IJ81" s="1">
        <v>257.04000000000002</v>
      </c>
      <c r="IK81" s="1">
        <v>210.89</v>
      </c>
      <c r="IL81" s="1" t="s">
        <v>275</v>
      </c>
      <c r="IM81" s="1" t="s">
        <v>275</v>
      </c>
      <c r="IN81" s="1" t="s">
        <v>275</v>
      </c>
      <c r="IO81" s="1" t="s">
        <v>275</v>
      </c>
      <c r="IP81" s="1" t="s">
        <v>275</v>
      </c>
      <c r="IQ81" s="1" t="s">
        <v>275</v>
      </c>
      <c r="IR81" s="1" t="s">
        <v>275</v>
      </c>
      <c r="IS81" s="1" t="s">
        <v>275</v>
      </c>
      <c r="IT81" s="1" t="s">
        <v>275</v>
      </c>
      <c r="IU81" s="1" t="s">
        <v>275</v>
      </c>
      <c r="IV81" s="1" t="s">
        <v>275</v>
      </c>
      <c r="IW81" s="1" t="s">
        <v>275</v>
      </c>
      <c r="IX81" s="1" t="s">
        <v>275</v>
      </c>
      <c r="IY81" s="1" t="s">
        <v>275</v>
      </c>
      <c r="IZ81" s="1" t="s">
        <v>275</v>
      </c>
      <c r="JA81" s="1" t="s">
        <v>275</v>
      </c>
      <c r="JB81" s="1" t="s">
        <v>275</v>
      </c>
      <c r="JC81" s="1" t="s">
        <v>275</v>
      </c>
      <c r="JD81" s="1" t="s">
        <v>275</v>
      </c>
      <c r="JE81" s="1" t="s">
        <v>275</v>
      </c>
      <c r="JF81" s="1" t="s">
        <v>275</v>
      </c>
      <c r="JG81" s="1" t="s">
        <v>275</v>
      </c>
      <c r="JH81" s="1" t="s">
        <v>275</v>
      </c>
      <c r="JI81" s="1" t="s">
        <v>275</v>
      </c>
      <c r="JJ81" s="1" t="s">
        <v>275</v>
      </c>
      <c r="JK81" s="1" t="s">
        <v>275</v>
      </c>
      <c r="JL81" s="1" t="s">
        <v>275</v>
      </c>
      <c r="JM81" s="1" t="s">
        <v>275</v>
      </c>
      <c r="JN81" s="1" t="s">
        <v>275</v>
      </c>
      <c r="JO81" s="1" t="s">
        <v>275</v>
      </c>
      <c r="JP81" s="1">
        <v>15808</v>
      </c>
      <c r="JQ81" s="26">
        <v>16886</v>
      </c>
      <c r="JR81" s="1">
        <f t="shared" si="15"/>
        <v>92.475355969331872</v>
      </c>
      <c r="JS81" s="1">
        <v>18005</v>
      </c>
      <c r="JT81" s="1">
        <v>5</v>
      </c>
      <c r="JU81" s="1">
        <v>1</v>
      </c>
      <c r="JV81" s="1">
        <v>2</v>
      </c>
      <c r="JW81" s="1">
        <v>3</v>
      </c>
      <c r="JX81" s="1">
        <v>1</v>
      </c>
      <c r="KB81" s="1">
        <v>1</v>
      </c>
      <c r="KF81" s="1">
        <v>1</v>
      </c>
      <c r="KU81" s="1">
        <v>7</v>
      </c>
      <c r="LL81" s="1">
        <v>3</v>
      </c>
    </row>
    <row r="82" spans="1:327" ht="15" x14ac:dyDescent="0.25">
      <c r="A82" s="35" t="s">
        <v>1797</v>
      </c>
      <c r="B82" s="35" t="s">
        <v>501</v>
      </c>
      <c r="C82" s="35"/>
      <c r="D82" s="18">
        <v>176.8</v>
      </c>
      <c r="E82" s="18">
        <f t="shared" si="11"/>
        <v>39.677601809954751</v>
      </c>
      <c r="F82" s="19">
        <v>0</v>
      </c>
      <c r="G82" s="20">
        <v>100</v>
      </c>
      <c r="H82" s="21">
        <v>7015</v>
      </c>
      <c r="I82" s="36">
        <v>2.27549847689193E-3</v>
      </c>
      <c r="J82" s="21">
        <v>3561</v>
      </c>
      <c r="K82" s="36">
        <v>0.50762651461154695</v>
      </c>
      <c r="L82" s="21">
        <v>3454</v>
      </c>
      <c r="M82" s="36">
        <v>0.49237348538845299</v>
      </c>
      <c r="N82" s="21">
        <v>1617</v>
      </c>
      <c r="O82" s="20">
        <f t="shared" si="12"/>
        <v>23.050605844618673</v>
      </c>
      <c r="P82" s="21">
        <v>1491</v>
      </c>
      <c r="Q82" s="20">
        <v>21.254454739843201</v>
      </c>
      <c r="R82" s="21">
        <v>4982</v>
      </c>
      <c r="S82" s="20">
        <f t="shared" si="13"/>
        <v>71.019244476122594</v>
      </c>
      <c r="T82" s="21">
        <v>2460</v>
      </c>
      <c r="U82" s="20">
        <v>35.067712045616503</v>
      </c>
      <c r="V82" s="21">
        <v>1447</v>
      </c>
      <c r="W82" s="20">
        <v>20.627227369921599</v>
      </c>
      <c r="X82" s="37" t="s">
        <v>1798</v>
      </c>
      <c r="Y82" s="20">
        <f t="shared" si="14"/>
        <v>81.639344262295083</v>
      </c>
      <c r="Z82" s="38">
        <v>6</v>
      </c>
      <c r="AA82" s="38">
        <v>10</v>
      </c>
      <c r="AB82" s="21">
        <v>1838</v>
      </c>
      <c r="AC82" s="21">
        <v>2205</v>
      </c>
      <c r="AD82" s="22">
        <v>3.18</v>
      </c>
      <c r="AE82" s="20">
        <v>2.8117909999999999</v>
      </c>
      <c r="AF82" s="20">
        <v>1.995465</v>
      </c>
      <c r="AG82" s="20">
        <v>1.6326529999999999</v>
      </c>
      <c r="AH82" s="22">
        <v>0</v>
      </c>
      <c r="AI82" s="23">
        <v>31.494986326344598</v>
      </c>
      <c r="AJ82" s="23">
        <f t="shared" si="16"/>
        <v>694.46444849589841</v>
      </c>
      <c r="AK82" s="18">
        <v>19.706770159600001</v>
      </c>
      <c r="AL82" s="21">
        <v>1370</v>
      </c>
      <c r="AM82" s="18">
        <v>21.158545350000001</v>
      </c>
      <c r="AN82" s="21">
        <v>1471</v>
      </c>
      <c r="AO82" s="18">
        <v>73.249964065</v>
      </c>
      <c r="AP82" s="21">
        <v>5091</v>
      </c>
      <c r="AQ82" s="18">
        <v>12.591634325099999</v>
      </c>
      <c r="AR82" s="21">
        <v>875</v>
      </c>
      <c r="AS82" s="18">
        <v>28.474917349399998</v>
      </c>
      <c r="AT82" s="21">
        <v>1979</v>
      </c>
      <c r="AU82" s="18">
        <v>16.429495472199999</v>
      </c>
      <c r="AV82" s="21">
        <v>1142</v>
      </c>
      <c r="AW82" s="18">
        <v>55.603277274699998</v>
      </c>
      <c r="AX82" s="21">
        <v>3864</v>
      </c>
      <c r="AY82" s="18">
        <v>9.6729912318999993</v>
      </c>
      <c r="AZ82" s="21">
        <v>672</v>
      </c>
      <c r="BA82" s="18">
        <v>2.8579847635000002</v>
      </c>
      <c r="BB82" s="21">
        <v>199</v>
      </c>
      <c r="BC82" s="1">
        <v>20</v>
      </c>
      <c r="BD82" s="1">
        <v>16</v>
      </c>
      <c r="BE82" s="1">
        <v>4</v>
      </c>
      <c r="BF82" s="1">
        <v>30</v>
      </c>
      <c r="BG82" s="1">
        <v>26</v>
      </c>
      <c r="BH82" s="1">
        <v>4</v>
      </c>
      <c r="BI82" s="1">
        <v>0</v>
      </c>
      <c r="BJ82" s="22"/>
      <c r="BK82" s="22"/>
      <c r="BL82" s="22"/>
      <c r="BM82" s="22"/>
      <c r="BN82" s="22"/>
      <c r="BO82" s="22">
        <v>54</v>
      </c>
      <c r="BP82" s="22">
        <v>0</v>
      </c>
      <c r="BQ82" s="22">
        <v>0</v>
      </c>
      <c r="BR82" s="22">
        <v>6</v>
      </c>
      <c r="BS82" s="22">
        <v>0</v>
      </c>
      <c r="BT82" s="22">
        <v>0</v>
      </c>
      <c r="BU82" s="22">
        <v>0</v>
      </c>
      <c r="BV82" s="22">
        <v>0</v>
      </c>
      <c r="BW82" s="22">
        <v>0</v>
      </c>
      <c r="BX82" s="22">
        <v>0</v>
      </c>
      <c r="BY82" s="22">
        <v>4</v>
      </c>
      <c r="BZ82" s="22">
        <v>8</v>
      </c>
      <c r="CA82" s="22">
        <v>36</v>
      </c>
      <c r="CB82" s="39" t="s">
        <v>275</v>
      </c>
      <c r="CC82" s="22">
        <v>104</v>
      </c>
      <c r="CD82" s="22">
        <v>6</v>
      </c>
      <c r="CE82" s="22">
        <v>13</v>
      </c>
      <c r="CF82" s="22">
        <v>85</v>
      </c>
      <c r="CG82" s="22">
        <v>0</v>
      </c>
      <c r="CH82" s="20">
        <v>11.292517006802701</v>
      </c>
      <c r="CI82" s="20">
        <v>6.6213151927437597</v>
      </c>
      <c r="CJ82" s="20">
        <v>32.4263038548753</v>
      </c>
      <c r="CK82" s="20">
        <v>72.290249433106595</v>
      </c>
      <c r="CL82" s="20">
        <v>6.5306122448979602</v>
      </c>
      <c r="CM82" s="20">
        <v>77.596371882086203</v>
      </c>
      <c r="CN82" s="20"/>
      <c r="CO82" s="1">
        <v>0</v>
      </c>
      <c r="CP82" s="21">
        <v>2000</v>
      </c>
      <c r="CQ82" s="21">
        <v>1800</v>
      </c>
      <c r="CR82" s="21">
        <v>0</v>
      </c>
      <c r="CS82" s="21">
        <v>200</v>
      </c>
      <c r="CT82" s="21">
        <v>677</v>
      </c>
      <c r="CU82" s="21">
        <v>0</v>
      </c>
      <c r="CV82" s="21"/>
      <c r="CW82" s="22">
        <v>52</v>
      </c>
      <c r="CX82" s="22">
        <v>1485</v>
      </c>
      <c r="CY82" s="22">
        <v>127</v>
      </c>
      <c r="CZ82" s="22">
        <v>15</v>
      </c>
      <c r="DA82" s="22">
        <v>214</v>
      </c>
      <c r="DB82" s="22">
        <v>18</v>
      </c>
      <c r="DC82" s="22">
        <v>19</v>
      </c>
      <c r="DD82" s="22">
        <v>645</v>
      </c>
      <c r="DE82" s="22">
        <v>47</v>
      </c>
      <c r="DF82" s="22">
        <v>12</v>
      </c>
      <c r="DG82" s="22">
        <v>307</v>
      </c>
      <c r="DH82" s="22">
        <v>33</v>
      </c>
      <c r="DI82" s="22">
        <v>6</v>
      </c>
      <c r="DJ82" s="22">
        <v>259</v>
      </c>
      <c r="DK82" s="22">
        <v>22</v>
      </c>
      <c r="DL82" s="22"/>
      <c r="DM82" s="22"/>
      <c r="DN82" s="22"/>
      <c r="DO82" s="1">
        <v>7.97</v>
      </c>
      <c r="DP82" s="1" t="s">
        <v>277</v>
      </c>
      <c r="DQ82" s="1">
        <v>10.08</v>
      </c>
      <c r="DR82" s="21">
        <v>605392</v>
      </c>
      <c r="DS82" s="21">
        <v>1626</v>
      </c>
      <c r="DT82" s="21">
        <v>847.99854712595095</v>
      </c>
      <c r="DU82" s="40"/>
      <c r="DV82" s="1">
        <v>1</v>
      </c>
      <c r="DW82" s="1">
        <v>0</v>
      </c>
      <c r="DX82" s="1">
        <v>0</v>
      </c>
      <c r="DY82" s="1">
        <v>8</v>
      </c>
      <c r="DZ82" s="1">
        <v>2</v>
      </c>
      <c r="EA82" s="1">
        <v>350</v>
      </c>
      <c r="EB82" s="1">
        <v>455</v>
      </c>
      <c r="EC82" s="1">
        <v>53496</v>
      </c>
      <c r="ED82" s="21">
        <v>2844</v>
      </c>
      <c r="EE82" s="21">
        <v>2768</v>
      </c>
      <c r="EF82" s="20">
        <v>97.327707454289694</v>
      </c>
      <c r="EG82" s="20">
        <v>28.901734104046199</v>
      </c>
      <c r="EH82" s="20">
        <v>71.098265895953801</v>
      </c>
      <c r="EI82" s="22">
        <v>76</v>
      </c>
      <c r="EJ82" s="20">
        <v>2.67229254571027</v>
      </c>
      <c r="EK82" s="21">
        <v>59</v>
      </c>
      <c r="EL82" s="21">
        <v>203</v>
      </c>
      <c r="EM82" s="41">
        <v>116.73399999999999</v>
      </c>
      <c r="EN82" s="21">
        <v>2277</v>
      </c>
      <c r="EO82" s="28">
        <v>30.434782999999999</v>
      </c>
      <c r="EP82" s="28">
        <v>21.607378000000001</v>
      </c>
      <c r="EQ82" s="28">
        <v>8.6956520000000008</v>
      </c>
      <c r="ER82" s="28">
        <v>38.779094999999998</v>
      </c>
      <c r="ES82" s="1">
        <v>0.60877599999999998</v>
      </c>
      <c r="ET82" s="1">
        <v>0.03</v>
      </c>
      <c r="EU82" s="31">
        <v>54.735014007607703</v>
      </c>
      <c r="EV82" s="31" t="s">
        <v>299</v>
      </c>
      <c r="EW82" s="1">
        <v>1</v>
      </c>
      <c r="EX82" s="1">
        <v>0</v>
      </c>
      <c r="EY82" s="1">
        <v>0</v>
      </c>
      <c r="EZ82" s="1">
        <v>0</v>
      </c>
      <c r="FA82" s="1">
        <v>0</v>
      </c>
      <c r="FB82" s="33">
        <v>0</v>
      </c>
      <c r="FC82" s="1" t="s">
        <v>275</v>
      </c>
      <c r="FD82" s="1" t="s">
        <v>275</v>
      </c>
      <c r="FE82" s="1" t="s">
        <v>275</v>
      </c>
      <c r="FF82" s="1" t="s">
        <v>275</v>
      </c>
      <c r="FG82" s="1" t="s">
        <v>275</v>
      </c>
      <c r="FH82" s="1">
        <v>2</v>
      </c>
      <c r="FI82" s="22">
        <v>0</v>
      </c>
      <c r="FJ82" s="18">
        <v>3559.5</v>
      </c>
      <c r="FK82" s="18">
        <v>3521</v>
      </c>
      <c r="FL82" s="41">
        <v>21813.87</v>
      </c>
      <c r="FM82" s="41">
        <v>21301.32</v>
      </c>
      <c r="FN82" s="37" t="s">
        <v>1799</v>
      </c>
      <c r="FO82" s="37" t="s">
        <v>1800</v>
      </c>
      <c r="FP82" s="37" t="s">
        <v>1801</v>
      </c>
      <c r="FQ82" s="37" t="s">
        <v>1802</v>
      </c>
      <c r="FR82" s="37" t="s">
        <v>1803</v>
      </c>
      <c r="FS82" s="37" t="s">
        <v>1804</v>
      </c>
      <c r="FT82" s="37" t="s">
        <v>1805</v>
      </c>
      <c r="FU82" s="37" t="s">
        <v>1806</v>
      </c>
      <c r="FV82" s="37" t="s">
        <v>1807</v>
      </c>
      <c r="FW82" s="37" t="s">
        <v>1808</v>
      </c>
      <c r="FX82" s="1" t="s">
        <v>275</v>
      </c>
      <c r="FY82" s="1" t="s">
        <v>275</v>
      </c>
      <c r="FZ82" s="1" t="s">
        <v>275</v>
      </c>
      <c r="GA82" s="1" t="s">
        <v>275</v>
      </c>
      <c r="GB82" s="37" t="s">
        <v>1809</v>
      </c>
      <c r="GC82" s="37" t="s">
        <v>1810</v>
      </c>
      <c r="GD82" s="37" t="s">
        <v>1811</v>
      </c>
      <c r="GE82" s="37" t="s">
        <v>1812</v>
      </c>
      <c r="GF82" s="37" t="s">
        <v>1813</v>
      </c>
      <c r="GG82" s="37" t="s">
        <v>1814</v>
      </c>
      <c r="GH82" s="1" t="s">
        <v>275</v>
      </c>
      <c r="GI82" s="1" t="s">
        <v>275</v>
      </c>
      <c r="GJ82" s="1" t="s">
        <v>275</v>
      </c>
      <c r="GK82" s="1" t="s">
        <v>275</v>
      </c>
      <c r="GL82" s="1" t="s">
        <v>275</v>
      </c>
      <c r="GM82" s="1" t="s">
        <v>275</v>
      </c>
      <c r="GN82" s="1" t="s">
        <v>275</v>
      </c>
      <c r="GO82" s="1" t="s">
        <v>275</v>
      </c>
      <c r="GP82" s="1" t="s">
        <v>275</v>
      </c>
      <c r="GQ82" s="1" t="s">
        <v>275</v>
      </c>
      <c r="GR82" s="1" t="s">
        <v>275</v>
      </c>
      <c r="GS82" s="1" t="s">
        <v>275</v>
      </c>
      <c r="GT82" s="1">
        <v>344.76</v>
      </c>
      <c r="GU82" s="1">
        <v>1320.95</v>
      </c>
      <c r="GV82" s="1" t="s">
        <v>275</v>
      </c>
      <c r="GW82" s="1" t="s">
        <v>275</v>
      </c>
      <c r="GX82" s="1" t="s">
        <v>275</v>
      </c>
      <c r="GY82" s="1" t="s">
        <v>275</v>
      </c>
      <c r="GZ82" s="1" t="s">
        <v>275</v>
      </c>
      <c r="HA82" s="1" t="s">
        <v>275</v>
      </c>
      <c r="HB82" s="1">
        <v>27.28</v>
      </c>
      <c r="HC82" s="1">
        <v>169.14</v>
      </c>
      <c r="HD82" s="1" t="s">
        <v>275</v>
      </c>
      <c r="HE82" s="1" t="s">
        <v>275</v>
      </c>
      <c r="HF82" s="1" t="s">
        <v>275</v>
      </c>
      <c r="HG82" s="1" t="s">
        <v>275</v>
      </c>
      <c r="HH82" s="1" t="s">
        <v>275</v>
      </c>
      <c r="HI82" s="1" t="s">
        <v>275</v>
      </c>
      <c r="HJ82" s="1" t="s">
        <v>275</v>
      </c>
      <c r="HK82" s="1" t="s">
        <v>275</v>
      </c>
      <c r="HL82" s="1">
        <v>179.58</v>
      </c>
      <c r="HM82" s="1">
        <v>2037.6</v>
      </c>
      <c r="HN82" s="1" t="s">
        <v>275</v>
      </c>
      <c r="HO82" s="1" t="s">
        <v>275</v>
      </c>
      <c r="HP82" s="1" t="s">
        <v>275</v>
      </c>
      <c r="HQ82" s="1" t="s">
        <v>275</v>
      </c>
      <c r="HR82" s="1" t="s">
        <v>275</v>
      </c>
      <c r="HS82" s="1" t="s">
        <v>275</v>
      </c>
      <c r="HT82" s="1" t="s">
        <v>275</v>
      </c>
      <c r="HU82" s="1" t="s">
        <v>275</v>
      </c>
      <c r="HV82" s="1" t="s">
        <v>275</v>
      </c>
      <c r="HW82" s="1" t="s">
        <v>275</v>
      </c>
      <c r="HX82" s="1" t="s">
        <v>275</v>
      </c>
      <c r="HY82" s="1" t="s">
        <v>275</v>
      </c>
      <c r="HZ82" s="1" t="s">
        <v>275</v>
      </c>
      <c r="IA82" s="1" t="s">
        <v>275</v>
      </c>
      <c r="IB82" s="1">
        <v>2013.73</v>
      </c>
      <c r="IC82" s="1">
        <v>9942.49</v>
      </c>
      <c r="ID82" s="1" t="s">
        <v>275</v>
      </c>
      <c r="IE82" s="1" t="s">
        <v>275</v>
      </c>
      <c r="IF82" s="1" t="s">
        <v>275</v>
      </c>
      <c r="IG82" s="1" t="s">
        <v>275</v>
      </c>
      <c r="IH82" s="1">
        <v>3.72</v>
      </c>
      <c r="II82" s="1">
        <v>30.45</v>
      </c>
      <c r="IJ82" s="1">
        <v>93.5</v>
      </c>
      <c r="IK82" s="1">
        <v>81.06</v>
      </c>
      <c r="IL82" s="1" t="s">
        <v>275</v>
      </c>
      <c r="IM82" s="1" t="s">
        <v>275</v>
      </c>
      <c r="IN82" s="1" t="s">
        <v>275</v>
      </c>
      <c r="IO82" s="1" t="s">
        <v>275</v>
      </c>
      <c r="IP82" s="1" t="s">
        <v>275</v>
      </c>
      <c r="IQ82" s="1" t="s">
        <v>275</v>
      </c>
      <c r="IR82" s="1" t="s">
        <v>275</v>
      </c>
      <c r="IS82" s="1" t="s">
        <v>275</v>
      </c>
      <c r="IT82" s="1" t="s">
        <v>275</v>
      </c>
      <c r="IU82" s="1" t="s">
        <v>275</v>
      </c>
      <c r="IV82" s="1" t="s">
        <v>275</v>
      </c>
      <c r="IW82" s="1" t="s">
        <v>275</v>
      </c>
      <c r="IX82" s="1" t="s">
        <v>275</v>
      </c>
      <c r="IY82" s="1" t="s">
        <v>275</v>
      </c>
      <c r="IZ82" s="1" t="s">
        <v>275</v>
      </c>
      <c r="JA82" s="1" t="s">
        <v>275</v>
      </c>
      <c r="JB82" s="1" t="s">
        <v>275</v>
      </c>
      <c r="JC82" s="1" t="s">
        <v>275</v>
      </c>
      <c r="JD82" s="1" t="s">
        <v>275</v>
      </c>
      <c r="JE82" s="1" t="s">
        <v>275</v>
      </c>
      <c r="JF82" s="1" t="s">
        <v>275</v>
      </c>
      <c r="JG82" s="1" t="s">
        <v>275</v>
      </c>
      <c r="JH82" s="1" t="s">
        <v>275</v>
      </c>
      <c r="JI82" s="1" t="s">
        <v>275</v>
      </c>
      <c r="JJ82" s="1" t="s">
        <v>275</v>
      </c>
      <c r="JK82" s="1" t="s">
        <v>275</v>
      </c>
      <c r="JL82" s="1" t="s">
        <v>275</v>
      </c>
      <c r="JM82" s="1" t="s">
        <v>275</v>
      </c>
      <c r="JN82" s="1" t="s">
        <v>275</v>
      </c>
      <c r="JO82" s="1" t="s">
        <v>275</v>
      </c>
      <c r="JP82" s="1">
        <v>82</v>
      </c>
      <c r="JQ82" s="26">
        <v>3264</v>
      </c>
      <c r="JR82" s="1">
        <f t="shared" si="15"/>
        <v>46.528866714183891</v>
      </c>
      <c r="JS82" s="1">
        <v>221</v>
      </c>
      <c r="JT82" s="1">
        <v>8</v>
      </c>
      <c r="JV82" s="1">
        <v>3</v>
      </c>
      <c r="KO82" s="1">
        <v>5</v>
      </c>
    </row>
    <row r="83" spans="1:327" ht="15" x14ac:dyDescent="0.25">
      <c r="A83" s="35" t="s">
        <v>1815</v>
      </c>
      <c r="B83" s="35" t="s">
        <v>482</v>
      </c>
      <c r="C83" s="35"/>
      <c r="D83" s="24">
        <v>154.4</v>
      </c>
      <c r="E83" s="24">
        <f t="shared" si="11"/>
        <v>159.80569948186528</v>
      </c>
      <c r="F83" s="19">
        <v>20.0251276647483</v>
      </c>
      <c r="G83" s="19">
        <v>79.974872335251703</v>
      </c>
      <c r="H83" s="25">
        <v>24674</v>
      </c>
      <c r="I83" s="42">
        <v>8.0036563676167492E-3</v>
      </c>
      <c r="J83" s="25">
        <v>12614</v>
      </c>
      <c r="K83" s="42">
        <v>0.51122639215368404</v>
      </c>
      <c r="L83" s="25">
        <v>12060</v>
      </c>
      <c r="M83" s="42">
        <v>0.48877360784631602</v>
      </c>
      <c r="N83" s="25">
        <v>7373</v>
      </c>
      <c r="O83" s="19">
        <f t="shared" si="12"/>
        <v>29.881656804733726</v>
      </c>
      <c r="P83" s="25">
        <v>5940</v>
      </c>
      <c r="Q83" s="19">
        <v>24.073923968549899</v>
      </c>
      <c r="R83" s="25">
        <v>15544</v>
      </c>
      <c r="S83" s="20">
        <f t="shared" si="13"/>
        <v>62.99748723352517</v>
      </c>
      <c r="T83" s="25">
        <v>7839</v>
      </c>
      <c r="U83" s="19">
        <v>31.770284510010502</v>
      </c>
      <c r="V83" s="25">
        <v>3518</v>
      </c>
      <c r="W83" s="19">
        <v>14.257923320093999</v>
      </c>
      <c r="X83" s="37" t="s">
        <v>1816</v>
      </c>
      <c r="Y83" s="20">
        <f t="shared" si="14"/>
        <v>88.465591310691423</v>
      </c>
      <c r="Z83" s="1">
        <v>13</v>
      </c>
      <c r="AA83" s="1">
        <v>18</v>
      </c>
      <c r="AB83" s="26">
        <v>5109</v>
      </c>
      <c r="AC83" s="25">
        <v>6273</v>
      </c>
      <c r="AD83" s="1">
        <v>3.93</v>
      </c>
      <c r="AE83" s="19">
        <v>26.016259999999999</v>
      </c>
      <c r="AF83" s="19">
        <v>2.1680220000000001</v>
      </c>
      <c r="AG83" s="19">
        <v>1.817312</v>
      </c>
      <c r="AH83" s="1">
        <v>1</v>
      </c>
      <c r="AI83" s="23">
        <v>44.508670520231199</v>
      </c>
      <c r="AJ83" s="23">
        <f t="shared" si="16"/>
        <v>2792.0289017341029</v>
      </c>
      <c r="AK83" s="24">
        <v>30.1522277583</v>
      </c>
      <c r="AL83" s="25">
        <v>8000</v>
      </c>
      <c r="AM83" s="24">
        <v>8.9227266991</v>
      </c>
      <c r="AN83" s="25">
        <v>2367</v>
      </c>
      <c r="AO83" s="24">
        <v>86.129262847500001</v>
      </c>
      <c r="AP83" s="25">
        <v>22851</v>
      </c>
      <c r="AQ83" s="24">
        <v>17.216142401599999</v>
      </c>
      <c r="AR83" s="25">
        <v>4568</v>
      </c>
      <c r="AS83" s="24">
        <v>77.762663830299999</v>
      </c>
      <c r="AT83" s="25">
        <v>20631</v>
      </c>
      <c r="AU83" s="24">
        <v>44.9044278151</v>
      </c>
      <c r="AV83" s="25">
        <v>11914</v>
      </c>
      <c r="AW83" s="24">
        <v>79.543248309199996</v>
      </c>
      <c r="AX83" s="25">
        <v>21104</v>
      </c>
      <c r="AY83" s="24">
        <v>26.657773808999998</v>
      </c>
      <c r="AZ83" s="25">
        <v>7073</v>
      </c>
      <c r="BA83" s="24">
        <v>0.57883611069999996</v>
      </c>
      <c r="BB83" s="25">
        <v>154</v>
      </c>
      <c r="BC83" s="1">
        <v>42</v>
      </c>
      <c r="BD83" s="1">
        <v>35</v>
      </c>
      <c r="BE83" s="1">
        <v>7</v>
      </c>
      <c r="BF83" s="1">
        <v>87</v>
      </c>
      <c r="BG83" s="1">
        <v>87</v>
      </c>
      <c r="BH83" s="1">
        <v>0</v>
      </c>
      <c r="BI83" s="1">
        <v>0</v>
      </c>
      <c r="BO83" s="1">
        <v>64</v>
      </c>
      <c r="BP83" s="1">
        <v>2</v>
      </c>
      <c r="BQ83" s="1">
        <v>0</v>
      </c>
      <c r="BR83" s="1">
        <v>7</v>
      </c>
      <c r="BS83" s="1">
        <v>3</v>
      </c>
      <c r="BT83" s="1">
        <v>0</v>
      </c>
      <c r="BU83" s="1">
        <v>1</v>
      </c>
      <c r="BV83" s="1">
        <v>0</v>
      </c>
      <c r="BW83" s="1">
        <v>0</v>
      </c>
      <c r="BX83" s="1">
        <v>0</v>
      </c>
      <c r="BY83" s="1">
        <v>3</v>
      </c>
      <c r="BZ83" s="1">
        <v>18</v>
      </c>
      <c r="CA83" s="1">
        <v>30</v>
      </c>
      <c r="CB83" s="39" t="s">
        <v>275</v>
      </c>
      <c r="CC83" s="1">
        <v>89</v>
      </c>
      <c r="CD83" s="1">
        <v>0</v>
      </c>
      <c r="CE83" s="1">
        <v>34</v>
      </c>
      <c r="CF83" s="1">
        <v>48</v>
      </c>
      <c r="CG83" s="1">
        <v>7</v>
      </c>
      <c r="CH83" s="19">
        <v>7.57213454487486</v>
      </c>
      <c r="CI83" s="19">
        <v>6.4243583612306701</v>
      </c>
      <c r="CJ83" s="19">
        <v>40.7619958552527</v>
      </c>
      <c r="CK83" s="19">
        <v>60.306073648971797</v>
      </c>
      <c r="CL83" s="19">
        <v>12.211063287103499</v>
      </c>
      <c r="CM83" s="19">
        <v>68.611509644508203</v>
      </c>
      <c r="CN83" s="19"/>
      <c r="CO83" s="1">
        <v>0</v>
      </c>
      <c r="CP83" s="26" t="s">
        <v>275</v>
      </c>
      <c r="CQ83" s="26" t="s">
        <v>275</v>
      </c>
      <c r="CR83" s="26" t="s">
        <v>275</v>
      </c>
      <c r="CS83" s="26" t="s">
        <v>275</v>
      </c>
      <c r="CT83" s="26">
        <v>258</v>
      </c>
      <c r="CU83" s="26">
        <v>0</v>
      </c>
      <c r="CV83" s="26"/>
      <c r="CW83" s="1">
        <v>86</v>
      </c>
      <c r="CX83" s="1">
        <v>7033</v>
      </c>
      <c r="CY83" s="1">
        <v>410</v>
      </c>
      <c r="CZ83" s="1">
        <v>29</v>
      </c>
      <c r="DA83" s="1">
        <v>1238</v>
      </c>
      <c r="DB83" s="1">
        <v>73</v>
      </c>
      <c r="DC83" s="1">
        <v>31</v>
      </c>
      <c r="DD83" s="1">
        <v>2924</v>
      </c>
      <c r="DE83" s="1">
        <v>195</v>
      </c>
      <c r="DF83" s="1">
        <v>17</v>
      </c>
      <c r="DG83" s="1">
        <v>1482</v>
      </c>
      <c r="DH83" s="1">
        <v>83</v>
      </c>
      <c r="DI83" s="1">
        <v>5</v>
      </c>
      <c r="DJ83" s="1">
        <v>1060</v>
      </c>
      <c r="DK83" s="1">
        <v>35</v>
      </c>
      <c r="DO83" s="1">
        <v>5.96</v>
      </c>
      <c r="DP83" s="1" t="s">
        <v>1780</v>
      </c>
      <c r="DQ83" s="1">
        <v>24.86</v>
      </c>
      <c r="DR83" s="26">
        <v>1159037</v>
      </c>
      <c r="DS83" s="26">
        <v>7128</v>
      </c>
      <c r="DT83" s="26">
        <v>4307.2006286982296</v>
      </c>
      <c r="DU83" s="40"/>
      <c r="DV83" s="1">
        <v>11</v>
      </c>
      <c r="DW83" s="1">
        <v>0</v>
      </c>
      <c r="DX83" s="1">
        <v>0</v>
      </c>
      <c r="DY83" s="1">
        <v>21</v>
      </c>
      <c r="DZ83" s="1">
        <v>4</v>
      </c>
      <c r="EA83" s="1">
        <v>1080</v>
      </c>
      <c r="EB83" s="1">
        <v>1728</v>
      </c>
      <c r="EC83" s="1">
        <v>240408</v>
      </c>
      <c r="ED83" s="26">
        <v>9380</v>
      </c>
      <c r="EE83" s="26">
        <v>9241</v>
      </c>
      <c r="EF83" s="19">
        <v>98.518123667377395</v>
      </c>
      <c r="EG83" s="19">
        <v>28.016448436316399</v>
      </c>
      <c r="EH83" s="19">
        <v>71.983551563683605</v>
      </c>
      <c r="EI83" s="1">
        <v>139</v>
      </c>
      <c r="EJ83" s="19">
        <v>1.4818763326226001</v>
      </c>
      <c r="EK83" s="26">
        <v>483</v>
      </c>
      <c r="EL83" s="26">
        <v>837</v>
      </c>
      <c r="EM83" s="44">
        <v>32.607999999999997</v>
      </c>
      <c r="EN83" s="26">
        <v>6668</v>
      </c>
      <c r="EO83" s="23">
        <v>59.163167000000001</v>
      </c>
      <c r="EP83" s="23">
        <v>17.066586000000001</v>
      </c>
      <c r="EQ83" s="23">
        <v>7.3635270000000004</v>
      </c>
      <c r="ER83" s="23">
        <v>16.091781999999998</v>
      </c>
      <c r="ES83" s="1">
        <v>0</v>
      </c>
      <c r="ET83" s="1">
        <v>0</v>
      </c>
      <c r="EU83" s="31">
        <v>48.862670648885498</v>
      </c>
      <c r="EV83" s="31" t="s">
        <v>271</v>
      </c>
      <c r="EW83" s="1" t="s">
        <v>275</v>
      </c>
      <c r="EX83" s="1" t="s">
        <v>275</v>
      </c>
      <c r="EY83" s="1" t="s">
        <v>275</v>
      </c>
      <c r="EZ83" s="1" t="s">
        <v>275</v>
      </c>
      <c r="FA83" s="1" t="s">
        <v>275</v>
      </c>
      <c r="FC83" s="1" t="s">
        <v>275</v>
      </c>
      <c r="FD83" s="1" t="s">
        <v>275</v>
      </c>
      <c r="FE83" s="1" t="s">
        <v>275</v>
      </c>
      <c r="FF83" s="1" t="s">
        <v>275</v>
      </c>
      <c r="FG83" s="1" t="s">
        <v>275</v>
      </c>
      <c r="FH83" s="1">
        <v>1</v>
      </c>
      <c r="FI83" s="1">
        <v>1</v>
      </c>
      <c r="FJ83" s="24">
        <v>5335.85</v>
      </c>
      <c r="FK83" s="24">
        <v>5318.85</v>
      </c>
      <c r="FL83" s="44">
        <v>13781.88</v>
      </c>
      <c r="FM83" s="44">
        <v>38083.26</v>
      </c>
      <c r="FN83" s="37" t="s">
        <v>1817</v>
      </c>
      <c r="FO83" s="37" t="s">
        <v>1818</v>
      </c>
      <c r="FP83" s="37" t="s">
        <v>1819</v>
      </c>
      <c r="FQ83" s="37" t="s">
        <v>1820</v>
      </c>
      <c r="FR83" s="37" t="s">
        <v>1821</v>
      </c>
      <c r="FS83" s="37" t="s">
        <v>1822</v>
      </c>
      <c r="FT83" s="37" t="s">
        <v>1823</v>
      </c>
      <c r="FU83" s="37" t="s">
        <v>1824</v>
      </c>
      <c r="FV83" s="37" t="s">
        <v>1825</v>
      </c>
      <c r="FW83" s="37" t="s">
        <v>1826</v>
      </c>
      <c r="FX83" s="1" t="s">
        <v>275</v>
      </c>
      <c r="FY83" s="1" t="s">
        <v>275</v>
      </c>
      <c r="FZ83" s="1" t="s">
        <v>275</v>
      </c>
      <c r="GA83" s="1" t="s">
        <v>275</v>
      </c>
      <c r="GB83" s="37" t="s">
        <v>1827</v>
      </c>
      <c r="GC83" s="37" t="s">
        <v>1828</v>
      </c>
      <c r="GD83" s="37" t="s">
        <v>1829</v>
      </c>
      <c r="GE83" s="37" t="s">
        <v>1830</v>
      </c>
      <c r="GF83" s="37" t="s">
        <v>1831</v>
      </c>
      <c r="GG83" s="37" t="s">
        <v>1832</v>
      </c>
      <c r="GH83" s="1" t="s">
        <v>275</v>
      </c>
      <c r="GI83" s="1" t="s">
        <v>275</v>
      </c>
      <c r="GJ83" s="1" t="s">
        <v>275</v>
      </c>
      <c r="GK83" s="1" t="s">
        <v>275</v>
      </c>
      <c r="GL83" s="1" t="s">
        <v>275</v>
      </c>
      <c r="GM83" s="1" t="s">
        <v>275</v>
      </c>
      <c r="GN83" s="1" t="s">
        <v>275</v>
      </c>
      <c r="GO83" s="1" t="s">
        <v>275</v>
      </c>
      <c r="GP83" s="1" t="s">
        <v>275</v>
      </c>
      <c r="GQ83" s="1" t="s">
        <v>275</v>
      </c>
      <c r="GR83" s="1" t="s">
        <v>275</v>
      </c>
      <c r="GS83" s="1" t="s">
        <v>275</v>
      </c>
      <c r="GT83" s="1">
        <v>280</v>
      </c>
      <c r="GU83" s="1">
        <v>1812.45</v>
      </c>
      <c r="GV83" s="1" t="s">
        <v>275</v>
      </c>
      <c r="GW83" s="1" t="s">
        <v>275</v>
      </c>
      <c r="GX83" s="1" t="s">
        <v>275</v>
      </c>
      <c r="GY83" s="1" t="s">
        <v>275</v>
      </c>
      <c r="GZ83" s="1" t="s">
        <v>275</v>
      </c>
      <c r="HA83" s="1" t="s">
        <v>275</v>
      </c>
      <c r="HB83" s="1" t="s">
        <v>275</v>
      </c>
      <c r="HC83" s="1" t="s">
        <v>275</v>
      </c>
      <c r="HD83" s="1" t="s">
        <v>275</v>
      </c>
      <c r="HE83" s="1" t="s">
        <v>275</v>
      </c>
      <c r="HF83" s="1" t="s">
        <v>275</v>
      </c>
      <c r="HG83" s="1" t="s">
        <v>275</v>
      </c>
      <c r="HH83" s="1" t="s">
        <v>275</v>
      </c>
      <c r="HI83" s="1" t="s">
        <v>275</v>
      </c>
      <c r="HJ83" s="1" t="s">
        <v>275</v>
      </c>
      <c r="HK83" s="1" t="s">
        <v>275</v>
      </c>
      <c r="HL83" s="1">
        <v>137.94</v>
      </c>
      <c r="HM83" s="1">
        <v>1772.73</v>
      </c>
      <c r="HN83" s="1" t="s">
        <v>275</v>
      </c>
      <c r="HO83" s="1" t="s">
        <v>275</v>
      </c>
      <c r="HP83" s="1" t="s">
        <v>275</v>
      </c>
      <c r="HQ83" s="1" t="s">
        <v>275</v>
      </c>
      <c r="HR83" s="1" t="s">
        <v>275</v>
      </c>
      <c r="HS83" s="1" t="s">
        <v>275</v>
      </c>
      <c r="HT83" s="1" t="s">
        <v>275</v>
      </c>
      <c r="HU83" s="1" t="s">
        <v>275</v>
      </c>
      <c r="HV83" s="1">
        <v>5.05</v>
      </c>
      <c r="HW83" s="1">
        <v>13.91</v>
      </c>
      <c r="HX83" s="1" t="s">
        <v>275</v>
      </c>
      <c r="HY83" s="1" t="s">
        <v>275</v>
      </c>
      <c r="HZ83" s="1" t="s">
        <v>275</v>
      </c>
      <c r="IA83" s="1" t="s">
        <v>275</v>
      </c>
      <c r="IB83" s="1">
        <v>5046.32</v>
      </c>
      <c r="IC83" s="1">
        <v>25268.3</v>
      </c>
      <c r="ID83" s="1" t="s">
        <v>275</v>
      </c>
      <c r="IE83" s="1" t="s">
        <v>275</v>
      </c>
      <c r="IF83" s="1" t="s">
        <v>275</v>
      </c>
      <c r="IG83" s="1" t="s">
        <v>275</v>
      </c>
      <c r="IH83" s="1" t="s">
        <v>275</v>
      </c>
      <c r="II83" s="1" t="s">
        <v>275</v>
      </c>
      <c r="IJ83" s="1">
        <v>1314</v>
      </c>
      <c r="IK83" s="1">
        <v>1124.1099999999999</v>
      </c>
      <c r="IL83" s="1" t="s">
        <v>275</v>
      </c>
      <c r="IM83" s="1" t="s">
        <v>275</v>
      </c>
      <c r="IN83" s="1" t="s">
        <v>275</v>
      </c>
      <c r="IO83" s="1" t="s">
        <v>275</v>
      </c>
      <c r="IP83" s="1" t="s">
        <v>275</v>
      </c>
      <c r="IQ83" s="1" t="s">
        <v>275</v>
      </c>
      <c r="IR83" s="1" t="s">
        <v>275</v>
      </c>
      <c r="IS83" s="1" t="s">
        <v>275</v>
      </c>
      <c r="IT83" s="1" t="s">
        <v>275</v>
      </c>
      <c r="IU83" s="1" t="s">
        <v>275</v>
      </c>
      <c r="IV83" s="1" t="s">
        <v>275</v>
      </c>
      <c r="IW83" s="1" t="s">
        <v>275</v>
      </c>
      <c r="IX83" s="1" t="s">
        <v>275</v>
      </c>
      <c r="IY83" s="1" t="s">
        <v>275</v>
      </c>
      <c r="IZ83" s="1" t="s">
        <v>275</v>
      </c>
      <c r="JA83" s="1" t="s">
        <v>275</v>
      </c>
      <c r="JB83" s="1" t="s">
        <v>275</v>
      </c>
      <c r="JC83" s="1" t="s">
        <v>275</v>
      </c>
      <c r="JD83" s="1" t="s">
        <v>275</v>
      </c>
      <c r="JE83" s="1" t="s">
        <v>275</v>
      </c>
      <c r="JF83" s="1" t="s">
        <v>275</v>
      </c>
      <c r="JG83" s="1" t="s">
        <v>275</v>
      </c>
      <c r="JH83" s="1" t="s">
        <v>275</v>
      </c>
      <c r="JI83" s="1" t="s">
        <v>275</v>
      </c>
      <c r="JJ83" s="1" t="s">
        <v>275</v>
      </c>
      <c r="JK83" s="1" t="s">
        <v>275</v>
      </c>
      <c r="JL83" s="1" t="s">
        <v>275</v>
      </c>
      <c r="JM83" s="1" t="s">
        <v>275</v>
      </c>
      <c r="JN83" s="1" t="s">
        <v>275</v>
      </c>
      <c r="JO83" s="1" t="s">
        <v>275</v>
      </c>
      <c r="JP83" s="1">
        <v>18557</v>
      </c>
      <c r="JQ83" s="26">
        <v>22358</v>
      </c>
      <c r="JR83" s="1">
        <f t="shared" si="15"/>
        <v>90.613601361757318</v>
      </c>
      <c r="JS83" s="1">
        <v>22745</v>
      </c>
      <c r="JT83" s="1">
        <v>5</v>
      </c>
      <c r="JV83" s="1">
        <v>6</v>
      </c>
      <c r="JX83" s="1">
        <v>1</v>
      </c>
      <c r="KB83" s="1">
        <v>3</v>
      </c>
      <c r="KM83" s="1">
        <v>1</v>
      </c>
      <c r="KO83" s="1">
        <v>7</v>
      </c>
      <c r="KP83" s="1">
        <v>4</v>
      </c>
      <c r="KU83" s="1">
        <v>12</v>
      </c>
      <c r="KY83" s="1">
        <v>1</v>
      </c>
      <c r="LG83" s="1">
        <v>1</v>
      </c>
      <c r="LL83" s="1">
        <v>1</v>
      </c>
    </row>
    <row r="84" spans="1:327" ht="15" x14ac:dyDescent="0.25">
      <c r="A84" s="35" t="s">
        <v>1833</v>
      </c>
      <c r="B84" s="35" t="s">
        <v>501</v>
      </c>
      <c r="C84" s="35"/>
      <c r="D84" s="18">
        <v>272.7</v>
      </c>
      <c r="E84" s="18">
        <f t="shared" si="11"/>
        <v>139.91565823248993</v>
      </c>
      <c r="F84" s="19">
        <v>77.242825317782703</v>
      </c>
      <c r="G84" s="20">
        <v>22.7571746822173</v>
      </c>
      <c r="H84" s="21">
        <v>38155</v>
      </c>
      <c r="I84" s="36">
        <v>1.23765708319047E-2</v>
      </c>
      <c r="J84" s="21">
        <v>20018</v>
      </c>
      <c r="K84" s="36">
        <v>0.52464945616563996</v>
      </c>
      <c r="L84" s="21">
        <v>18137</v>
      </c>
      <c r="M84" s="36">
        <v>0.47535054383435998</v>
      </c>
      <c r="N84" s="21">
        <v>10354</v>
      </c>
      <c r="O84" s="20">
        <f t="shared" si="12"/>
        <v>27.136679334294325</v>
      </c>
      <c r="P84" s="21">
        <v>10195</v>
      </c>
      <c r="Q84" s="20">
        <v>26.719958065784301</v>
      </c>
      <c r="R84" s="21">
        <v>25619</v>
      </c>
      <c r="S84" s="20">
        <f t="shared" si="13"/>
        <v>67.14454199973791</v>
      </c>
      <c r="T84" s="21">
        <v>13743</v>
      </c>
      <c r="U84" s="20">
        <v>36.018870397064603</v>
      </c>
      <c r="V84" s="21">
        <v>3862</v>
      </c>
      <c r="W84" s="20">
        <v>10.1218713143756</v>
      </c>
      <c r="X84" s="37" t="s">
        <v>1834</v>
      </c>
      <c r="Y84" s="20">
        <f t="shared" si="14"/>
        <v>60.615908793080855</v>
      </c>
      <c r="Z84" s="38">
        <v>9</v>
      </c>
      <c r="AA84" s="38">
        <v>44</v>
      </c>
      <c r="AB84" s="21">
        <v>5977</v>
      </c>
      <c r="AC84" s="21">
        <v>10568</v>
      </c>
      <c r="AD84" s="22">
        <v>3.6</v>
      </c>
      <c r="AE84" s="20">
        <v>2.3467069999999999</v>
      </c>
      <c r="AF84" s="20">
        <v>0.50151400000000002</v>
      </c>
      <c r="AG84" s="20">
        <v>0.94625300000000001</v>
      </c>
      <c r="AH84" s="22">
        <v>1</v>
      </c>
      <c r="AI84" s="23">
        <v>36.216748768472897</v>
      </c>
      <c r="AJ84" s="23">
        <f t="shared" si="16"/>
        <v>3827.3860098522155</v>
      </c>
      <c r="AK84" s="18">
        <v>18.307457815900001</v>
      </c>
      <c r="AL84" s="21">
        <v>6612</v>
      </c>
      <c r="AM84" s="18">
        <v>43.097474837199997</v>
      </c>
      <c r="AN84" s="21">
        <v>15566</v>
      </c>
      <c r="AO84" s="18">
        <v>78.159955873499996</v>
      </c>
      <c r="AP84" s="21">
        <v>28229</v>
      </c>
      <c r="AQ84" s="18">
        <v>11.192246151499999</v>
      </c>
      <c r="AR84" s="21">
        <v>4042</v>
      </c>
      <c r="AS84" s="18">
        <v>18.280485089500001</v>
      </c>
      <c r="AT84" s="21">
        <v>6602</v>
      </c>
      <c r="AU84" s="18">
        <v>19.476015570600001</v>
      </c>
      <c r="AV84" s="21">
        <v>7034</v>
      </c>
      <c r="AW84" s="18">
        <v>59.429563020499998</v>
      </c>
      <c r="AX84" s="21">
        <v>21464</v>
      </c>
      <c r="AY84" s="18">
        <v>8.9750035491000002</v>
      </c>
      <c r="AZ84" s="21">
        <v>3242</v>
      </c>
      <c r="BA84" s="18">
        <v>4.9875310898</v>
      </c>
      <c r="BB84" s="21">
        <v>1801</v>
      </c>
      <c r="BC84" s="1">
        <v>65</v>
      </c>
      <c r="BD84" s="1">
        <v>55</v>
      </c>
      <c r="BE84" s="1">
        <v>10</v>
      </c>
      <c r="BF84" s="1">
        <v>725</v>
      </c>
      <c r="BG84" s="1">
        <v>610</v>
      </c>
      <c r="BH84" s="1">
        <v>115</v>
      </c>
      <c r="BI84" s="1">
        <v>0</v>
      </c>
      <c r="BJ84" s="22"/>
      <c r="BK84" s="22">
        <v>1</v>
      </c>
      <c r="BL84" s="22"/>
      <c r="BM84" s="22">
        <f>1+5+2</f>
        <v>8</v>
      </c>
      <c r="BN84" s="22">
        <v>0</v>
      </c>
      <c r="BO84" s="22">
        <v>485</v>
      </c>
      <c r="BP84" s="22">
        <v>6</v>
      </c>
      <c r="BQ84" s="22">
        <v>0</v>
      </c>
      <c r="BR84" s="22">
        <v>73</v>
      </c>
      <c r="BS84" s="22">
        <v>3</v>
      </c>
      <c r="BT84" s="22">
        <v>2</v>
      </c>
      <c r="BU84" s="22">
        <v>2</v>
      </c>
      <c r="BV84" s="22">
        <v>20</v>
      </c>
      <c r="BW84" s="22">
        <v>4</v>
      </c>
      <c r="BX84" s="22">
        <v>3</v>
      </c>
      <c r="BY84" s="22">
        <v>17</v>
      </c>
      <c r="BZ84" s="22">
        <v>64</v>
      </c>
      <c r="CA84" s="22">
        <v>291</v>
      </c>
      <c r="CB84" s="39" t="s">
        <v>275</v>
      </c>
      <c r="CC84" s="22">
        <v>176</v>
      </c>
      <c r="CD84" s="22">
        <v>15</v>
      </c>
      <c r="CE84" s="22">
        <v>21</v>
      </c>
      <c r="CF84" s="22">
        <v>97</v>
      </c>
      <c r="CG84" s="22">
        <v>43</v>
      </c>
      <c r="CH84" s="20">
        <v>21.555639666918999</v>
      </c>
      <c r="CI84" s="20">
        <v>22.738455715367099</v>
      </c>
      <c r="CJ84" s="20">
        <v>54.627176381529203</v>
      </c>
      <c r="CK84" s="20">
        <v>83.762301286903906</v>
      </c>
      <c r="CL84" s="20">
        <v>16.919000757002301</v>
      </c>
      <c r="CM84" s="20">
        <v>84.755866767600295</v>
      </c>
      <c r="CN84" s="20"/>
      <c r="CO84" s="1" t="s">
        <v>276</v>
      </c>
      <c r="CP84" s="21">
        <v>24000</v>
      </c>
      <c r="CQ84" s="21">
        <v>24000</v>
      </c>
      <c r="CR84" s="21">
        <v>0</v>
      </c>
      <c r="CS84" s="21">
        <v>0</v>
      </c>
      <c r="CT84" s="21">
        <v>5044</v>
      </c>
      <c r="CU84" s="21">
        <v>7</v>
      </c>
      <c r="CV84" s="21">
        <v>1</v>
      </c>
      <c r="CW84" s="22">
        <v>87</v>
      </c>
      <c r="CX84" s="22">
        <v>14688</v>
      </c>
      <c r="CY84" s="22">
        <v>628</v>
      </c>
      <c r="CZ84" s="22">
        <v>28</v>
      </c>
      <c r="DA84" s="22">
        <v>1228</v>
      </c>
      <c r="DB84" s="22">
        <v>62</v>
      </c>
      <c r="DC84" s="22">
        <v>29</v>
      </c>
      <c r="DD84" s="22">
        <v>4182</v>
      </c>
      <c r="DE84" s="22">
        <v>180</v>
      </c>
      <c r="DF84" s="22">
        <v>16</v>
      </c>
      <c r="DG84" s="22">
        <v>1738</v>
      </c>
      <c r="DH84" s="22">
        <v>110</v>
      </c>
      <c r="DI84" s="22">
        <v>8</v>
      </c>
      <c r="DJ84" s="22">
        <v>1854</v>
      </c>
      <c r="DK84" s="22">
        <v>75</v>
      </c>
      <c r="DL84" s="22">
        <v>2</v>
      </c>
      <c r="DM84" s="22">
        <v>2217</v>
      </c>
      <c r="DN84" s="22">
        <v>139</v>
      </c>
      <c r="DO84" s="1">
        <v>8.6199999999999992</v>
      </c>
      <c r="DP84" s="1" t="s">
        <v>358</v>
      </c>
      <c r="DQ84" s="1">
        <v>6.8</v>
      </c>
      <c r="DR84" s="21">
        <v>1579050</v>
      </c>
      <c r="DS84" s="21">
        <v>7501</v>
      </c>
      <c r="DT84" s="21">
        <v>7394.7076150600496</v>
      </c>
      <c r="DU84" s="40">
        <v>2</v>
      </c>
      <c r="DV84" s="1">
        <v>3</v>
      </c>
      <c r="DW84" s="1">
        <v>1</v>
      </c>
      <c r="DX84" s="1">
        <v>0</v>
      </c>
      <c r="DY84" s="1">
        <v>7</v>
      </c>
      <c r="DZ84" s="1">
        <v>3</v>
      </c>
      <c r="EA84" s="1">
        <v>843</v>
      </c>
      <c r="EB84" s="1">
        <v>1646</v>
      </c>
      <c r="EC84" s="1">
        <v>172296</v>
      </c>
      <c r="ED84" s="21">
        <v>18912</v>
      </c>
      <c r="EE84" s="21">
        <v>18751</v>
      </c>
      <c r="EF84" s="20">
        <v>99.148688663282599</v>
      </c>
      <c r="EG84" s="20">
        <v>42.232414271238902</v>
      </c>
      <c r="EH84" s="20">
        <v>57.767585728761098</v>
      </c>
      <c r="EI84" s="22">
        <v>161</v>
      </c>
      <c r="EJ84" s="20">
        <v>0.85131133671742798</v>
      </c>
      <c r="EK84" s="21">
        <v>1795</v>
      </c>
      <c r="EL84" s="21">
        <v>6806</v>
      </c>
      <c r="EM84" s="41">
        <v>3169.625</v>
      </c>
      <c r="EN84" s="21">
        <v>16932</v>
      </c>
      <c r="EO84" s="28">
        <v>7.1993859999999996</v>
      </c>
      <c r="EP84" s="28">
        <v>50.909520999999998</v>
      </c>
      <c r="EQ84" s="28">
        <v>16.070163000000001</v>
      </c>
      <c r="ER84" s="28">
        <v>25.324829000000001</v>
      </c>
      <c r="ES84" s="1">
        <v>84.500262000000006</v>
      </c>
      <c r="ET84" s="1">
        <v>4.82</v>
      </c>
      <c r="EU84" s="31">
        <v>56.540386479394698</v>
      </c>
      <c r="EV84" s="31" t="s">
        <v>299</v>
      </c>
      <c r="EW84" s="1">
        <v>9</v>
      </c>
      <c r="EX84" s="1">
        <v>1</v>
      </c>
      <c r="EY84" s="1">
        <v>0</v>
      </c>
      <c r="EZ84" s="1">
        <v>0</v>
      </c>
      <c r="FA84" s="1">
        <v>0</v>
      </c>
      <c r="FB84" s="33">
        <v>1</v>
      </c>
      <c r="FC84" s="1">
        <v>9</v>
      </c>
      <c r="FD84" s="1">
        <v>0</v>
      </c>
      <c r="FE84" s="1">
        <v>0</v>
      </c>
      <c r="FF84" s="1">
        <v>0</v>
      </c>
      <c r="FG84" s="1">
        <v>0</v>
      </c>
      <c r="FH84" s="1">
        <v>2</v>
      </c>
      <c r="FI84" s="22">
        <v>0</v>
      </c>
      <c r="FJ84" s="18">
        <v>1332.7</v>
      </c>
      <c r="FK84" s="18">
        <v>1239.25</v>
      </c>
      <c r="FL84" s="41">
        <v>15270.52</v>
      </c>
      <c r="FM84" s="41">
        <v>13057.09</v>
      </c>
      <c r="FN84" s="37" t="s">
        <v>1835</v>
      </c>
      <c r="FO84" s="37" t="s">
        <v>1836</v>
      </c>
      <c r="FP84" s="37" t="s">
        <v>1837</v>
      </c>
      <c r="FQ84" s="37" t="s">
        <v>1838</v>
      </c>
      <c r="FR84" s="37" t="s">
        <v>1839</v>
      </c>
      <c r="FS84" s="37" t="s">
        <v>1840</v>
      </c>
      <c r="FT84" s="37" t="s">
        <v>1841</v>
      </c>
      <c r="FU84" s="37" t="s">
        <v>1842</v>
      </c>
      <c r="FV84" s="37" t="s">
        <v>1843</v>
      </c>
      <c r="FW84" s="37" t="s">
        <v>1844</v>
      </c>
      <c r="FX84" s="37" t="s">
        <v>1845</v>
      </c>
      <c r="FY84" s="37" t="s">
        <v>1846</v>
      </c>
      <c r="FZ84" s="1" t="s">
        <v>275</v>
      </c>
      <c r="GA84" s="1" t="s">
        <v>275</v>
      </c>
      <c r="GB84" s="37" t="s">
        <v>1847</v>
      </c>
      <c r="GC84" s="37" t="s">
        <v>1848</v>
      </c>
      <c r="GD84" s="37" t="s">
        <v>1849</v>
      </c>
      <c r="GE84" s="37" t="s">
        <v>1850</v>
      </c>
      <c r="GF84" s="37" t="s">
        <v>1851</v>
      </c>
      <c r="GG84" s="37" t="s">
        <v>1852</v>
      </c>
      <c r="GH84" s="1">
        <v>0</v>
      </c>
      <c r="GI84" s="1">
        <v>0</v>
      </c>
      <c r="GJ84" s="1" t="s">
        <v>275</v>
      </c>
      <c r="GK84" s="1" t="s">
        <v>275</v>
      </c>
      <c r="GL84" s="1" t="s">
        <v>275</v>
      </c>
      <c r="GM84" s="1" t="s">
        <v>275</v>
      </c>
      <c r="GN84" s="1">
        <v>49.85</v>
      </c>
      <c r="GO84" s="1">
        <v>31.66</v>
      </c>
      <c r="GP84" s="1" t="s">
        <v>275</v>
      </c>
      <c r="GQ84" s="1" t="s">
        <v>275</v>
      </c>
      <c r="GR84" s="1" t="s">
        <v>275</v>
      </c>
      <c r="GS84" s="1" t="s">
        <v>275</v>
      </c>
      <c r="GT84" s="1">
        <v>60.63</v>
      </c>
      <c r="GU84" s="1">
        <v>210.98</v>
      </c>
      <c r="GV84" s="1" t="s">
        <v>275</v>
      </c>
      <c r="GW84" s="1" t="s">
        <v>275</v>
      </c>
      <c r="GX84" s="1" t="s">
        <v>275</v>
      </c>
      <c r="GY84" s="1" t="s">
        <v>275</v>
      </c>
      <c r="GZ84" s="1" t="s">
        <v>275</v>
      </c>
      <c r="HA84" s="1" t="s">
        <v>275</v>
      </c>
      <c r="HB84" s="1">
        <v>20.239999999999998</v>
      </c>
      <c r="HC84" s="1">
        <v>148.26</v>
      </c>
      <c r="HD84" s="1" t="s">
        <v>275</v>
      </c>
      <c r="HE84" s="1" t="s">
        <v>275</v>
      </c>
      <c r="HF84" s="1" t="s">
        <v>275</v>
      </c>
      <c r="HG84" s="1" t="s">
        <v>275</v>
      </c>
      <c r="HH84" s="1" t="s">
        <v>275</v>
      </c>
      <c r="HI84" s="1" t="s">
        <v>275</v>
      </c>
      <c r="HJ84" s="1" t="s">
        <v>275</v>
      </c>
      <c r="HK84" s="1" t="s">
        <v>275</v>
      </c>
      <c r="HL84" s="1">
        <v>174.04</v>
      </c>
      <c r="HM84" s="1">
        <v>1951.12</v>
      </c>
      <c r="HN84" s="1" t="s">
        <v>275</v>
      </c>
      <c r="HO84" s="1" t="s">
        <v>275</v>
      </c>
      <c r="HP84" s="1" t="s">
        <v>275</v>
      </c>
      <c r="HQ84" s="1" t="s">
        <v>275</v>
      </c>
      <c r="HR84" s="1" t="s">
        <v>275</v>
      </c>
      <c r="HS84" s="1" t="s">
        <v>275</v>
      </c>
      <c r="HT84" s="1" t="s">
        <v>275</v>
      </c>
      <c r="HU84" s="1" t="s">
        <v>275</v>
      </c>
      <c r="HV84" s="1">
        <v>36.44</v>
      </c>
      <c r="HW84" s="1">
        <v>253.26</v>
      </c>
      <c r="HX84" s="1">
        <v>948.96</v>
      </c>
      <c r="HY84" s="1">
        <v>3116.7</v>
      </c>
      <c r="HZ84" s="1" t="s">
        <v>275</v>
      </c>
      <c r="IA84" s="1" t="s">
        <v>275</v>
      </c>
      <c r="IB84" s="1">
        <v>497.17</v>
      </c>
      <c r="IC84" s="1">
        <v>2439.14</v>
      </c>
      <c r="ID84" s="1" t="s">
        <v>275</v>
      </c>
      <c r="IE84" s="1" t="s">
        <v>275</v>
      </c>
      <c r="IF84" s="1" t="s">
        <v>275</v>
      </c>
      <c r="IG84" s="1" t="s">
        <v>275</v>
      </c>
      <c r="IH84" s="1">
        <v>81.180000000000007</v>
      </c>
      <c r="II84" s="1">
        <v>787.62</v>
      </c>
      <c r="IJ84" s="1">
        <v>68.58</v>
      </c>
      <c r="IK84" s="1">
        <v>60.01</v>
      </c>
      <c r="IL84" s="1" t="s">
        <v>275</v>
      </c>
      <c r="IM84" s="1" t="s">
        <v>275</v>
      </c>
      <c r="IN84" s="1" t="s">
        <v>275</v>
      </c>
      <c r="IO84" s="1" t="s">
        <v>275</v>
      </c>
      <c r="IP84" s="1" t="s">
        <v>275</v>
      </c>
      <c r="IQ84" s="1" t="s">
        <v>275</v>
      </c>
      <c r="IR84" s="1" t="s">
        <v>275</v>
      </c>
      <c r="IS84" s="1" t="s">
        <v>275</v>
      </c>
      <c r="IT84" s="1">
        <v>10.24</v>
      </c>
      <c r="IU84" s="1">
        <v>67.069999999999993</v>
      </c>
      <c r="IV84" s="1" t="s">
        <v>275</v>
      </c>
      <c r="IW84" s="1" t="s">
        <v>275</v>
      </c>
      <c r="IX84" s="1" t="s">
        <v>275</v>
      </c>
      <c r="IY84" s="1" t="s">
        <v>275</v>
      </c>
      <c r="IZ84" s="1" t="s">
        <v>275</v>
      </c>
      <c r="JA84" s="1" t="s">
        <v>275</v>
      </c>
      <c r="JB84" s="1" t="s">
        <v>275</v>
      </c>
      <c r="JC84" s="1" t="s">
        <v>275</v>
      </c>
      <c r="JD84" s="1" t="s">
        <v>275</v>
      </c>
      <c r="JE84" s="1" t="s">
        <v>275</v>
      </c>
      <c r="JF84" s="1" t="s">
        <v>275</v>
      </c>
      <c r="JG84" s="1" t="s">
        <v>275</v>
      </c>
      <c r="JH84" s="1" t="s">
        <v>275</v>
      </c>
      <c r="JI84" s="1" t="s">
        <v>275</v>
      </c>
      <c r="JJ84" s="1" t="s">
        <v>275</v>
      </c>
      <c r="JK84" s="1" t="s">
        <v>275</v>
      </c>
      <c r="JL84" s="1" t="s">
        <v>275</v>
      </c>
      <c r="JM84" s="1" t="s">
        <v>275</v>
      </c>
      <c r="JN84" s="1" t="s">
        <v>275</v>
      </c>
      <c r="JO84" s="1" t="s">
        <v>275</v>
      </c>
      <c r="JP84" s="1">
        <v>1774</v>
      </c>
      <c r="JQ84" s="26">
        <v>17387</v>
      </c>
      <c r="JR84" s="1">
        <f t="shared" si="15"/>
        <v>45.569388022539641</v>
      </c>
      <c r="JS84" s="1">
        <v>3932</v>
      </c>
      <c r="JT84" s="1">
        <v>66</v>
      </c>
      <c r="JU84" s="1">
        <v>1</v>
      </c>
      <c r="JV84" s="1">
        <v>9</v>
      </c>
      <c r="JW84" s="1">
        <v>21</v>
      </c>
      <c r="KO84" s="1">
        <v>12</v>
      </c>
      <c r="KU84" s="1">
        <v>19</v>
      </c>
      <c r="KY84" s="1">
        <v>3</v>
      </c>
      <c r="KZ84" s="1">
        <v>5</v>
      </c>
      <c r="LH84" s="1">
        <v>8</v>
      </c>
      <c r="LK84" s="1">
        <v>1</v>
      </c>
      <c r="LL84" s="1">
        <v>4</v>
      </c>
      <c r="LM84" s="1">
        <v>3</v>
      </c>
    </row>
    <row r="85" spans="1:327" ht="15" x14ac:dyDescent="0.25">
      <c r="A85" s="35" t="s">
        <v>1853</v>
      </c>
      <c r="B85" s="35" t="s">
        <v>1195</v>
      </c>
      <c r="C85" s="35" t="s">
        <v>698</v>
      </c>
      <c r="D85" s="24">
        <v>105.3</v>
      </c>
      <c r="E85" s="24">
        <f t="shared" si="11"/>
        <v>203.63722697056031</v>
      </c>
      <c r="F85" s="19">
        <v>98.731520776010797</v>
      </c>
      <c r="G85" s="19">
        <v>1.26847922398918</v>
      </c>
      <c r="H85" s="25">
        <v>21443</v>
      </c>
      <c r="I85" s="42">
        <v>6.9555971261573302E-3</v>
      </c>
      <c r="J85" s="25">
        <v>11101</v>
      </c>
      <c r="K85" s="42">
        <v>0.51769808329058398</v>
      </c>
      <c r="L85" s="25">
        <v>10342</v>
      </c>
      <c r="M85" s="42">
        <v>0.48230191670941602</v>
      </c>
      <c r="N85" s="25">
        <v>5221</v>
      </c>
      <c r="O85" s="19">
        <f t="shared" si="12"/>
        <v>24.34827216340997</v>
      </c>
      <c r="P85" s="25">
        <v>5254</v>
      </c>
      <c r="Q85" s="19">
        <v>24.502168539849801</v>
      </c>
      <c r="R85" s="25">
        <v>15023</v>
      </c>
      <c r="S85" s="20">
        <f t="shared" si="13"/>
        <v>70.060159492608307</v>
      </c>
      <c r="T85" s="25">
        <v>8310</v>
      </c>
      <c r="U85" s="19">
        <v>38.753905703492997</v>
      </c>
      <c r="V85" s="25">
        <v>2657</v>
      </c>
      <c r="W85" s="19">
        <v>12.390990066688399</v>
      </c>
      <c r="X85" s="37" t="s">
        <v>1854</v>
      </c>
      <c r="Y85" s="20">
        <f t="shared" si="14"/>
        <v>57.911672806976632</v>
      </c>
      <c r="Z85" s="1">
        <v>4</v>
      </c>
      <c r="AA85" s="1">
        <v>22</v>
      </c>
      <c r="AB85" s="26">
        <v>4418</v>
      </c>
      <c r="AC85" s="25">
        <v>5836</v>
      </c>
      <c r="AD85" s="1">
        <v>3.66</v>
      </c>
      <c r="AE85" s="19">
        <v>4.0781359999999998</v>
      </c>
      <c r="AF85" s="19">
        <v>0.80534600000000001</v>
      </c>
      <c r="AG85" s="19">
        <v>0.47978100000000001</v>
      </c>
      <c r="AH85" s="1">
        <v>1</v>
      </c>
      <c r="AI85" s="23">
        <v>26.852338413032101</v>
      </c>
      <c r="AJ85" s="23">
        <f t="shared" si="16"/>
        <v>1567.1024697845535</v>
      </c>
      <c r="AK85" s="24">
        <v>13.1823678299</v>
      </c>
      <c r="AL85" s="25">
        <v>2693</v>
      </c>
      <c r="AM85" s="24">
        <v>40.433498785899999</v>
      </c>
      <c r="AN85" s="25">
        <v>8259</v>
      </c>
      <c r="AO85" s="24">
        <v>68.3946829466</v>
      </c>
      <c r="AP85" s="25">
        <v>13971</v>
      </c>
      <c r="AQ85" s="24">
        <v>4.6636359299999999</v>
      </c>
      <c r="AR85" s="25">
        <v>953</v>
      </c>
      <c r="AS85" s="24">
        <v>6.5034519829999997</v>
      </c>
      <c r="AT85" s="25">
        <v>1328</v>
      </c>
      <c r="AU85" s="24">
        <v>21.362833892299999</v>
      </c>
      <c r="AV85" s="25">
        <v>4364</v>
      </c>
      <c r="AW85" s="24">
        <v>49.601569159699999</v>
      </c>
      <c r="AX85" s="25">
        <v>10132</v>
      </c>
      <c r="AY85" s="24">
        <v>4.9985846502999998</v>
      </c>
      <c r="AZ85" s="25">
        <v>1021</v>
      </c>
      <c r="BA85" s="24">
        <v>7.6248081348000003</v>
      </c>
      <c r="BB85" s="25">
        <v>1558</v>
      </c>
      <c r="BC85" s="1">
        <v>34</v>
      </c>
      <c r="BD85" s="1">
        <v>27</v>
      </c>
      <c r="BE85" s="1">
        <v>7</v>
      </c>
      <c r="BF85" s="1">
        <v>207</v>
      </c>
      <c r="BG85" s="1">
        <v>178</v>
      </c>
      <c r="BH85" s="1">
        <v>24</v>
      </c>
      <c r="BI85" s="1">
        <v>5</v>
      </c>
      <c r="BO85" s="1">
        <v>207</v>
      </c>
      <c r="BP85" s="1">
        <v>4</v>
      </c>
      <c r="BQ85" s="1">
        <v>0</v>
      </c>
      <c r="BR85" s="1">
        <v>20</v>
      </c>
      <c r="BS85" s="1">
        <v>3</v>
      </c>
      <c r="BT85" s="1">
        <v>0</v>
      </c>
      <c r="BU85" s="1">
        <v>3</v>
      </c>
      <c r="BV85" s="1">
        <v>6</v>
      </c>
      <c r="BW85" s="1">
        <v>22</v>
      </c>
      <c r="BX85" s="1">
        <v>1</v>
      </c>
      <c r="BY85" s="1">
        <v>6</v>
      </c>
      <c r="BZ85" s="1">
        <v>18</v>
      </c>
      <c r="CA85" s="1">
        <v>124</v>
      </c>
      <c r="CB85" s="39">
        <v>1</v>
      </c>
      <c r="CC85" s="1">
        <v>62</v>
      </c>
      <c r="CD85" s="1">
        <v>11</v>
      </c>
      <c r="CE85" s="1">
        <v>19</v>
      </c>
      <c r="CF85" s="1">
        <v>19</v>
      </c>
      <c r="CG85" s="1">
        <v>13</v>
      </c>
      <c r="CH85" s="19">
        <v>30.466072652501701</v>
      </c>
      <c r="CI85" s="19">
        <v>53.324194653872503</v>
      </c>
      <c r="CJ85" s="19">
        <v>28.101439342015102</v>
      </c>
      <c r="CK85" s="19">
        <v>90.661411925976694</v>
      </c>
      <c r="CL85" s="19">
        <v>17.7861549006169</v>
      </c>
      <c r="CM85" s="19">
        <v>94.499657299520194</v>
      </c>
      <c r="CN85" s="19"/>
      <c r="CO85" s="1">
        <v>0</v>
      </c>
      <c r="CP85" s="26">
        <v>8000</v>
      </c>
      <c r="CQ85" s="26">
        <v>5600</v>
      </c>
      <c r="CR85" s="26">
        <v>2400</v>
      </c>
      <c r="CS85" s="26">
        <v>0</v>
      </c>
      <c r="CT85" s="26">
        <v>3125</v>
      </c>
      <c r="CU85" s="26">
        <v>28</v>
      </c>
      <c r="CV85" s="26"/>
      <c r="CW85" s="1">
        <v>31</v>
      </c>
      <c r="CX85" s="1">
        <v>4871</v>
      </c>
      <c r="CY85" s="1">
        <v>257</v>
      </c>
      <c r="CZ85" s="1">
        <v>11</v>
      </c>
      <c r="DA85" s="1">
        <v>577</v>
      </c>
      <c r="DB85" s="1">
        <v>34</v>
      </c>
      <c r="DC85" s="1">
        <v>7</v>
      </c>
      <c r="DD85" s="1">
        <v>2079</v>
      </c>
      <c r="DE85" s="1">
        <v>89</v>
      </c>
      <c r="DF85" s="1">
        <v>7</v>
      </c>
      <c r="DG85" s="1">
        <v>1258</v>
      </c>
      <c r="DH85" s="1">
        <v>75</v>
      </c>
      <c r="DI85" s="1">
        <v>4</v>
      </c>
      <c r="DJ85" s="1">
        <v>749</v>
      </c>
      <c r="DK85" s="1">
        <v>40</v>
      </c>
      <c r="DO85" s="1">
        <v>9.3000000000000007</v>
      </c>
      <c r="DP85" s="1" t="s">
        <v>321</v>
      </c>
      <c r="DQ85" s="1">
        <v>3.38</v>
      </c>
      <c r="DR85" s="26">
        <v>569769</v>
      </c>
      <c r="DS85" s="26">
        <v>4229</v>
      </c>
      <c r="DT85" s="26">
        <v>1152.45595150042</v>
      </c>
      <c r="DU85" s="40">
        <v>5</v>
      </c>
      <c r="DV85" s="1">
        <v>4</v>
      </c>
      <c r="DW85" s="1">
        <v>0</v>
      </c>
      <c r="DX85" s="1">
        <v>0</v>
      </c>
      <c r="DY85" s="1">
        <v>0</v>
      </c>
      <c r="DZ85" s="1">
        <v>3</v>
      </c>
      <c r="EA85" s="1">
        <v>1187</v>
      </c>
      <c r="EB85" s="1">
        <v>2667</v>
      </c>
      <c r="EC85" s="1">
        <v>408500</v>
      </c>
      <c r="ED85" s="26">
        <v>11181</v>
      </c>
      <c r="EE85" s="26">
        <v>10999</v>
      </c>
      <c r="EF85" s="19">
        <v>98.372238619085905</v>
      </c>
      <c r="EG85" s="19">
        <v>43.003909446313301</v>
      </c>
      <c r="EH85" s="19">
        <v>56.996090553686699</v>
      </c>
      <c r="EI85" s="1">
        <v>182</v>
      </c>
      <c r="EJ85" s="19">
        <v>1.6277613809140501</v>
      </c>
      <c r="EK85" s="26">
        <v>1214</v>
      </c>
      <c r="EL85" s="26">
        <v>3004</v>
      </c>
      <c r="EM85" s="44">
        <v>503.476</v>
      </c>
      <c r="EN85" s="26">
        <v>9917</v>
      </c>
      <c r="EO85" s="23">
        <v>3.7208830000000002</v>
      </c>
      <c r="EP85" s="23">
        <v>38.822225000000003</v>
      </c>
      <c r="EQ85" s="23">
        <v>20.540486000000001</v>
      </c>
      <c r="ER85" s="23">
        <v>35.182011000000003</v>
      </c>
      <c r="ES85" s="1">
        <v>3.7067920000000001</v>
      </c>
      <c r="ET85" s="1">
        <v>0.21</v>
      </c>
      <c r="EU85" s="31">
        <v>57.857215291415599</v>
      </c>
      <c r="EV85" s="31" t="s">
        <v>462</v>
      </c>
      <c r="EW85" s="1">
        <v>1</v>
      </c>
      <c r="EX85" s="1">
        <v>0</v>
      </c>
      <c r="EY85" s="1">
        <v>0</v>
      </c>
      <c r="EZ85" s="1">
        <v>0</v>
      </c>
      <c r="FA85" s="1">
        <v>0</v>
      </c>
      <c r="FB85" s="33">
        <v>0</v>
      </c>
      <c r="FC85" s="1" t="s">
        <v>275</v>
      </c>
      <c r="FD85" s="1" t="s">
        <v>275</v>
      </c>
      <c r="FE85" s="1" t="s">
        <v>275</v>
      </c>
      <c r="FF85" s="1" t="s">
        <v>275</v>
      </c>
      <c r="FG85" s="1" t="s">
        <v>275</v>
      </c>
      <c r="FH85" s="1">
        <v>3</v>
      </c>
      <c r="FI85" s="1">
        <v>2</v>
      </c>
      <c r="FJ85" s="24">
        <v>5440.48</v>
      </c>
      <c r="FK85" s="24">
        <v>5395.98</v>
      </c>
      <c r="FL85" s="44">
        <v>13074.75</v>
      </c>
      <c r="FM85" s="44">
        <v>28372.240000000002</v>
      </c>
      <c r="FN85" s="1" t="s">
        <v>275</v>
      </c>
      <c r="FO85" s="1" t="s">
        <v>275</v>
      </c>
      <c r="FP85" s="37" t="s">
        <v>1855</v>
      </c>
      <c r="FQ85" s="37" t="s">
        <v>1856</v>
      </c>
      <c r="FR85" s="37" t="s">
        <v>1857</v>
      </c>
      <c r="FS85" s="37" t="s">
        <v>1858</v>
      </c>
      <c r="FT85" s="37" t="s">
        <v>1859</v>
      </c>
      <c r="FU85" s="37" t="s">
        <v>1860</v>
      </c>
      <c r="FV85" s="37" t="s">
        <v>1861</v>
      </c>
      <c r="FW85" s="37" t="s">
        <v>1862</v>
      </c>
      <c r="FX85" s="37" t="s">
        <v>1863</v>
      </c>
      <c r="FY85" s="37" t="s">
        <v>1864</v>
      </c>
      <c r="FZ85" s="1" t="s">
        <v>275</v>
      </c>
      <c r="GA85" s="1" t="s">
        <v>275</v>
      </c>
      <c r="GB85" s="37" t="s">
        <v>1865</v>
      </c>
      <c r="GC85" s="37" t="s">
        <v>1866</v>
      </c>
      <c r="GD85" s="37" t="s">
        <v>1867</v>
      </c>
      <c r="GE85" s="37" t="s">
        <v>1868</v>
      </c>
      <c r="GF85" s="37" t="s">
        <v>1869</v>
      </c>
      <c r="GG85" s="37" t="s">
        <v>1870</v>
      </c>
      <c r="GH85" s="1" t="s">
        <v>275</v>
      </c>
      <c r="GI85" s="1" t="s">
        <v>275</v>
      </c>
      <c r="GJ85" s="1" t="s">
        <v>275</v>
      </c>
      <c r="GK85" s="1" t="s">
        <v>275</v>
      </c>
      <c r="GL85" s="1" t="s">
        <v>275</v>
      </c>
      <c r="GM85" s="1" t="s">
        <v>275</v>
      </c>
      <c r="GN85" s="1">
        <v>12583.85</v>
      </c>
      <c r="GO85" s="1">
        <v>4368.2700000000004</v>
      </c>
      <c r="GP85" s="1" t="s">
        <v>275</v>
      </c>
      <c r="GQ85" s="1" t="s">
        <v>275</v>
      </c>
      <c r="GR85" s="1" t="s">
        <v>275</v>
      </c>
      <c r="GS85" s="1" t="s">
        <v>275</v>
      </c>
      <c r="GT85" s="1" t="s">
        <v>275</v>
      </c>
      <c r="GU85" s="1" t="s">
        <v>275</v>
      </c>
      <c r="GV85" s="1" t="s">
        <v>275</v>
      </c>
      <c r="GW85" s="1" t="s">
        <v>275</v>
      </c>
      <c r="GX85" s="1">
        <v>4363.01</v>
      </c>
      <c r="GY85" s="1">
        <v>18075.169999999998</v>
      </c>
      <c r="GZ85" s="1" t="s">
        <v>275</v>
      </c>
      <c r="HA85" s="1" t="s">
        <v>275</v>
      </c>
      <c r="HB85" s="1" t="s">
        <v>275</v>
      </c>
      <c r="HC85" s="1" t="s">
        <v>275</v>
      </c>
      <c r="HD85" s="1" t="s">
        <v>275</v>
      </c>
      <c r="HE85" s="1" t="s">
        <v>275</v>
      </c>
      <c r="HF85" s="1" t="s">
        <v>275</v>
      </c>
      <c r="HG85" s="1" t="s">
        <v>275</v>
      </c>
      <c r="HH85" s="1" t="s">
        <v>275</v>
      </c>
      <c r="HI85" s="1" t="s">
        <v>275</v>
      </c>
      <c r="HJ85" s="1" t="s">
        <v>275</v>
      </c>
      <c r="HK85" s="1" t="s">
        <v>275</v>
      </c>
      <c r="HL85" s="1">
        <v>2.31</v>
      </c>
      <c r="HM85" s="1">
        <v>21.76</v>
      </c>
      <c r="HN85" s="1" t="s">
        <v>275</v>
      </c>
      <c r="HO85" s="1" t="s">
        <v>275</v>
      </c>
      <c r="HP85" s="1" t="s">
        <v>275</v>
      </c>
      <c r="HQ85" s="1" t="s">
        <v>275</v>
      </c>
      <c r="HR85" s="1" t="s">
        <v>275</v>
      </c>
      <c r="HS85" s="1" t="s">
        <v>275</v>
      </c>
      <c r="HT85" s="1" t="s">
        <v>275</v>
      </c>
      <c r="HU85" s="1" t="s">
        <v>275</v>
      </c>
      <c r="HV85" s="1" t="s">
        <v>275</v>
      </c>
      <c r="HW85" s="1" t="s">
        <v>275</v>
      </c>
      <c r="HX85" s="1">
        <v>152.80000000000001</v>
      </c>
      <c r="HY85" s="1">
        <v>772.83</v>
      </c>
      <c r="HZ85" s="1" t="s">
        <v>275</v>
      </c>
      <c r="IA85" s="1" t="s">
        <v>275</v>
      </c>
      <c r="IB85" s="1">
        <v>306.67</v>
      </c>
      <c r="IC85" s="1">
        <v>1193.73</v>
      </c>
      <c r="ID85" s="1" t="s">
        <v>275</v>
      </c>
      <c r="IE85" s="1" t="s">
        <v>275</v>
      </c>
      <c r="IF85" s="1" t="s">
        <v>275</v>
      </c>
      <c r="IG85" s="1" t="s">
        <v>275</v>
      </c>
      <c r="IH85" s="1" t="s">
        <v>275</v>
      </c>
      <c r="II85" s="1" t="s">
        <v>275</v>
      </c>
      <c r="IJ85" s="1" t="s">
        <v>275</v>
      </c>
      <c r="IK85" s="1" t="s">
        <v>275</v>
      </c>
      <c r="IL85" s="1" t="s">
        <v>275</v>
      </c>
      <c r="IM85" s="1" t="s">
        <v>275</v>
      </c>
      <c r="IN85" s="1" t="s">
        <v>275</v>
      </c>
      <c r="IO85" s="1" t="s">
        <v>275</v>
      </c>
      <c r="IP85" s="1" t="s">
        <v>275</v>
      </c>
      <c r="IQ85" s="1" t="s">
        <v>275</v>
      </c>
      <c r="IR85" s="1" t="s">
        <v>275</v>
      </c>
      <c r="IS85" s="1" t="s">
        <v>275</v>
      </c>
      <c r="IT85" s="1" t="s">
        <v>275</v>
      </c>
      <c r="IU85" s="1" t="s">
        <v>275</v>
      </c>
      <c r="IV85" s="1" t="s">
        <v>275</v>
      </c>
      <c r="IW85" s="1" t="s">
        <v>275</v>
      </c>
      <c r="IX85" s="1" t="s">
        <v>275</v>
      </c>
      <c r="IY85" s="1" t="s">
        <v>275</v>
      </c>
      <c r="IZ85" s="1" t="s">
        <v>275</v>
      </c>
      <c r="JA85" s="1" t="s">
        <v>275</v>
      </c>
      <c r="JB85" s="1" t="s">
        <v>275</v>
      </c>
      <c r="JC85" s="1" t="s">
        <v>275</v>
      </c>
      <c r="JD85" s="1">
        <v>375.51</v>
      </c>
      <c r="JE85" s="1">
        <v>3546.46</v>
      </c>
      <c r="JF85" s="1" t="s">
        <v>275</v>
      </c>
      <c r="JG85" s="1" t="s">
        <v>275</v>
      </c>
      <c r="JH85" s="1">
        <v>23.18</v>
      </c>
      <c r="JI85" s="1">
        <v>99.63</v>
      </c>
      <c r="JJ85" s="1" t="s">
        <v>275</v>
      </c>
      <c r="JK85" s="1" t="s">
        <v>275</v>
      </c>
      <c r="JL85" s="1" t="s">
        <v>275</v>
      </c>
      <c r="JM85" s="1" t="s">
        <v>275</v>
      </c>
      <c r="JN85" s="1" t="s">
        <v>275</v>
      </c>
      <c r="JO85" s="1" t="s">
        <v>275</v>
      </c>
      <c r="JP85" s="1">
        <v>228</v>
      </c>
      <c r="JQ85" s="26">
        <v>3605</v>
      </c>
      <c r="JR85" s="1">
        <f t="shared" si="15"/>
        <v>16.812013244415429</v>
      </c>
      <c r="JS85" s="1">
        <v>375</v>
      </c>
      <c r="JT85" s="1">
        <v>89</v>
      </c>
      <c r="JU85" s="1">
        <v>1</v>
      </c>
      <c r="JV85" s="1">
        <v>49</v>
      </c>
      <c r="JW85" s="1">
        <v>20</v>
      </c>
      <c r="JX85" s="1">
        <v>28</v>
      </c>
      <c r="KB85" s="1">
        <v>6</v>
      </c>
      <c r="KH85" s="1">
        <v>7</v>
      </c>
      <c r="KM85" s="1">
        <v>3</v>
      </c>
      <c r="KN85" s="1">
        <v>11</v>
      </c>
      <c r="KO85" s="1">
        <v>21</v>
      </c>
      <c r="KR85" s="1">
        <v>4</v>
      </c>
      <c r="KS85" s="1">
        <v>6</v>
      </c>
      <c r="KT85" s="1">
        <v>5</v>
      </c>
      <c r="KU85" s="1">
        <v>12</v>
      </c>
      <c r="KV85" s="1">
        <v>1</v>
      </c>
      <c r="KW85" s="1">
        <v>7</v>
      </c>
      <c r="LB85" s="1">
        <v>4</v>
      </c>
      <c r="LG85" s="1">
        <v>5</v>
      </c>
      <c r="LH85" s="1">
        <v>20</v>
      </c>
      <c r="LJ85" s="1">
        <v>6</v>
      </c>
      <c r="LL85" s="1">
        <v>5</v>
      </c>
      <c r="LM85" s="1">
        <v>4</v>
      </c>
    </row>
    <row r="86" spans="1:327" ht="15" x14ac:dyDescent="0.25">
      <c r="A86" s="35" t="s">
        <v>1871</v>
      </c>
      <c r="B86" s="35" t="s">
        <v>1547</v>
      </c>
      <c r="C86" s="35" t="s">
        <v>698</v>
      </c>
      <c r="D86" s="18">
        <v>319.89999999999998</v>
      </c>
      <c r="E86" s="18">
        <f t="shared" si="11"/>
        <v>181.01281650515787</v>
      </c>
      <c r="F86" s="19">
        <v>60.622388008151098</v>
      </c>
      <c r="G86" s="20">
        <v>39.377611991848902</v>
      </c>
      <c r="H86" s="21">
        <v>57906</v>
      </c>
      <c r="I86" s="36">
        <v>1.8783323564205898E-2</v>
      </c>
      <c r="J86" s="21">
        <v>30000</v>
      </c>
      <c r="K86" s="36">
        <v>0.518081027872759</v>
      </c>
      <c r="L86" s="21">
        <v>27906</v>
      </c>
      <c r="M86" s="36">
        <v>0.481918972127241</v>
      </c>
      <c r="N86" s="21">
        <v>13943</v>
      </c>
      <c r="O86" s="20">
        <f t="shared" si="12"/>
        <v>24.078679238766277</v>
      </c>
      <c r="P86" s="21">
        <v>13853</v>
      </c>
      <c r="Q86" s="20">
        <v>23.923254930404401</v>
      </c>
      <c r="R86" s="21">
        <v>40988</v>
      </c>
      <c r="S86" s="20">
        <f t="shared" si="13"/>
        <v>70.783683901495536</v>
      </c>
      <c r="T86" s="21">
        <v>23606</v>
      </c>
      <c r="U86" s="20">
        <v>40.766069146547899</v>
      </c>
      <c r="V86" s="21">
        <v>6496</v>
      </c>
      <c r="W86" s="20">
        <v>11.218181190204801</v>
      </c>
      <c r="X86" s="37" t="s">
        <v>1872</v>
      </c>
      <c r="Y86" s="20">
        <f t="shared" si="14"/>
        <v>63.860394432355882</v>
      </c>
      <c r="Z86" s="38">
        <v>8</v>
      </c>
      <c r="AA86" s="38">
        <v>19</v>
      </c>
      <c r="AB86" s="21">
        <v>12453</v>
      </c>
      <c r="AC86" s="21">
        <v>17466</v>
      </c>
      <c r="AD86" s="22">
        <v>3.31</v>
      </c>
      <c r="AE86" s="20">
        <v>1.5802130000000001</v>
      </c>
      <c r="AF86" s="20">
        <v>1.064926</v>
      </c>
      <c r="AG86" s="20">
        <v>0.60116800000000004</v>
      </c>
      <c r="AH86" s="22">
        <v>0</v>
      </c>
      <c r="AI86" s="23">
        <v>19.5417534557849</v>
      </c>
      <c r="AJ86" s="23">
        <f t="shared" si="16"/>
        <v>3413.1626585873905</v>
      </c>
      <c r="AK86" s="18">
        <v>9.7308308090000004</v>
      </c>
      <c r="AL86" s="21">
        <v>5493</v>
      </c>
      <c r="AM86" s="18">
        <v>37.970405206800002</v>
      </c>
      <c r="AN86" s="21">
        <v>21436</v>
      </c>
      <c r="AO86" s="18">
        <v>57.178277256599998</v>
      </c>
      <c r="AP86" s="21">
        <v>32279</v>
      </c>
      <c r="AQ86" s="18">
        <v>3.4760891126</v>
      </c>
      <c r="AR86" s="21">
        <v>1962</v>
      </c>
      <c r="AS86" s="18">
        <v>4.5374663372999997</v>
      </c>
      <c r="AT86" s="21">
        <v>2562</v>
      </c>
      <c r="AU86" s="18">
        <v>21.1535082336</v>
      </c>
      <c r="AV86" s="21">
        <v>11942</v>
      </c>
      <c r="AW86" s="18">
        <v>34.298005689999997</v>
      </c>
      <c r="AX86" s="21">
        <v>19363</v>
      </c>
      <c r="AY86" s="18">
        <v>3.6079164847</v>
      </c>
      <c r="AZ86" s="21">
        <v>2037</v>
      </c>
      <c r="BA86" s="18">
        <v>7.3715780969000004</v>
      </c>
      <c r="BB86" s="21">
        <v>4162</v>
      </c>
      <c r="BC86" s="1">
        <v>69</v>
      </c>
      <c r="BD86" s="1">
        <v>46</v>
      </c>
      <c r="BE86" s="1">
        <v>23</v>
      </c>
      <c r="BF86" s="1">
        <v>289</v>
      </c>
      <c r="BG86" s="1">
        <v>238</v>
      </c>
      <c r="BH86" s="1">
        <v>51</v>
      </c>
      <c r="BI86" s="1">
        <v>0</v>
      </c>
      <c r="BJ86" s="22"/>
      <c r="BK86" s="22"/>
      <c r="BL86" s="22"/>
      <c r="BM86" s="22"/>
      <c r="BN86" s="22"/>
      <c r="BO86" s="22">
        <v>1192</v>
      </c>
      <c r="BP86" s="22">
        <v>8</v>
      </c>
      <c r="BQ86" s="22">
        <v>1</v>
      </c>
      <c r="BR86" s="22">
        <v>61</v>
      </c>
      <c r="BS86" s="22">
        <v>5</v>
      </c>
      <c r="BT86" s="22">
        <v>0</v>
      </c>
      <c r="BU86" s="22">
        <v>8</v>
      </c>
      <c r="BV86" s="22">
        <v>42</v>
      </c>
      <c r="BW86" s="22">
        <v>87</v>
      </c>
      <c r="BX86" s="22">
        <v>29</v>
      </c>
      <c r="BY86" s="22">
        <v>12</v>
      </c>
      <c r="BZ86" s="22">
        <v>198</v>
      </c>
      <c r="CA86" s="22">
        <v>741</v>
      </c>
      <c r="CB86" s="39">
        <v>1</v>
      </c>
      <c r="CC86" s="22">
        <v>155</v>
      </c>
      <c r="CD86" s="22">
        <v>44</v>
      </c>
      <c r="CE86" s="22">
        <v>27</v>
      </c>
      <c r="CF86" s="22">
        <v>61</v>
      </c>
      <c r="CG86" s="22">
        <v>23</v>
      </c>
      <c r="CH86" s="20">
        <v>43.913889843123798</v>
      </c>
      <c r="CI86" s="20">
        <v>51.557311347761399</v>
      </c>
      <c r="CJ86" s="20">
        <v>40.6675827321654</v>
      </c>
      <c r="CK86" s="20">
        <v>91.795488377419005</v>
      </c>
      <c r="CL86" s="20">
        <v>29.417153326462799</v>
      </c>
      <c r="CM86" s="20">
        <v>94.200160311462298</v>
      </c>
      <c r="CN86" s="20"/>
      <c r="CO86" s="1">
        <v>0</v>
      </c>
      <c r="CP86" s="21">
        <v>35000</v>
      </c>
      <c r="CQ86" s="21">
        <v>28000</v>
      </c>
      <c r="CR86" s="21">
        <v>3500</v>
      </c>
      <c r="CS86" s="21">
        <v>3500</v>
      </c>
      <c r="CT86" s="21">
        <v>9585</v>
      </c>
      <c r="CU86" s="21">
        <v>3</v>
      </c>
      <c r="CV86" s="21">
        <v>28</v>
      </c>
      <c r="CW86" s="22">
        <v>94</v>
      </c>
      <c r="CX86" s="22">
        <v>15728</v>
      </c>
      <c r="CY86" s="22">
        <v>854</v>
      </c>
      <c r="CZ86" s="22">
        <v>36</v>
      </c>
      <c r="DA86" s="22">
        <v>1408</v>
      </c>
      <c r="DB86" s="22">
        <v>86</v>
      </c>
      <c r="DC86" s="22">
        <v>36</v>
      </c>
      <c r="DD86" s="22">
        <v>5227</v>
      </c>
      <c r="DE86" s="22">
        <v>249</v>
      </c>
      <c r="DF86" s="22">
        <v>14</v>
      </c>
      <c r="DG86" s="22">
        <v>2720</v>
      </c>
      <c r="DH86" s="22">
        <v>129</v>
      </c>
      <c r="DI86" s="22">
        <v>7</v>
      </c>
      <c r="DJ86" s="22">
        <v>1649</v>
      </c>
      <c r="DK86" s="22">
        <v>67</v>
      </c>
      <c r="DL86" s="22">
        <v>1</v>
      </c>
      <c r="DM86" s="22">
        <v>4641</v>
      </c>
      <c r="DN86" s="22">
        <v>309</v>
      </c>
      <c r="DO86" s="1">
        <v>10.65</v>
      </c>
      <c r="DP86" s="1" t="s">
        <v>720</v>
      </c>
      <c r="DQ86" s="1">
        <v>2.76</v>
      </c>
      <c r="DR86" s="21">
        <v>840928</v>
      </c>
      <c r="DS86" s="21">
        <v>9883</v>
      </c>
      <c r="DT86" s="21">
        <v>8753.6122993295194</v>
      </c>
      <c r="DU86" s="40">
        <v>7</v>
      </c>
      <c r="DV86" s="1">
        <v>11</v>
      </c>
      <c r="DW86" s="1">
        <v>0</v>
      </c>
      <c r="DX86" s="1">
        <v>0</v>
      </c>
      <c r="DY86" s="1">
        <v>8</v>
      </c>
      <c r="DZ86" s="1">
        <v>13</v>
      </c>
      <c r="EA86" s="1">
        <v>1552</v>
      </c>
      <c r="EB86" s="1">
        <v>2936</v>
      </c>
      <c r="EC86" s="1">
        <v>484704</v>
      </c>
      <c r="ED86" s="21">
        <v>29180</v>
      </c>
      <c r="EE86" s="21">
        <v>28582</v>
      </c>
      <c r="EF86" s="20">
        <v>97.950651130911595</v>
      </c>
      <c r="EG86" s="20">
        <v>42.026450213421001</v>
      </c>
      <c r="EH86" s="20">
        <v>57.973549786578999</v>
      </c>
      <c r="EI86" s="22">
        <v>598</v>
      </c>
      <c r="EJ86" s="20">
        <v>2.0493488690884201</v>
      </c>
      <c r="EK86" s="21">
        <v>996</v>
      </c>
      <c r="EL86" s="21">
        <v>3118</v>
      </c>
      <c r="EM86" s="41">
        <v>1209.5340000000001</v>
      </c>
      <c r="EN86" s="21">
        <v>24707</v>
      </c>
      <c r="EO86" s="28">
        <v>5.5814139999999997</v>
      </c>
      <c r="EP86" s="28">
        <v>29.315579</v>
      </c>
      <c r="EQ86" s="28">
        <v>19.484356999999999</v>
      </c>
      <c r="ER86" s="28">
        <v>43.137571999999999</v>
      </c>
      <c r="ES86" s="1">
        <v>5.2996920000000003</v>
      </c>
      <c r="ET86" s="1">
        <v>0.3</v>
      </c>
      <c r="EU86" s="31">
        <v>58.510022130143298</v>
      </c>
      <c r="EV86" s="31" t="s">
        <v>462</v>
      </c>
      <c r="EW86" s="1">
        <v>4</v>
      </c>
      <c r="EX86" s="1">
        <v>0</v>
      </c>
      <c r="EY86" s="1">
        <v>0</v>
      </c>
      <c r="EZ86" s="1">
        <v>0</v>
      </c>
      <c r="FA86" s="1">
        <v>0</v>
      </c>
      <c r="FB86" s="33">
        <v>0</v>
      </c>
      <c r="FC86" s="1">
        <v>5</v>
      </c>
      <c r="FD86" s="1">
        <v>0</v>
      </c>
      <c r="FE86" s="1">
        <v>0</v>
      </c>
      <c r="FF86" s="1">
        <v>0</v>
      </c>
      <c r="FG86" s="1">
        <v>0</v>
      </c>
      <c r="FH86" s="1">
        <v>6</v>
      </c>
      <c r="FI86" s="22">
        <v>2</v>
      </c>
      <c r="FJ86" s="18">
        <v>19374.900000000001</v>
      </c>
      <c r="FK86" s="18">
        <v>18042.900000000001</v>
      </c>
      <c r="FL86" s="41">
        <v>76386.03</v>
      </c>
      <c r="FM86" s="41">
        <v>248755.93</v>
      </c>
      <c r="FN86" s="37" t="s">
        <v>1873</v>
      </c>
      <c r="FO86" s="37" t="s">
        <v>1874</v>
      </c>
      <c r="FP86" s="37" t="s">
        <v>1875</v>
      </c>
      <c r="FQ86" s="37" t="s">
        <v>1876</v>
      </c>
      <c r="FR86" s="37" t="s">
        <v>1877</v>
      </c>
      <c r="FS86" s="37" t="s">
        <v>1878</v>
      </c>
      <c r="FT86" s="37" t="s">
        <v>1879</v>
      </c>
      <c r="FU86" s="37" t="s">
        <v>1880</v>
      </c>
      <c r="FV86" s="37" t="s">
        <v>1881</v>
      </c>
      <c r="FW86" s="37" t="s">
        <v>1882</v>
      </c>
      <c r="FX86" s="37" t="s">
        <v>1883</v>
      </c>
      <c r="FY86" s="37" t="s">
        <v>1884</v>
      </c>
      <c r="FZ86" s="1" t="s">
        <v>275</v>
      </c>
      <c r="GA86" s="1" t="s">
        <v>275</v>
      </c>
      <c r="GB86" s="37" t="s">
        <v>1885</v>
      </c>
      <c r="GC86" s="37" t="s">
        <v>1886</v>
      </c>
      <c r="GD86" s="37" t="s">
        <v>1887</v>
      </c>
      <c r="GE86" s="37" t="s">
        <v>1888</v>
      </c>
      <c r="GF86" s="37" t="s">
        <v>1889</v>
      </c>
      <c r="GG86" s="37" t="s">
        <v>1890</v>
      </c>
      <c r="GH86" s="1" t="s">
        <v>275</v>
      </c>
      <c r="GI86" s="1" t="s">
        <v>275</v>
      </c>
      <c r="GJ86" s="1" t="s">
        <v>275</v>
      </c>
      <c r="GK86" s="1" t="s">
        <v>275</v>
      </c>
      <c r="GL86" s="1">
        <v>1779.96</v>
      </c>
      <c r="GM86" s="1">
        <v>689.29</v>
      </c>
      <c r="GN86" s="1">
        <v>32049.119999999999</v>
      </c>
      <c r="GO86" s="1">
        <v>10230.52</v>
      </c>
      <c r="GP86" s="1" t="s">
        <v>275</v>
      </c>
      <c r="GQ86" s="1" t="s">
        <v>275</v>
      </c>
      <c r="GR86" s="1" t="s">
        <v>275</v>
      </c>
      <c r="GS86" s="1" t="s">
        <v>275</v>
      </c>
      <c r="GT86" s="1" t="s">
        <v>275</v>
      </c>
      <c r="GU86" s="1" t="s">
        <v>275</v>
      </c>
      <c r="GV86" s="1" t="s">
        <v>275</v>
      </c>
      <c r="GW86" s="1" t="s">
        <v>275</v>
      </c>
      <c r="GX86" s="1">
        <v>16097.01</v>
      </c>
      <c r="GY86" s="1">
        <v>63481.59</v>
      </c>
      <c r="GZ86" s="1" t="s">
        <v>275</v>
      </c>
      <c r="HA86" s="1" t="s">
        <v>275</v>
      </c>
      <c r="HB86" s="1" t="s">
        <v>275</v>
      </c>
      <c r="HC86" s="1" t="s">
        <v>275</v>
      </c>
      <c r="HD86" s="1" t="s">
        <v>275</v>
      </c>
      <c r="HE86" s="1" t="s">
        <v>275</v>
      </c>
      <c r="HF86" s="1" t="s">
        <v>275</v>
      </c>
      <c r="HG86" s="1" t="s">
        <v>275</v>
      </c>
      <c r="HH86" s="1" t="s">
        <v>275</v>
      </c>
      <c r="HI86" s="1" t="s">
        <v>275</v>
      </c>
      <c r="HJ86" s="1" t="s">
        <v>275</v>
      </c>
      <c r="HK86" s="1" t="s">
        <v>275</v>
      </c>
      <c r="HL86" s="1">
        <v>100.26</v>
      </c>
      <c r="HM86" s="1">
        <v>980.77</v>
      </c>
      <c r="HN86" s="1" t="s">
        <v>275</v>
      </c>
      <c r="HO86" s="1" t="s">
        <v>275</v>
      </c>
      <c r="HP86" s="1" t="s">
        <v>275</v>
      </c>
      <c r="HQ86" s="1" t="s">
        <v>275</v>
      </c>
      <c r="HR86" s="1" t="s">
        <v>275</v>
      </c>
      <c r="HS86" s="1" t="s">
        <v>275</v>
      </c>
      <c r="HT86" s="1" t="s">
        <v>275</v>
      </c>
      <c r="HU86" s="1" t="s">
        <v>275</v>
      </c>
      <c r="HV86" s="1" t="s">
        <v>275</v>
      </c>
      <c r="HW86" s="1" t="s">
        <v>275</v>
      </c>
      <c r="HX86" s="1">
        <v>23425.5</v>
      </c>
      <c r="HY86" s="1">
        <v>119950.04</v>
      </c>
      <c r="HZ86" s="1">
        <v>3090.04</v>
      </c>
      <c r="IA86" s="1">
        <v>1245.8699999999999</v>
      </c>
      <c r="IB86" s="1">
        <v>736.15</v>
      </c>
      <c r="IC86" s="1">
        <v>2796.91</v>
      </c>
      <c r="ID86" s="1" t="s">
        <v>275</v>
      </c>
      <c r="IE86" s="1" t="s">
        <v>275</v>
      </c>
      <c r="IF86" s="1" t="s">
        <v>275</v>
      </c>
      <c r="IG86" s="1" t="s">
        <v>275</v>
      </c>
      <c r="IH86" s="1" t="s">
        <v>275</v>
      </c>
      <c r="II86" s="1" t="s">
        <v>275</v>
      </c>
      <c r="IJ86" s="1" t="s">
        <v>275</v>
      </c>
      <c r="IK86" s="1" t="s">
        <v>275</v>
      </c>
      <c r="IL86" s="1">
        <v>435.99</v>
      </c>
      <c r="IM86" s="1">
        <v>2216.1999999999998</v>
      </c>
      <c r="IN86" s="1" t="s">
        <v>275</v>
      </c>
      <c r="IO86" s="1" t="s">
        <v>275</v>
      </c>
      <c r="IP86" s="1" t="s">
        <v>275</v>
      </c>
      <c r="IQ86" s="1" t="s">
        <v>275</v>
      </c>
      <c r="IR86" s="1" t="s">
        <v>275</v>
      </c>
      <c r="IS86" s="1" t="s">
        <v>275</v>
      </c>
      <c r="IT86" s="1" t="s">
        <v>275</v>
      </c>
      <c r="IU86" s="1" t="s">
        <v>275</v>
      </c>
      <c r="IV86" s="1" t="s">
        <v>275</v>
      </c>
      <c r="IW86" s="1" t="s">
        <v>275</v>
      </c>
      <c r="IX86" s="1" t="s">
        <v>275</v>
      </c>
      <c r="IY86" s="1" t="s">
        <v>275</v>
      </c>
      <c r="IZ86" s="1" t="s">
        <v>275</v>
      </c>
      <c r="JA86" s="1" t="s">
        <v>275</v>
      </c>
      <c r="JB86" s="1" t="s">
        <v>275</v>
      </c>
      <c r="JC86" s="1" t="s">
        <v>275</v>
      </c>
      <c r="JD86" s="1">
        <v>1433.25</v>
      </c>
      <c r="JE86" s="1">
        <v>13051.81</v>
      </c>
      <c r="JF86" s="1" t="s">
        <v>275</v>
      </c>
      <c r="JG86" s="1" t="s">
        <v>275</v>
      </c>
      <c r="JH86" s="1">
        <v>13.48</v>
      </c>
      <c r="JI86" s="1">
        <v>53.92</v>
      </c>
      <c r="JJ86" s="1">
        <v>2672.32</v>
      </c>
      <c r="JK86" s="1">
        <v>15080.6</v>
      </c>
      <c r="JL86" s="1" t="s">
        <v>275</v>
      </c>
      <c r="JM86" s="1" t="s">
        <v>275</v>
      </c>
      <c r="JN86" s="1" t="s">
        <v>275</v>
      </c>
      <c r="JO86" s="1" t="s">
        <v>275</v>
      </c>
      <c r="JP86" s="1">
        <v>490</v>
      </c>
      <c r="JQ86" s="26">
        <v>6361</v>
      </c>
      <c r="JR86" s="1">
        <f t="shared" si="15"/>
        <v>10.985044727662073</v>
      </c>
      <c r="JS86" s="1">
        <v>848</v>
      </c>
      <c r="JT86" s="1">
        <v>238</v>
      </c>
      <c r="JU86" s="1">
        <v>11</v>
      </c>
      <c r="JV86" s="1">
        <v>35</v>
      </c>
      <c r="JW86" s="1">
        <v>48</v>
      </c>
      <c r="JX86" s="1">
        <v>19</v>
      </c>
      <c r="KE86" s="1">
        <v>2</v>
      </c>
      <c r="KF86" s="1">
        <v>4</v>
      </c>
      <c r="KH86" s="1">
        <v>28</v>
      </c>
      <c r="KN86" s="1">
        <v>9</v>
      </c>
      <c r="KO86" s="1">
        <v>9</v>
      </c>
      <c r="KR86" s="1">
        <v>2</v>
      </c>
      <c r="KU86" s="1">
        <v>4</v>
      </c>
      <c r="KV86" s="1">
        <v>25</v>
      </c>
      <c r="KW86" s="1">
        <v>5</v>
      </c>
      <c r="LH86" s="1">
        <v>16</v>
      </c>
      <c r="LJ86" s="1">
        <v>1</v>
      </c>
      <c r="LL86" s="1">
        <v>9</v>
      </c>
    </row>
    <row r="87" spans="1:327" ht="15" x14ac:dyDescent="0.25">
      <c r="A87" s="35" t="s">
        <v>1891</v>
      </c>
      <c r="B87" s="35" t="s">
        <v>378</v>
      </c>
      <c r="C87" s="35"/>
      <c r="D87" s="24">
        <v>872.5</v>
      </c>
      <c r="E87" s="24">
        <f t="shared" si="11"/>
        <v>45.76160458452722</v>
      </c>
      <c r="F87" s="19">
        <v>36.8973376411952</v>
      </c>
      <c r="G87" s="19">
        <v>63.1026623588048</v>
      </c>
      <c r="H87" s="25">
        <v>39927</v>
      </c>
      <c r="I87" s="42">
        <v>1.29513653153049E-2</v>
      </c>
      <c r="J87" s="25">
        <v>21028</v>
      </c>
      <c r="K87" s="42">
        <v>0.52666115661081503</v>
      </c>
      <c r="L87" s="25">
        <v>18899</v>
      </c>
      <c r="M87" s="42">
        <v>0.47333884338918503</v>
      </c>
      <c r="N87" s="25">
        <v>10621</v>
      </c>
      <c r="O87" s="19">
        <f t="shared" si="12"/>
        <v>26.601046910611867</v>
      </c>
      <c r="P87" s="25">
        <v>9627</v>
      </c>
      <c r="Q87" s="19">
        <v>24.111503493876299</v>
      </c>
      <c r="R87" s="25">
        <v>27122</v>
      </c>
      <c r="S87" s="20">
        <f t="shared" si="13"/>
        <v>67.928970370926947</v>
      </c>
      <c r="T87" s="25">
        <v>14176</v>
      </c>
      <c r="U87" s="19">
        <v>35.504796253161999</v>
      </c>
      <c r="V87" s="25">
        <v>5503</v>
      </c>
      <c r="W87" s="19">
        <v>13.7826533423498</v>
      </c>
      <c r="X87" s="37" t="s">
        <v>1892</v>
      </c>
      <c r="Y87" s="20">
        <f t="shared" si="14"/>
        <v>62.381345956370367</v>
      </c>
      <c r="Z87" s="1">
        <v>18</v>
      </c>
      <c r="AA87" s="1">
        <v>67</v>
      </c>
      <c r="AB87" s="26">
        <v>7089</v>
      </c>
      <c r="AC87" s="25">
        <v>10954</v>
      </c>
      <c r="AD87" s="1">
        <v>3.62</v>
      </c>
      <c r="AE87" s="19">
        <v>8.8460839999999994</v>
      </c>
      <c r="AF87" s="19">
        <v>5.1670619999999996</v>
      </c>
      <c r="AG87" s="19">
        <v>1.4058790000000001</v>
      </c>
      <c r="AH87" s="1">
        <v>1</v>
      </c>
      <c r="AI87" s="23">
        <v>26.366120218579201</v>
      </c>
      <c r="AJ87" s="23">
        <f t="shared" si="16"/>
        <v>2888.1448087431659</v>
      </c>
      <c r="AK87" s="24">
        <v>16.740715734399998</v>
      </c>
      <c r="AL87" s="25">
        <v>6511</v>
      </c>
      <c r="AM87" s="24">
        <v>31.0965314215</v>
      </c>
      <c r="AN87" s="25">
        <v>12095</v>
      </c>
      <c r="AO87" s="24">
        <v>70.587492749999996</v>
      </c>
      <c r="AP87" s="25">
        <v>27456</v>
      </c>
      <c r="AQ87" s="24">
        <v>6.6168676173999996</v>
      </c>
      <c r="AR87" s="25">
        <v>2574</v>
      </c>
      <c r="AS87" s="24">
        <v>17.564146854200001</v>
      </c>
      <c r="AT87" s="25">
        <v>6832</v>
      </c>
      <c r="AU87" s="24">
        <v>16.133289361399999</v>
      </c>
      <c r="AV87" s="25">
        <v>6275</v>
      </c>
      <c r="AW87" s="24">
        <v>40.523074605799998</v>
      </c>
      <c r="AX87" s="25">
        <v>15762</v>
      </c>
      <c r="AY87" s="24">
        <v>3.7098538376999999</v>
      </c>
      <c r="AZ87" s="25">
        <v>1443</v>
      </c>
      <c r="BA87" s="24">
        <v>4.2268474656999997</v>
      </c>
      <c r="BB87" s="25">
        <v>1644</v>
      </c>
      <c r="BC87" s="1">
        <v>41</v>
      </c>
      <c r="BD87" s="1">
        <v>26</v>
      </c>
      <c r="BE87" s="1">
        <v>15</v>
      </c>
      <c r="BF87" s="1">
        <v>255</v>
      </c>
      <c r="BG87" s="1">
        <v>135</v>
      </c>
      <c r="BH87" s="1">
        <v>120</v>
      </c>
      <c r="BI87" s="1">
        <v>0</v>
      </c>
      <c r="BM87" s="33">
        <v>0</v>
      </c>
      <c r="BN87" s="33">
        <v>0</v>
      </c>
      <c r="BO87" s="1">
        <v>452</v>
      </c>
      <c r="BP87" s="1">
        <v>5</v>
      </c>
      <c r="BQ87" s="1">
        <v>0</v>
      </c>
      <c r="BR87" s="1">
        <v>55</v>
      </c>
      <c r="BS87" s="1">
        <v>4</v>
      </c>
      <c r="BT87" s="1">
        <v>0</v>
      </c>
      <c r="BU87" s="1">
        <v>15</v>
      </c>
      <c r="BV87" s="1">
        <v>0</v>
      </c>
      <c r="BW87" s="1">
        <v>12</v>
      </c>
      <c r="BX87" s="1">
        <v>0</v>
      </c>
      <c r="BY87" s="1">
        <v>10</v>
      </c>
      <c r="BZ87" s="1">
        <v>61</v>
      </c>
      <c r="CA87" s="1">
        <v>290</v>
      </c>
      <c r="CB87" s="39">
        <v>0</v>
      </c>
      <c r="CC87" s="1">
        <v>615</v>
      </c>
      <c r="CD87" s="1">
        <v>69</v>
      </c>
      <c r="CE87" s="1">
        <v>84</v>
      </c>
      <c r="CF87" s="1">
        <v>313</v>
      </c>
      <c r="CG87" s="1">
        <v>149</v>
      </c>
      <c r="CH87" s="19">
        <v>22.457549753514702</v>
      </c>
      <c r="CI87" s="19">
        <v>32.024831111922602</v>
      </c>
      <c r="CJ87" s="19">
        <v>39.912360781449699</v>
      </c>
      <c r="CK87" s="19">
        <v>84.234069746211404</v>
      </c>
      <c r="CL87" s="19">
        <v>14.022274968048199</v>
      </c>
      <c r="CM87" s="19">
        <v>87.922220193536603</v>
      </c>
      <c r="CN87" s="19"/>
      <c r="CO87" s="29" t="s">
        <v>1102</v>
      </c>
      <c r="CP87" s="26">
        <v>22000</v>
      </c>
      <c r="CQ87" s="26">
        <v>20900</v>
      </c>
      <c r="CR87" s="26">
        <v>0</v>
      </c>
      <c r="CS87" s="26">
        <v>1100</v>
      </c>
      <c r="CT87" s="26">
        <v>6341</v>
      </c>
      <c r="CU87" s="26">
        <v>2</v>
      </c>
      <c r="CV87" s="26">
        <v>38</v>
      </c>
      <c r="CW87" s="1">
        <v>203</v>
      </c>
      <c r="CX87" s="1">
        <v>15351</v>
      </c>
      <c r="CY87" s="1">
        <v>847</v>
      </c>
      <c r="CZ87" s="1">
        <v>74</v>
      </c>
      <c r="DA87" s="1">
        <v>1357</v>
      </c>
      <c r="DB87" s="1">
        <v>99</v>
      </c>
      <c r="DC87" s="1">
        <v>83</v>
      </c>
      <c r="DD87" s="1">
        <v>4481</v>
      </c>
      <c r="DE87" s="1">
        <v>265</v>
      </c>
      <c r="DF87" s="1">
        <v>24</v>
      </c>
      <c r="DG87" s="1">
        <v>2408</v>
      </c>
      <c r="DH87" s="1">
        <v>162</v>
      </c>
      <c r="DI87" s="1">
        <v>15</v>
      </c>
      <c r="DJ87" s="1">
        <v>2123</v>
      </c>
      <c r="DK87" s="1">
        <v>153</v>
      </c>
      <c r="DL87" s="1">
        <v>3</v>
      </c>
      <c r="DM87" s="1">
        <v>954</v>
      </c>
      <c r="DN87" s="1">
        <v>103</v>
      </c>
      <c r="DO87" s="1">
        <v>8.81</v>
      </c>
      <c r="DP87" s="1" t="s">
        <v>358</v>
      </c>
      <c r="DQ87" s="1">
        <v>5.78</v>
      </c>
      <c r="DR87" s="26">
        <v>2119944</v>
      </c>
      <c r="DS87" s="26">
        <v>9811</v>
      </c>
      <c r="DT87" s="26">
        <v>4687.3895201897803</v>
      </c>
      <c r="DU87" s="40">
        <v>4</v>
      </c>
      <c r="DV87" s="1">
        <v>2</v>
      </c>
      <c r="DW87" s="1">
        <v>1</v>
      </c>
      <c r="DX87" s="1">
        <v>0</v>
      </c>
      <c r="DY87" s="1">
        <v>19</v>
      </c>
      <c r="DZ87" s="1">
        <v>11</v>
      </c>
      <c r="EA87" s="1">
        <v>1665</v>
      </c>
      <c r="EB87" s="1">
        <v>3170</v>
      </c>
      <c r="EC87" s="1">
        <v>372888</v>
      </c>
      <c r="ED87" s="26">
        <v>17060</v>
      </c>
      <c r="EE87" s="26">
        <v>16775</v>
      </c>
      <c r="EF87" s="19">
        <v>98.329425556858197</v>
      </c>
      <c r="EG87" s="19">
        <v>39.326378539493298</v>
      </c>
      <c r="EH87" s="19">
        <v>60.673621460506702</v>
      </c>
      <c r="EI87" s="1">
        <v>285</v>
      </c>
      <c r="EJ87" s="19">
        <v>1.6705744431418501</v>
      </c>
      <c r="EK87" s="26">
        <v>1369</v>
      </c>
      <c r="EL87" s="26">
        <v>4741</v>
      </c>
      <c r="EM87" s="44">
        <v>1531.729</v>
      </c>
      <c r="EN87" s="26">
        <v>14183</v>
      </c>
      <c r="EO87" s="23">
        <v>9.8709720000000001</v>
      </c>
      <c r="EP87" s="23">
        <v>31.932596</v>
      </c>
      <c r="EQ87" s="23">
        <v>17.090883000000002</v>
      </c>
      <c r="ER87" s="23">
        <v>39.871676999999998</v>
      </c>
      <c r="ES87" s="1">
        <v>80.586748999999998</v>
      </c>
      <c r="ET87" s="1">
        <v>4.59</v>
      </c>
      <c r="EU87" s="31">
        <v>55.902355498678801</v>
      </c>
      <c r="EV87" s="31" t="s">
        <v>299</v>
      </c>
      <c r="EW87" s="1">
        <v>9</v>
      </c>
      <c r="EX87" s="1">
        <v>0</v>
      </c>
      <c r="EY87" s="1">
        <v>0</v>
      </c>
      <c r="EZ87" s="1">
        <v>0</v>
      </c>
      <c r="FA87" s="1">
        <v>0</v>
      </c>
      <c r="FB87" s="33">
        <v>0</v>
      </c>
      <c r="FC87" s="1">
        <v>12</v>
      </c>
      <c r="FD87" s="1">
        <v>0</v>
      </c>
      <c r="FE87" s="1">
        <v>0</v>
      </c>
      <c r="FF87" s="1">
        <v>0</v>
      </c>
      <c r="FG87" s="1">
        <v>0</v>
      </c>
      <c r="FH87" s="1">
        <v>2</v>
      </c>
      <c r="FI87" s="1">
        <v>3</v>
      </c>
      <c r="FJ87" s="24">
        <v>2063.5300000000002</v>
      </c>
      <c r="FK87" s="24">
        <v>1364.53</v>
      </c>
      <c r="FL87" s="44">
        <v>8016.38</v>
      </c>
      <c r="FM87" s="44">
        <v>25231</v>
      </c>
      <c r="FN87" s="37" t="s">
        <v>1893</v>
      </c>
      <c r="FO87" s="37" t="s">
        <v>1894</v>
      </c>
      <c r="FP87" s="37" t="s">
        <v>1895</v>
      </c>
      <c r="FQ87" s="37" t="s">
        <v>1896</v>
      </c>
      <c r="FR87" s="37" t="s">
        <v>1897</v>
      </c>
      <c r="FS87" s="37" t="s">
        <v>1898</v>
      </c>
      <c r="FT87" s="37" t="s">
        <v>1899</v>
      </c>
      <c r="FU87" s="37" t="s">
        <v>1900</v>
      </c>
      <c r="FV87" s="37" t="s">
        <v>1901</v>
      </c>
      <c r="FW87" s="37" t="s">
        <v>1902</v>
      </c>
      <c r="FX87" s="37" t="s">
        <v>1903</v>
      </c>
      <c r="FY87" s="37" t="s">
        <v>1904</v>
      </c>
      <c r="FZ87" s="1" t="s">
        <v>275</v>
      </c>
      <c r="GA87" s="1" t="s">
        <v>275</v>
      </c>
      <c r="GB87" s="37" t="s">
        <v>1905</v>
      </c>
      <c r="GC87" s="37" t="s">
        <v>1906</v>
      </c>
      <c r="GD87" s="37" t="s">
        <v>1907</v>
      </c>
      <c r="GE87" s="37" t="s">
        <v>1908</v>
      </c>
      <c r="GF87" s="37" t="s">
        <v>1909</v>
      </c>
      <c r="GG87" s="37" t="s">
        <v>1910</v>
      </c>
      <c r="GH87" s="1">
        <v>33.6</v>
      </c>
      <c r="GI87" s="1">
        <v>511.72</v>
      </c>
      <c r="GJ87" s="1">
        <v>38.75</v>
      </c>
      <c r="GK87" s="1">
        <v>883.5</v>
      </c>
      <c r="GL87" s="1">
        <v>368.4</v>
      </c>
      <c r="GM87" s="1">
        <v>136.27000000000001</v>
      </c>
      <c r="GN87" s="1">
        <v>733.5</v>
      </c>
      <c r="GO87" s="1">
        <v>282.79000000000002</v>
      </c>
      <c r="GP87" s="1" t="s">
        <v>275</v>
      </c>
      <c r="GQ87" s="1" t="s">
        <v>275</v>
      </c>
      <c r="GR87" s="1" t="s">
        <v>275</v>
      </c>
      <c r="GS87" s="1" t="s">
        <v>275</v>
      </c>
      <c r="GT87" s="1" t="s">
        <v>275</v>
      </c>
      <c r="GU87" s="1" t="s">
        <v>275</v>
      </c>
      <c r="GV87" s="1">
        <v>18.8</v>
      </c>
      <c r="GW87" s="1">
        <v>46.25</v>
      </c>
      <c r="GX87" s="1" t="s">
        <v>275</v>
      </c>
      <c r="GY87" s="1" t="s">
        <v>275</v>
      </c>
      <c r="GZ87" s="1">
        <v>41.76</v>
      </c>
      <c r="HA87" s="1">
        <v>183.12</v>
      </c>
      <c r="HB87" s="1" t="s">
        <v>275</v>
      </c>
      <c r="HC87" s="1" t="s">
        <v>275</v>
      </c>
      <c r="HD87" s="1" t="s">
        <v>275</v>
      </c>
      <c r="HE87" s="1" t="s">
        <v>275</v>
      </c>
      <c r="HF87" s="1">
        <v>38</v>
      </c>
      <c r="HG87" s="1">
        <v>371.54</v>
      </c>
      <c r="HH87" s="1" t="s">
        <v>275</v>
      </c>
      <c r="HI87" s="1" t="s">
        <v>275</v>
      </c>
      <c r="HJ87" s="1" t="s">
        <v>275</v>
      </c>
      <c r="HK87" s="1" t="s">
        <v>275</v>
      </c>
      <c r="HL87" s="1">
        <v>142.18</v>
      </c>
      <c r="HM87" s="1">
        <v>1737.98</v>
      </c>
      <c r="HN87" s="1" t="s">
        <v>275</v>
      </c>
      <c r="HO87" s="1" t="s">
        <v>275</v>
      </c>
      <c r="HP87" s="1">
        <v>44.1</v>
      </c>
      <c r="HQ87" s="1">
        <v>208.15</v>
      </c>
      <c r="HR87" s="1">
        <v>118.08</v>
      </c>
      <c r="HS87" s="1">
        <v>683.32</v>
      </c>
      <c r="HT87" s="1" t="s">
        <v>275</v>
      </c>
      <c r="HU87" s="1" t="s">
        <v>275</v>
      </c>
      <c r="HV87" s="1" t="s">
        <v>275</v>
      </c>
      <c r="HW87" s="1" t="s">
        <v>275</v>
      </c>
      <c r="HX87" s="1" t="s">
        <v>275</v>
      </c>
      <c r="HY87" s="1" t="s">
        <v>275</v>
      </c>
      <c r="HZ87" s="1" t="s">
        <v>275</v>
      </c>
      <c r="IA87" s="1" t="s">
        <v>275</v>
      </c>
      <c r="IB87" s="1">
        <v>2446.4699999999998</v>
      </c>
      <c r="IC87" s="1">
        <v>10622</v>
      </c>
      <c r="ID87" s="1" t="s">
        <v>275</v>
      </c>
      <c r="IE87" s="1" t="s">
        <v>275</v>
      </c>
      <c r="IF87" s="1" t="s">
        <v>275</v>
      </c>
      <c r="IG87" s="1" t="s">
        <v>275</v>
      </c>
      <c r="IH87" s="1">
        <v>580.5</v>
      </c>
      <c r="II87" s="1">
        <v>4876.2</v>
      </c>
      <c r="IJ87" s="1" t="s">
        <v>275</v>
      </c>
      <c r="IK87" s="1" t="s">
        <v>275</v>
      </c>
      <c r="IL87" s="1" t="s">
        <v>275</v>
      </c>
      <c r="IM87" s="1" t="s">
        <v>275</v>
      </c>
      <c r="IN87" s="1" t="s">
        <v>275</v>
      </c>
      <c r="IO87" s="1" t="s">
        <v>275</v>
      </c>
      <c r="IP87" s="1" t="s">
        <v>275</v>
      </c>
      <c r="IQ87" s="1" t="s">
        <v>275</v>
      </c>
      <c r="IR87" s="1" t="s">
        <v>275</v>
      </c>
      <c r="IS87" s="1" t="s">
        <v>275</v>
      </c>
      <c r="IT87" s="1">
        <v>7.4</v>
      </c>
      <c r="IU87" s="1">
        <v>32.19</v>
      </c>
      <c r="IV87" s="1" t="s">
        <v>275</v>
      </c>
      <c r="IW87" s="1" t="s">
        <v>275</v>
      </c>
      <c r="IX87" s="1" t="s">
        <v>275</v>
      </c>
      <c r="IY87" s="1" t="s">
        <v>275</v>
      </c>
      <c r="IZ87" s="1" t="s">
        <v>275</v>
      </c>
      <c r="JA87" s="1" t="s">
        <v>275</v>
      </c>
      <c r="JB87" s="1" t="s">
        <v>275</v>
      </c>
      <c r="JC87" s="1" t="s">
        <v>275</v>
      </c>
      <c r="JD87" s="1">
        <v>292.60000000000002</v>
      </c>
      <c r="JE87" s="1">
        <v>2326.17</v>
      </c>
      <c r="JF87" s="1" t="s">
        <v>275</v>
      </c>
      <c r="JG87" s="1" t="s">
        <v>275</v>
      </c>
      <c r="JH87" s="1" t="s">
        <v>275</v>
      </c>
      <c r="JI87" s="1" t="s">
        <v>275</v>
      </c>
      <c r="JJ87" s="1">
        <v>66</v>
      </c>
      <c r="JK87" s="1">
        <v>275.88</v>
      </c>
      <c r="JL87" s="1" t="s">
        <v>275</v>
      </c>
      <c r="JM87" s="1" t="s">
        <v>275</v>
      </c>
      <c r="JN87" s="1" t="s">
        <v>275</v>
      </c>
      <c r="JO87" s="1" t="s">
        <v>275</v>
      </c>
      <c r="JP87" s="1">
        <v>4266</v>
      </c>
      <c r="JQ87" s="26">
        <v>24806</v>
      </c>
      <c r="JR87" s="1">
        <f t="shared" si="15"/>
        <v>62.128384301349961</v>
      </c>
      <c r="JS87" s="1">
        <v>523</v>
      </c>
      <c r="JT87" s="1">
        <v>7755</v>
      </c>
      <c r="JU87" s="1">
        <v>3</v>
      </c>
      <c r="JV87" s="1">
        <v>43</v>
      </c>
      <c r="JW87" s="1">
        <v>30</v>
      </c>
      <c r="JX87" s="1">
        <v>13</v>
      </c>
      <c r="KB87" s="1" t="s">
        <v>270</v>
      </c>
      <c r="KH87" s="1">
        <v>7</v>
      </c>
      <c r="KM87" s="1">
        <v>1</v>
      </c>
      <c r="KN87" s="1">
        <v>4</v>
      </c>
      <c r="KO87" s="1">
        <v>8</v>
      </c>
      <c r="KU87" s="1">
        <v>12</v>
      </c>
      <c r="KV87" s="1">
        <v>1</v>
      </c>
      <c r="KY87" s="1">
        <v>22</v>
      </c>
      <c r="KZ87" s="1">
        <v>4</v>
      </c>
      <c r="LG87" s="1">
        <v>1</v>
      </c>
      <c r="LH87" s="1">
        <v>5</v>
      </c>
      <c r="LI87" s="1">
        <v>1</v>
      </c>
      <c r="LL87" s="1">
        <v>78</v>
      </c>
    </row>
    <row r="88" spans="1:327" s="61" customFormat="1" x14ac:dyDescent="0.2">
      <c r="A88" s="61" t="s">
        <v>269</v>
      </c>
      <c r="D88" s="62">
        <v>20821.7</v>
      </c>
      <c r="F88" s="63">
        <v>0.56379999999999997</v>
      </c>
      <c r="G88" s="63">
        <v>0.43540000000000001</v>
      </c>
      <c r="H88" s="64">
        <v>3082841</v>
      </c>
      <c r="J88" s="64">
        <v>1601462</v>
      </c>
      <c r="K88" s="63">
        <v>0.51949999999999996</v>
      </c>
      <c r="L88" s="64">
        <v>1481379</v>
      </c>
      <c r="M88" s="63">
        <v>0.48049999999999998</v>
      </c>
      <c r="N88" s="64">
        <v>791418</v>
      </c>
      <c r="O88" s="63">
        <v>0.25669999999999998</v>
      </c>
      <c r="P88" s="64">
        <v>741817</v>
      </c>
      <c r="Q88" s="63">
        <v>0.24060000000000001</v>
      </c>
      <c r="R88" s="64">
        <v>2120760</v>
      </c>
      <c r="S88" s="63">
        <v>0.68789999999999996</v>
      </c>
      <c r="T88" s="64">
        <v>1162725</v>
      </c>
      <c r="U88" s="63">
        <v>0.37719999999999998</v>
      </c>
      <c r="V88" s="64">
        <v>383675</v>
      </c>
      <c r="W88" s="63">
        <v>0.1245</v>
      </c>
      <c r="X88" s="64">
        <v>2149373</v>
      </c>
      <c r="Y88" s="63">
        <v>0.69720000000000004</v>
      </c>
      <c r="Z88" s="61">
        <v>860</v>
      </c>
      <c r="AA88" s="64">
        <v>5905</v>
      </c>
      <c r="AB88" s="64">
        <v>596154</v>
      </c>
      <c r="AC88" s="64">
        <v>855830</v>
      </c>
      <c r="AE88" s="63">
        <v>3.8899999999999997E-2</v>
      </c>
      <c r="AF88" s="63">
        <v>2.2800000000000001E-2</v>
      </c>
      <c r="AG88" s="63">
        <v>8.8999999999999999E-3</v>
      </c>
      <c r="AH88" s="61">
        <v>123</v>
      </c>
      <c r="AL88" s="64">
        <v>484953</v>
      </c>
      <c r="AM88" s="63">
        <v>0.2702</v>
      </c>
      <c r="AN88" s="64">
        <v>822411</v>
      </c>
      <c r="AO88" s="63">
        <v>0.66990000000000005</v>
      </c>
      <c r="AP88" s="64">
        <v>2061626</v>
      </c>
      <c r="AQ88" s="63">
        <v>7.7200000000000005E-2</v>
      </c>
      <c r="AR88" s="64">
        <v>240826</v>
      </c>
      <c r="AS88" s="63">
        <v>0.19739999999999999</v>
      </c>
      <c r="AT88" s="64">
        <v>626790</v>
      </c>
      <c r="AU88" s="63">
        <v>0.24909999999999999</v>
      </c>
      <c r="AV88" s="64">
        <v>773136</v>
      </c>
      <c r="AW88" s="63">
        <v>0.45190000000000002</v>
      </c>
      <c r="AX88" s="64">
        <v>1394752</v>
      </c>
      <c r="AY88" s="63">
        <v>7.0300000000000001E-2</v>
      </c>
      <c r="AZ88" s="64">
        <v>221169</v>
      </c>
      <c r="BA88" s="63">
        <v>5.0500000000000003E-2</v>
      </c>
      <c r="BB88" s="64">
        <v>150531</v>
      </c>
      <c r="BC88" s="64">
        <v>4094</v>
      </c>
      <c r="BD88" s="64">
        <v>3194</v>
      </c>
      <c r="BE88" s="61">
        <v>900</v>
      </c>
      <c r="BF88" s="64">
        <v>30407</v>
      </c>
      <c r="BG88" s="64">
        <v>23580</v>
      </c>
      <c r="BH88" s="64">
        <v>3932</v>
      </c>
      <c r="BI88" s="61">
        <v>15</v>
      </c>
      <c r="BJ88" s="61">
        <v>12</v>
      </c>
      <c r="BK88" s="61">
        <v>14</v>
      </c>
      <c r="BL88" s="61">
        <v>1</v>
      </c>
      <c r="BM88" s="64">
        <v>4402</v>
      </c>
      <c r="BN88" s="61">
        <v>345</v>
      </c>
      <c r="BO88" s="64">
        <v>57225</v>
      </c>
      <c r="BP88" s="61">
        <v>379</v>
      </c>
      <c r="BQ88" s="61">
        <v>15</v>
      </c>
      <c r="BR88" s="64">
        <v>6237</v>
      </c>
      <c r="BS88" s="61">
        <v>365</v>
      </c>
      <c r="BT88" s="61">
        <v>20</v>
      </c>
      <c r="BU88" s="61">
        <v>580</v>
      </c>
      <c r="BV88" s="64">
        <v>1341</v>
      </c>
      <c r="BW88" s="64">
        <v>3475</v>
      </c>
      <c r="BX88" s="64">
        <v>1044</v>
      </c>
      <c r="BY88" s="64">
        <v>1024</v>
      </c>
      <c r="BZ88" s="64">
        <v>7535</v>
      </c>
      <c r="CA88" s="64">
        <v>35210</v>
      </c>
      <c r="CB88" s="61">
        <v>83</v>
      </c>
      <c r="CC88" s="64">
        <v>11121</v>
      </c>
      <c r="CD88" s="61">
        <v>916</v>
      </c>
      <c r="CE88" s="64">
        <v>2746</v>
      </c>
      <c r="CF88" s="64">
        <v>5290</v>
      </c>
      <c r="CG88" s="64">
        <v>2169</v>
      </c>
      <c r="CH88" s="63">
        <v>0.30509999999999998</v>
      </c>
      <c r="CI88" s="63">
        <v>0.38829999999999998</v>
      </c>
      <c r="CJ88" s="63">
        <v>0.44209999999999999</v>
      </c>
      <c r="CK88" s="63">
        <v>0.85050000000000003</v>
      </c>
      <c r="CL88" s="63">
        <v>0.24610000000000001</v>
      </c>
      <c r="CM88" s="63">
        <v>0.88739999999999997</v>
      </c>
      <c r="CN88" s="61">
        <v>0</v>
      </c>
      <c r="CP88" s="64">
        <v>1815923</v>
      </c>
      <c r="CQ88" s="62">
        <v>1247851.8500000001</v>
      </c>
      <c r="CR88" s="62">
        <v>429992.93</v>
      </c>
      <c r="CS88" s="62">
        <v>138080.22</v>
      </c>
      <c r="CT88" s="64">
        <v>446687</v>
      </c>
      <c r="CU88" s="64">
        <v>1585</v>
      </c>
      <c r="CV88" s="64">
        <v>3275</v>
      </c>
      <c r="CW88" s="64">
        <v>8635</v>
      </c>
      <c r="CX88" s="64">
        <v>981999</v>
      </c>
      <c r="CY88" s="64">
        <v>53750</v>
      </c>
      <c r="CZ88" s="64">
        <v>3052</v>
      </c>
      <c r="DA88" s="64">
        <v>97242</v>
      </c>
      <c r="DB88" s="64">
        <v>6165</v>
      </c>
      <c r="DC88" s="64">
        <v>3176</v>
      </c>
      <c r="DD88" s="64">
        <v>324357</v>
      </c>
      <c r="DE88" s="64">
        <v>16789</v>
      </c>
      <c r="DF88" s="64">
        <v>1376</v>
      </c>
      <c r="DG88" s="64">
        <v>170660</v>
      </c>
      <c r="DH88" s="64">
        <v>10696</v>
      </c>
      <c r="DI88" s="61">
        <v>559</v>
      </c>
      <c r="DJ88" s="64">
        <v>146703</v>
      </c>
      <c r="DK88" s="64">
        <v>7408</v>
      </c>
      <c r="DL88" s="61">
        <v>157</v>
      </c>
      <c r="DM88" s="64">
        <v>117058</v>
      </c>
      <c r="DN88" s="64">
        <v>9205</v>
      </c>
      <c r="DO88" s="61">
        <v>8.43</v>
      </c>
      <c r="DP88" s="61" t="s">
        <v>358</v>
      </c>
      <c r="DQ88" s="63">
        <v>6.7799999999999999E-2</v>
      </c>
      <c r="DR88" s="64">
        <v>110460293</v>
      </c>
      <c r="DS88" s="64">
        <v>630420</v>
      </c>
      <c r="DT88" s="64">
        <v>355184</v>
      </c>
      <c r="DU88" s="61">
        <v>305</v>
      </c>
      <c r="DV88" s="61">
        <v>358</v>
      </c>
      <c r="DW88" s="61">
        <v>69</v>
      </c>
      <c r="DX88" s="61">
        <v>10</v>
      </c>
      <c r="DY88" s="61">
        <v>909</v>
      </c>
      <c r="DZ88" s="61">
        <v>412</v>
      </c>
      <c r="EA88" s="64">
        <v>91971</v>
      </c>
      <c r="EB88" s="64">
        <v>177257</v>
      </c>
      <c r="EC88" s="64">
        <v>24489316</v>
      </c>
      <c r="ED88" s="64">
        <v>1502364</v>
      </c>
      <c r="EE88" s="64">
        <v>1473904</v>
      </c>
      <c r="EF88" s="63">
        <v>0.98109999999999997</v>
      </c>
      <c r="EG88" s="63">
        <v>0.41649999999999998</v>
      </c>
      <c r="EH88" s="63">
        <v>0.58350000000000002</v>
      </c>
      <c r="EI88" s="64">
        <v>28460</v>
      </c>
      <c r="EJ88" s="63">
        <v>1.89E-2</v>
      </c>
      <c r="EK88" s="64">
        <v>118821</v>
      </c>
      <c r="EL88" s="64">
        <v>432299</v>
      </c>
      <c r="EM88" s="62">
        <v>401037.7</v>
      </c>
      <c r="EN88" s="64">
        <v>1257806</v>
      </c>
      <c r="EO88" s="63">
        <v>0.13469999999999999</v>
      </c>
      <c r="EP88" s="63">
        <v>0.25209999999999999</v>
      </c>
      <c r="EQ88" s="63">
        <v>0.1948</v>
      </c>
      <c r="ER88" s="63">
        <v>0.40439999999999998</v>
      </c>
      <c r="ES88" s="62">
        <v>1749.97</v>
      </c>
      <c r="EU88" s="61">
        <v>55.05</v>
      </c>
      <c r="EW88" s="61">
        <v>492</v>
      </c>
      <c r="EX88" s="61">
        <v>102</v>
      </c>
      <c r="EY88" s="61">
        <v>94</v>
      </c>
      <c r="EZ88" s="61">
        <v>14</v>
      </c>
      <c r="FA88" s="61">
        <v>11</v>
      </c>
      <c r="FB88" s="61">
        <v>47</v>
      </c>
      <c r="FC88" s="61">
        <v>742</v>
      </c>
      <c r="FD88" s="61">
        <v>6</v>
      </c>
      <c r="FE88" s="61">
        <v>80</v>
      </c>
      <c r="FF88" s="61">
        <v>22</v>
      </c>
      <c r="FG88" s="61">
        <v>105</v>
      </c>
      <c r="FH88" s="61">
        <v>288</v>
      </c>
      <c r="FI88" s="61">
        <v>148</v>
      </c>
      <c r="FJ88" s="62">
        <v>469753.04</v>
      </c>
      <c r="FK88" s="62">
        <v>429209.75</v>
      </c>
      <c r="FL88" s="62">
        <v>6871801.8300000001</v>
      </c>
      <c r="FM88" s="62">
        <v>10150740.300000001</v>
      </c>
      <c r="FN88" s="62">
        <v>67691.259999999995</v>
      </c>
      <c r="FO88" s="62">
        <v>1452.69</v>
      </c>
      <c r="FP88" s="62">
        <v>3334170.73</v>
      </c>
      <c r="FQ88" s="62">
        <v>119122.28</v>
      </c>
      <c r="FR88" s="62">
        <v>212503.98</v>
      </c>
      <c r="FS88" s="62">
        <v>6601.1</v>
      </c>
      <c r="FT88" s="62">
        <v>2322469.7599999998</v>
      </c>
      <c r="FU88" s="62">
        <v>61792.53</v>
      </c>
      <c r="FV88" s="62">
        <v>3328284.51</v>
      </c>
      <c r="FW88" s="62">
        <v>429857.91</v>
      </c>
      <c r="FX88" s="62">
        <v>56785.85</v>
      </c>
      <c r="FY88" s="62">
        <v>1559.93</v>
      </c>
      <c r="FZ88" s="61">
        <v>495.32</v>
      </c>
      <c r="GA88" s="61">
        <v>61.29</v>
      </c>
      <c r="GB88" s="62">
        <v>59058.49</v>
      </c>
      <c r="GC88" s="62">
        <v>1472.13</v>
      </c>
      <c r="GD88" s="62">
        <v>657094.59</v>
      </c>
      <c r="GE88" s="62">
        <v>13484.4</v>
      </c>
      <c r="GF88" s="62">
        <v>763208.63</v>
      </c>
      <c r="GG88" s="62">
        <v>21056.85</v>
      </c>
      <c r="GH88" s="62">
        <v>3245.53</v>
      </c>
      <c r="GI88" s="62">
        <v>54754.99</v>
      </c>
      <c r="GJ88" s="61">
        <v>731.98</v>
      </c>
      <c r="GK88" s="62">
        <v>15577.15</v>
      </c>
      <c r="GL88" s="62">
        <v>4476186.2699999996</v>
      </c>
      <c r="GM88" s="62">
        <v>1447968.29</v>
      </c>
      <c r="GN88" s="62">
        <v>311608.48</v>
      </c>
      <c r="GO88" s="62">
        <v>100123.51</v>
      </c>
      <c r="GP88" s="62">
        <v>2709.49</v>
      </c>
      <c r="GQ88" s="62">
        <v>11055.4</v>
      </c>
      <c r="GR88" s="61">
        <v>589.79999999999995</v>
      </c>
      <c r="GS88" s="62">
        <v>1898.59</v>
      </c>
      <c r="GT88" s="62">
        <v>29302.6</v>
      </c>
      <c r="GU88" s="62">
        <v>187940.07</v>
      </c>
      <c r="GV88" s="62">
        <v>41410.980000000003</v>
      </c>
      <c r="GW88" s="62">
        <v>167798.58</v>
      </c>
      <c r="GX88" s="62">
        <v>220228.75</v>
      </c>
      <c r="GY88" s="62">
        <v>913132.72</v>
      </c>
      <c r="GZ88" s="64">
        <v>1717</v>
      </c>
      <c r="HA88" s="62">
        <v>8503.43</v>
      </c>
      <c r="HB88" s="62">
        <v>12794.23</v>
      </c>
      <c r="HC88" s="62">
        <v>230201.68</v>
      </c>
      <c r="HD88" s="62">
        <v>15168.93</v>
      </c>
      <c r="HE88" s="62">
        <v>56812.4</v>
      </c>
      <c r="HF88" s="62">
        <v>1733.52</v>
      </c>
      <c r="HG88" s="62">
        <v>23406.91</v>
      </c>
      <c r="HH88" s="62">
        <v>14209.37</v>
      </c>
      <c r="HI88" s="62">
        <v>41140.32</v>
      </c>
      <c r="HJ88" s="61">
        <v>17.8</v>
      </c>
      <c r="HK88" s="61">
        <v>376.49</v>
      </c>
      <c r="HL88" s="62">
        <v>13308.73</v>
      </c>
      <c r="HM88" s="62">
        <v>149642.82999999999</v>
      </c>
      <c r="HN88" s="61">
        <v>14.4</v>
      </c>
      <c r="HO88" s="61">
        <v>234.08</v>
      </c>
      <c r="HP88" s="62">
        <v>1467.99</v>
      </c>
      <c r="HQ88" s="62">
        <v>6137.79</v>
      </c>
      <c r="HR88" s="61">
        <v>490.08</v>
      </c>
      <c r="HS88" s="62">
        <v>2903.76</v>
      </c>
      <c r="HT88" s="62">
        <v>2277.4299999999998</v>
      </c>
      <c r="HU88" s="62">
        <v>8666.56</v>
      </c>
      <c r="HV88" s="62">
        <v>1868.4</v>
      </c>
      <c r="HW88" s="62">
        <v>7284.32</v>
      </c>
      <c r="HX88" s="62">
        <v>109697.33</v>
      </c>
      <c r="HY88" s="64">
        <v>572122</v>
      </c>
      <c r="HZ88" s="62">
        <v>127833.15</v>
      </c>
      <c r="IA88" s="62">
        <v>55494.11</v>
      </c>
      <c r="IB88" s="62">
        <v>607855.53</v>
      </c>
      <c r="IC88" s="62">
        <v>2702751.94</v>
      </c>
      <c r="ID88" s="61">
        <v>261.58999999999997</v>
      </c>
      <c r="IE88" s="61">
        <v>352.97</v>
      </c>
      <c r="IF88" s="61">
        <v>510.43</v>
      </c>
      <c r="IG88" s="62">
        <v>2279.08</v>
      </c>
      <c r="IH88" s="62">
        <v>2865.63</v>
      </c>
      <c r="II88" s="62">
        <v>20213.43</v>
      </c>
      <c r="IJ88" s="62">
        <v>65627.47</v>
      </c>
      <c r="IK88" s="62">
        <v>74166.62</v>
      </c>
      <c r="IL88" s="62">
        <v>5932.63</v>
      </c>
      <c r="IM88" s="62">
        <v>24259.06</v>
      </c>
      <c r="IN88" s="62">
        <v>2948.97</v>
      </c>
      <c r="IO88" s="62">
        <v>71818.3</v>
      </c>
      <c r="IP88" s="61">
        <v>450.86</v>
      </c>
      <c r="IQ88" s="62">
        <v>2912.03</v>
      </c>
      <c r="IR88" s="62">
        <v>3481.54</v>
      </c>
      <c r="IS88" s="62">
        <v>18936.740000000002</v>
      </c>
      <c r="IT88" s="61">
        <v>218.54</v>
      </c>
      <c r="IU88" s="62">
        <v>1686.35</v>
      </c>
      <c r="IV88" s="61">
        <v>408.38</v>
      </c>
      <c r="IW88" s="62">
        <v>4174.6400000000003</v>
      </c>
      <c r="IX88" s="61">
        <v>57</v>
      </c>
      <c r="IY88" s="61">
        <v>234.77</v>
      </c>
      <c r="IZ88" s="64">
        <v>7488</v>
      </c>
      <c r="JA88" s="62">
        <v>2951.02</v>
      </c>
      <c r="JB88" s="61">
        <v>386.7</v>
      </c>
      <c r="JC88" s="62">
        <v>1235.46</v>
      </c>
      <c r="JD88" s="62">
        <v>49712.46</v>
      </c>
      <c r="JE88" s="62">
        <v>398360.98</v>
      </c>
      <c r="JF88" s="62">
        <v>15925.94</v>
      </c>
      <c r="JG88" s="62">
        <v>88811.7</v>
      </c>
      <c r="JH88" s="62">
        <v>2019.68</v>
      </c>
      <c r="JI88" s="62">
        <v>6943.49</v>
      </c>
      <c r="JJ88" s="62">
        <v>16727.43</v>
      </c>
      <c r="JK88" s="62">
        <v>73075.33</v>
      </c>
      <c r="JL88" s="61">
        <v>0</v>
      </c>
      <c r="JM88" s="61">
        <v>0</v>
      </c>
      <c r="JN88" s="62">
        <v>1206.7</v>
      </c>
      <c r="JO88" s="62">
        <v>3504.63</v>
      </c>
      <c r="JP88" s="64">
        <v>362629</v>
      </c>
      <c r="JQ88" s="64">
        <v>1077386</v>
      </c>
      <c r="JR88" s="63">
        <v>0.34949999999999998</v>
      </c>
      <c r="JS88" s="64">
        <v>351009</v>
      </c>
      <c r="JT88" s="64">
        <v>220308</v>
      </c>
      <c r="JU88" s="64">
        <v>3804</v>
      </c>
      <c r="JV88" s="64">
        <v>2514</v>
      </c>
      <c r="JW88" s="64">
        <v>2231</v>
      </c>
      <c r="JX88" s="64">
        <v>1884</v>
      </c>
      <c r="JY88" s="61">
        <v>6</v>
      </c>
      <c r="JZ88" s="61">
        <v>3</v>
      </c>
      <c r="KA88" s="61">
        <v>1</v>
      </c>
      <c r="KB88" s="61">
        <v>37</v>
      </c>
      <c r="KC88" s="61">
        <v>5</v>
      </c>
      <c r="KD88" s="61">
        <v>27</v>
      </c>
      <c r="KE88" s="61">
        <v>19</v>
      </c>
      <c r="KF88" s="61">
        <v>27</v>
      </c>
      <c r="KG88" s="61">
        <v>2</v>
      </c>
      <c r="KH88" s="64">
        <v>1007</v>
      </c>
      <c r="KI88" s="61">
        <v>6</v>
      </c>
      <c r="KJ88" s="61">
        <v>5</v>
      </c>
      <c r="KK88" s="61">
        <v>11</v>
      </c>
      <c r="KL88" s="61">
        <v>1</v>
      </c>
      <c r="KM88" s="61">
        <v>418</v>
      </c>
      <c r="KN88" s="61">
        <v>289</v>
      </c>
      <c r="KO88" s="64">
        <v>1003</v>
      </c>
      <c r="KP88" s="61">
        <v>21</v>
      </c>
      <c r="KQ88" s="61">
        <v>30</v>
      </c>
      <c r="KR88" s="61">
        <v>113</v>
      </c>
      <c r="KS88" s="61">
        <v>31</v>
      </c>
      <c r="KT88" s="61">
        <v>80</v>
      </c>
      <c r="KU88" s="64">
        <v>1005</v>
      </c>
      <c r="KV88" s="61">
        <v>392</v>
      </c>
      <c r="KW88" s="61">
        <v>220</v>
      </c>
      <c r="KX88" s="61">
        <v>8</v>
      </c>
      <c r="KY88" s="61">
        <v>239</v>
      </c>
      <c r="KZ88" s="61">
        <v>164</v>
      </c>
      <c r="LA88" s="61">
        <v>1</v>
      </c>
      <c r="LB88" s="61">
        <v>20</v>
      </c>
      <c r="LC88" s="61">
        <v>6</v>
      </c>
      <c r="LD88" s="61">
        <v>9</v>
      </c>
      <c r="LE88" s="61">
        <v>1</v>
      </c>
      <c r="LF88" s="61">
        <v>15</v>
      </c>
      <c r="LG88" s="61">
        <v>332</v>
      </c>
      <c r="LH88" s="61">
        <v>697</v>
      </c>
      <c r="LI88" s="61">
        <v>53</v>
      </c>
      <c r="LJ88" s="61">
        <v>49</v>
      </c>
      <c r="LK88" s="61">
        <v>59</v>
      </c>
      <c r="LL88" s="64">
        <v>1480</v>
      </c>
      <c r="LM88" s="61">
        <v>45</v>
      </c>
      <c r="LN88" s="61">
        <v>19</v>
      </c>
      <c r="LO88" s="61">
        <v>122</v>
      </c>
    </row>
    <row r="98" spans="2:3" x14ac:dyDescent="0.2">
      <c r="B98" s="1" t="s">
        <v>270</v>
      </c>
      <c r="C98" s="1" t="s">
        <v>270</v>
      </c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Roman,Normal"&amp;12&amp;A</oddHeader>
    <oddFooter>&amp;C&amp;"Times New Roman,Normal"&amp;12Página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80363-1F59-4DC6-B658-26EB3C7F89B9}">
  <dimension ref="A1:LP15"/>
  <sheetViews>
    <sheetView workbookViewId="0">
      <selection sqref="A1:XFD3"/>
    </sheetView>
  </sheetViews>
  <sheetFormatPr baseColWidth="10" defaultRowHeight="12.75" x14ac:dyDescent="0.2"/>
  <sheetData>
    <row r="1" spans="1:328" s="1" customFormat="1" ht="51.2" customHeight="1" x14ac:dyDescent="0.2">
      <c r="A1" s="65" t="s">
        <v>0</v>
      </c>
      <c r="B1" s="3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7" t="s">
        <v>23</v>
      </c>
      <c r="Y1" s="7" t="s">
        <v>24</v>
      </c>
      <c r="Z1" s="7" t="s">
        <v>25</v>
      </c>
      <c r="AA1" s="7" t="s">
        <v>26</v>
      </c>
      <c r="AB1" s="7" t="s">
        <v>27</v>
      </c>
      <c r="AC1" s="8" t="s">
        <v>28</v>
      </c>
      <c r="AD1" s="8" t="s">
        <v>29</v>
      </c>
      <c r="AE1" s="8" t="s">
        <v>30</v>
      </c>
      <c r="AF1" s="8" t="s">
        <v>31</v>
      </c>
      <c r="AG1" s="8" t="s">
        <v>32</v>
      </c>
      <c r="AH1" s="8" t="s">
        <v>33</v>
      </c>
      <c r="AI1" s="6" t="s">
        <v>1911</v>
      </c>
      <c r="AJ1" s="6" t="s">
        <v>34</v>
      </c>
      <c r="AK1" s="5" t="s">
        <v>35</v>
      </c>
      <c r="AL1" s="5" t="s">
        <v>36</v>
      </c>
      <c r="AM1" s="5" t="s">
        <v>37</v>
      </c>
      <c r="AN1" s="5" t="s">
        <v>38</v>
      </c>
      <c r="AO1" s="5" t="s">
        <v>39</v>
      </c>
      <c r="AP1" s="5" t="s">
        <v>40</v>
      </c>
      <c r="AQ1" s="5" t="s">
        <v>41</v>
      </c>
      <c r="AR1" s="5" t="s">
        <v>42</v>
      </c>
      <c r="AS1" s="5" t="s">
        <v>43</v>
      </c>
      <c r="AT1" s="5" t="s">
        <v>44</v>
      </c>
      <c r="AU1" s="5" t="s">
        <v>45</v>
      </c>
      <c r="AV1" s="5" t="s">
        <v>46</v>
      </c>
      <c r="AW1" s="9" t="s">
        <v>47</v>
      </c>
      <c r="AX1" s="9" t="s">
        <v>48</v>
      </c>
      <c r="AY1" s="9" t="s">
        <v>49</v>
      </c>
      <c r="AZ1" s="9" t="s">
        <v>50</v>
      </c>
      <c r="BA1" s="9" t="s">
        <v>51</v>
      </c>
      <c r="BB1" s="9" t="s">
        <v>52</v>
      </c>
      <c r="BC1" s="46" t="s">
        <v>53</v>
      </c>
      <c r="BD1" s="46" t="s">
        <v>54</v>
      </c>
      <c r="BE1" s="46" t="s">
        <v>55</v>
      </c>
      <c r="BF1" s="47" t="s">
        <v>56</v>
      </c>
      <c r="BG1" s="47" t="s">
        <v>57</v>
      </c>
      <c r="BH1" s="47" t="s">
        <v>58</v>
      </c>
      <c r="BI1" s="47" t="s">
        <v>59</v>
      </c>
      <c r="BJ1" s="48" t="s">
        <v>60</v>
      </c>
      <c r="BK1" s="48" t="s">
        <v>61</v>
      </c>
      <c r="BL1" s="48" t="s">
        <v>62</v>
      </c>
      <c r="BM1" s="48" t="s">
        <v>63</v>
      </c>
      <c r="BN1" s="48" t="s">
        <v>64</v>
      </c>
      <c r="BO1" s="49" t="s">
        <v>65</v>
      </c>
      <c r="BP1" s="49" t="s">
        <v>66</v>
      </c>
      <c r="BQ1" s="49" t="s">
        <v>67</v>
      </c>
      <c r="BR1" s="49" t="s">
        <v>68</v>
      </c>
      <c r="BS1" s="49" t="s">
        <v>69</v>
      </c>
      <c r="BT1" s="49" t="s">
        <v>70</v>
      </c>
      <c r="BU1" s="49" t="s">
        <v>71</v>
      </c>
      <c r="BV1" s="49" t="s">
        <v>72</v>
      </c>
      <c r="BW1" s="49" t="s">
        <v>73</v>
      </c>
      <c r="BX1" s="49" t="s">
        <v>74</v>
      </c>
      <c r="BY1" s="49" t="s">
        <v>75</v>
      </c>
      <c r="BZ1" s="49" t="s">
        <v>76</v>
      </c>
      <c r="CA1" s="49" t="s">
        <v>77</v>
      </c>
      <c r="CB1" s="50" t="s">
        <v>78</v>
      </c>
      <c r="CC1" s="10" t="s">
        <v>79</v>
      </c>
      <c r="CD1" s="10" t="s">
        <v>80</v>
      </c>
      <c r="CE1" s="10" t="s">
        <v>81</v>
      </c>
      <c r="CF1" s="10" t="s">
        <v>82</v>
      </c>
      <c r="CG1" s="10" t="s">
        <v>83</v>
      </c>
      <c r="CH1" s="5" t="s">
        <v>84</v>
      </c>
      <c r="CI1" s="5" t="s">
        <v>85</v>
      </c>
      <c r="CJ1" s="5" t="s">
        <v>86</v>
      </c>
      <c r="CK1" s="5" t="s">
        <v>87</v>
      </c>
      <c r="CL1" s="5" t="s">
        <v>88</v>
      </c>
      <c r="CM1" s="5" t="s">
        <v>89</v>
      </c>
      <c r="CN1" s="5" t="s">
        <v>90</v>
      </c>
      <c r="CO1" s="5" t="s">
        <v>91</v>
      </c>
      <c r="CP1" s="11" t="s">
        <v>92</v>
      </c>
      <c r="CQ1" s="11" t="s">
        <v>93</v>
      </c>
      <c r="CR1" s="11" t="s">
        <v>94</v>
      </c>
      <c r="CS1" s="11" t="s">
        <v>95</v>
      </c>
      <c r="CT1" s="51" t="s">
        <v>96</v>
      </c>
      <c r="CU1" s="51" t="s">
        <v>97</v>
      </c>
      <c r="CV1" s="51" t="s">
        <v>98</v>
      </c>
      <c r="CW1" s="45" t="s">
        <v>99</v>
      </c>
      <c r="CX1" s="45" t="s">
        <v>100</v>
      </c>
      <c r="CY1" s="45" t="s">
        <v>101</v>
      </c>
      <c r="CZ1" s="52" t="s">
        <v>102</v>
      </c>
      <c r="DA1" s="52" t="s">
        <v>103</v>
      </c>
      <c r="DB1" s="52" t="s">
        <v>104</v>
      </c>
      <c r="DC1" s="52" t="s">
        <v>105</v>
      </c>
      <c r="DD1" s="52" t="s">
        <v>106</v>
      </c>
      <c r="DE1" s="52" t="s">
        <v>107</v>
      </c>
      <c r="DF1" s="45" t="s">
        <v>108</v>
      </c>
      <c r="DG1" s="45" t="s">
        <v>109</v>
      </c>
      <c r="DH1" s="45" t="s">
        <v>110</v>
      </c>
      <c r="DI1" s="45" t="s">
        <v>1965</v>
      </c>
      <c r="DJ1" s="45" t="s">
        <v>1966</v>
      </c>
      <c r="DK1" s="45" t="s">
        <v>1967</v>
      </c>
      <c r="DL1" s="45" t="s">
        <v>1968</v>
      </c>
      <c r="DM1" s="45" t="s">
        <v>1969</v>
      </c>
      <c r="DN1" s="45" t="s">
        <v>1970</v>
      </c>
      <c r="DO1" s="53" t="s">
        <v>111</v>
      </c>
      <c r="DP1" s="53" t="s">
        <v>112</v>
      </c>
      <c r="DQ1" s="53" t="s">
        <v>113</v>
      </c>
      <c r="DR1" s="53" t="s">
        <v>114</v>
      </c>
      <c r="DS1" s="53" t="s">
        <v>115</v>
      </c>
      <c r="DT1" s="53" t="s">
        <v>116</v>
      </c>
      <c r="DU1" s="54" t="s">
        <v>117</v>
      </c>
      <c r="DV1" s="55" t="s">
        <v>118</v>
      </c>
      <c r="DW1" s="55" t="s">
        <v>119</v>
      </c>
      <c r="DX1" s="55" t="s">
        <v>120</v>
      </c>
      <c r="DY1" s="55" t="s">
        <v>121</v>
      </c>
      <c r="DZ1" s="56" t="s">
        <v>1971</v>
      </c>
      <c r="EA1" s="56" t="s">
        <v>122</v>
      </c>
      <c r="EB1" s="56" t="s">
        <v>123</v>
      </c>
      <c r="EC1" s="56" t="s">
        <v>124</v>
      </c>
      <c r="ED1" s="12" t="s">
        <v>125</v>
      </c>
      <c r="EE1" s="12" t="s">
        <v>126</v>
      </c>
      <c r="EF1" s="12" t="s">
        <v>127</v>
      </c>
      <c r="EG1" s="12" t="s">
        <v>128</v>
      </c>
      <c r="EH1" s="12" t="s">
        <v>129</v>
      </c>
      <c r="EI1" s="12" t="s">
        <v>130</v>
      </c>
      <c r="EJ1" s="12" t="s">
        <v>131</v>
      </c>
      <c r="EK1" s="12" t="s">
        <v>132</v>
      </c>
      <c r="EL1" s="12" t="s">
        <v>133</v>
      </c>
      <c r="EM1" s="12" t="s">
        <v>134</v>
      </c>
      <c r="EN1" s="12" t="s">
        <v>135</v>
      </c>
      <c r="EO1" s="12" t="s">
        <v>136</v>
      </c>
      <c r="EP1" s="12" t="s">
        <v>137</v>
      </c>
      <c r="EQ1" s="12" t="s">
        <v>138</v>
      </c>
      <c r="ER1" s="12" t="s">
        <v>139</v>
      </c>
      <c r="ES1" s="13" t="s">
        <v>140</v>
      </c>
      <c r="ET1" s="13" t="s">
        <v>141</v>
      </c>
      <c r="EU1" s="30" t="s">
        <v>1920</v>
      </c>
      <c r="EV1" s="5" t="s">
        <v>142</v>
      </c>
      <c r="EW1" s="14" t="s">
        <v>143</v>
      </c>
      <c r="EX1" s="14" t="s">
        <v>144</v>
      </c>
      <c r="EY1" s="14" t="s">
        <v>145</v>
      </c>
      <c r="EZ1" s="14" t="s">
        <v>146</v>
      </c>
      <c r="FA1" s="14" t="s">
        <v>147</v>
      </c>
      <c r="FB1" s="15" t="s">
        <v>148</v>
      </c>
      <c r="FC1" s="14" t="s">
        <v>149</v>
      </c>
      <c r="FD1" s="14" t="s">
        <v>150</v>
      </c>
      <c r="FE1" s="14" t="s">
        <v>151</v>
      </c>
      <c r="FF1" s="14" t="s">
        <v>152</v>
      </c>
      <c r="FG1" s="14" t="s">
        <v>153</v>
      </c>
      <c r="FH1" s="5" t="s">
        <v>154</v>
      </c>
      <c r="FI1" s="5" t="s">
        <v>155</v>
      </c>
      <c r="FJ1" s="57" t="s">
        <v>156</v>
      </c>
      <c r="FK1" s="57" t="s">
        <v>157</v>
      </c>
      <c r="FL1" s="57" t="s">
        <v>158</v>
      </c>
      <c r="FM1" s="57" t="s">
        <v>159</v>
      </c>
      <c r="FN1" s="58" t="s">
        <v>160</v>
      </c>
      <c r="FO1" s="58" t="s">
        <v>161</v>
      </c>
      <c r="FP1" s="58" t="s">
        <v>162</v>
      </c>
      <c r="FQ1" s="58" t="s">
        <v>163</v>
      </c>
      <c r="FR1" s="58" t="s">
        <v>164</v>
      </c>
      <c r="FS1" s="58" t="s">
        <v>165</v>
      </c>
      <c r="FT1" s="58" t="s">
        <v>166</v>
      </c>
      <c r="FU1" s="58" t="s">
        <v>167</v>
      </c>
      <c r="FV1" s="58" t="s">
        <v>168</v>
      </c>
      <c r="FW1" s="58" t="s">
        <v>169</v>
      </c>
      <c r="FX1" s="58" t="s">
        <v>170</v>
      </c>
      <c r="FY1" s="58" t="s">
        <v>171</v>
      </c>
      <c r="FZ1" s="58" t="s">
        <v>172</v>
      </c>
      <c r="GA1" s="58" t="s">
        <v>173</v>
      </c>
      <c r="GB1" s="58" t="s">
        <v>174</v>
      </c>
      <c r="GC1" s="58" t="s">
        <v>175</v>
      </c>
      <c r="GD1" s="58" t="s">
        <v>176</v>
      </c>
      <c r="GE1" s="58" t="s">
        <v>177</v>
      </c>
      <c r="GF1" s="58" t="s">
        <v>178</v>
      </c>
      <c r="GG1" s="58" t="s">
        <v>179</v>
      </c>
      <c r="GH1" s="58" t="s">
        <v>180</v>
      </c>
      <c r="GI1" s="58" t="s">
        <v>181</v>
      </c>
      <c r="GJ1" s="58" t="s">
        <v>182</v>
      </c>
      <c r="GK1" s="58" t="s">
        <v>183</v>
      </c>
      <c r="GL1" s="58" t="s">
        <v>184</v>
      </c>
      <c r="GM1" s="58" t="s">
        <v>185</v>
      </c>
      <c r="GN1" s="58" t="s">
        <v>186</v>
      </c>
      <c r="GO1" s="58" t="s">
        <v>187</v>
      </c>
      <c r="GP1" s="58" t="s">
        <v>188</v>
      </c>
      <c r="GQ1" s="58" t="s">
        <v>189</v>
      </c>
      <c r="GR1" s="58" t="s">
        <v>190</v>
      </c>
      <c r="GS1" s="58" t="s">
        <v>191</v>
      </c>
      <c r="GT1" s="58" t="s">
        <v>192</v>
      </c>
      <c r="GU1" s="58" t="s">
        <v>193</v>
      </c>
      <c r="GV1" s="58" t="s">
        <v>194</v>
      </c>
      <c r="GW1" s="58" t="s">
        <v>195</v>
      </c>
      <c r="GX1" s="58" t="s">
        <v>196</v>
      </c>
      <c r="GY1" s="58" t="s">
        <v>197</v>
      </c>
      <c r="GZ1" s="58" t="s">
        <v>198</v>
      </c>
      <c r="HA1" s="58" t="s">
        <v>199</v>
      </c>
      <c r="HB1" s="58" t="s">
        <v>200</v>
      </c>
      <c r="HC1" s="58" t="s">
        <v>201</v>
      </c>
      <c r="HD1" s="58" t="s">
        <v>202</v>
      </c>
      <c r="HE1" s="58" t="s">
        <v>203</v>
      </c>
      <c r="HF1" s="58" t="s">
        <v>204</v>
      </c>
      <c r="HG1" s="58" t="s">
        <v>205</v>
      </c>
      <c r="HH1" s="58" t="s">
        <v>206</v>
      </c>
      <c r="HI1" s="58" t="s">
        <v>207</v>
      </c>
      <c r="HJ1" s="58" t="s">
        <v>208</v>
      </c>
      <c r="HK1" s="58" t="s">
        <v>209</v>
      </c>
      <c r="HL1" s="58" t="s">
        <v>210</v>
      </c>
      <c r="HM1" s="58" t="s">
        <v>211</v>
      </c>
      <c r="HN1" s="58" t="s">
        <v>212</v>
      </c>
      <c r="HO1" s="58" t="s">
        <v>213</v>
      </c>
      <c r="HP1" s="58" t="s">
        <v>214</v>
      </c>
      <c r="HQ1" s="58" t="s">
        <v>215</v>
      </c>
      <c r="HR1" s="58" t="s">
        <v>216</v>
      </c>
      <c r="HS1" s="58" t="s">
        <v>217</v>
      </c>
      <c r="HT1" s="58" t="s">
        <v>218</v>
      </c>
      <c r="HU1" s="58" t="s">
        <v>219</v>
      </c>
      <c r="HV1" s="58" t="s">
        <v>220</v>
      </c>
      <c r="HW1" s="58" t="s">
        <v>221</v>
      </c>
      <c r="HX1" s="58" t="s">
        <v>222</v>
      </c>
      <c r="HY1" s="58" t="s">
        <v>223</v>
      </c>
      <c r="HZ1" s="58" t="s">
        <v>224</v>
      </c>
      <c r="IA1" s="58" t="s">
        <v>225</v>
      </c>
      <c r="IB1" s="58" t="s">
        <v>226</v>
      </c>
      <c r="IC1" s="58" t="s">
        <v>227</v>
      </c>
      <c r="ID1" s="58" t="s">
        <v>228</v>
      </c>
      <c r="IE1" s="58" t="s">
        <v>229</v>
      </c>
      <c r="IF1" s="58" t="s">
        <v>230</v>
      </c>
      <c r="IG1" s="58" t="s">
        <v>231</v>
      </c>
      <c r="IH1" s="58" t="s">
        <v>232</v>
      </c>
      <c r="II1" s="58" t="s">
        <v>233</v>
      </c>
      <c r="IJ1" s="58" t="s">
        <v>234</v>
      </c>
      <c r="IK1" s="58" t="s">
        <v>235</v>
      </c>
      <c r="IL1" s="58" t="s">
        <v>236</v>
      </c>
      <c r="IM1" s="58" t="s">
        <v>237</v>
      </c>
      <c r="IN1" s="58" t="s">
        <v>238</v>
      </c>
      <c r="IO1" s="58" t="s">
        <v>239</v>
      </c>
      <c r="IP1" s="58" t="s">
        <v>240</v>
      </c>
      <c r="IQ1" s="58" t="s">
        <v>241</v>
      </c>
      <c r="IR1" s="58" t="s">
        <v>242</v>
      </c>
      <c r="IS1" s="58" t="s">
        <v>243</v>
      </c>
      <c r="IT1" s="58" t="s">
        <v>244</v>
      </c>
      <c r="IU1" s="58" t="s">
        <v>245</v>
      </c>
      <c r="IV1" s="58" t="s">
        <v>246</v>
      </c>
      <c r="IW1" s="58" t="s">
        <v>247</v>
      </c>
      <c r="IX1" s="58" t="s">
        <v>248</v>
      </c>
      <c r="IY1" s="58" t="s">
        <v>249</v>
      </c>
      <c r="IZ1" s="58" t="s">
        <v>250</v>
      </c>
      <c r="JA1" s="58" t="s">
        <v>251</v>
      </c>
      <c r="JB1" s="58" t="s">
        <v>252</v>
      </c>
      <c r="JC1" s="58" t="s">
        <v>253</v>
      </c>
      <c r="JD1" s="58" t="s">
        <v>254</v>
      </c>
      <c r="JE1" s="58" t="s">
        <v>255</v>
      </c>
      <c r="JF1" s="58" t="s">
        <v>256</v>
      </c>
      <c r="JG1" s="58" t="s">
        <v>257</v>
      </c>
      <c r="JH1" s="58" t="s">
        <v>258</v>
      </c>
      <c r="JI1" s="58" t="s">
        <v>259</v>
      </c>
      <c r="JJ1" s="58" t="s">
        <v>260</v>
      </c>
      <c r="JK1" s="58" t="s">
        <v>261</v>
      </c>
      <c r="JL1" s="58" t="s">
        <v>262</v>
      </c>
      <c r="JM1" s="58" t="s">
        <v>263</v>
      </c>
      <c r="JN1" s="58" t="s">
        <v>264</v>
      </c>
      <c r="JO1" s="58" t="s">
        <v>265</v>
      </c>
      <c r="JP1" s="59" t="s">
        <v>1964</v>
      </c>
      <c r="JQ1" s="59" t="s">
        <v>1912</v>
      </c>
      <c r="JR1" s="59" t="s">
        <v>1913</v>
      </c>
      <c r="JS1" s="60" t="s">
        <v>1914</v>
      </c>
      <c r="JT1" s="60" t="s">
        <v>1915</v>
      </c>
      <c r="JU1" s="60" t="s">
        <v>1916</v>
      </c>
      <c r="JV1" s="60" t="s">
        <v>1917</v>
      </c>
      <c r="JW1" s="60" t="s">
        <v>1918</v>
      </c>
      <c r="JX1" s="60" t="s">
        <v>1919</v>
      </c>
      <c r="JY1" s="60" t="s">
        <v>1921</v>
      </c>
      <c r="JZ1" s="60" t="s">
        <v>1922</v>
      </c>
      <c r="KA1" s="60" t="s">
        <v>1923</v>
      </c>
      <c r="KB1" s="60" t="s">
        <v>1924</v>
      </c>
      <c r="KC1" s="60" t="s">
        <v>1925</v>
      </c>
      <c r="KD1" s="60" t="s">
        <v>1926</v>
      </c>
      <c r="KE1" s="60" t="s">
        <v>1927</v>
      </c>
      <c r="KF1" s="60" t="s">
        <v>1928</v>
      </c>
      <c r="KG1" s="60" t="s">
        <v>1929</v>
      </c>
      <c r="KH1" s="60" t="s">
        <v>1930</v>
      </c>
      <c r="KI1" s="60" t="s">
        <v>1931</v>
      </c>
      <c r="KJ1" s="60" t="s">
        <v>1932</v>
      </c>
      <c r="KK1" s="60" t="s">
        <v>1933</v>
      </c>
      <c r="KL1" s="60" t="s">
        <v>1934</v>
      </c>
      <c r="KM1" s="60" t="s">
        <v>1935</v>
      </c>
      <c r="KN1" s="60" t="s">
        <v>1936</v>
      </c>
      <c r="KO1" s="60" t="s">
        <v>1937</v>
      </c>
      <c r="KP1" s="60" t="s">
        <v>1938</v>
      </c>
      <c r="KQ1" s="60" t="s">
        <v>1939</v>
      </c>
      <c r="KR1" s="60" t="s">
        <v>1940</v>
      </c>
      <c r="KS1" s="60" t="s">
        <v>1941</v>
      </c>
      <c r="KT1" s="60" t="s">
        <v>1942</v>
      </c>
      <c r="KU1" s="60" t="s">
        <v>1943</v>
      </c>
      <c r="KV1" s="60" t="s">
        <v>1944</v>
      </c>
      <c r="KW1" s="60" t="s">
        <v>1945</v>
      </c>
      <c r="KX1" s="60" t="s">
        <v>1946</v>
      </c>
      <c r="KY1" s="60" t="s">
        <v>1947</v>
      </c>
      <c r="KZ1" s="60" t="s">
        <v>1948</v>
      </c>
      <c r="LA1" s="60" t="s">
        <v>1949</v>
      </c>
      <c r="LB1" s="60" t="s">
        <v>1950</v>
      </c>
      <c r="LC1" s="60" t="s">
        <v>1951</v>
      </c>
      <c r="LD1" s="60" t="s">
        <v>1952</v>
      </c>
      <c r="LE1" s="60" t="s">
        <v>1953</v>
      </c>
      <c r="LF1" s="60" t="s">
        <v>1954</v>
      </c>
      <c r="LG1" s="60" t="s">
        <v>1955</v>
      </c>
      <c r="LH1" s="60" t="s">
        <v>1956</v>
      </c>
      <c r="LI1" s="60" t="s">
        <v>1957</v>
      </c>
      <c r="LJ1" s="60" t="s">
        <v>1958</v>
      </c>
      <c r="LK1" s="60" t="s">
        <v>1959</v>
      </c>
      <c r="LL1" s="60" t="s">
        <v>1960</v>
      </c>
      <c r="LM1" s="60" t="s">
        <v>1961</v>
      </c>
      <c r="LN1" s="60" t="s">
        <v>1962</v>
      </c>
      <c r="LO1" s="60" t="s">
        <v>1963</v>
      </c>
      <c r="LP1" s="60"/>
    </row>
    <row r="2" spans="1:328" s="71" customFormat="1" ht="15.75" x14ac:dyDescent="0.25">
      <c r="A2" s="66"/>
      <c r="B2" s="66"/>
      <c r="C2" s="66"/>
      <c r="D2" s="67"/>
      <c r="E2" s="67"/>
      <c r="F2" s="67"/>
      <c r="G2" s="67"/>
      <c r="H2" s="67" t="s">
        <v>266</v>
      </c>
      <c r="I2" s="67" t="s">
        <v>267</v>
      </c>
      <c r="J2" s="67" t="s">
        <v>266</v>
      </c>
      <c r="K2" s="67" t="s">
        <v>267</v>
      </c>
      <c r="L2" s="67" t="s">
        <v>266</v>
      </c>
      <c r="M2" s="67" t="s">
        <v>267</v>
      </c>
      <c r="N2" s="67" t="s">
        <v>266</v>
      </c>
      <c r="O2" s="67" t="s">
        <v>267</v>
      </c>
      <c r="P2" s="67" t="s">
        <v>266</v>
      </c>
      <c r="Q2" s="67" t="s">
        <v>267</v>
      </c>
      <c r="R2" s="67" t="s">
        <v>266</v>
      </c>
      <c r="S2" s="67" t="s">
        <v>267</v>
      </c>
      <c r="T2" s="67" t="s">
        <v>266</v>
      </c>
      <c r="U2" s="67" t="s">
        <v>267</v>
      </c>
      <c r="V2" s="67" t="s">
        <v>266</v>
      </c>
      <c r="W2" s="67" t="s">
        <v>267</v>
      </c>
      <c r="X2" s="68"/>
      <c r="Y2" s="68"/>
      <c r="Z2" s="69"/>
      <c r="AA2" s="69"/>
      <c r="AB2" s="69"/>
      <c r="AC2" s="68"/>
      <c r="AD2" s="68"/>
      <c r="AE2" s="68"/>
      <c r="AF2" s="68"/>
      <c r="AG2" s="68"/>
      <c r="AH2" s="68"/>
      <c r="AI2" s="70"/>
      <c r="AJ2" s="70"/>
      <c r="AK2" s="68"/>
      <c r="AL2" s="68"/>
      <c r="AM2" s="68"/>
      <c r="AN2" s="68"/>
      <c r="AO2" s="68"/>
      <c r="AP2" s="68"/>
      <c r="AQ2" s="68"/>
      <c r="AR2" s="68"/>
      <c r="AS2" s="68"/>
      <c r="AT2" s="68"/>
      <c r="AU2" s="68"/>
      <c r="AV2" s="68"/>
      <c r="AW2" s="68"/>
      <c r="AX2" s="68"/>
      <c r="AY2" s="68"/>
      <c r="AZ2" s="68"/>
      <c r="BA2" s="68"/>
      <c r="BB2" s="68"/>
      <c r="BC2" s="68"/>
      <c r="BD2" s="68"/>
      <c r="BE2" s="68"/>
      <c r="BF2" s="68"/>
      <c r="BG2" s="68"/>
      <c r="BH2" s="68"/>
      <c r="BI2" s="68" t="s">
        <v>268</v>
      </c>
      <c r="BJ2" s="68"/>
      <c r="BK2" s="68"/>
      <c r="BL2" s="68"/>
      <c r="BM2" s="68"/>
      <c r="BN2" s="68"/>
      <c r="BO2" s="68"/>
      <c r="BP2" s="68"/>
      <c r="BQ2" s="68"/>
      <c r="BR2" s="68"/>
      <c r="BS2" s="68"/>
      <c r="BT2" s="68"/>
      <c r="BU2" s="68"/>
      <c r="BV2" s="68"/>
      <c r="BW2" s="68"/>
      <c r="BX2" s="68"/>
      <c r="BY2" s="68"/>
      <c r="BZ2" s="68"/>
      <c r="CA2" s="68"/>
      <c r="CB2" s="68"/>
      <c r="CC2" s="68"/>
      <c r="CD2" s="68"/>
      <c r="CE2" s="68"/>
      <c r="CF2" s="68"/>
      <c r="CG2" s="68"/>
      <c r="CH2" s="68"/>
      <c r="CI2" s="68"/>
      <c r="CJ2" s="68"/>
      <c r="CK2" s="68"/>
      <c r="CL2" s="68"/>
      <c r="CM2" s="68"/>
      <c r="CN2" s="68"/>
      <c r="CO2" s="68"/>
      <c r="CP2" s="69"/>
      <c r="CQ2" s="69"/>
      <c r="CR2" s="69"/>
      <c r="CS2" s="69"/>
      <c r="CT2" s="68"/>
      <c r="CU2" s="68"/>
      <c r="CV2" s="68"/>
      <c r="CW2" s="68"/>
      <c r="CX2" s="68"/>
      <c r="CY2" s="68"/>
      <c r="CZ2" s="68"/>
      <c r="DA2" s="68"/>
      <c r="DB2" s="68"/>
      <c r="DC2" s="68"/>
      <c r="DD2" s="68"/>
      <c r="DE2" s="68"/>
      <c r="DF2" s="68"/>
      <c r="DG2" s="68"/>
      <c r="DH2" s="68"/>
      <c r="DI2" s="68"/>
      <c r="DJ2" s="68"/>
      <c r="DK2" s="68"/>
      <c r="DL2" s="68"/>
      <c r="DM2" s="68"/>
      <c r="DN2" s="68"/>
      <c r="DO2" s="68"/>
      <c r="DP2" s="68"/>
      <c r="DQ2" s="68"/>
      <c r="DR2" s="69"/>
      <c r="DS2" s="69"/>
      <c r="DT2" s="69"/>
      <c r="DU2" s="69"/>
      <c r="DV2" s="68"/>
      <c r="DW2" s="68"/>
      <c r="DX2" s="68"/>
      <c r="DY2" s="68"/>
      <c r="DZ2" s="68"/>
      <c r="EA2" s="68"/>
      <c r="EB2" s="68"/>
      <c r="EC2" s="68"/>
      <c r="ED2" s="68"/>
      <c r="EE2" s="68"/>
      <c r="EF2" s="68"/>
      <c r="EG2" s="68"/>
      <c r="EH2" s="68"/>
      <c r="EI2" s="68"/>
      <c r="EJ2" s="68"/>
      <c r="EK2" s="68"/>
      <c r="EL2" s="68"/>
      <c r="EM2" s="68"/>
      <c r="EN2" s="68"/>
      <c r="EO2" s="68"/>
      <c r="EP2" s="68"/>
      <c r="EQ2" s="68"/>
      <c r="ER2" s="68"/>
      <c r="ES2" s="68"/>
      <c r="ET2" s="68"/>
      <c r="EU2" s="68"/>
      <c r="EV2" s="69"/>
      <c r="EW2" s="68"/>
      <c r="EX2" s="68"/>
      <c r="EY2" s="68"/>
      <c r="EZ2" s="68"/>
      <c r="FA2" s="68"/>
      <c r="FB2" s="69"/>
      <c r="FC2" s="68"/>
      <c r="FD2" s="68"/>
      <c r="FE2" s="68"/>
      <c r="FF2" s="68"/>
      <c r="FG2" s="68"/>
      <c r="FH2" s="68"/>
      <c r="FI2" s="68"/>
      <c r="FJ2" s="68"/>
      <c r="FK2" s="68"/>
      <c r="FL2" s="68"/>
      <c r="FM2" s="68"/>
      <c r="FN2" s="68"/>
      <c r="FO2" s="68"/>
      <c r="FP2" s="68"/>
      <c r="FQ2" s="68"/>
      <c r="FR2" s="68"/>
      <c r="FS2" s="68"/>
      <c r="FT2" s="68"/>
      <c r="FU2" s="68"/>
      <c r="FV2" s="68"/>
      <c r="FW2" s="68"/>
      <c r="FX2" s="68"/>
      <c r="FY2" s="68"/>
      <c r="FZ2" s="68"/>
      <c r="GA2" s="68"/>
      <c r="GB2" s="68"/>
      <c r="GC2" s="68"/>
      <c r="GD2" s="68"/>
      <c r="GE2" s="68"/>
      <c r="GF2" s="68"/>
      <c r="GG2" s="68"/>
      <c r="GH2" s="68"/>
      <c r="GI2" s="68"/>
      <c r="GJ2" s="68"/>
      <c r="GK2" s="68"/>
      <c r="GL2" s="68"/>
      <c r="GM2" s="68"/>
      <c r="GN2" s="68"/>
      <c r="GO2" s="68"/>
      <c r="GP2" s="68"/>
      <c r="GQ2" s="68"/>
      <c r="GR2" s="68"/>
      <c r="GS2" s="68"/>
      <c r="GT2" s="68"/>
      <c r="GU2" s="68"/>
      <c r="GV2" s="68"/>
      <c r="GW2" s="68"/>
      <c r="GX2" s="68"/>
      <c r="GY2" s="68"/>
      <c r="GZ2" s="68"/>
      <c r="HA2" s="68"/>
      <c r="HB2" s="68"/>
      <c r="HC2" s="68"/>
      <c r="HD2" s="68"/>
      <c r="HE2" s="68"/>
      <c r="HF2" s="68"/>
      <c r="HG2" s="68"/>
      <c r="HH2" s="68"/>
      <c r="HI2" s="68"/>
      <c r="HJ2" s="68"/>
      <c r="HK2" s="68"/>
      <c r="HL2" s="68"/>
      <c r="HM2" s="68"/>
      <c r="HN2" s="68"/>
      <c r="HO2" s="68"/>
      <c r="HP2" s="68"/>
      <c r="HQ2" s="68"/>
      <c r="HR2" s="68"/>
      <c r="HS2" s="68"/>
      <c r="HT2" s="68"/>
      <c r="HU2" s="68"/>
      <c r="HV2" s="68"/>
      <c r="HW2" s="68"/>
      <c r="HX2" s="68"/>
      <c r="HY2" s="68"/>
      <c r="HZ2" s="68"/>
      <c r="IA2" s="68"/>
      <c r="IB2" s="68"/>
      <c r="IC2" s="68"/>
      <c r="ID2" s="68"/>
      <c r="IE2" s="68"/>
      <c r="IF2" s="68"/>
      <c r="IG2" s="68"/>
      <c r="IH2" s="68"/>
      <c r="II2" s="68"/>
      <c r="IJ2" s="68"/>
      <c r="IK2" s="68"/>
      <c r="IL2" s="68"/>
      <c r="IM2" s="68"/>
      <c r="IN2" s="68"/>
      <c r="IO2" s="68"/>
      <c r="IP2" s="68"/>
      <c r="IQ2" s="68"/>
      <c r="IR2" s="68"/>
      <c r="IS2" s="68"/>
      <c r="IT2" s="68"/>
      <c r="IU2" s="68"/>
      <c r="IV2" s="68"/>
      <c r="IW2" s="68"/>
      <c r="IX2" s="68"/>
      <c r="IY2" s="68"/>
      <c r="IZ2" s="68"/>
      <c r="JA2" s="68"/>
      <c r="JB2" s="68"/>
      <c r="JC2" s="68"/>
      <c r="JD2" s="68"/>
      <c r="JE2" s="68"/>
      <c r="JF2" s="68"/>
      <c r="JG2" s="68"/>
      <c r="JH2" s="68"/>
      <c r="JI2" s="68"/>
      <c r="JJ2" s="68"/>
      <c r="JK2" s="68"/>
      <c r="JL2" s="68"/>
      <c r="JM2" s="68"/>
      <c r="JN2" s="68"/>
      <c r="JO2" s="68"/>
    </row>
    <row r="3" spans="1:328" s="61" customFormat="1" x14ac:dyDescent="0.2">
      <c r="A3" s="61" t="s">
        <v>269</v>
      </c>
      <c r="D3" s="62">
        <v>20821.7</v>
      </c>
      <c r="F3" s="63">
        <v>0.56379999999999997</v>
      </c>
      <c r="G3" s="63">
        <v>0.43540000000000001</v>
      </c>
      <c r="H3" s="64">
        <v>3082841</v>
      </c>
      <c r="J3" s="64">
        <v>1601462</v>
      </c>
      <c r="K3" s="63">
        <v>0.51949999999999996</v>
      </c>
      <c r="L3" s="64">
        <v>1481379</v>
      </c>
      <c r="M3" s="63">
        <v>0.48049999999999998</v>
      </c>
      <c r="N3" s="64">
        <v>791418</v>
      </c>
      <c r="O3" s="63">
        <v>0.25669999999999998</v>
      </c>
      <c r="P3" s="64">
        <v>741817</v>
      </c>
      <c r="Q3" s="63">
        <v>0.24060000000000001</v>
      </c>
      <c r="R3" s="64">
        <v>2120760</v>
      </c>
      <c r="S3" s="63">
        <v>0.68789999999999996</v>
      </c>
      <c r="T3" s="64">
        <v>1162725</v>
      </c>
      <c r="U3" s="63">
        <v>0.37719999999999998</v>
      </c>
      <c r="V3" s="64">
        <v>383675</v>
      </c>
      <c r="W3" s="63">
        <v>0.1245</v>
      </c>
      <c r="X3" s="64">
        <v>2149373</v>
      </c>
      <c r="Y3" s="63">
        <v>0.69720000000000004</v>
      </c>
      <c r="Z3" s="61">
        <v>860</v>
      </c>
      <c r="AA3" s="64">
        <v>5905</v>
      </c>
      <c r="AB3" s="64">
        <v>596154</v>
      </c>
      <c r="AC3" s="64">
        <v>855830</v>
      </c>
      <c r="AE3" s="63">
        <v>3.8899999999999997E-2</v>
      </c>
      <c r="AF3" s="63">
        <v>2.2800000000000001E-2</v>
      </c>
      <c r="AG3" s="63">
        <v>8.8999999999999999E-3</v>
      </c>
      <c r="AH3" s="61">
        <v>123</v>
      </c>
      <c r="AL3" s="64">
        <v>484953</v>
      </c>
      <c r="AM3" s="63">
        <v>0.2702</v>
      </c>
      <c r="AN3" s="64">
        <v>822411</v>
      </c>
      <c r="AO3" s="63">
        <v>0.66990000000000005</v>
      </c>
      <c r="AP3" s="64">
        <v>2061626</v>
      </c>
      <c r="AQ3" s="63">
        <v>7.7200000000000005E-2</v>
      </c>
      <c r="AR3" s="64">
        <v>240826</v>
      </c>
      <c r="AS3" s="63">
        <v>0.19739999999999999</v>
      </c>
      <c r="AT3" s="64">
        <v>626790</v>
      </c>
      <c r="AU3" s="63">
        <v>0.24909999999999999</v>
      </c>
      <c r="AV3" s="64">
        <v>773136</v>
      </c>
      <c r="AW3" s="63">
        <v>0.45190000000000002</v>
      </c>
      <c r="AX3" s="64">
        <v>1394752</v>
      </c>
      <c r="AY3" s="63">
        <v>7.0300000000000001E-2</v>
      </c>
      <c r="AZ3" s="64">
        <v>221169</v>
      </c>
      <c r="BA3" s="63">
        <v>5.0500000000000003E-2</v>
      </c>
      <c r="BB3" s="64">
        <v>150531</v>
      </c>
      <c r="BC3" s="64">
        <v>4094</v>
      </c>
      <c r="BD3" s="64">
        <v>3194</v>
      </c>
      <c r="BE3" s="61">
        <v>900</v>
      </c>
      <c r="BF3" s="64">
        <v>30407</v>
      </c>
      <c r="BG3" s="64">
        <v>23580</v>
      </c>
      <c r="BH3" s="64">
        <v>3932</v>
      </c>
      <c r="BI3" s="61">
        <v>15</v>
      </c>
      <c r="BJ3" s="61">
        <v>12</v>
      </c>
      <c r="BK3" s="61">
        <v>14</v>
      </c>
      <c r="BL3" s="61">
        <v>1</v>
      </c>
      <c r="BM3" s="64">
        <v>4402</v>
      </c>
      <c r="BN3" s="61">
        <v>345</v>
      </c>
      <c r="BO3" s="64">
        <v>57225</v>
      </c>
      <c r="BP3" s="61">
        <v>379</v>
      </c>
      <c r="BQ3" s="61">
        <v>15</v>
      </c>
      <c r="BR3" s="64">
        <v>6237</v>
      </c>
      <c r="BS3" s="61">
        <v>365</v>
      </c>
      <c r="BT3" s="61">
        <v>20</v>
      </c>
      <c r="BU3" s="61">
        <v>580</v>
      </c>
      <c r="BV3" s="64">
        <v>1341</v>
      </c>
      <c r="BW3" s="64">
        <v>3475</v>
      </c>
      <c r="BX3" s="64">
        <v>1044</v>
      </c>
      <c r="BY3" s="64">
        <v>1024</v>
      </c>
      <c r="BZ3" s="64">
        <v>7535</v>
      </c>
      <c r="CA3" s="64">
        <v>35210</v>
      </c>
      <c r="CB3" s="61">
        <v>83</v>
      </c>
      <c r="CC3" s="64">
        <v>11121</v>
      </c>
      <c r="CD3" s="61">
        <v>916</v>
      </c>
      <c r="CE3" s="64">
        <v>2746</v>
      </c>
      <c r="CF3" s="64">
        <v>5290</v>
      </c>
      <c r="CG3" s="64">
        <v>2169</v>
      </c>
      <c r="CH3" s="63">
        <v>0.30509999999999998</v>
      </c>
      <c r="CI3" s="63">
        <v>0.38829999999999998</v>
      </c>
      <c r="CJ3" s="63">
        <v>0.44209999999999999</v>
      </c>
      <c r="CK3" s="63">
        <v>0.85050000000000003</v>
      </c>
      <c r="CL3" s="63">
        <v>0.24610000000000001</v>
      </c>
      <c r="CM3" s="63">
        <v>0.88739999999999997</v>
      </c>
      <c r="CN3" s="61">
        <v>0</v>
      </c>
      <c r="CP3" s="64">
        <v>1815923</v>
      </c>
      <c r="CQ3" s="62">
        <v>1247851.8500000001</v>
      </c>
      <c r="CR3" s="62">
        <v>429992.93</v>
      </c>
      <c r="CS3" s="62">
        <v>138080.22</v>
      </c>
      <c r="CT3" s="64">
        <v>446687</v>
      </c>
      <c r="CU3" s="64">
        <v>1585</v>
      </c>
      <c r="CV3" s="64">
        <v>3275</v>
      </c>
      <c r="CW3" s="64">
        <v>8635</v>
      </c>
      <c r="CX3" s="64">
        <v>981999</v>
      </c>
      <c r="CY3" s="64">
        <v>53750</v>
      </c>
      <c r="CZ3" s="64">
        <v>3052</v>
      </c>
      <c r="DA3" s="64">
        <v>97242</v>
      </c>
      <c r="DB3" s="64">
        <v>6165</v>
      </c>
      <c r="DC3" s="64">
        <v>3176</v>
      </c>
      <c r="DD3" s="64">
        <v>324357</v>
      </c>
      <c r="DE3" s="64">
        <v>16789</v>
      </c>
      <c r="DF3" s="64">
        <v>1376</v>
      </c>
      <c r="DG3" s="64">
        <v>170660</v>
      </c>
      <c r="DH3" s="64">
        <v>10696</v>
      </c>
      <c r="DI3" s="61">
        <v>559</v>
      </c>
      <c r="DJ3" s="64">
        <v>146703</v>
      </c>
      <c r="DK3" s="64">
        <v>7408</v>
      </c>
      <c r="DL3" s="61">
        <v>157</v>
      </c>
      <c r="DM3" s="64">
        <v>117058</v>
      </c>
      <c r="DN3" s="64">
        <v>9205</v>
      </c>
      <c r="DO3" s="61">
        <v>8.43</v>
      </c>
      <c r="DQ3" s="63">
        <v>6.7799999999999999E-2</v>
      </c>
      <c r="DR3" s="64">
        <v>110460293</v>
      </c>
      <c r="DS3" s="64">
        <v>630420</v>
      </c>
      <c r="DT3" s="64">
        <v>355184</v>
      </c>
      <c r="DU3" s="61">
        <v>305</v>
      </c>
      <c r="DV3" s="61">
        <v>358</v>
      </c>
      <c r="DW3" s="61">
        <v>69</v>
      </c>
      <c r="DX3" s="61">
        <v>10</v>
      </c>
      <c r="DY3" s="61">
        <v>909</v>
      </c>
      <c r="DZ3" s="61">
        <v>412</v>
      </c>
      <c r="EA3" s="64">
        <v>91971</v>
      </c>
      <c r="EB3" s="64">
        <v>177257</v>
      </c>
      <c r="EC3" s="64">
        <v>24489316</v>
      </c>
      <c r="ED3" s="64">
        <v>1502364</v>
      </c>
      <c r="EE3" s="64">
        <v>1473904</v>
      </c>
      <c r="EF3" s="63">
        <v>0.98109999999999997</v>
      </c>
      <c r="EG3" s="63">
        <v>0.41649999999999998</v>
      </c>
      <c r="EH3" s="63">
        <v>0.58350000000000002</v>
      </c>
      <c r="EI3" s="64">
        <v>28460</v>
      </c>
      <c r="EJ3" s="63">
        <v>1.89E-2</v>
      </c>
      <c r="EK3" s="64">
        <v>118821</v>
      </c>
      <c r="EL3" s="64">
        <v>432299</v>
      </c>
      <c r="EM3" s="62">
        <v>401037.7</v>
      </c>
      <c r="EN3" s="64">
        <v>1257806</v>
      </c>
      <c r="EO3" s="63">
        <v>0.13469999999999999</v>
      </c>
      <c r="EP3" s="63">
        <v>0.25209999999999999</v>
      </c>
      <c r="EQ3" s="63">
        <v>0.1948</v>
      </c>
      <c r="ER3" s="63">
        <v>0.40439999999999998</v>
      </c>
      <c r="ES3" s="62">
        <v>1749.97</v>
      </c>
      <c r="EU3" s="61">
        <v>55.05</v>
      </c>
      <c r="EW3" s="61">
        <v>492</v>
      </c>
      <c r="EX3" s="61">
        <v>102</v>
      </c>
      <c r="EY3" s="61">
        <v>94</v>
      </c>
      <c r="EZ3" s="61">
        <v>14</v>
      </c>
      <c r="FA3" s="61">
        <v>11</v>
      </c>
      <c r="FB3" s="61">
        <v>47</v>
      </c>
      <c r="FC3" s="61">
        <v>742</v>
      </c>
      <c r="FD3" s="61">
        <v>6</v>
      </c>
      <c r="FE3" s="61">
        <v>80</v>
      </c>
      <c r="FF3" s="61">
        <v>22</v>
      </c>
      <c r="FG3" s="61">
        <v>105</v>
      </c>
      <c r="FH3" s="61">
        <v>288</v>
      </c>
      <c r="FI3" s="61">
        <v>148</v>
      </c>
      <c r="FJ3" s="62">
        <v>469753.04</v>
      </c>
      <c r="FK3" s="62">
        <v>429209.75</v>
      </c>
      <c r="FL3" s="62">
        <v>6871801.8300000001</v>
      </c>
      <c r="FM3" s="62">
        <v>10150740.300000001</v>
      </c>
      <c r="FN3" s="62">
        <v>67691.259999999995</v>
      </c>
      <c r="FO3" s="62">
        <v>1452.69</v>
      </c>
      <c r="FP3" s="62">
        <v>3334170.73</v>
      </c>
      <c r="FQ3" s="62">
        <v>119122.28</v>
      </c>
      <c r="FR3" s="62">
        <v>212503.98</v>
      </c>
      <c r="FS3" s="62">
        <v>6601.1</v>
      </c>
      <c r="FT3" s="62">
        <v>2322469.7599999998</v>
      </c>
      <c r="FU3" s="62">
        <v>61792.53</v>
      </c>
      <c r="FV3" s="62">
        <v>3328284.51</v>
      </c>
      <c r="FW3" s="62">
        <v>429857.91</v>
      </c>
      <c r="FX3" s="62">
        <v>56785.85</v>
      </c>
      <c r="FY3" s="62">
        <v>1559.93</v>
      </c>
      <c r="FZ3" s="61">
        <v>495.32</v>
      </c>
      <c r="GA3" s="61">
        <v>61.29</v>
      </c>
      <c r="GB3" s="62">
        <v>59058.49</v>
      </c>
      <c r="GC3" s="62">
        <v>1472.13</v>
      </c>
      <c r="GD3" s="62">
        <v>657094.59</v>
      </c>
      <c r="GE3" s="62">
        <v>13484.4</v>
      </c>
      <c r="GF3" s="62">
        <v>763208.63</v>
      </c>
      <c r="GG3" s="62">
        <v>21056.85</v>
      </c>
      <c r="GH3" s="62">
        <v>3245.53</v>
      </c>
      <c r="GI3" s="62">
        <v>54754.99</v>
      </c>
      <c r="GJ3" s="61">
        <v>731.98</v>
      </c>
      <c r="GK3" s="62">
        <v>15577.15</v>
      </c>
      <c r="GL3" s="62">
        <v>4476186.2699999996</v>
      </c>
      <c r="GM3" s="62">
        <v>1447968.29</v>
      </c>
      <c r="GN3" s="62">
        <v>311608.48</v>
      </c>
      <c r="GO3" s="62">
        <v>100123.51</v>
      </c>
      <c r="GP3" s="62">
        <v>2709.49</v>
      </c>
      <c r="GQ3" s="62">
        <v>11055.4</v>
      </c>
      <c r="GR3" s="61">
        <v>589.79999999999995</v>
      </c>
      <c r="GS3" s="62">
        <v>1898.59</v>
      </c>
      <c r="GT3" s="62">
        <v>29302.6</v>
      </c>
      <c r="GU3" s="62">
        <v>187940.07</v>
      </c>
      <c r="GV3" s="62">
        <v>41410.980000000003</v>
      </c>
      <c r="GW3" s="62">
        <v>167798.58</v>
      </c>
      <c r="GX3" s="62">
        <v>220228.75</v>
      </c>
      <c r="GY3" s="62">
        <v>913132.72</v>
      </c>
      <c r="GZ3" s="64">
        <v>1717</v>
      </c>
      <c r="HA3" s="62">
        <v>8503.43</v>
      </c>
      <c r="HB3" s="62">
        <v>12794.23</v>
      </c>
      <c r="HC3" s="62">
        <v>230201.68</v>
      </c>
      <c r="HD3" s="62">
        <v>15168.93</v>
      </c>
      <c r="HE3" s="62">
        <v>56812.4</v>
      </c>
      <c r="HF3" s="62">
        <v>1733.52</v>
      </c>
      <c r="HG3" s="62">
        <v>23406.91</v>
      </c>
      <c r="HH3" s="62">
        <v>14209.37</v>
      </c>
      <c r="HI3" s="62">
        <v>41140.32</v>
      </c>
      <c r="HJ3" s="61">
        <v>17.8</v>
      </c>
      <c r="HK3" s="61">
        <v>376.49</v>
      </c>
      <c r="HL3" s="62">
        <v>13308.73</v>
      </c>
      <c r="HM3" s="62">
        <v>149642.82999999999</v>
      </c>
      <c r="HN3" s="61">
        <v>14.4</v>
      </c>
      <c r="HO3" s="61">
        <v>234.08</v>
      </c>
      <c r="HP3" s="62">
        <v>1467.99</v>
      </c>
      <c r="HQ3" s="62">
        <v>6137.79</v>
      </c>
      <c r="HR3" s="61">
        <v>490.08</v>
      </c>
      <c r="HS3" s="62">
        <v>2903.76</v>
      </c>
      <c r="HT3" s="62">
        <v>2277.4299999999998</v>
      </c>
      <c r="HU3" s="62">
        <v>8666.56</v>
      </c>
      <c r="HV3" s="62">
        <v>1868.4</v>
      </c>
      <c r="HW3" s="62">
        <v>7284.32</v>
      </c>
      <c r="HX3" s="62">
        <v>109697.33</v>
      </c>
      <c r="HY3" s="64">
        <v>572122</v>
      </c>
      <c r="HZ3" s="62">
        <v>127833.15</v>
      </c>
      <c r="IA3" s="62">
        <v>55494.11</v>
      </c>
      <c r="IB3" s="62">
        <v>607855.53</v>
      </c>
      <c r="IC3" s="62">
        <v>2702751.94</v>
      </c>
      <c r="ID3" s="61">
        <v>261.58999999999997</v>
      </c>
      <c r="IE3" s="61">
        <v>352.97</v>
      </c>
      <c r="IF3" s="61">
        <v>510.43</v>
      </c>
      <c r="IG3" s="62">
        <v>2279.08</v>
      </c>
      <c r="IH3" s="62">
        <v>2865.63</v>
      </c>
      <c r="II3" s="62">
        <v>20213.43</v>
      </c>
      <c r="IJ3" s="62">
        <v>65627.47</v>
      </c>
      <c r="IK3" s="62">
        <v>74166.62</v>
      </c>
      <c r="IL3" s="62">
        <v>5932.63</v>
      </c>
      <c r="IM3" s="62">
        <v>24259.06</v>
      </c>
      <c r="IN3" s="62">
        <v>2948.97</v>
      </c>
      <c r="IO3" s="62">
        <v>71818.3</v>
      </c>
      <c r="IP3" s="61">
        <v>450.86</v>
      </c>
      <c r="IQ3" s="62">
        <v>2912.03</v>
      </c>
      <c r="IR3" s="62">
        <v>3481.54</v>
      </c>
      <c r="IS3" s="62">
        <v>18936.740000000002</v>
      </c>
      <c r="IT3" s="61">
        <v>218.54</v>
      </c>
      <c r="IU3" s="62">
        <v>1686.35</v>
      </c>
      <c r="IV3" s="61">
        <v>408.38</v>
      </c>
      <c r="IW3" s="62">
        <v>4174.6400000000003</v>
      </c>
      <c r="IX3" s="61">
        <v>57</v>
      </c>
      <c r="IY3" s="61">
        <v>234.77</v>
      </c>
      <c r="IZ3" s="64">
        <v>7488</v>
      </c>
      <c r="JA3" s="62">
        <v>2951.02</v>
      </c>
      <c r="JB3" s="61">
        <v>386.7</v>
      </c>
      <c r="JC3" s="62">
        <v>1235.46</v>
      </c>
      <c r="JD3" s="62">
        <v>49712.46</v>
      </c>
      <c r="JE3" s="62">
        <v>398360.98</v>
      </c>
      <c r="JF3" s="62">
        <v>15925.94</v>
      </c>
      <c r="JG3" s="62">
        <v>88811.7</v>
      </c>
      <c r="JH3" s="62">
        <v>2019.68</v>
      </c>
      <c r="JI3" s="62">
        <v>6943.49</v>
      </c>
      <c r="JJ3" s="62">
        <v>16727.43</v>
      </c>
      <c r="JK3" s="62">
        <v>73075.33</v>
      </c>
      <c r="JL3" s="61">
        <v>0</v>
      </c>
      <c r="JM3" s="61">
        <v>0</v>
      </c>
      <c r="JN3" s="62">
        <v>1206.7</v>
      </c>
      <c r="JO3" s="62">
        <v>3504.63</v>
      </c>
      <c r="JP3" s="64">
        <v>362629</v>
      </c>
      <c r="JQ3" s="64">
        <v>1077386</v>
      </c>
      <c r="JR3" s="63">
        <v>0.34949999999999998</v>
      </c>
      <c r="JS3" s="64">
        <v>351009</v>
      </c>
      <c r="JT3" s="64">
        <v>220308</v>
      </c>
      <c r="JU3" s="64">
        <v>3804</v>
      </c>
      <c r="JV3" s="64">
        <v>2514</v>
      </c>
      <c r="JW3" s="64">
        <v>2231</v>
      </c>
      <c r="JX3" s="64">
        <v>1884</v>
      </c>
      <c r="JY3" s="61">
        <v>6</v>
      </c>
      <c r="JZ3" s="61">
        <v>3</v>
      </c>
      <c r="KA3" s="61">
        <v>1</v>
      </c>
      <c r="KB3" s="61">
        <v>37</v>
      </c>
      <c r="KC3" s="61">
        <v>5</v>
      </c>
      <c r="KD3" s="61">
        <v>27</v>
      </c>
      <c r="KE3" s="61">
        <v>19</v>
      </c>
      <c r="KF3" s="61">
        <v>27</v>
      </c>
      <c r="KG3" s="61">
        <v>2</v>
      </c>
      <c r="KH3" s="64">
        <v>1007</v>
      </c>
      <c r="KI3" s="61">
        <v>6</v>
      </c>
      <c r="KJ3" s="61">
        <v>5</v>
      </c>
      <c r="KK3" s="61">
        <v>11</v>
      </c>
      <c r="KL3" s="61">
        <v>1</v>
      </c>
      <c r="KM3" s="61">
        <v>418</v>
      </c>
      <c r="KN3" s="61">
        <v>289</v>
      </c>
      <c r="KO3" s="64">
        <v>1003</v>
      </c>
      <c r="KP3" s="61">
        <v>21</v>
      </c>
      <c r="KQ3" s="61">
        <v>30</v>
      </c>
      <c r="KR3" s="61">
        <v>113</v>
      </c>
      <c r="KS3" s="61">
        <v>31</v>
      </c>
      <c r="KT3" s="61">
        <v>80</v>
      </c>
      <c r="KU3" s="64">
        <v>1005</v>
      </c>
      <c r="KV3" s="61">
        <v>392</v>
      </c>
      <c r="KW3" s="61">
        <v>220</v>
      </c>
      <c r="KX3" s="61">
        <v>8</v>
      </c>
      <c r="KY3" s="61">
        <v>239</v>
      </c>
      <c r="KZ3" s="61">
        <v>164</v>
      </c>
      <c r="LA3" s="61">
        <v>1</v>
      </c>
      <c r="LB3" s="61">
        <v>20</v>
      </c>
      <c r="LC3" s="61">
        <v>6</v>
      </c>
      <c r="LD3" s="61">
        <v>9</v>
      </c>
      <c r="LE3" s="61">
        <v>1</v>
      </c>
      <c r="LF3" s="61">
        <v>15</v>
      </c>
      <c r="LG3" s="61">
        <v>332</v>
      </c>
      <c r="LH3" s="61">
        <v>697</v>
      </c>
      <c r="LI3" s="61">
        <v>53</v>
      </c>
      <c r="LJ3" s="61">
        <v>49</v>
      </c>
      <c r="LK3" s="61">
        <v>59</v>
      </c>
      <c r="LL3" s="64">
        <v>1480</v>
      </c>
      <c r="LM3" s="61">
        <v>45</v>
      </c>
      <c r="LN3" s="61">
        <v>19</v>
      </c>
      <c r="LO3" s="61">
        <v>122</v>
      </c>
    </row>
    <row r="4" spans="1:328" s="72" customFormat="1" x14ac:dyDescent="0.2">
      <c r="B4" s="77" t="s">
        <v>319</v>
      </c>
      <c r="D4" s="73">
        <v>1196.2</v>
      </c>
      <c r="F4" s="74">
        <v>0.55679999999999996</v>
      </c>
      <c r="G4" s="74">
        <v>0.44319999999999998</v>
      </c>
      <c r="H4" s="75">
        <v>243074</v>
      </c>
      <c r="I4" s="72">
        <f>(H4/H$3)*100</f>
        <v>7.8847400822812466</v>
      </c>
      <c r="J4" s="75">
        <v>126521</v>
      </c>
      <c r="K4" s="74">
        <v>0.52049999999999996</v>
      </c>
      <c r="L4" s="75">
        <v>116553</v>
      </c>
      <c r="M4" s="74">
        <v>0.47949999999999998</v>
      </c>
      <c r="N4" s="75">
        <v>60684</v>
      </c>
      <c r="O4" s="74">
        <v>0.24970000000000001</v>
      </c>
      <c r="P4" s="75">
        <v>58928</v>
      </c>
      <c r="Q4" s="74">
        <v>0.2424</v>
      </c>
      <c r="R4" s="75">
        <v>169518</v>
      </c>
      <c r="S4" s="74">
        <v>0.69740000000000002</v>
      </c>
      <c r="T4" s="75">
        <v>91953</v>
      </c>
      <c r="U4" s="74">
        <v>0.37830000000000003</v>
      </c>
      <c r="V4" s="75">
        <v>31482</v>
      </c>
      <c r="W4" s="74">
        <v>0.1295</v>
      </c>
      <c r="X4" s="75">
        <v>166997</v>
      </c>
      <c r="Y4" s="74">
        <v>0.68700000000000006</v>
      </c>
      <c r="Z4" s="72">
        <v>69</v>
      </c>
      <c r="AA4" s="72">
        <v>349</v>
      </c>
      <c r="AB4" s="75">
        <v>46265</v>
      </c>
      <c r="AC4" s="75">
        <v>64990</v>
      </c>
      <c r="AE4" s="74">
        <v>1.9699999999999999E-2</v>
      </c>
      <c r="AF4" s="74">
        <v>2.4899999999999999E-2</v>
      </c>
      <c r="AG4" s="74">
        <v>9.9000000000000008E-3</v>
      </c>
      <c r="AH4" s="72">
        <v>2</v>
      </c>
      <c r="AL4" s="75">
        <v>28998</v>
      </c>
      <c r="AM4" s="74">
        <v>0.29530000000000001</v>
      </c>
      <c r="AN4" s="75">
        <v>71888</v>
      </c>
      <c r="AO4" s="74">
        <v>0.74750000000000005</v>
      </c>
      <c r="AP4" s="75">
        <v>182989</v>
      </c>
      <c r="AQ4" s="74">
        <v>5.11E-2</v>
      </c>
      <c r="AR4" s="75">
        <v>12534</v>
      </c>
      <c r="AS4" s="74">
        <v>0.1091</v>
      </c>
      <c r="AT4" s="75">
        <v>27101</v>
      </c>
      <c r="AU4" s="74">
        <v>0.25409999999999999</v>
      </c>
      <c r="AV4" s="75">
        <v>62604</v>
      </c>
      <c r="AW4" s="74">
        <v>0.44929999999999998</v>
      </c>
      <c r="AX4" s="75">
        <v>109866</v>
      </c>
      <c r="AY4" s="74">
        <v>3.6900000000000002E-2</v>
      </c>
      <c r="AZ4" s="75">
        <v>9079</v>
      </c>
      <c r="BA4" s="74">
        <v>3.85E-2</v>
      </c>
      <c r="BB4" s="75">
        <v>9300</v>
      </c>
      <c r="BC4" s="72">
        <v>258</v>
      </c>
      <c r="BD4" s="72">
        <v>205</v>
      </c>
      <c r="BE4" s="72">
        <v>53</v>
      </c>
      <c r="BF4" s="75">
        <v>2374</v>
      </c>
      <c r="BG4" s="75">
        <v>2023</v>
      </c>
      <c r="BH4" s="72">
        <v>342</v>
      </c>
      <c r="BI4" s="72">
        <v>7</v>
      </c>
      <c r="BJ4" s="72">
        <v>2</v>
      </c>
      <c r="BK4" s="72">
        <v>2</v>
      </c>
      <c r="BL4" s="72">
        <v>0</v>
      </c>
      <c r="BM4" s="72">
        <v>306</v>
      </c>
      <c r="BN4" s="72">
        <v>20</v>
      </c>
      <c r="BO4" s="75">
        <v>3580</v>
      </c>
      <c r="BP4" s="72">
        <v>38</v>
      </c>
      <c r="BQ4" s="72">
        <v>1</v>
      </c>
      <c r="BR4" s="72">
        <v>497</v>
      </c>
      <c r="BS4" s="72">
        <v>19</v>
      </c>
      <c r="BT4" s="72">
        <v>0</v>
      </c>
      <c r="BU4" s="72">
        <v>36</v>
      </c>
      <c r="BV4" s="72">
        <v>94</v>
      </c>
      <c r="BW4" s="72">
        <v>332</v>
      </c>
      <c r="BX4" s="72">
        <v>71</v>
      </c>
      <c r="BY4" s="72">
        <v>66</v>
      </c>
      <c r="BZ4" s="72">
        <v>606</v>
      </c>
      <c r="CA4" s="75">
        <v>1820</v>
      </c>
      <c r="CB4" s="72">
        <v>7</v>
      </c>
      <c r="CC4" s="72">
        <v>331</v>
      </c>
      <c r="CD4" s="72">
        <v>33</v>
      </c>
      <c r="CE4" s="72">
        <v>134</v>
      </c>
      <c r="CF4" s="72">
        <v>111</v>
      </c>
      <c r="CG4" s="72">
        <v>53</v>
      </c>
      <c r="CH4" s="74">
        <v>0.28239999999999998</v>
      </c>
      <c r="CI4" s="74">
        <v>0.35220000000000001</v>
      </c>
      <c r="CJ4" s="74">
        <v>0.4461</v>
      </c>
      <c r="CK4" s="74">
        <v>0.84619999999999995</v>
      </c>
      <c r="CL4" s="74">
        <v>0.20219999999999999</v>
      </c>
      <c r="CM4" s="74">
        <v>0.88100000000000001</v>
      </c>
      <c r="CN4" s="72">
        <v>0</v>
      </c>
      <c r="CP4" s="75">
        <v>150912</v>
      </c>
      <c r="CQ4" s="73">
        <v>122362.2</v>
      </c>
      <c r="CR4" s="73">
        <v>21450.799999999999</v>
      </c>
      <c r="CS4" s="75">
        <v>7100</v>
      </c>
      <c r="CT4" s="75">
        <v>33154</v>
      </c>
      <c r="CU4" s="72">
        <v>100</v>
      </c>
      <c r="CV4" s="72">
        <v>425</v>
      </c>
      <c r="CW4" s="72">
        <v>545</v>
      </c>
      <c r="CX4" s="75">
        <v>83204</v>
      </c>
      <c r="CY4" s="75">
        <v>4169</v>
      </c>
      <c r="CZ4" s="72">
        <v>204</v>
      </c>
      <c r="DA4" s="75">
        <v>6972</v>
      </c>
      <c r="DB4" s="72">
        <v>457</v>
      </c>
      <c r="DC4" s="72">
        <v>198</v>
      </c>
      <c r="DD4" s="75">
        <v>25248</v>
      </c>
      <c r="DE4" s="75">
        <v>1347</v>
      </c>
      <c r="DF4" s="72">
        <v>82</v>
      </c>
      <c r="DG4" s="75">
        <v>14163</v>
      </c>
      <c r="DH4" s="72">
        <v>867</v>
      </c>
      <c r="DI4" s="72">
        <v>36</v>
      </c>
      <c r="DJ4" s="75">
        <v>10571</v>
      </c>
      <c r="DK4" s="72">
        <v>560</v>
      </c>
      <c r="DL4" s="72">
        <v>9</v>
      </c>
      <c r="DM4" s="75">
        <v>8654</v>
      </c>
      <c r="DN4" s="72">
        <v>614</v>
      </c>
      <c r="DO4" s="72">
        <v>9.67</v>
      </c>
      <c r="DQ4" s="74">
        <v>4.1599999999999998E-2</v>
      </c>
      <c r="DR4" s="75">
        <v>8117201</v>
      </c>
      <c r="DS4" s="75">
        <v>49438</v>
      </c>
      <c r="DT4" s="73">
        <v>27405.1</v>
      </c>
      <c r="DU4" s="72">
        <v>23</v>
      </c>
      <c r="DV4" s="72">
        <v>33</v>
      </c>
      <c r="DW4" s="72">
        <v>6</v>
      </c>
      <c r="DX4" s="72">
        <v>1</v>
      </c>
      <c r="DY4" s="72">
        <v>31</v>
      </c>
      <c r="DZ4" s="72">
        <v>33</v>
      </c>
      <c r="EA4" s="75">
        <v>4525</v>
      </c>
      <c r="EB4" s="75">
        <v>9514</v>
      </c>
      <c r="EC4" s="75">
        <v>1177604</v>
      </c>
      <c r="ED4" s="75">
        <v>125134</v>
      </c>
      <c r="EE4" s="75">
        <v>122762</v>
      </c>
      <c r="EF4" s="74">
        <v>0.98099999999999998</v>
      </c>
      <c r="EG4" s="74">
        <v>0.441</v>
      </c>
      <c r="EH4" s="74">
        <v>0.55900000000000005</v>
      </c>
      <c r="EI4" s="75">
        <v>2372</v>
      </c>
      <c r="EJ4" s="74">
        <v>1.9E-2</v>
      </c>
      <c r="EK4" s="75">
        <v>11705</v>
      </c>
      <c r="EL4" s="75">
        <v>30265</v>
      </c>
      <c r="EM4" s="73">
        <v>10643.2</v>
      </c>
      <c r="EN4" s="75">
        <v>104130</v>
      </c>
      <c r="EO4" s="74">
        <v>0.15809999999999999</v>
      </c>
      <c r="EP4" s="74">
        <v>0.2286</v>
      </c>
      <c r="EQ4" s="74">
        <v>0.20349999999999999</v>
      </c>
      <c r="ER4" s="74">
        <v>0.39979999999999999</v>
      </c>
      <c r="ES4" s="72">
        <v>146.30000000000001</v>
      </c>
      <c r="EU4" s="72">
        <v>57.01</v>
      </c>
      <c r="EW4" s="72">
        <v>17</v>
      </c>
      <c r="EX4" s="72">
        <v>4</v>
      </c>
      <c r="EY4" s="72">
        <v>1</v>
      </c>
      <c r="EZ4" s="72">
        <v>0</v>
      </c>
      <c r="FA4" s="72">
        <v>1</v>
      </c>
      <c r="FB4" s="72">
        <v>1</v>
      </c>
      <c r="FC4" s="72">
        <v>35</v>
      </c>
      <c r="FD4" s="72">
        <v>0</v>
      </c>
      <c r="FE4" s="72">
        <v>5</v>
      </c>
      <c r="FF4" s="72">
        <v>3</v>
      </c>
      <c r="FG4" s="72">
        <v>12</v>
      </c>
      <c r="FH4" s="72">
        <v>28</v>
      </c>
      <c r="FI4" s="72">
        <v>16</v>
      </c>
      <c r="FJ4" s="73">
        <v>34383.85</v>
      </c>
      <c r="FK4" s="73">
        <v>32269.15</v>
      </c>
      <c r="FL4" s="73">
        <v>1697210.34</v>
      </c>
      <c r="FM4" s="73">
        <v>1947800.4</v>
      </c>
      <c r="FN4" s="72">
        <v>337.71</v>
      </c>
      <c r="FO4" s="72">
        <v>8.52</v>
      </c>
      <c r="FP4" s="73">
        <v>172293.06</v>
      </c>
      <c r="FQ4" s="73">
        <v>6134.84</v>
      </c>
      <c r="FR4" s="73">
        <v>21793.98</v>
      </c>
      <c r="FS4" s="72">
        <v>681.68</v>
      </c>
      <c r="FT4" s="73">
        <v>188879.16</v>
      </c>
      <c r="FU4" s="73">
        <v>5500.32</v>
      </c>
      <c r="FV4" s="73">
        <v>462771.64</v>
      </c>
      <c r="FW4" s="73">
        <v>63039.6</v>
      </c>
      <c r="FX4" s="73">
        <v>4019.97</v>
      </c>
      <c r="FY4" s="72">
        <v>113.54</v>
      </c>
      <c r="FZ4" s="72">
        <v>0</v>
      </c>
      <c r="GA4" s="72">
        <v>0</v>
      </c>
      <c r="GB4" s="73">
        <v>8261.7099999999991</v>
      </c>
      <c r="GC4" s="72">
        <v>227.4</v>
      </c>
      <c r="GD4" s="73">
        <v>80731.37</v>
      </c>
      <c r="GE4" s="73">
        <v>1664.26</v>
      </c>
      <c r="GF4" s="73">
        <v>16799.57</v>
      </c>
      <c r="GG4" s="72">
        <v>609.59</v>
      </c>
      <c r="GH4" s="72">
        <v>663.3</v>
      </c>
      <c r="GI4" s="73">
        <v>13996.63</v>
      </c>
      <c r="GJ4" s="72">
        <v>0</v>
      </c>
      <c r="GK4" s="72">
        <v>0</v>
      </c>
      <c r="GL4" s="73">
        <v>1417645.15</v>
      </c>
      <c r="GM4" s="73">
        <v>459605.94</v>
      </c>
      <c r="GN4" s="73">
        <v>30672.080000000002</v>
      </c>
      <c r="GO4" s="73">
        <v>5152.9799999999996</v>
      </c>
      <c r="GP4" s="72">
        <v>0</v>
      </c>
      <c r="GQ4" s="72">
        <v>0</v>
      </c>
      <c r="GR4" s="72">
        <v>333</v>
      </c>
      <c r="GS4" s="73">
        <v>1056.3900000000001</v>
      </c>
      <c r="GT4" s="72">
        <v>0</v>
      </c>
      <c r="GU4" s="72">
        <v>0</v>
      </c>
      <c r="GV4" s="73">
        <v>5897.19</v>
      </c>
      <c r="GW4" s="73">
        <v>25811.26</v>
      </c>
      <c r="GX4" s="72">
        <v>0</v>
      </c>
      <c r="GY4" s="72">
        <v>0</v>
      </c>
      <c r="GZ4" s="72">
        <v>0</v>
      </c>
      <c r="HA4" s="72">
        <v>0</v>
      </c>
      <c r="HB4" s="73">
        <v>2556.5300000000002</v>
      </c>
      <c r="HC4" s="73">
        <v>27382.28</v>
      </c>
      <c r="HD4" s="73">
        <v>8867.2000000000007</v>
      </c>
      <c r="HE4" s="73">
        <v>33343.879999999997</v>
      </c>
      <c r="HF4" s="72">
        <v>147.82</v>
      </c>
      <c r="HG4" s="73">
        <v>1645.14</v>
      </c>
      <c r="HH4" s="72">
        <v>626.99</v>
      </c>
      <c r="HI4" s="73">
        <v>1704.65</v>
      </c>
      <c r="HJ4" s="72">
        <v>0</v>
      </c>
      <c r="HK4" s="72">
        <v>0</v>
      </c>
      <c r="HL4" s="73">
        <v>1712.64</v>
      </c>
      <c r="HM4" s="73">
        <v>17221.099999999999</v>
      </c>
      <c r="HN4" s="72">
        <v>0</v>
      </c>
      <c r="HO4" s="72">
        <v>0</v>
      </c>
      <c r="HP4" s="72">
        <v>20.96</v>
      </c>
      <c r="HQ4" s="72">
        <v>125.75</v>
      </c>
      <c r="HR4" s="72">
        <v>0</v>
      </c>
      <c r="HS4" s="72">
        <v>0</v>
      </c>
      <c r="HT4" s="72">
        <v>0</v>
      </c>
      <c r="HU4" s="72">
        <v>0</v>
      </c>
      <c r="HV4" s="72">
        <v>9.9</v>
      </c>
      <c r="HW4" s="72">
        <v>28.48</v>
      </c>
      <c r="HX4" s="75">
        <v>7782</v>
      </c>
      <c r="HY4" s="73">
        <v>34805.910000000003</v>
      </c>
      <c r="HZ4" s="73">
        <v>14857.1</v>
      </c>
      <c r="IA4" s="73">
        <v>6437.17</v>
      </c>
      <c r="IB4" s="73">
        <v>128335.76</v>
      </c>
      <c r="IC4" s="73">
        <v>568187.13</v>
      </c>
      <c r="ID4" s="72">
        <v>0</v>
      </c>
      <c r="IE4" s="72">
        <v>0</v>
      </c>
      <c r="IF4" s="72">
        <v>0</v>
      </c>
      <c r="IG4" s="72">
        <v>0</v>
      </c>
      <c r="IH4" s="72">
        <v>5.51</v>
      </c>
      <c r="II4" s="72">
        <v>37.53</v>
      </c>
      <c r="IJ4" s="72">
        <v>137.56</v>
      </c>
      <c r="IK4" s="72">
        <v>121.86</v>
      </c>
      <c r="IL4" s="72">
        <v>254.38</v>
      </c>
      <c r="IM4" s="73">
        <v>1021.95</v>
      </c>
      <c r="IN4" s="72">
        <v>838.9</v>
      </c>
      <c r="IO4" s="73">
        <v>18872.3</v>
      </c>
      <c r="IP4" s="72">
        <v>0</v>
      </c>
      <c r="IQ4" s="72">
        <v>0</v>
      </c>
      <c r="IR4" s="72">
        <v>0</v>
      </c>
      <c r="IS4" s="72">
        <v>0</v>
      </c>
      <c r="IT4" s="72">
        <v>0</v>
      </c>
      <c r="IU4" s="72">
        <v>0</v>
      </c>
      <c r="IV4" s="72">
        <v>0</v>
      </c>
      <c r="IW4" s="72">
        <v>0</v>
      </c>
      <c r="IX4" s="72">
        <v>0</v>
      </c>
      <c r="IY4" s="72">
        <v>0</v>
      </c>
      <c r="IZ4" s="72">
        <v>0</v>
      </c>
      <c r="JA4" s="72">
        <v>0</v>
      </c>
      <c r="JB4" s="72">
        <v>0</v>
      </c>
      <c r="JC4" s="72">
        <v>0</v>
      </c>
      <c r="JD4" s="73">
        <v>3972.58</v>
      </c>
      <c r="JE4" s="73">
        <v>34297.269999999997</v>
      </c>
      <c r="JF4" s="72">
        <v>161.68</v>
      </c>
      <c r="JG4" s="72">
        <v>991.08</v>
      </c>
      <c r="JH4" s="72">
        <v>902.99</v>
      </c>
      <c r="JI4" s="73">
        <v>2955.05</v>
      </c>
      <c r="JJ4" s="73">
        <v>4648.2</v>
      </c>
      <c r="JK4" s="73">
        <v>15704.82</v>
      </c>
      <c r="JL4" s="72">
        <v>0</v>
      </c>
      <c r="JM4" s="72">
        <v>0</v>
      </c>
      <c r="JN4" s="72">
        <v>180.2</v>
      </c>
      <c r="JO4" s="72">
        <v>796.64</v>
      </c>
      <c r="JP4" s="75">
        <v>18266</v>
      </c>
      <c r="JQ4" s="75">
        <v>98442</v>
      </c>
      <c r="JR4" s="74">
        <v>0.40500000000000003</v>
      </c>
      <c r="JS4" s="75">
        <v>1137</v>
      </c>
      <c r="JT4" s="75">
        <v>37321</v>
      </c>
      <c r="JU4" s="72">
        <v>12</v>
      </c>
      <c r="JV4" s="72">
        <v>104</v>
      </c>
      <c r="JW4" s="72">
        <v>95</v>
      </c>
      <c r="JX4" s="72">
        <v>161</v>
      </c>
      <c r="JY4" s="72">
        <v>0</v>
      </c>
      <c r="JZ4" s="72">
        <v>0</v>
      </c>
      <c r="KA4" s="72">
        <v>0</v>
      </c>
      <c r="KB4" s="72">
        <v>4</v>
      </c>
      <c r="KC4" s="72">
        <v>0</v>
      </c>
      <c r="KD4" s="72">
        <v>0</v>
      </c>
      <c r="KE4" s="72">
        <v>1</v>
      </c>
      <c r="KF4" s="72">
        <v>0</v>
      </c>
      <c r="KG4" s="72">
        <v>0</v>
      </c>
      <c r="KH4" s="72">
        <v>76</v>
      </c>
      <c r="KI4" s="72">
        <v>1</v>
      </c>
      <c r="KJ4" s="72">
        <v>0</v>
      </c>
      <c r="KK4" s="72">
        <v>0</v>
      </c>
      <c r="KL4" s="72">
        <v>0</v>
      </c>
      <c r="KM4" s="72">
        <v>1</v>
      </c>
      <c r="KN4" s="72">
        <v>18</v>
      </c>
      <c r="KO4" s="72">
        <v>37</v>
      </c>
      <c r="KP4" s="72">
        <v>0</v>
      </c>
      <c r="KQ4" s="72">
        <v>9</v>
      </c>
      <c r="KR4" s="72">
        <v>15</v>
      </c>
      <c r="KS4" s="72">
        <v>0</v>
      </c>
      <c r="KT4" s="72">
        <v>6</v>
      </c>
      <c r="KU4" s="72">
        <v>26</v>
      </c>
      <c r="KV4" s="72">
        <v>26</v>
      </c>
      <c r="KW4" s="72">
        <v>6</v>
      </c>
      <c r="KX4" s="72">
        <v>0</v>
      </c>
      <c r="KY4" s="72">
        <v>7</v>
      </c>
      <c r="KZ4" s="72">
        <v>16</v>
      </c>
      <c r="LA4" s="72">
        <v>0</v>
      </c>
      <c r="LB4" s="72">
        <v>0</v>
      </c>
      <c r="LC4" s="72">
        <v>0</v>
      </c>
      <c r="LD4" s="72">
        <v>0</v>
      </c>
      <c r="LE4" s="72">
        <v>0</v>
      </c>
      <c r="LF4" s="72">
        <v>8</v>
      </c>
      <c r="LG4" s="72">
        <v>17</v>
      </c>
      <c r="LH4" s="72">
        <v>50</v>
      </c>
      <c r="LI4" s="72">
        <v>0</v>
      </c>
      <c r="LJ4" s="72">
        <v>0</v>
      </c>
      <c r="LK4" s="72">
        <v>1</v>
      </c>
      <c r="LL4" s="72">
        <v>53</v>
      </c>
      <c r="LM4" s="72">
        <v>0</v>
      </c>
      <c r="LN4" s="72">
        <v>0</v>
      </c>
      <c r="LO4" s="72">
        <v>1</v>
      </c>
    </row>
    <row r="5" spans="1:328" s="72" customFormat="1" x14ac:dyDescent="0.2">
      <c r="B5" s="77" t="s">
        <v>399</v>
      </c>
      <c r="D5" s="73">
        <v>1043.3</v>
      </c>
      <c r="F5" s="74">
        <v>0.74639999999999995</v>
      </c>
      <c r="G5" s="74">
        <v>0.25359999999999999</v>
      </c>
      <c r="H5" s="75">
        <v>141760</v>
      </c>
      <c r="I5" s="72">
        <f t="shared" ref="I5:I15" si="0">(H5/H$3)*100</f>
        <v>4.5983558672017146</v>
      </c>
      <c r="J5" s="75">
        <v>73758</v>
      </c>
      <c r="K5" s="74">
        <v>0.52029999999999998</v>
      </c>
      <c r="L5" s="75">
        <v>68002</v>
      </c>
      <c r="M5" s="74">
        <v>0.47970000000000002</v>
      </c>
      <c r="N5" s="75">
        <v>33518</v>
      </c>
      <c r="O5" s="74">
        <v>0.2364</v>
      </c>
      <c r="P5" s="75">
        <v>34042</v>
      </c>
      <c r="Q5" s="74">
        <v>0.24010000000000001</v>
      </c>
      <c r="R5" s="75">
        <v>100819</v>
      </c>
      <c r="S5" s="74">
        <v>0.71120000000000005</v>
      </c>
      <c r="T5" s="75">
        <v>54073</v>
      </c>
      <c r="U5" s="74">
        <v>0.38140000000000002</v>
      </c>
      <c r="V5" s="75">
        <v>20106</v>
      </c>
      <c r="W5" s="74">
        <v>0.14180000000000001</v>
      </c>
      <c r="X5" s="75">
        <v>102621</v>
      </c>
      <c r="Y5" s="74">
        <v>0.72389999999999999</v>
      </c>
      <c r="Z5" s="72">
        <v>30</v>
      </c>
      <c r="AA5" s="72">
        <v>276</v>
      </c>
      <c r="AB5" s="75">
        <v>31144</v>
      </c>
      <c r="AC5" s="75">
        <v>40269</v>
      </c>
      <c r="AE5" s="74">
        <v>1.03E-2</v>
      </c>
      <c r="AF5" s="74">
        <v>1.0800000000000001E-2</v>
      </c>
      <c r="AG5" s="74">
        <v>5.4999999999999997E-3</v>
      </c>
      <c r="AH5" s="72">
        <v>7</v>
      </c>
      <c r="AL5" s="75">
        <v>15359</v>
      </c>
      <c r="AM5" s="74">
        <v>0.24210000000000001</v>
      </c>
      <c r="AN5" s="75">
        <v>32599</v>
      </c>
      <c r="AO5" s="74">
        <v>0.54400000000000004</v>
      </c>
      <c r="AP5" s="75">
        <v>73513</v>
      </c>
      <c r="AQ5" s="74">
        <v>4.0800000000000003E-2</v>
      </c>
      <c r="AR5" s="75">
        <v>5528</v>
      </c>
      <c r="AS5" s="74">
        <v>4.5199999999999997E-2</v>
      </c>
      <c r="AT5" s="75">
        <v>6117</v>
      </c>
      <c r="AU5" s="74">
        <v>0.2034</v>
      </c>
      <c r="AV5" s="75">
        <v>27464</v>
      </c>
      <c r="AW5" s="74">
        <v>0.374</v>
      </c>
      <c r="AX5" s="75">
        <v>50531</v>
      </c>
      <c r="AY5" s="74">
        <v>3.04E-2</v>
      </c>
      <c r="AZ5" s="75">
        <v>4106</v>
      </c>
      <c r="BA5" s="74">
        <v>0.1062</v>
      </c>
      <c r="BB5" s="75">
        <v>14279</v>
      </c>
      <c r="BC5" s="72">
        <v>230</v>
      </c>
      <c r="BD5" s="72">
        <v>176</v>
      </c>
      <c r="BE5" s="72">
        <v>54</v>
      </c>
      <c r="BF5" s="72">
        <v>873</v>
      </c>
      <c r="BG5" s="72">
        <v>797</v>
      </c>
      <c r="BH5" s="72">
        <v>76</v>
      </c>
      <c r="BI5" s="72">
        <v>0</v>
      </c>
      <c r="BJ5" s="72">
        <v>1</v>
      </c>
      <c r="BK5" s="72">
        <v>1</v>
      </c>
      <c r="BL5" s="72">
        <v>0</v>
      </c>
      <c r="BM5" s="72">
        <v>145</v>
      </c>
      <c r="BN5" s="72">
        <v>9</v>
      </c>
      <c r="BO5" s="75">
        <v>3067</v>
      </c>
      <c r="BP5" s="72">
        <v>19</v>
      </c>
      <c r="BQ5" s="72">
        <v>0</v>
      </c>
      <c r="BR5" s="72">
        <v>408</v>
      </c>
      <c r="BS5" s="72">
        <v>14</v>
      </c>
      <c r="BT5" s="72">
        <v>3</v>
      </c>
      <c r="BU5" s="72">
        <v>44</v>
      </c>
      <c r="BV5" s="72">
        <v>66</v>
      </c>
      <c r="BW5" s="72">
        <v>177</v>
      </c>
      <c r="BX5" s="72">
        <v>58</v>
      </c>
      <c r="BY5" s="72">
        <v>36</v>
      </c>
      <c r="BZ5" s="72">
        <v>349</v>
      </c>
      <c r="CA5" s="75">
        <v>1893</v>
      </c>
      <c r="CB5" s="72">
        <v>1</v>
      </c>
      <c r="CC5" s="72">
        <v>415</v>
      </c>
      <c r="CD5" s="72">
        <v>46</v>
      </c>
      <c r="CE5" s="72">
        <v>128</v>
      </c>
      <c r="CF5" s="72">
        <v>149</v>
      </c>
      <c r="CG5" s="72">
        <v>92</v>
      </c>
      <c r="CH5" s="74">
        <v>0.33450000000000002</v>
      </c>
      <c r="CI5" s="74">
        <v>0.44309999999999999</v>
      </c>
      <c r="CJ5" s="74">
        <v>0.53459999999999996</v>
      </c>
      <c r="CK5" s="74">
        <v>0.87960000000000005</v>
      </c>
      <c r="CL5" s="74">
        <v>0.32290000000000002</v>
      </c>
      <c r="CM5" s="74">
        <v>0.95040000000000002</v>
      </c>
      <c r="CN5" s="72">
        <v>0</v>
      </c>
      <c r="CP5" s="75">
        <v>120400</v>
      </c>
      <c r="CQ5" s="75">
        <v>98500</v>
      </c>
      <c r="CR5" s="75">
        <v>14100</v>
      </c>
      <c r="CS5" s="75">
        <v>7800</v>
      </c>
      <c r="CT5" s="75">
        <v>23396</v>
      </c>
      <c r="CU5" s="72">
        <v>51</v>
      </c>
      <c r="CV5" s="72">
        <v>28</v>
      </c>
      <c r="CW5" s="72">
        <v>271</v>
      </c>
      <c r="CX5" s="75">
        <v>44259</v>
      </c>
      <c r="CY5" s="75">
        <v>2240</v>
      </c>
      <c r="CZ5" s="72">
        <v>91</v>
      </c>
      <c r="DA5" s="75">
        <v>3864</v>
      </c>
      <c r="DB5" s="72">
        <v>239</v>
      </c>
      <c r="DC5" s="72">
        <v>94</v>
      </c>
      <c r="DD5" s="75">
        <v>13519</v>
      </c>
      <c r="DE5" s="72">
        <v>648</v>
      </c>
      <c r="DF5" s="72">
        <v>43</v>
      </c>
      <c r="DG5" s="75">
        <v>7032</v>
      </c>
      <c r="DH5" s="72">
        <v>441</v>
      </c>
      <c r="DI5" s="72">
        <v>27</v>
      </c>
      <c r="DJ5" s="75">
        <v>6935</v>
      </c>
      <c r="DK5" s="72">
        <v>416</v>
      </c>
      <c r="DL5" s="72">
        <v>4</v>
      </c>
      <c r="DM5" s="75">
        <v>4357</v>
      </c>
      <c r="DN5" s="72">
        <v>312</v>
      </c>
      <c r="DO5" s="72">
        <v>9.5399999999999991</v>
      </c>
      <c r="DQ5" s="74">
        <v>4.0099999999999997E-2</v>
      </c>
      <c r="DR5" s="75">
        <v>2917920</v>
      </c>
      <c r="DS5" s="75">
        <v>26157</v>
      </c>
      <c r="DT5" s="73">
        <v>14233.62</v>
      </c>
      <c r="DU5" s="72">
        <v>17</v>
      </c>
      <c r="DV5" s="72">
        <v>17</v>
      </c>
      <c r="DW5" s="72">
        <v>5</v>
      </c>
      <c r="DX5" s="72">
        <v>0</v>
      </c>
      <c r="DY5" s="72">
        <v>6</v>
      </c>
      <c r="DZ5" s="72">
        <v>12</v>
      </c>
      <c r="EA5" s="75">
        <v>5317</v>
      </c>
      <c r="EB5" s="75">
        <v>8743</v>
      </c>
      <c r="EC5" s="75">
        <v>1464690</v>
      </c>
      <c r="ED5" s="75">
        <v>67926</v>
      </c>
      <c r="EE5" s="75">
        <v>65393</v>
      </c>
      <c r="EF5" s="74">
        <v>0.9627</v>
      </c>
      <c r="EG5" s="74">
        <v>0.4148</v>
      </c>
      <c r="EH5" s="74">
        <v>0.58520000000000005</v>
      </c>
      <c r="EI5" s="75">
        <v>2533</v>
      </c>
      <c r="EJ5" s="74">
        <v>3.73E-2</v>
      </c>
      <c r="EK5" s="75">
        <v>6711</v>
      </c>
      <c r="EL5" s="75">
        <v>31371</v>
      </c>
      <c r="EM5" s="73">
        <v>40554.15</v>
      </c>
      <c r="EN5" s="75">
        <v>57460</v>
      </c>
      <c r="EO5" s="74">
        <v>6.13E-2</v>
      </c>
      <c r="EP5" s="74">
        <v>0.34320000000000001</v>
      </c>
      <c r="EQ5" s="74">
        <v>0.2041</v>
      </c>
      <c r="ER5" s="74">
        <v>0.37859999999999999</v>
      </c>
      <c r="ES5" s="72">
        <v>63.17</v>
      </c>
      <c r="EU5" s="72">
        <v>58.02</v>
      </c>
      <c r="EW5" s="72">
        <v>29</v>
      </c>
      <c r="EX5" s="72">
        <v>4</v>
      </c>
      <c r="EY5" s="72">
        <v>0</v>
      </c>
      <c r="EZ5" s="72">
        <v>0</v>
      </c>
      <c r="FA5" s="72">
        <v>3</v>
      </c>
      <c r="FB5" s="72">
        <v>0</v>
      </c>
      <c r="FC5" s="72">
        <v>22</v>
      </c>
      <c r="FD5" s="72">
        <v>0</v>
      </c>
      <c r="FE5" s="72">
        <v>4</v>
      </c>
      <c r="FF5" s="72">
        <v>5</v>
      </c>
      <c r="FG5" s="72">
        <v>7</v>
      </c>
      <c r="FH5" s="72">
        <v>14</v>
      </c>
      <c r="FI5" s="72">
        <v>12</v>
      </c>
      <c r="FJ5" s="73">
        <v>47538.98</v>
      </c>
      <c r="FK5" s="73">
        <v>46486.48</v>
      </c>
      <c r="FL5" s="73">
        <v>98212.97</v>
      </c>
      <c r="FM5" s="73">
        <v>671767.79</v>
      </c>
      <c r="FN5" s="72">
        <v>316.44</v>
      </c>
      <c r="FO5" s="72">
        <v>6.33</v>
      </c>
      <c r="FP5" s="73">
        <v>43136.62</v>
      </c>
      <c r="FQ5" s="73">
        <v>1577.25</v>
      </c>
      <c r="FR5" s="73">
        <v>1708.74</v>
      </c>
      <c r="FS5" s="72">
        <v>53.55</v>
      </c>
      <c r="FT5" s="73">
        <v>62632.92</v>
      </c>
      <c r="FU5" s="73">
        <v>1501.16</v>
      </c>
      <c r="FV5" s="73">
        <v>151501.48000000001</v>
      </c>
      <c r="FW5" s="73">
        <v>17820.490000000002</v>
      </c>
      <c r="FX5" s="73">
        <v>4900.8500000000004</v>
      </c>
      <c r="FY5" s="72">
        <v>129.4</v>
      </c>
      <c r="FZ5" s="72">
        <v>0</v>
      </c>
      <c r="GA5" s="72">
        <v>0</v>
      </c>
      <c r="GB5" s="73">
        <v>1232.3599999999999</v>
      </c>
      <c r="GC5" s="72">
        <v>28.25</v>
      </c>
      <c r="GD5" s="73">
        <v>56326.21</v>
      </c>
      <c r="GE5" s="73">
        <v>1150.04</v>
      </c>
      <c r="GF5" s="73">
        <v>19975.39</v>
      </c>
      <c r="GG5" s="72">
        <v>472.61</v>
      </c>
      <c r="GH5" s="72">
        <v>0</v>
      </c>
      <c r="GI5" s="72">
        <v>0</v>
      </c>
      <c r="GJ5" s="72">
        <v>0</v>
      </c>
      <c r="GK5" s="72">
        <v>0</v>
      </c>
      <c r="GL5" s="73">
        <v>1082.9100000000001</v>
      </c>
      <c r="GM5" s="72">
        <v>399.35</v>
      </c>
      <c r="GN5" s="73">
        <v>1104.46</v>
      </c>
      <c r="GO5" s="72">
        <v>464.87</v>
      </c>
      <c r="GP5" s="73">
        <v>1914.95</v>
      </c>
      <c r="GQ5" s="73">
        <v>8014.77</v>
      </c>
      <c r="GR5" s="72">
        <v>0</v>
      </c>
      <c r="GS5" s="72">
        <v>0</v>
      </c>
      <c r="GT5" s="73">
        <v>3928.84</v>
      </c>
      <c r="GU5" s="73">
        <v>14573.64</v>
      </c>
      <c r="GV5" s="72">
        <v>0</v>
      </c>
      <c r="GW5" s="72">
        <v>0</v>
      </c>
      <c r="GX5" s="73">
        <v>104818.25</v>
      </c>
      <c r="GY5" s="73">
        <v>450421.23</v>
      </c>
      <c r="GZ5" s="72">
        <v>0</v>
      </c>
      <c r="HA5" s="72">
        <v>0</v>
      </c>
      <c r="HB5" s="72">
        <v>8.9700000000000006</v>
      </c>
      <c r="HC5" s="72">
        <v>50.81</v>
      </c>
      <c r="HD5" s="72">
        <v>0</v>
      </c>
      <c r="HE5" s="72">
        <v>0</v>
      </c>
      <c r="HF5" s="72">
        <v>0</v>
      </c>
      <c r="HG5" s="72">
        <v>0</v>
      </c>
      <c r="HH5" s="72">
        <v>0</v>
      </c>
      <c r="HI5" s="72">
        <v>0</v>
      </c>
      <c r="HJ5" s="72">
        <v>0</v>
      </c>
      <c r="HK5" s="72">
        <v>0</v>
      </c>
      <c r="HL5" s="72">
        <v>50.36</v>
      </c>
      <c r="HM5" s="72">
        <v>535.89</v>
      </c>
      <c r="HN5" s="72">
        <v>0</v>
      </c>
      <c r="HO5" s="72">
        <v>0</v>
      </c>
      <c r="HP5" s="72">
        <v>0</v>
      </c>
      <c r="HQ5" s="72">
        <v>0</v>
      </c>
      <c r="HR5" s="72">
        <v>0</v>
      </c>
      <c r="HS5" s="72">
        <v>0</v>
      </c>
      <c r="HT5" s="72">
        <v>0</v>
      </c>
      <c r="HU5" s="72">
        <v>0</v>
      </c>
      <c r="HV5" s="72">
        <v>0</v>
      </c>
      <c r="HW5" s="72">
        <v>0</v>
      </c>
      <c r="HX5" s="73">
        <v>1302.0999999999999</v>
      </c>
      <c r="HY5" s="73">
        <v>7615.94</v>
      </c>
      <c r="HZ5" s="72">
        <v>0</v>
      </c>
      <c r="IA5" s="72">
        <v>0</v>
      </c>
      <c r="IB5" s="73">
        <v>7237.1</v>
      </c>
      <c r="IC5" s="73">
        <v>38019.550000000003</v>
      </c>
      <c r="ID5" s="72">
        <v>0</v>
      </c>
      <c r="IE5" s="72">
        <v>0</v>
      </c>
      <c r="IF5" s="72">
        <v>0</v>
      </c>
      <c r="IG5" s="72">
        <v>0</v>
      </c>
      <c r="IH5" s="72">
        <v>0</v>
      </c>
      <c r="II5" s="72">
        <v>0</v>
      </c>
      <c r="IJ5" s="73">
        <v>3128.4</v>
      </c>
      <c r="IK5" s="73">
        <v>2753.99</v>
      </c>
      <c r="IL5" s="72">
        <v>109.78</v>
      </c>
      <c r="IM5" s="72">
        <v>489.58</v>
      </c>
      <c r="IN5" s="72">
        <v>0</v>
      </c>
      <c r="IO5" s="72">
        <v>0</v>
      </c>
      <c r="IP5" s="72">
        <v>241.2</v>
      </c>
      <c r="IQ5" s="73">
        <v>1556.74</v>
      </c>
      <c r="IR5" s="72">
        <v>0</v>
      </c>
      <c r="IS5" s="72">
        <v>0</v>
      </c>
      <c r="IT5" s="72">
        <v>0</v>
      </c>
      <c r="IU5" s="72">
        <v>0</v>
      </c>
      <c r="IV5" s="72">
        <v>0</v>
      </c>
      <c r="IW5" s="72">
        <v>0</v>
      </c>
      <c r="IX5" s="72">
        <v>0</v>
      </c>
      <c r="IY5" s="72">
        <v>0</v>
      </c>
      <c r="IZ5" s="72">
        <v>0</v>
      </c>
      <c r="JA5" s="72">
        <v>0</v>
      </c>
      <c r="JB5" s="72">
        <v>0</v>
      </c>
      <c r="JC5" s="72">
        <v>0</v>
      </c>
      <c r="JD5" s="73">
        <v>1032.24</v>
      </c>
      <c r="JE5" s="73">
        <v>9338.7199999999993</v>
      </c>
      <c r="JF5" s="72">
        <v>22.43</v>
      </c>
      <c r="JG5" s="72">
        <v>127.81</v>
      </c>
      <c r="JH5" s="72">
        <v>44.67</v>
      </c>
      <c r="JI5" s="72">
        <v>202.64</v>
      </c>
      <c r="JJ5" s="72">
        <v>263.48</v>
      </c>
      <c r="JK5" s="73">
        <v>1370.63</v>
      </c>
      <c r="JL5" s="72">
        <v>0</v>
      </c>
      <c r="JM5" s="72">
        <v>0</v>
      </c>
      <c r="JN5" s="72">
        <v>0</v>
      </c>
      <c r="JO5" s="72">
        <v>0</v>
      </c>
      <c r="JP5" s="72">
        <v>474</v>
      </c>
      <c r="JQ5" s="75">
        <v>34913</v>
      </c>
      <c r="JR5" s="74">
        <v>0.24629999999999999</v>
      </c>
      <c r="JS5" s="72">
        <v>788</v>
      </c>
      <c r="JT5" s="72">
        <v>244</v>
      </c>
      <c r="JU5" s="72">
        <v>10</v>
      </c>
      <c r="JV5" s="72">
        <v>45</v>
      </c>
      <c r="JW5" s="72">
        <v>60</v>
      </c>
      <c r="JX5" s="72">
        <v>31</v>
      </c>
      <c r="JY5" s="72">
        <v>0</v>
      </c>
      <c r="JZ5" s="72">
        <v>0</v>
      </c>
      <c r="KA5" s="72">
        <v>0</v>
      </c>
      <c r="KB5" s="72">
        <v>0</v>
      </c>
      <c r="KC5" s="72">
        <v>0</v>
      </c>
      <c r="KD5" s="72">
        <v>0</v>
      </c>
      <c r="KE5" s="72">
        <v>0</v>
      </c>
      <c r="KF5" s="72">
        <v>1</v>
      </c>
      <c r="KG5" s="72">
        <v>0</v>
      </c>
      <c r="KH5" s="72">
        <v>32</v>
      </c>
      <c r="KI5" s="72">
        <v>0</v>
      </c>
      <c r="KJ5" s="72">
        <v>5</v>
      </c>
      <c r="KK5" s="72">
        <v>0</v>
      </c>
      <c r="KL5" s="72">
        <v>0</v>
      </c>
      <c r="KM5" s="72">
        <v>28</v>
      </c>
      <c r="KN5" s="72">
        <v>0</v>
      </c>
      <c r="KO5" s="72">
        <v>23</v>
      </c>
      <c r="KP5" s="72">
        <v>0</v>
      </c>
      <c r="KQ5" s="72">
        <v>1</v>
      </c>
      <c r="KR5" s="72">
        <v>6</v>
      </c>
      <c r="KS5" s="72">
        <v>1</v>
      </c>
      <c r="KT5" s="72">
        <v>2</v>
      </c>
      <c r="KU5" s="72">
        <v>16</v>
      </c>
      <c r="KV5" s="72">
        <v>15</v>
      </c>
      <c r="KW5" s="72">
        <v>0</v>
      </c>
      <c r="KX5" s="72">
        <v>0</v>
      </c>
      <c r="KY5" s="72">
        <v>2</v>
      </c>
      <c r="KZ5" s="72">
        <v>3</v>
      </c>
      <c r="LA5" s="72">
        <v>0</v>
      </c>
      <c r="LB5" s="72">
        <v>0</v>
      </c>
      <c r="LC5" s="72">
        <v>0</v>
      </c>
      <c r="LD5" s="72">
        <v>0</v>
      </c>
      <c r="LE5" s="72">
        <v>0</v>
      </c>
      <c r="LF5" s="72">
        <v>0</v>
      </c>
      <c r="LG5" s="72">
        <v>16</v>
      </c>
      <c r="LH5" s="72">
        <v>3</v>
      </c>
      <c r="LI5" s="72">
        <v>7</v>
      </c>
      <c r="LJ5" s="72">
        <v>0</v>
      </c>
      <c r="LK5" s="72">
        <v>0</v>
      </c>
      <c r="LL5" s="72">
        <v>15</v>
      </c>
      <c r="LM5" s="72">
        <v>0</v>
      </c>
      <c r="LN5" s="72">
        <v>0</v>
      </c>
      <c r="LO5" s="72">
        <v>0</v>
      </c>
    </row>
    <row r="6" spans="1:328" s="72" customFormat="1" x14ac:dyDescent="0.2">
      <c r="B6" s="77" t="s">
        <v>482</v>
      </c>
      <c r="D6" s="73">
        <v>2369.88</v>
      </c>
      <c r="F6" s="74">
        <v>0.29899999999999999</v>
      </c>
      <c r="G6" s="74">
        <v>0.70189999999999997</v>
      </c>
      <c r="H6" s="75">
        <v>335327</v>
      </c>
      <c r="I6" s="72">
        <f t="shared" si="0"/>
        <v>10.877207095662735</v>
      </c>
      <c r="J6" s="75">
        <v>172872</v>
      </c>
      <c r="K6" s="74">
        <v>0.51549999999999996</v>
      </c>
      <c r="L6" s="75">
        <v>162455</v>
      </c>
      <c r="M6" s="74">
        <v>0.48449999999999999</v>
      </c>
      <c r="N6" s="75">
        <v>97818</v>
      </c>
      <c r="O6" s="74">
        <v>0.29170000000000001</v>
      </c>
      <c r="P6" s="75">
        <v>73808</v>
      </c>
      <c r="Q6" s="74">
        <v>0.22009999999999999</v>
      </c>
      <c r="R6" s="75">
        <v>217071</v>
      </c>
      <c r="S6" s="74">
        <v>0.64729999999999999</v>
      </c>
      <c r="T6" s="75">
        <v>113711</v>
      </c>
      <c r="U6" s="74">
        <v>0.33910000000000001</v>
      </c>
      <c r="V6" s="75">
        <v>49968</v>
      </c>
      <c r="W6" s="74">
        <v>0.14899999999999999</v>
      </c>
      <c r="X6" s="75">
        <v>281178</v>
      </c>
      <c r="Y6" s="74">
        <v>0.83850000000000002</v>
      </c>
      <c r="Z6" s="72">
        <v>152</v>
      </c>
      <c r="AA6" s="72">
        <v>480</v>
      </c>
      <c r="AB6" s="75">
        <v>69159</v>
      </c>
      <c r="AC6" s="75">
        <v>85667</v>
      </c>
      <c r="AE6" s="74">
        <v>9.2999999999999999E-2</v>
      </c>
      <c r="AF6" s="74">
        <v>1.77E-2</v>
      </c>
      <c r="AG6" s="74">
        <v>1.21E-2</v>
      </c>
      <c r="AH6" s="72">
        <v>12</v>
      </c>
      <c r="AL6" s="75">
        <v>87590</v>
      </c>
      <c r="AM6" s="74">
        <v>0.16270000000000001</v>
      </c>
      <c r="AN6" s="75">
        <v>57614</v>
      </c>
      <c r="AO6" s="74">
        <v>0.79400000000000004</v>
      </c>
      <c r="AP6" s="75">
        <v>281389</v>
      </c>
      <c r="AQ6" s="74">
        <v>0.2064</v>
      </c>
      <c r="AR6" s="75">
        <v>73052</v>
      </c>
      <c r="AS6" s="74">
        <v>0.69920000000000004</v>
      </c>
      <c r="AT6" s="75">
        <v>247969</v>
      </c>
      <c r="AU6" s="74">
        <v>0.43480000000000002</v>
      </c>
      <c r="AV6" s="75">
        <v>154925</v>
      </c>
      <c r="AW6" s="74">
        <v>0.71750000000000003</v>
      </c>
      <c r="AX6" s="75">
        <v>254220</v>
      </c>
      <c r="AY6" s="74">
        <v>0.22009999999999999</v>
      </c>
      <c r="AZ6" s="75">
        <v>78201</v>
      </c>
      <c r="BA6" s="74">
        <v>1.55E-2</v>
      </c>
      <c r="BB6" s="75">
        <v>5486</v>
      </c>
      <c r="BC6" s="72">
        <v>453</v>
      </c>
      <c r="BD6" s="72">
        <v>393</v>
      </c>
      <c r="BE6" s="72">
        <v>60</v>
      </c>
      <c r="BF6" s="75">
        <v>2761</v>
      </c>
      <c r="BG6" s="72">
        <v>991</v>
      </c>
      <c r="BH6" s="72">
        <v>134</v>
      </c>
      <c r="BI6" s="72">
        <v>0</v>
      </c>
      <c r="BJ6" s="72">
        <v>1</v>
      </c>
      <c r="BK6" s="72">
        <v>1</v>
      </c>
      <c r="BL6" s="72">
        <v>0</v>
      </c>
      <c r="BM6" s="72">
        <v>274</v>
      </c>
      <c r="BN6" s="72">
        <v>13</v>
      </c>
      <c r="BO6" s="75">
        <v>2430</v>
      </c>
      <c r="BP6" s="72">
        <v>11</v>
      </c>
      <c r="BQ6" s="72">
        <v>0</v>
      </c>
      <c r="BR6" s="72">
        <v>449</v>
      </c>
      <c r="BS6" s="72">
        <v>13</v>
      </c>
      <c r="BT6" s="72">
        <v>1</v>
      </c>
      <c r="BU6" s="72">
        <v>18</v>
      </c>
      <c r="BV6" s="72">
        <v>52</v>
      </c>
      <c r="BW6" s="72">
        <v>24</v>
      </c>
      <c r="BX6" s="72">
        <v>29</v>
      </c>
      <c r="BY6" s="72">
        <v>86</v>
      </c>
      <c r="BZ6" s="72">
        <v>398</v>
      </c>
      <c r="CA6" s="75">
        <v>1349</v>
      </c>
      <c r="CB6" s="72">
        <v>15</v>
      </c>
      <c r="CC6" s="75">
        <v>1915</v>
      </c>
      <c r="CD6" s="72">
        <v>99</v>
      </c>
      <c r="CE6" s="72">
        <v>558</v>
      </c>
      <c r="CF6" s="75">
        <v>1057</v>
      </c>
      <c r="CG6" s="72">
        <v>201</v>
      </c>
      <c r="CH6" s="74">
        <v>0.13969999999999999</v>
      </c>
      <c r="CI6" s="74">
        <v>0.13830000000000001</v>
      </c>
      <c r="CJ6" s="74">
        <v>0.4476</v>
      </c>
      <c r="CK6" s="74">
        <v>0.67479999999999996</v>
      </c>
      <c r="CL6" s="74">
        <v>0.14430000000000001</v>
      </c>
      <c r="CM6" s="74">
        <v>0.76529999999999998</v>
      </c>
      <c r="CN6" s="72">
        <v>0</v>
      </c>
      <c r="CP6" s="75">
        <v>181100</v>
      </c>
      <c r="CQ6" s="75">
        <v>20130</v>
      </c>
      <c r="CR6" s="75">
        <v>159460</v>
      </c>
      <c r="CS6" s="75">
        <v>1510</v>
      </c>
      <c r="CT6" s="75">
        <v>14483</v>
      </c>
      <c r="CU6" s="72">
        <v>33</v>
      </c>
      <c r="CV6" s="72">
        <v>13</v>
      </c>
      <c r="CW6" s="75">
        <v>1517</v>
      </c>
      <c r="CX6" s="75">
        <v>111862</v>
      </c>
      <c r="CY6" s="75">
        <v>6253</v>
      </c>
      <c r="CZ6" s="72">
        <v>561</v>
      </c>
      <c r="DA6" s="75">
        <v>15014</v>
      </c>
      <c r="DB6" s="72">
        <v>978</v>
      </c>
      <c r="DC6" s="72">
        <v>587</v>
      </c>
      <c r="DD6" s="75">
        <v>38146</v>
      </c>
      <c r="DE6" s="75">
        <v>2448</v>
      </c>
      <c r="DF6" s="72">
        <v>224</v>
      </c>
      <c r="DG6" s="75">
        <v>20910</v>
      </c>
      <c r="DH6" s="75">
        <v>1222</v>
      </c>
      <c r="DI6" s="72">
        <v>67</v>
      </c>
      <c r="DJ6" s="75">
        <v>16649</v>
      </c>
      <c r="DK6" s="72">
        <v>713</v>
      </c>
      <c r="DL6" s="72">
        <v>10</v>
      </c>
      <c r="DM6" s="75">
        <v>8805</v>
      </c>
      <c r="DN6" s="72">
        <v>429</v>
      </c>
      <c r="DO6" s="72">
        <v>6.92</v>
      </c>
      <c r="DQ6" s="74">
        <v>0.18410000000000001</v>
      </c>
      <c r="DR6" s="75">
        <v>21945643</v>
      </c>
      <c r="DS6" s="75">
        <v>92792</v>
      </c>
      <c r="DT6" s="73">
        <v>64193.52</v>
      </c>
      <c r="DU6" s="72">
        <v>13</v>
      </c>
      <c r="DV6" s="72">
        <v>42</v>
      </c>
      <c r="DW6" s="72">
        <v>3</v>
      </c>
      <c r="DX6" s="72">
        <v>1</v>
      </c>
      <c r="DY6" s="72">
        <v>273</v>
      </c>
      <c r="DZ6" s="72">
        <v>49</v>
      </c>
      <c r="EA6" s="75">
        <v>6898</v>
      </c>
      <c r="EB6" s="75">
        <v>11327</v>
      </c>
      <c r="EC6" s="75">
        <v>1199664</v>
      </c>
      <c r="ED6" s="75">
        <v>140037</v>
      </c>
      <c r="EE6" s="75">
        <v>138529</v>
      </c>
      <c r="EF6" s="74">
        <v>0.98919999999999997</v>
      </c>
      <c r="EG6" s="74">
        <v>0.34339999999999998</v>
      </c>
      <c r="EH6" s="74">
        <v>0.65659999999999996</v>
      </c>
      <c r="EI6" s="75">
        <v>1508</v>
      </c>
      <c r="EJ6" s="74">
        <v>1.0800000000000001E-2</v>
      </c>
      <c r="EK6" s="75">
        <v>9565</v>
      </c>
      <c r="EL6" s="75">
        <v>21470</v>
      </c>
      <c r="EM6" s="73">
        <v>4221.26</v>
      </c>
      <c r="EN6" s="75">
        <v>108315</v>
      </c>
      <c r="EO6" s="74">
        <v>0.37240000000000001</v>
      </c>
      <c r="EP6" s="74">
        <v>0.1973</v>
      </c>
      <c r="EQ6" s="74">
        <v>0.14030000000000001</v>
      </c>
      <c r="ER6" s="74">
        <v>0.28310000000000002</v>
      </c>
      <c r="ES6" s="72">
        <v>101.12</v>
      </c>
      <c r="EU6" s="72">
        <v>51.94</v>
      </c>
      <c r="EW6" s="72">
        <v>48</v>
      </c>
      <c r="EX6" s="72">
        <v>1</v>
      </c>
      <c r="EY6" s="72">
        <v>2</v>
      </c>
      <c r="EZ6" s="72">
        <v>0</v>
      </c>
      <c r="FA6" s="72">
        <v>0</v>
      </c>
      <c r="FB6" s="72">
        <v>0</v>
      </c>
      <c r="FC6" s="72">
        <v>17</v>
      </c>
      <c r="FD6" s="72">
        <v>0</v>
      </c>
      <c r="FE6" s="72">
        <v>4</v>
      </c>
      <c r="FF6" s="72">
        <v>2</v>
      </c>
      <c r="FG6" s="72">
        <v>5</v>
      </c>
      <c r="FH6" s="72">
        <v>27</v>
      </c>
      <c r="FI6" s="72">
        <v>11</v>
      </c>
      <c r="FJ6" s="73">
        <v>78048.95</v>
      </c>
      <c r="FK6" s="73">
        <v>76205.95</v>
      </c>
      <c r="FL6" s="73">
        <v>373222.16</v>
      </c>
      <c r="FM6" s="73">
        <v>605620.14</v>
      </c>
      <c r="FN6" s="73">
        <v>53911.56</v>
      </c>
      <c r="FO6" s="73">
        <v>1164.82</v>
      </c>
      <c r="FP6" s="73">
        <v>14759.99</v>
      </c>
      <c r="FQ6" s="72">
        <v>557.46</v>
      </c>
      <c r="FR6" s="73">
        <v>15589.42</v>
      </c>
      <c r="FS6" s="72">
        <v>504.86</v>
      </c>
      <c r="FT6" s="73">
        <v>419990.18</v>
      </c>
      <c r="FU6" s="73">
        <v>11080.28</v>
      </c>
      <c r="FV6" s="73">
        <v>33890.33</v>
      </c>
      <c r="FW6" s="73">
        <v>4664.5</v>
      </c>
      <c r="FX6" s="72">
        <v>0</v>
      </c>
      <c r="FY6" s="72">
        <v>0</v>
      </c>
      <c r="FZ6" s="72">
        <v>0</v>
      </c>
      <c r="GA6" s="72">
        <v>0</v>
      </c>
      <c r="GB6" s="73">
        <v>12489.18</v>
      </c>
      <c r="GC6" s="72">
        <v>280.82</v>
      </c>
      <c r="GD6" s="73">
        <v>5829.9</v>
      </c>
      <c r="GE6" s="72">
        <v>124.15</v>
      </c>
      <c r="GF6" s="73">
        <v>80685.8</v>
      </c>
      <c r="GG6" s="73">
        <v>2439.6</v>
      </c>
      <c r="GH6" s="72">
        <v>0</v>
      </c>
      <c r="GI6" s="72">
        <v>0</v>
      </c>
      <c r="GJ6" s="72">
        <v>0</v>
      </c>
      <c r="GK6" s="72">
        <v>0</v>
      </c>
      <c r="GL6" s="73">
        <v>267865.3</v>
      </c>
      <c r="GM6" s="73">
        <v>84670.61</v>
      </c>
      <c r="GN6" s="73">
        <v>14165.25</v>
      </c>
      <c r="GO6" s="73">
        <v>3686.16</v>
      </c>
      <c r="GP6" s="72">
        <v>0</v>
      </c>
      <c r="GQ6" s="72">
        <v>0</v>
      </c>
      <c r="GR6" s="72">
        <v>0</v>
      </c>
      <c r="GS6" s="72">
        <v>0</v>
      </c>
      <c r="GT6" s="73">
        <v>3942.98</v>
      </c>
      <c r="GU6" s="73">
        <v>25824.36</v>
      </c>
      <c r="GV6" s="72">
        <v>134</v>
      </c>
      <c r="GW6" s="72">
        <v>577.44000000000005</v>
      </c>
      <c r="GX6" s="73">
        <v>2319.17</v>
      </c>
      <c r="GY6" s="73">
        <v>9273.48</v>
      </c>
      <c r="GZ6" s="72">
        <v>0</v>
      </c>
      <c r="HA6" s="72">
        <v>0</v>
      </c>
      <c r="HB6" s="72">
        <v>914.74</v>
      </c>
      <c r="HC6" s="73">
        <v>10439.11</v>
      </c>
      <c r="HD6" s="72">
        <v>452.92</v>
      </c>
      <c r="HE6" s="73">
        <v>1853.87</v>
      </c>
      <c r="HF6" s="72">
        <v>0</v>
      </c>
      <c r="HG6" s="72">
        <v>0</v>
      </c>
      <c r="HH6" s="72">
        <v>0</v>
      </c>
      <c r="HI6" s="72">
        <v>0</v>
      </c>
      <c r="HJ6" s="72">
        <v>0</v>
      </c>
      <c r="HK6" s="72">
        <v>0</v>
      </c>
      <c r="HL6" s="73">
        <v>1381.03</v>
      </c>
      <c r="HM6" s="73">
        <v>15611.79</v>
      </c>
      <c r="HN6" s="72">
        <v>0</v>
      </c>
      <c r="HO6" s="72">
        <v>0</v>
      </c>
      <c r="HP6" s="72">
        <v>0</v>
      </c>
      <c r="HQ6" s="72">
        <v>0</v>
      </c>
      <c r="HR6" s="72">
        <v>0</v>
      </c>
      <c r="HS6" s="72">
        <v>0</v>
      </c>
      <c r="HT6" s="72">
        <v>0</v>
      </c>
      <c r="HU6" s="72">
        <v>0</v>
      </c>
      <c r="HV6" s="73">
        <v>1394.73</v>
      </c>
      <c r="HW6" s="73">
        <v>4568.88</v>
      </c>
      <c r="HX6" s="73">
        <v>18023.75</v>
      </c>
      <c r="HY6" s="73">
        <v>112602.42</v>
      </c>
      <c r="HZ6" s="73">
        <v>1877.06</v>
      </c>
      <c r="IA6" s="72">
        <v>858.82</v>
      </c>
      <c r="IB6" s="73">
        <v>52182.2</v>
      </c>
      <c r="IC6" s="73">
        <v>255744.95</v>
      </c>
      <c r="ID6" s="72">
        <v>34.14</v>
      </c>
      <c r="IE6" s="72">
        <v>31.9</v>
      </c>
      <c r="IF6" s="72">
        <v>39.799999999999997</v>
      </c>
      <c r="IG6" s="72">
        <v>211.46</v>
      </c>
      <c r="IH6" s="72">
        <v>0</v>
      </c>
      <c r="II6" s="72">
        <v>0</v>
      </c>
      <c r="IJ6" s="73">
        <v>29778.639999999999</v>
      </c>
      <c r="IK6" s="73">
        <v>35160.04</v>
      </c>
      <c r="IL6" s="72">
        <v>0</v>
      </c>
      <c r="IM6" s="72">
        <v>0</v>
      </c>
      <c r="IN6" s="72">
        <v>0</v>
      </c>
      <c r="IO6" s="72">
        <v>0</v>
      </c>
      <c r="IP6" s="72">
        <v>0</v>
      </c>
      <c r="IQ6" s="72">
        <v>0</v>
      </c>
      <c r="IR6" s="72">
        <v>0</v>
      </c>
      <c r="IS6" s="72">
        <v>0</v>
      </c>
      <c r="IT6" s="72">
        <v>0</v>
      </c>
      <c r="IU6" s="72">
        <v>0</v>
      </c>
      <c r="IV6" s="72">
        <v>408.38</v>
      </c>
      <c r="IW6" s="73">
        <v>4174.6400000000003</v>
      </c>
      <c r="IX6" s="72">
        <v>0</v>
      </c>
      <c r="IY6" s="72">
        <v>0</v>
      </c>
      <c r="IZ6" s="72">
        <v>0</v>
      </c>
      <c r="JA6" s="72">
        <v>0</v>
      </c>
      <c r="JB6" s="72">
        <v>0</v>
      </c>
      <c r="JC6" s="72">
        <v>0</v>
      </c>
      <c r="JD6" s="72">
        <v>100.66</v>
      </c>
      <c r="JE6" s="72">
        <v>985.4</v>
      </c>
      <c r="JF6" s="72">
        <v>96</v>
      </c>
      <c r="JG6" s="72">
        <v>403.2</v>
      </c>
      <c r="JH6" s="72">
        <v>36.85</v>
      </c>
      <c r="JI6" s="72">
        <v>116.63</v>
      </c>
      <c r="JJ6" s="72">
        <v>110.5</v>
      </c>
      <c r="JK6" s="72">
        <v>330.6</v>
      </c>
      <c r="JL6" s="72">
        <v>0</v>
      </c>
      <c r="JM6" s="72">
        <v>0</v>
      </c>
      <c r="JN6" s="72">
        <v>165.3</v>
      </c>
      <c r="JO6" s="72">
        <v>426.47</v>
      </c>
      <c r="JP6" s="75">
        <v>185927</v>
      </c>
      <c r="JQ6" s="75">
        <v>294531</v>
      </c>
      <c r="JR6" s="74">
        <v>0.87829999999999997</v>
      </c>
      <c r="JS6" s="75">
        <v>253015</v>
      </c>
      <c r="JT6" s="72">
        <v>190</v>
      </c>
      <c r="JU6" s="72">
        <v>27</v>
      </c>
      <c r="JV6" s="72">
        <v>102</v>
      </c>
      <c r="JW6" s="72">
        <v>55</v>
      </c>
      <c r="JX6" s="72">
        <v>63</v>
      </c>
      <c r="JY6" s="72">
        <v>0</v>
      </c>
      <c r="JZ6" s="72">
        <v>0</v>
      </c>
      <c r="KA6" s="72">
        <v>1</v>
      </c>
      <c r="KB6" s="72">
        <v>5</v>
      </c>
      <c r="KC6" s="72">
        <v>0</v>
      </c>
      <c r="KD6" s="72">
        <v>0</v>
      </c>
      <c r="KE6" s="72">
        <v>5</v>
      </c>
      <c r="KF6" s="72">
        <v>6</v>
      </c>
      <c r="KG6" s="72">
        <v>0</v>
      </c>
      <c r="KH6" s="72">
        <v>37</v>
      </c>
      <c r="KI6" s="72">
        <v>0</v>
      </c>
      <c r="KJ6" s="72">
        <v>0</v>
      </c>
      <c r="KK6" s="72">
        <v>5</v>
      </c>
      <c r="KL6" s="72">
        <v>0</v>
      </c>
      <c r="KM6" s="72">
        <v>13</v>
      </c>
      <c r="KN6" s="72">
        <v>10</v>
      </c>
      <c r="KO6" s="72">
        <v>50</v>
      </c>
      <c r="KP6" s="72">
        <v>4</v>
      </c>
      <c r="KQ6" s="72">
        <v>1</v>
      </c>
      <c r="KR6" s="72">
        <v>9</v>
      </c>
      <c r="KS6" s="72">
        <v>0</v>
      </c>
      <c r="KT6" s="72">
        <v>0</v>
      </c>
      <c r="KU6" s="72">
        <v>342</v>
      </c>
      <c r="KV6" s="72">
        <v>5</v>
      </c>
      <c r="KW6" s="72">
        <v>0</v>
      </c>
      <c r="KX6" s="72">
        <v>0</v>
      </c>
      <c r="KY6" s="72">
        <v>16</v>
      </c>
      <c r="KZ6" s="72">
        <v>4</v>
      </c>
      <c r="LA6" s="72">
        <v>1</v>
      </c>
      <c r="LB6" s="72">
        <v>0</v>
      </c>
      <c r="LC6" s="72">
        <v>1</v>
      </c>
      <c r="LD6" s="72">
        <v>0</v>
      </c>
      <c r="LE6" s="72">
        <v>0</v>
      </c>
      <c r="LF6" s="72">
        <v>0</v>
      </c>
      <c r="LG6" s="72">
        <v>16</v>
      </c>
      <c r="LH6" s="72">
        <v>16</v>
      </c>
      <c r="LI6" s="72">
        <v>5</v>
      </c>
      <c r="LJ6" s="72">
        <v>0</v>
      </c>
      <c r="LK6" s="72">
        <v>0</v>
      </c>
      <c r="LL6" s="72">
        <v>620</v>
      </c>
      <c r="LM6" s="72">
        <v>0</v>
      </c>
      <c r="LN6" s="72">
        <v>0</v>
      </c>
      <c r="LO6" s="72">
        <v>6</v>
      </c>
    </row>
    <row r="7" spans="1:328" s="72" customFormat="1" x14ac:dyDescent="0.2">
      <c r="B7" s="77" t="s">
        <v>597</v>
      </c>
      <c r="D7" s="73">
        <v>1805.3</v>
      </c>
      <c r="F7" s="74">
        <v>0.2266</v>
      </c>
      <c r="G7" s="74">
        <v>0.77339999999999998</v>
      </c>
      <c r="H7" s="75">
        <v>115350</v>
      </c>
      <c r="I7" s="72">
        <f t="shared" si="0"/>
        <v>3.7416785361294989</v>
      </c>
      <c r="J7" s="75">
        <v>59919</v>
      </c>
      <c r="K7" s="74">
        <v>0.51949999999999996</v>
      </c>
      <c r="L7" s="75">
        <v>55431</v>
      </c>
      <c r="M7" s="74">
        <v>0.48049999999999998</v>
      </c>
      <c r="N7" s="75">
        <v>29687</v>
      </c>
      <c r="O7" s="74">
        <v>0.25740000000000002</v>
      </c>
      <c r="P7" s="75">
        <v>26254</v>
      </c>
      <c r="Q7" s="74">
        <v>0.2276</v>
      </c>
      <c r="R7" s="75">
        <v>79448</v>
      </c>
      <c r="S7" s="74">
        <v>0.68879999999999997</v>
      </c>
      <c r="T7" s="75">
        <v>42784</v>
      </c>
      <c r="U7" s="74">
        <v>0.37090000000000001</v>
      </c>
      <c r="V7" s="75">
        <v>16600</v>
      </c>
      <c r="W7" s="74">
        <v>0.1439</v>
      </c>
      <c r="X7" s="75">
        <v>83888</v>
      </c>
      <c r="Y7" s="74">
        <v>0.72719999999999996</v>
      </c>
      <c r="Z7" s="72">
        <v>46</v>
      </c>
      <c r="AA7" s="72">
        <v>150</v>
      </c>
      <c r="AB7" s="75">
        <v>25629</v>
      </c>
      <c r="AC7" s="75">
        <v>32051</v>
      </c>
      <c r="AE7" s="74">
        <v>2.5899999999999999E-2</v>
      </c>
      <c r="AF7" s="74">
        <v>7.9899999999999999E-2</v>
      </c>
      <c r="AG7" s="74">
        <v>1.5699999999999999E-2</v>
      </c>
      <c r="AH7" s="72">
        <v>5</v>
      </c>
      <c r="AL7" s="75">
        <v>22028</v>
      </c>
      <c r="AM7" s="74">
        <v>0.22420000000000001</v>
      </c>
      <c r="AN7" s="75">
        <v>26607</v>
      </c>
      <c r="AO7" s="74">
        <v>0.79479999999999995</v>
      </c>
      <c r="AP7" s="75">
        <v>94609</v>
      </c>
      <c r="AQ7" s="74">
        <v>6.8900000000000003E-2</v>
      </c>
      <c r="AR7" s="75">
        <v>8228</v>
      </c>
      <c r="AS7" s="74">
        <v>0.2487</v>
      </c>
      <c r="AT7" s="75">
        <v>29799</v>
      </c>
      <c r="AU7" s="74">
        <v>0.26069999999999999</v>
      </c>
      <c r="AV7" s="75">
        <v>31196</v>
      </c>
      <c r="AW7" s="74">
        <v>0.43890000000000001</v>
      </c>
      <c r="AX7" s="75">
        <v>52183</v>
      </c>
      <c r="AY7" s="74">
        <v>4.6899999999999997E-2</v>
      </c>
      <c r="AZ7" s="75">
        <v>5614</v>
      </c>
      <c r="BA7" s="74">
        <v>2.29E-2</v>
      </c>
      <c r="BB7" s="75">
        <v>2665</v>
      </c>
      <c r="BC7" s="72">
        <v>100</v>
      </c>
      <c r="BD7" s="72">
        <v>82</v>
      </c>
      <c r="BE7" s="72">
        <v>18</v>
      </c>
      <c r="BF7" s="72">
        <v>746</v>
      </c>
      <c r="BG7" s="72">
        <v>473</v>
      </c>
      <c r="BH7" s="72">
        <v>270</v>
      </c>
      <c r="BI7" s="72">
        <v>3</v>
      </c>
      <c r="BJ7" s="72">
        <v>1</v>
      </c>
      <c r="BK7" s="72">
        <v>1</v>
      </c>
      <c r="BL7" s="72">
        <v>0</v>
      </c>
      <c r="BM7" s="72">
        <v>89</v>
      </c>
      <c r="BN7" s="72">
        <v>5</v>
      </c>
      <c r="BO7" s="75">
        <v>1288</v>
      </c>
      <c r="BP7" s="72">
        <v>12</v>
      </c>
      <c r="BQ7" s="72">
        <v>0</v>
      </c>
      <c r="BR7" s="72">
        <v>204</v>
      </c>
      <c r="BS7" s="72">
        <v>8</v>
      </c>
      <c r="BT7" s="72">
        <v>1</v>
      </c>
      <c r="BU7" s="72">
        <v>7</v>
      </c>
      <c r="BV7" s="72">
        <v>0</v>
      </c>
      <c r="BW7" s="72">
        <v>34</v>
      </c>
      <c r="BX7" s="72">
        <v>0</v>
      </c>
      <c r="BY7" s="72">
        <v>25</v>
      </c>
      <c r="BZ7" s="72">
        <v>163</v>
      </c>
      <c r="CA7" s="72">
        <v>834</v>
      </c>
      <c r="CB7" s="72">
        <v>7</v>
      </c>
      <c r="CC7" s="72">
        <v>423</v>
      </c>
      <c r="CD7" s="72">
        <v>42</v>
      </c>
      <c r="CE7" s="72">
        <v>157</v>
      </c>
      <c r="CF7" s="72">
        <v>163</v>
      </c>
      <c r="CG7" s="72">
        <v>61</v>
      </c>
      <c r="CH7" s="74">
        <v>0.17860000000000001</v>
      </c>
      <c r="CI7" s="74">
        <v>0.2034</v>
      </c>
      <c r="CJ7" s="74">
        <v>0.27489999999999998</v>
      </c>
      <c r="CK7" s="74">
        <v>0.8216</v>
      </c>
      <c r="CL7" s="74">
        <v>0.1283</v>
      </c>
      <c r="CM7" s="74">
        <v>0.90049999999999997</v>
      </c>
      <c r="CN7" s="72">
        <v>0</v>
      </c>
      <c r="CP7" s="75">
        <v>52900</v>
      </c>
      <c r="CQ7" s="75">
        <v>22695</v>
      </c>
      <c r="CR7" s="75">
        <v>19235</v>
      </c>
      <c r="CS7" s="75">
        <v>10970</v>
      </c>
      <c r="CT7" s="75">
        <v>12209</v>
      </c>
      <c r="CU7" s="72">
        <v>20</v>
      </c>
      <c r="CV7" s="72">
        <v>78</v>
      </c>
      <c r="CW7" s="72">
        <v>372</v>
      </c>
      <c r="CX7" s="75">
        <v>34629</v>
      </c>
      <c r="CY7" s="75">
        <v>1664</v>
      </c>
      <c r="CZ7" s="72">
        <v>137</v>
      </c>
      <c r="DA7" s="75">
        <v>3227</v>
      </c>
      <c r="DB7" s="72">
        <v>218</v>
      </c>
      <c r="DC7" s="72">
        <v>138</v>
      </c>
      <c r="DD7" s="75">
        <v>11756</v>
      </c>
      <c r="DE7" s="72">
        <v>613</v>
      </c>
      <c r="DF7" s="72">
        <v>60</v>
      </c>
      <c r="DG7" s="75">
        <v>6291</v>
      </c>
      <c r="DH7" s="72">
        <v>397</v>
      </c>
      <c r="DI7" s="72">
        <v>25</v>
      </c>
      <c r="DJ7" s="75">
        <v>4269</v>
      </c>
      <c r="DK7" s="72">
        <v>192</v>
      </c>
      <c r="DL7" s="72">
        <v>2</v>
      </c>
      <c r="DM7" s="75">
        <v>2232</v>
      </c>
      <c r="DN7" s="72">
        <v>101</v>
      </c>
      <c r="DO7" s="72">
        <v>8.2899999999999991</v>
      </c>
      <c r="DQ7" s="74">
        <v>6.9800000000000001E-2</v>
      </c>
      <c r="DR7" s="75">
        <v>5475798</v>
      </c>
      <c r="DS7" s="75">
        <v>25914</v>
      </c>
      <c r="DT7" s="73">
        <v>12322.14</v>
      </c>
      <c r="DU7" s="72">
        <v>11</v>
      </c>
      <c r="DV7" s="72">
        <v>12</v>
      </c>
      <c r="DW7" s="72">
        <v>1</v>
      </c>
      <c r="DX7" s="72">
        <v>0</v>
      </c>
      <c r="DY7" s="72">
        <v>73</v>
      </c>
      <c r="DZ7" s="72">
        <v>23</v>
      </c>
      <c r="EA7" s="75">
        <v>6014</v>
      </c>
      <c r="EB7" s="75">
        <v>13776</v>
      </c>
      <c r="EC7" s="75">
        <v>1838160</v>
      </c>
      <c r="ED7" s="75">
        <v>54700</v>
      </c>
      <c r="EE7" s="75">
        <v>53732</v>
      </c>
      <c r="EF7" s="74">
        <v>0.98229999999999995</v>
      </c>
      <c r="EG7" s="74">
        <v>0.39779999999999999</v>
      </c>
      <c r="EH7" s="74">
        <v>0.60219999999999996</v>
      </c>
      <c r="EI7" s="72">
        <v>968</v>
      </c>
      <c r="EJ7" s="74">
        <v>1.77E-2</v>
      </c>
      <c r="EK7" s="75">
        <v>2649</v>
      </c>
      <c r="EL7" s="75">
        <v>8706</v>
      </c>
      <c r="EM7" s="73">
        <v>3865.79</v>
      </c>
      <c r="EN7" s="75">
        <v>44189</v>
      </c>
      <c r="EO7" s="76">
        <v>0.25</v>
      </c>
      <c r="EP7" s="74">
        <v>0.32179999999999997</v>
      </c>
      <c r="EQ7" s="74">
        <v>0.1489</v>
      </c>
      <c r="ER7" s="74">
        <v>0.26879999999999998</v>
      </c>
      <c r="ES7" s="72">
        <v>71.02</v>
      </c>
      <c r="EU7" s="72">
        <v>54.54</v>
      </c>
      <c r="EW7" s="72">
        <v>58</v>
      </c>
      <c r="EX7" s="72">
        <v>2</v>
      </c>
      <c r="EY7" s="72">
        <v>3</v>
      </c>
      <c r="EZ7" s="72">
        <v>0</v>
      </c>
      <c r="FA7" s="72">
        <v>0</v>
      </c>
      <c r="FB7" s="72">
        <v>1</v>
      </c>
      <c r="FC7" s="72">
        <v>56</v>
      </c>
      <c r="FD7" s="72">
        <v>0</v>
      </c>
      <c r="FE7" s="72">
        <v>7</v>
      </c>
      <c r="FF7" s="72">
        <v>2</v>
      </c>
      <c r="FG7" s="72">
        <v>9</v>
      </c>
      <c r="FH7" s="72">
        <v>14</v>
      </c>
      <c r="FI7" s="72">
        <v>8</v>
      </c>
      <c r="FJ7" s="73">
        <v>37163.51</v>
      </c>
      <c r="FK7" s="73">
        <v>33959.26</v>
      </c>
      <c r="FL7" s="73">
        <v>245502.29</v>
      </c>
      <c r="FM7" s="73">
        <v>1008459.21</v>
      </c>
      <c r="FN7" s="72">
        <v>913.93</v>
      </c>
      <c r="FO7" s="72">
        <v>19.100000000000001</v>
      </c>
      <c r="FP7" s="73">
        <v>1545338.8</v>
      </c>
      <c r="FQ7" s="73">
        <v>54838.32</v>
      </c>
      <c r="FR7" s="73">
        <v>5229.1400000000003</v>
      </c>
      <c r="FS7" s="72">
        <v>161.97999999999999</v>
      </c>
      <c r="FT7" s="73">
        <v>182198.17</v>
      </c>
      <c r="FU7" s="73">
        <v>4706.49</v>
      </c>
      <c r="FV7" s="73">
        <v>88580.44</v>
      </c>
      <c r="FW7" s="73">
        <v>10312.58</v>
      </c>
      <c r="FX7" s="73">
        <v>2802.67</v>
      </c>
      <c r="FY7" s="72">
        <v>79.59</v>
      </c>
      <c r="FZ7" s="72">
        <v>495.32</v>
      </c>
      <c r="GA7" s="72">
        <v>61.29</v>
      </c>
      <c r="GB7" s="73">
        <v>2077.96</v>
      </c>
      <c r="GC7" s="72">
        <v>53.43</v>
      </c>
      <c r="GD7" s="73">
        <v>27395.9</v>
      </c>
      <c r="GE7" s="72">
        <v>571.12</v>
      </c>
      <c r="GF7" s="73">
        <v>41780.53</v>
      </c>
      <c r="GG7" s="73">
        <v>1420.27</v>
      </c>
      <c r="GH7" s="72">
        <v>165.3</v>
      </c>
      <c r="GI7" s="73">
        <v>2353.16</v>
      </c>
      <c r="GJ7" s="72">
        <v>627.73</v>
      </c>
      <c r="GK7" s="73">
        <v>13488.45</v>
      </c>
      <c r="GL7" s="73">
        <v>120033.25</v>
      </c>
      <c r="GM7" s="73">
        <v>41334.69</v>
      </c>
      <c r="GN7" s="73">
        <v>28099.75</v>
      </c>
      <c r="GO7" s="73">
        <v>14014.54</v>
      </c>
      <c r="GP7" s="72">
        <v>0</v>
      </c>
      <c r="GQ7" s="72">
        <v>0</v>
      </c>
      <c r="GR7" s="72">
        <v>0</v>
      </c>
      <c r="GS7" s="72">
        <v>0</v>
      </c>
      <c r="GT7" s="72">
        <v>0</v>
      </c>
      <c r="GU7" s="72">
        <v>0</v>
      </c>
      <c r="GV7" s="73">
        <v>27060.13</v>
      </c>
      <c r="GW7" s="75">
        <v>100815</v>
      </c>
      <c r="GX7" s="72">
        <v>262.89999999999998</v>
      </c>
      <c r="GY7" s="72">
        <v>755.96</v>
      </c>
      <c r="GZ7" s="73">
        <v>1031.44</v>
      </c>
      <c r="HA7" s="73">
        <v>5681.73</v>
      </c>
      <c r="HB7" s="73">
        <v>5644.65</v>
      </c>
      <c r="HC7" s="73">
        <v>104082.88</v>
      </c>
      <c r="HD7" s="72">
        <v>0</v>
      </c>
      <c r="HE7" s="72">
        <v>0</v>
      </c>
      <c r="HF7" s="72">
        <v>90.2</v>
      </c>
      <c r="HG7" s="72">
        <v>799.42</v>
      </c>
      <c r="HH7" s="72">
        <v>0</v>
      </c>
      <c r="HI7" s="72">
        <v>0</v>
      </c>
      <c r="HJ7" s="72">
        <v>0</v>
      </c>
      <c r="HK7" s="72">
        <v>0</v>
      </c>
      <c r="HL7" s="73">
        <v>5124.8999999999996</v>
      </c>
      <c r="HM7" s="73">
        <v>61886.15</v>
      </c>
      <c r="HN7" s="72">
        <v>0</v>
      </c>
      <c r="HO7" s="72">
        <v>0</v>
      </c>
      <c r="HP7" s="72">
        <v>541.58000000000004</v>
      </c>
      <c r="HQ7" s="73">
        <v>2170.04</v>
      </c>
      <c r="HR7" s="72">
        <v>369.85</v>
      </c>
      <c r="HS7" s="73">
        <v>2209.89</v>
      </c>
      <c r="HT7" s="72">
        <v>0</v>
      </c>
      <c r="HU7" s="72">
        <v>0</v>
      </c>
      <c r="HV7" s="72">
        <v>0</v>
      </c>
      <c r="HW7" s="72">
        <v>0</v>
      </c>
      <c r="HX7" s="73">
        <v>8789.4</v>
      </c>
      <c r="HY7" s="73">
        <v>36780.51</v>
      </c>
      <c r="HZ7" s="72">
        <v>0</v>
      </c>
      <c r="IA7" s="72">
        <v>0</v>
      </c>
      <c r="IB7" s="73">
        <v>69140.350000000006</v>
      </c>
      <c r="IC7" s="73">
        <v>301286.09999999998</v>
      </c>
      <c r="ID7" s="72">
        <v>0</v>
      </c>
      <c r="IE7" s="72">
        <v>0</v>
      </c>
      <c r="IF7" s="72">
        <v>0</v>
      </c>
      <c r="IG7" s="72">
        <v>0</v>
      </c>
      <c r="IH7" s="72">
        <v>146.4</v>
      </c>
      <c r="II7" s="73">
        <v>1423.01</v>
      </c>
      <c r="IJ7" s="72">
        <v>0</v>
      </c>
      <c r="IK7" s="72">
        <v>0</v>
      </c>
      <c r="IL7" s="72">
        <v>56.4</v>
      </c>
      <c r="IM7" s="72">
        <v>195.14</v>
      </c>
      <c r="IN7" s="72">
        <v>24.96</v>
      </c>
      <c r="IO7" s="73">
        <v>1414.06</v>
      </c>
      <c r="IP7" s="72">
        <v>0</v>
      </c>
      <c r="IQ7" s="72">
        <v>0</v>
      </c>
      <c r="IR7" s="73">
        <v>3481.54</v>
      </c>
      <c r="IS7" s="73">
        <v>18936.740000000002</v>
      </c>
      <c r="IT7" s="72">
        <v>0</v>
      </c>
      <c r="IU7" s="72">
        <v>0</v>
      </c>
      <c r="IV7" s="72">
        <v>0</v>
      </c>
      <c r="IW7" s="72">
        <v>0</v>
      </c>
      <c r="IX7" s="72">
        <v>0</v>
      </c>
      <c r="IY7" s="72">
        <v>0</v>
      </c>
      <c r="IZ7" s="72">
        <v>0</v>
      </c>
      <c r="JA7" s="72">
        <v>0</v>
      </c>
      <c r="JB7" s="72">
        <v>0</v>
      </c>
      <c r="JC7" s="72">
        <v>0</v>
      </c>
      <c r="JD7" s="73">
        <v>13309.95</v>
      </c>
      <c r="JE7" s="73">
        <v>97015.52</v>
      </c>
      <c r="JF7" s="73">
        <v>10509.04</v>
      </c>
      <c r="JG7" s="73">
        <v>55895.95</v>
      </c>
      <c r="JH7" s="72">
        <v>188.95</v>
      </c>
      <c r="JI7" s="72">
        <v>539.41999999999996</v>
      </c>
      <c r="JJ7" s="73">
        <v>1103.9000000000001</v>
      </c>
      <c r="JK7" s="73">
        <v>4528.38</v>
      </c>
      <c r="JL7" s="72">
        <v>0</v>
      </c>
      <c r="JM7" s="72">
        <v>0</v>
      </c>
      <c r="JN7" s="72">
        <v>0</v>
      </c>
      <c r="JO7" s="72">
        <v>0</v>
      </c>
      <c r="JP7" s="75">
        <v>3498</v>
      </c>
      <c r="JQ7" s="75">
        <v>37194</v>
      </c>
      <c r="JR7" s="74">
        <v>0.32240000000000002</v>
      </c>
      <c r="JS7" s="72">
        <v>277</v>
      </c>
      <c r="JT7" s="75">
        <v>8120</v>
      </c>
      <c r="JU7" s="72">
        <v>5</v>
      </c>
      <c r="JV7" s="72">
        <v>30</v>
      </c>
      <c r="JW7" s="72">
        <v>37</v>
      </c>
      <c r="JX7" s="72">
        <v>58</v>
      </c>
      <c r="JY7" s="72">
        <v>0</v>
      </c>
      <c r="JZ7" s="72">
        <v>0</v>
      </c>
      <c r="KA7" s="72">
        <v>0</v>
      </c>
      <c r="KB7" s="72">
        <v>2</v>
      </c>
      <c r="KC7" s="72">
        <v>0</v>
      </c>
      <c r="KD7" s="72">
        <v>0</v>
      </c>
      <c r="KE7" s="72">
        <v>0</v>
      </c>
      <c r="KF7" s="72">
        <v>0</v>
      </c>
      <c r="KG7" s="72">
        <v>0</v>
      </c>
      <c r="KH7" s="72">
        <v>28</v>
      </c>
      <c r="KI7" s="72">
        <v>0</v>
      </c>
      <c r="KJ7" s="72">
        <v>0</v>
      </c>
      <c r="KK7" s="72">
        <v>0</v>
      </c>
      <c r="KL7" s="72">
        <v>0</v>
      </c>
      <c r="KM7" s="72">
        <v>12</v>
      </c>
      <c r="KN7" s="72">
        <v>5</v>
      </c>
      <c r="KO7" s="72">
        <v>9</v>
      </c>
      <c r="KP7" s="72">
        <v>0</v>
      </c>
      <c r="KQ7" s="72">
        <v>0</v>
      </c>
      <c r="KR7" s="72">
        <v>6</v>
      </c>
      <c r="KS7" s="72">
        <v>0</v>
      </c>
      <c r="KT7" s="72">
        <v>0</v>
      </c>
      <c r="KU7" s="72">
        <v>1</v>
      </c>
      <c r="KV7" s="72">
        <v>8</v>
      </c>
      <c r="KW7" s="72">
        <v>3</v>
      </c>
      <c r="KX7" s="72">
        <v>0</v>
      </c>
      <c r="KY7" s="72">
        <v>0</v>
      </c>
      <c r="KZ7" s="72">
        <v>5</v>
      </c>
      <c r="LA7" s="72">
        <v>0</v>
      </c>
      <c r="LB7" s="72">
        <v>0</v>
      </c>
      <c r="LC7" s="72">
        <v>0</v>
      </c>
      <c r="LD7" s="72">
        <v>0</v>
      </c>
      <c r="LE7" s="72">
        <v>0</v>
      </c>
      <c r="LF7" s="72">
        <v>0</v>
      </c>
      <c r="LG7" s="72">
        <v>32</v>
      </c>
      <c r="LH7" s="72">
        <v>15</v>
      </c>
      <c r="LI7" s="72">
        <v>1</v>
      </c>
      <c r="LJ7" s="72">
        <v>1</v>
      </c>
      <c r="LK7" s="72">
        <v>1</v>
      </c>
      <c r="LL7" s="72">
        <v>53</v>
      </c>
      <c r="LM7" s="72">
        <v>0</v>
      </c>
      <c r="LN7" s="72">
        <v>0</v>
      </c>
      <c r="LO7" s="72">
        <v>0</v>
      </c>
    </row>
    <row r="8" spans="1:328" s="72" customFormat="1" x14ac:dyDescent="0.2">
      <c r="B8" s="77" t="s">
        <v>378</v>
      </c>
      <c r="D8" s="73">
        <v>3099.7</v>
      </c>
      <c r="F8" s="74">
        <v>0.30030000000000001</v>
      </c>
      <c r="G8" s="74">
        <v>0.69969999999999999</v>
      </c>
      <c r="H8" s="75">
        <v>219789</v>
      </c>
      <c r="I8" s="72">
        <f t="shared" si="0"/>
        <v>7.1294302884903891</v>
      </c>
      <c r="J8" s="75">
        <v>115572</v>
      </c>
      <c r="K8" s="74">
        <v>0.52580000000000005</v>
      </c>
      <c r="L8" s="75">
        <v>104217</v>
      </c>
      <c r="M8" s="74">
        <v>0.47420000000000001</v>
      </c>
      <c r="N8" s="75">
        <v>58339</v>
      </c>
      <c r="O8" s="74">
        <v>0.26540000000000002</v>
      </c>
      <c r="P8" s="75">
        <v>52079</v>
      </c>
      <c r="Q8" s="74">
        <v>0.2369</v>
      </c>
      <c r="R8" s="75">
        <v>149728</v>
      </c>
      <c r="S8" s="74">
        <v>0.68120000000000003</v>
      </c>
      <c r="T8" s="75">
        <v>80553</v>
      </c>
      <c r="U8" s="74">
        <v>0.36649999999999999</v>
      </c>
      <c r="V8" s="75">
        <v>28803</v>
      </c>
      <c r="W8" s="74">
        <v>0.13100000000000001</v>
      </c>
      <c r="X8" s="75">
        <v>142835</v>
      </c>
      <c r="Y8" s="74">
        <v>0.64990000000000003</v>
      </c>
      <c r="Z8" s="72">
        <v>101</v>
      </c>
      <c r="AA8" s="72">
        <v>442</v>
      </c>
      <c r="AB8" s="75">
        <v>46024</v>
      </c>
      <c r="AC8" s="75">
        <v>60111</v>
      </c>
      <c r="AE8" s="74">
        <v>3.61E-2</v>
      </c>
      <c r="AF8" s="74">
        <v>5.16E-2</v>
      </c>
      <c r="AG8" s="74">
        <v>1.2699999999999999E-2</v>
      </c>
      <c r="AH8" s="72">
        <v>11</v>
      </c>
      <c r="AL8" s="75">
        <v>36565</v>
      </c>
      <c r="AM8" s="74">
        <v>0.33069999999999999</v>
      </c>
      <c r="AN8" s="75">
        <v>75771</v>
      </c>
      <c r="AO8" s="74">
        <v>0.78700000000000003</v>
      </c>
      <c r="AP8" s="75">
        <v>180511</v>
      </c>
      <c r="AQ8" s="74">
        <v>5.79E-2</v>
      </c>
      <c r="AR8" s="75">
        <v>13210</v>
      </c>
      <c r="AS8" s="74">
        <v>0.24060000000000001</v>
      </c>
      <c r="AT8" s="75">
        <v>55465</v>
      </c>
      <c r="AU8" s="74">
        <v>0.3004</v>
      </c>
      <c r="AV8" s="75">
        <v>69517</v>
      </c>
      <c r="AW8" s="74">
        <v>0.49370000000000003</v>
      </c>
      <c r="AX8" s="75">
        <v>113181</v>
      </c>
      <c r="AY8" s="74">
        <v>6.3799999999999996E-2</v>
      </c>
      <c r="AZ8" s="75">
        <v>14709</v>
      </c>
      <c r="BA8" s="74">
        <v>2.3300000000000001E-2</v>
      </c>
      <c r="BB8" s="75">
        <v>5242</v>
      </c>
      <c r="BC8" s="72">
        <v>200</v>
      </c>
      <c r="BD8" s="72">
        <v>152</v>
      </c>
      <c r="BE8" s="72">
        <v>48</v>
      </c>
      <c r="BF8" s="75">
        <v>1165</v>
      </c>
      <c r="BG8" s="72">
        <v>817</v>
      </c>
      <c r="BH8" s="72">
        <v>348</v>
      </c>
      <c r="BI8" s="72">
        <v>0</v>
      </c>
      <c r="BJ8" s="72">
        <v>1</v>
      </c>
      <c r="BK8" s="72">
        <v>1</v>
      </c>
      <c r="BL8" s="72">
        <v>0</v>
      </c>
      <c r="BM8" s="72">
        <v>175</v>
      </c>
      <c r="BN8" s="72">
        <v>20</v>
      </c>
      <c r="BO8" s="75">
        <v>2222</v>
      </c>
      <c r="BP8" s="72">
        <v>23</v>
      </c>
      <c r="BQ8" s="72">
        <v>0</v>
      </c>
      <c r="BR8" s="72">
        <v>210</v>
      </c>
      <c r="BS8" s="72">
        <v>17</v>
      </c>
      <c r="BT8" s="72">
        <v>2</v>
      </c>
      <c r="BU8" s="72">
        <v>28</v>
      </c>
      <c r="BV8" s="72">
        <v>33</v>
      </c>
      <c r="BW8" s="72">
        <v>105</v>
      </c>
      <c r="BX8" s="72">
        <v>21</v>
      </c>
      <c r="BY8" s="72">
        <v>65</v>
      </c>
      <c r="BZ8" s="72">
        <v>326</v>
      </c>
      <c r="CA8" s="75">
        <v>1392</v>
      </c>
      <c r="CB8" s="72">
        <v>7</v>
      </c>
      <c r="CC8" s="75">
        <v>1562</v>
      </c>
      <c r="CD8" s="72">
        <v>124</v>
      </c>
      <c r="CE8" s="72">
        <v>447</v>
      </c>
      <c r="CF8" s="72">
        <v>693</v>
      </c>
      <c r="CG8" s="72">
        <v>298</v>
      </c>
      <c r="CH8" s="74">
        <v>0.21540000000000001</v>
      </c>
      <c r="CI8" s="74">
        <v>0.2661</v>
      </c>
      <c r="CJ8" s="74">
        <v>0.32769999999999999</v>
      </c>
      <c r="CK8" s="74">
        <v>0.83260000000000001</v>
      </c>
      <c r="CL8" s="74">
        <v>0.14380000000000001</v>
      </c>
      <c r="CM8" s="74">
        <v>0.83660000000000001</v>
      </c>
      <c r="CN8" s="72">
        <v>0</v>
      </c>
      <c r="CP8" s="75">
        <v>149060</v>
      </c>
      <c r="CQ8" s="75">
        <v>85684</v>
      </c>
      <c r="CR8" s="75">
        <v>28388</v>
      </c>
      <c r="CS8" s="75">
        <v>34988</v>
      </c>
      <c r="CT8" s="75">
        <v>25137</v>
      </c>
      <c r="CU8" s="72">
        <v>53</v>
      </c>
      <c r="CV8" s="72">
        <v>42</v>
      </c>
      <c r="CW8" s="72">
        <v>892</v>
      </c>
      <c r="CX8" s="75">
        <v>70555</v>
      </c>
      <c r="CY8" s="75">
        <v>4090</v>
      </c>
      <c r="CZ8" s="72">
        <v>335</v>
      </c>
      <c r="DA8" s="75">
        <v>7522</v>
      </c>
      <c r="DB8" s="72">
        <v>547</v>
      </c>
      <c r="DC8" s="72">
        <v>352</v>
      </c>
      <c r="DD8" s="75">
        <v>23682</v>
      </c>
      <c r="DE8" s="75">
        <v>1498</v>
      </c>
      <c r="DF8" s="72">
        <v>118</v>
      </c>
      <c r="DG8" s="75">
        <v>12638</v>
      </c>
      <c r="DH8" s="72">
        <v>822</v>
      </c>
      <c r="DI8" s="72">
        <v>54</v>
      </c>
      <c r="DJ8" s="75">
        <v>11302</v>
      </c>
      <c r="DK8" s="72">
        <v>591</v>
      </c>
      <c r="DL8" s="72">
        <v>6</v>
      </c>
      <c r="DM8" s="75">
        <v>3812</v>
      </c>
      <c r="DN8" s="72">
        <v>366</v>
      </c>
      <c r="DO8" s="72">
        <v>8.5399999999999991</v>
      </c>
      <c r="DQ8" s="74">
        <v>7.0400000000000004E-2</v>
      </c>
      <c r="DR8" s="75">
        <v>12608083</v>
      </c>
      <c r="DS8" s="75">
        <v>50052</v>
      </c>
      <c r="DT8" s="73">
        <v>26432.9</v>
      </c>
      <c r="DU8" s="72">
        <v>21</v>
      </c>
      <c r="DV8" s="72">
        <v>21</v>
      </c>
      <c r="DW8" s="72">
        <v>6</v>
      </c>
      <c r="DX8" s="72">
        <v>2</v>
      </c>
      <c r="DY8" s="72">
        <v>70</v>
      </c>
      <c r="DZ8" s="72">
        <v>35</v>
      </c>
      <c r="EA8" s="75">
        <v>5184</v>
      </c>
      <c r="EB8" s="75">
        <v>11008</v>
      </c>
      <c r="EC8" s="75">
        <v>1245672</v>
      </c>
      <c r="ED8" s="75">
        <v>109737</v>
      </c>
      <c r="EE8" s="75">
        <v>108304</v>
      </c>
      <c r="EF8" s="74">
        <v>0.9869</v>
      </c>
      <c r="EG8" s="74">
        <v>0.43880000000000002</v>
      </c>
      <c r="EH8" s="74">
        <v>0.56120000000000003</v>
      </c>
      <c r="EI8" s="75">
        <v>1433</v>
      </c>
      <c r="EJ8" s="74">
        <v>1.3100000000000001E-2</v>
      </c>
      <c r="EK8" s="75">
        <v>8155</v>
      </c>
      <c r="EL8" s="75">
        <v>23647</v>
      </c>
      <c r="EM8" s="73">
        <v>4609.58</v>
      </c>
      <c r="EN8" s="75">
        <v>88228</v>
      </c>
      <c r="EO8" s="74">
        <v>0.2157</v>
      </c>
      <c r="EP8" s="74">
        <v>0.23250000000000001</v>
      </c>
      <c r="EQ8" s="74">
        <v>0.19040000000000001</v>
      </c>
      <c r="ER8" s="74">
        <v>0.35149999999999998</v>
      </c>
      <c r="ES8" s="72">
        <v>330.18</v>
      </c>
      <c r="EU8" s="72">
        <v>54.96</v>
      </c>
      <c r="EW8" s="72">
        <v>52</v>
      </c>
      <c r="EX8" s="72">
        <v>6</v>
      </c>
      <c r="EY8" s="72">
        <v>5</v>
      </c>
      <c r="EZ8" s="72">
        <v>2</v>
      </c>
      <c r="FA8" s="72">
        <v>2</v>
      </c>
      <c r="FB8" s="72">
        <v>3</v>
      </c>
      <c r="FC8" s="72">
        <v>60</v>
      </c>
      <c r="FD8" s="72">
        <v>0</v>
      </c>
      <c r="FE8" s="72">
        <v>2</v>
      </c>
      <c r="FF8" s="72">
        <v>2</v>
      </c>
      <c r="FG8" s="72">
        <v>16</v>
      </c>
      <c r="FH8" s="72">
        <v>28</v>
      </c>
      <c r="FI8" s="72">
        <v>10</v>
      </c>
      <c r="FJ8" s="73">
        <v>35535.79</v>
      </c>
      <c r="FK8" s="73">
        <v>30287.49</v>
      </c>
      <c r="FL8" s="73">
        <v>1697944.71</v>
      </c>
      <c r="FM8" s="73">
        <v>1603871.27</v>
      </c>
      <c r="FN8" s="72">
        <v>508.28</v>
      </c>
      <c r="FO8" s="72">
        <v>11.72</v>
      </c>
      <c r="FP8" s="73">
        <v>80301.13</v>
      </c>
      <c r="FQ8" s="73">
        <v>2956.64</v>
      </c>
      <c r="FR8" s="73">
        <v>12529.03</v>
      </c>
      <c r="FS8" s="72">
        <v>391.88</v>
      </c>
      <c r="FT8" s="73">
        <v>203124.96</v>
      </c>
      <c r="FU8" s="73">
        <v>5573.46</v>
      </c>
      <c r="FV8" s="73">
        <v>287483.92</v>
      </c>
      <c r="FW8" s="73">
        <v>39444.239999999998</v>
      </c>
      <c r="FX8" s="73">
        <v>14702.68</v>
      </c>
      <c r="FY8" s="72">
        <v>428.84</v>
      </c>
      <c r="FZ8" s="72">
        <v>0</v>
      </c>
      <c r="GA8" s="72">
        <v>0</v>
      </c>
      <c r="GB8" s="73">
        <v>5260.06</v>
      </c>
      <c r="GC8" s="72">
        <v>138.55000000000001</v>
      </c>
      <c r="GD8" s="73">
        <v>102948.98</v>
      </c>
      <c r="GE8" s="73">
        <v>2102.1799999999998</v>
      </c>
      <c r="GF8" s="73">
        <v>30836.55</v>
      </c>
      <c r="GG8" s="73">
        <v>1071.3399999999999</v>
      </c>
      <c r="GH8" s="72">
        <v>223.2</v>
      </c>
      <c r="GI8" s="73">
        <v>3714.94</v>
      </c>
      <c r="GJ8" s="72">
        <v>104.25</v>
      </c>
      <c r="GK8" s="73">
        <v>2089.6999999999998</v>
      </c>
      <c r="GL8" s="73">
        <v>1455192.42</v>
      </c>
      <c r="GM8" s="73">
        <v>470558.87</v>
      </c>
      <c r="GN8" s="73">
        <v>30361.7</v>
      </c>
      <c r="GO8" s="73">
        <v>8420.49</v>
      </c>
      <c r="GP8" s="72">
        <v>0</v>
      </c>
      <c r="GQ8" s="72">
        <v>0</v>
      </c>
      <c r="GR8" s="72">
        <v>52.8</v>
      </c>
      <c r="GS8" s="72">
        <v>179.71</v>
      </c>
      <c r="GT8" s="72">
        <v>0</v>
      </c>
      <c r="GU8" s="72">
        <v>0</v>
      </c>
      <c r="GV8" s="73">
        <v>5491.14</v>
      </c>
      <c r="GW8" s="73">
        <v>26635.11</v>
      </c>
      <c r="GX8" s="72">
        <v>0</v>
      </c>
      <c r="GY8" s="72">
        <v>0</v>
      </c>
      <c r="GZ8" s="72">
        <v>686.56</v>
      </c>
      <c r="HA8" s="73">
        <v>2823.7</v>
      </c>
      <c r="HB8" s="73">
        <v>1949.68</v>
      </c>
      <c r="HC8" s="73">
        <v>74752.009999999995</v>
      </c>
      <c r="HD8" s="73">
        <v>2478.5</v>
      </c>
      <c r="HE8" s="73">
        <v>8940.89</v>
      </c>
      <c r="HF8" s="72">
        <v>203.76</v>
      </c>
      <c r="HG8" s="73">
        <v>2007.57</v>
      </c>
      <c r="HH8" s="72">
        <v>0</v>
      </c>
      <c r="HI8" s="72">
        <v>0</v>
      </c>
      <c r="HJ8" s="72">
        <v>0</v>
      </c>
      <c r="HK8" s="72">
        <v>0</v>
      </c>
      <c r="HL8" s="73">
        <v>1295.6300000000001</v>
      </c>
      <c r="HM8" s="73">
        <v>15291.58</v>
      </c>
      <c r="HN8" s="72">
        <v>0</v>
      </c>
      <c r="HO8" s="72">
        <v>0</v>
      </c>
      <c r="HP8" s="72">
        <v>844.6</v>
      </c>
      <c r="HQ8" s="73">
        <v>3458.5</v>
      </c>
      <c r="HR8" s="72">
        <v>118.08</v>
      </c>
      <c r="HS8" s="72">
        <v>683.32</v>
      </c>
      <c r="HT8" s="73">
        <v>1894.5</v>
      </c>
      <c r="HU8" s="73">
        <v>7291.43</v>
      </c>
      <c r="HV8" s="72">
        <v>0</v>
      </c>
      <c r="HW8" s="72">
        <v>0</v>
      </c>
      <c r="HX8" s="75">
        <v>13259</v>
      </c>
      <c r="HY8" s="73">
        <v>74822.899999999994</v>
      </c>
      <c r="HZ8" s="73">
        <v>3326.8</v>
      </c>
      <c r="IA8" s="73">
        <v>1247.18</v>
      </c>
      <c r="IB8" s="73">
        <v>67758.77</v>
      </c>
      <c r="IC8" s="75">
        <v>298324</v>
      </c>
      <c r="ID8" s="72">
        <v>0</v>
      </c>
      <c r="IE8" s="72">
        <v>0</v>
      </c>
      <c r="IF8" s="72">
        <v>13</v>
      </c>
      <c r="IG8" s="72">
        <v>72.5</v>
      </c>
      <c r="IH8" s="72">
        <v>814.9</v>
      </c>
      <c r="II8" s="73">
        <v>7161.07</v>
      </c>
      <c r="IJ8" s="72">
        <v>4.99</v>
      </c>
      <c r="IK8" s="72">
        <v>5.15</v>
      </c>
      <c r="IL8" s="75">
        <v>3782</v>
      </c>
      <c r="IM8" s="73">
        <v>15492.16</v>
      </c>
      <c r="IN8" s="72">
        <v>144.80000000000001</v>
      </c>
      <c r="IO8" s="73">
        <v>7353.4</v>
      </c>
      <c r="IP8" s="72">
        <v>0</v>
      </c>
      <c r="IQ8" s="72">
        <v>0</v>
      </c>
      <c r="IR8" s="72">
        <v>0</v>
      </c>
      <c r="IS8" s="72">
        <v>0</v>
      </c>
      <c r="IT8" s="72">
        <v>7.4</v>
      </c>
      <c r="IU8" s="72">
        <v>32.19</v>
      </c>
      <c r="IV8" s="72">
        <v>0</v>
      </c>
      <c r="IW8" s="72">
        <v>0</v>
      </c>
      <c r="IX8" s="72">
        <v>0</v>
      </c>
      <c r="IY8" s="72">
        <v>0</v>
      </c>
      <c r="IZ8" s="72">
        <v>0</v>
      </c>
      <c r="JA8" s="72">
        <v>0</v>
      </c>
      <c r="JB8" s="72">
        <v>0</v>
      </c>
      <c r="JC8" s="72">
        <v>0</v>
      </c>
      <c r="JD8" s="73">
        <v>3386.2</v>
      </c>
      <c r="JE8" s="73">
        <v>30026.19</v>
      </c>
      <c r="JF8" s="73">
        <v>2821.75</v>
      </c>
      <c r="JG8" s="73">
        <v>16597.150000000001</v>
      </c>
      <c r="JH8" s="72">
        <v>62.78</v>
      </c>
      <c r="JI8" s="72">
        <v>195.38</v>
      </c>
      <c r="JJ8" s="73">
        <v>1822.2</v>
      </c>
      <c r="JK8" s="73">
        <v>5725.24</v>
      </c>
      <c r="JL8" s="72">
        <v>0</v>
      </c>
      <c r="JM8" s="72">
        <v>0</v>
      </c>
      <c r="JN8" s="72">
        <v>211.6</v>
      </c>
      <c r="JO8" s="72">
        <v>526.5</v>
      </c>
      <c r="JP8" s="75">
        <v>69297</v>
      </c>
      <c r="JQ8" s="75">
        <v>168596</v>
      </c>
      <c r="JR8" s="74">
        <v>0.7671</v>
      </c>
      <c r="JS8" s="75">
        <v>1624</v>
      </c>
      <c r="JT8" s="75">
        <v>117239</v>
      </c>
      <c r="JU8" s="72">
        <v>20</v>
      </c>
      <c r="JV8" s="72">
        <v>95</v>
      </c>
      <c r="JW8" s="72">
        <v>110</v>
      </c>
      <c r="JX8" s="72">
        <v>182</v>
      </c>
      <c r="JY8" s="72">
        <v>0</v>
      </c>
      <c r="JZ8" s="72">
        <v>0</v>
      </c>
      <c r="KA8" s="72">
        <v>0</v>
      </c>
      <c r="KB8" s="72">
        <v>0</v>
      </c>
      <c r="KC8" s="72">
        <v>0</v>
      </c>
      <c r="KD8" s="72">
        <v>0</v>
      </c>
      <c r="KE8" s="72">
        <v>0</v>
      </c>
      <c r="KF8" s="72">
        <v>2</v>
      </c>
      <c r="KG8" s="72">
        <v>0</v>
      </c>
      <c r="KH8" s="72">
        <v>138</v>
      </c>
      <c r="KI8" s="72">
        <v>0</v>
      </c>
      <c r="KJ8" s="72">
        <v>0</v>
      </c>
      <c r="KK8" s="72">
        <v>0</v>
      </c>
      <c r="KL8" s="72">
        <v>0</v>
      </c>
      <c r="KM8" s="72">
        <v>17</v>
      </c>
      <c r="KN8" s="72">
        <v>38</v>
      </c>
      <c r="KO8" s="72">
        <v>57</v>
      </c>
      <c r="KP8" s="72">
        <v>0</v>
      </c>
      <c r="KQ8" s="72">
        <v>9</v>
      </c>
      <c r="KR8" s="72">
        <v>0</v>
      </c>
      <c r="KS8" s="72">
        <v>1</v>
      </c>
      <c r="KT8" s="72">
        <v>3</v>
      </c>
      <c r="KU8" s="72">
        <v>85</v>
      </c>
      <c r="KV8" s="72">
        <v>14</v>
      </c>
      <c r="KW8" s="72">
        <v>2</v>
      </c>
      <c r="KX8" s="72">
        <v>0</v>
      </c>
      <c r="KY8" s="72">
        <v>44</v>
      </c>
      <c r="KZ8" s="72">
        <v>8</v>
      </c>
      <c r="LA8" s="72">
        <v>0</v>
      </c>
      <c r="LB8" s="72">
        <v>1</v>
      </c>
      <c r="LC8" s="72">
        <v>0</v>
      </c>
      <c r="LD8" s="72">
        <v>3</v>
      </c>
      <c r="LE8" s="72">
        <v>0</v>
      </c>
      <c r="LF8" s="72">
        <v>0</v>
      </c>
      <c r="LG8" s="72">
        <v>30</v>
      </c>
      <c r="LH8" s="72">
        <v>24</v>
      </c>
      <c r="LI8" s="72">
        <v>1</v>
      </c>
      <c r="LJ8" s="72">
        <v>0</v>
      </c>
      <c r="LK8" s="72">
        <v>6</v>
      </c>
      <c r="LL8" s="72">
        <v>326</v>
      </c>
      <c r="LM8" s="72">
        <v>0</v>
      </c>
      <c r="LN8" s="72">
        <v>0</v>
      </c>
      <c r="LO8" s="72">
        <v>3</v>
      </c>
    </row>
    <row r="9" spans="1:328" s="72" customFormat="1" x14ac:dyDescent="0.2">
      <c r="B9" s="77" t="s">
        <v>618</v>
      </c>
      <c r="D9" s="73">
        <v>1479.9</v>
      </c>
      <c r="F9" s="74">
        <v>0.12609999999999999</v>
      </c>
      <c r="G9" s="74">
        <v>0.87390000000000001</v>
      </c>
      <c r="H9" s="75">
        <v>68483</v>
      </c>
      <c r="I9" s="72">
        <f t="shared" si="0"/>
        <v>2.2214249778045638</v>
      </c>
      <c r="J9" s="75">
        <v>35265</v>
      </c>
      <c r="K9" s="74">
        <v>0.51490000000000002</v>
      </c>
      <c r="L9" s="75">
        <v>33218</v>
      </c>
      <c r="M9" s="74">
        <v>0.48509999999999998</v>
      </c>
      <c r="N9" s="75">
        <v>20345</v>
      </c>
      <c r="O9" s="74">
        <v>0.29709999999999998</v>
      </c>
      <c r="P9" s="75">
        <v>15649</v>
      </c>
      <c r="Q9" s="74">
        <v>0.22850000000000001</v>
      </c>
      <c r="R9" s="75">
        <v>44394</v>
      </c>
      <c r="S9" s="74">
        <v>0.6482</v>
      </c>
      <c r="T9" s="75">
        <v>22028</v>
      </c>
      <c r="U9" s="74">
        <v>0.32169999999999999</v>
      </c>
      <c r="V9" s="75">
        <v>10461</v>
      </c>
      <c r="W9" s="74">
        <v>0.15279999999999999</v>
      </c>
      <c r="X9" s="75">
        <v>56670</v>
      </c>
      <c r="Y9" s="74">
        <v>0.82750000000000001</v>
      </c>
      <c r="Z9" s="72">
        <v>47</v>
      </c>
      <c r="AA9" s="72">
        <v>97</v>
      </c>
      <c r="AB9" s="75">
        <v>14104</v>
      </c>
      <c r="AC9" s="75">
        <v>19204</v>
      </c>
      <c r="AE9" s="74">
        <v>0.13220000000000001</v>
      </c>
      <c r="AF9" s="74">
        <v>4.1099999999999998E-2</v>
      </c>
      <c r="AG9" s="74">
        <v>1.7899999999999999E-2</v>
      </c>
      <c r="AH9" s="72">
        <v>6</v>
      </c>
      <c r="AL9" s="75">
        <v>18476</v>
      </c>
      <c r="AM9" s="74">
        <v>0.16089999999999999</v>
      </c>
      <c r="AN9" s="75">
        <v>11128</v>
      </c>
      <c r="AO9" s="74">
        <v>0.84589999999999999</v>
      </c>
      <c r="AP9" s="75">
        <v>58385</v>
      </c>
      <c r="AQ9" s="74">
        <v>0.1071</v>
      </c>
      <c r="AR9" s="75">
        <v>7411</v>
      </c>
      <c r="AS9" s="74">
        <v>0.51910000000000001</v>
      </c>
      <c r="AT9" s="75">
        <v>35898</v>
      </c>
      <c r="AU9" s="74">
        <v>0.2009</v>
      </c>
      <c r="AV9" s="75">
        <v>13939</v>
      </c>
      <c r="AW9" s="74">
        <v>0.54500000000000004</v>
      </c>
      <c r="AX9" s="75">
        <v>37657</v>
      </c>
      <c r="AY9" s="74">
        <v>8.8900000000000007E-2</v>
      </c>
      <c r="AZ9" s="75">
        <v>6185</v>
      </c>
      <c r="BA9" s="74">
        <v>5.4000000000000003E-3</v>
      </c>
      <c r="BB9" s="72">
        <v>373</v>
      </c>
      <c r="BC9" s="72">
        <v>88</v>
      </c>
      <c r="BD9" s="72">
        <v>72</v>
      </c>
      <c r="BE9" s="72">
        <v>16</v>
      </c>
      <c r="BF9" s="72">
        <v>265</v>
      </c>
      <c r="BG9" s="72">
        <v>230</v>
      </c>
      <c r="BH9" s="72">
        <v>27</v>
      </c>
      <c r="BI9" s="72">
        <v>0</v>
      </c>
      <c r="BJ9" s="72">
        <v>1</v>
      </c>
      <c r="BK9" s="72">
        <v>1</v>
      </c>
      <c r="BL9" s="72">
        <v>0</v>
      </c>
      <c r="BM9" s="72">
        <v>73</v>
      </c>
      <c r="BN9" s="72">
        <v>1</v>
      </c>
      <c r="BO9" s="72">
        <v>418</v>
      </c>
      <c r="BP9" s="72">
        <v>5</v>
      </c>
      <c r="BQ9" s="72">
        <v>0</v>
      </c>
      <c r="BR9" s="72">
        <v>71</v>
      </c>
      <c r="BS9" s="72">
        <v>3</v>
      </c>
      <c r="BT9" s="72">
        <v>1</v>
      </c>
      <c r="BU9" s="72">
        <v>12</v>
      </c>
      <c r="BV9" s="72">
        <v>9</v>
      </c>
      <c r="BW9" s="72">
        <v>5</v>
      </c>
      <c r="BX9" s="72">
        <v>7</v>
      </c>
      <c r="BY9" s="72">
        <v>5</v>
      </c>
      <c r="BZ9" s="72">
        <v>60</v>
      </c>
      <c r="CA9" s="72">
        <v>240</v>
      </c>
      <c r="CB9" s="72">
        <v>2</v>
      </c>
      <c r="CC9" s="72">
        <v>846</v>
      </c>
      <c r="CD9" s="72">
        <v>89</v>
      </c>
      <c r="CE9" s="72">
        <v>107</v>
      </c>
      <c r="CF9" s="72">
        <v>508</v>
      </c>
      <c r="CG9" s="72">
        <v>142</v>
      </c>
      <c r="CH9" s="74">
        <v>0.128</v>
      </c>
      <c r="CI9" s="74">
        <v>0.15759999999999999</v>
      </c>
      <c r="CJ9" s="74">
        <v>0.54600000000000004</v>
      </c>
      <c r="CK9" s="74">
        <v>0.72270000000000001</v>
      </c>
      <c r="CL9" s="74">
        <v>0.15179999999999999</v>
      </c>
      <c r="CM9" s="74">
        <v>0.79879999999999995</v>
      </c>
      <c r="CN9" s="72">
        <v>0</v>
      </c>
      <c r="CP9" s="75">
        <v>35500</v>
      </c>
      <c r="CQ9" s="75">
        <v>28750</v>
      </c>
      <c r="CR9" s="75">
        <v>3480</v>
      </c>
      <c r="CS9" s="75">
        <v>3270</v>
      </c>
      <c r="CT9" s="75">
        <v>3099</v>
      </c>
      <c r="CU9" s="72">
        <v>2</v>
      </c>
      <c r="CV9" s="72">
        <v>2</v>
      </c>
      <c r="CW9" s="72">
        <v>515</v>
      </c>
      <c r="CX9" s="75">
        <v>18810</v>
      </c>
      <c r="CY9" s="75">
        <v>1235</v>
      </c>
      <c r="CZ9" s="72">
        <v>188</v>
      </c>
      <c r="DA9" s="75">
        <v>2397</v>
      </c>
      <c r="DB9" s="72">
        <v>207</v>
      </c>
      <c r="DC9" s="72">
        <v>200</v>
      </c>
      <c r="DD9" s="75">
        <v>7758</v>
      </c>
      <c r="DE9" s="72">
        <v>499</v>
      </c>
      <c r="DF9" s="72">
        <v>103</v>
      </c>
      <c r="DG9" s="75">
        <v>3875</v>
      </c>
      <c r="DH9" s="72">
        <v>274</v>
      </c>
      <c r="DI9" s="72">
        <v>18</v>
      </c>
      <c r="DJ9" s="75">
        <v>2276</v>
      </c>
      <c r="DK9" s="72">
        <v>116</v>
      </c>
      <c r="DL9" s="72">
        <v>2</v>
      </c>
      <c r="DM9" s="72">
        <v>330</v>
      </c>
      <c r="DN9" s="72">
        <v>25</v>
      </c>
      <c r="DO9" s="72">
        <v>7.21</v>
      </c>
      <c r="DQ9" s="74">
        <v>0.1454</v>
      </c>
      <c r="DR9" s="75">
        <v>4768806</v>
      </c>
      <c r="DS9" s="75">
        <v>15118</v>
      </c>
      <c r="DT9" s="73">
        <v>9048.7999999999993</v>
      </c>
      <c r="DU9" s="72">
        <v>1</v>
      </c>
      <c r="DV9" s="72">
        <v>5</v>
      </c>
      <c r="DW9" s="72">
        <v>1</v>
      </c>
      <c r="DX9" s="72">
        <v>0</v>
      </c>
      <c r="DY9" s="72">
        <v>100</v>
      </c>
      <c r="DZ9" s="72">
        <v>27</v>
      </c>
      <c r="EA9" s="75">
        <v>5644</v>
      </c>
      <c r="EB9" s="75">
        <v>10227</v>
      </c>
      <c r="EC9" s="75">
        <v>1351072</v>
      </c>
      <c r="ED9" s="75">
        <v>27886</v>
      </c>
      <c r="EE9" s="75">
        <v>27574</v>
      </c>
      <c r="EF9" s="74">
        <v>0.98880000000000001</v>
      </c>
      <c r="EG9" s="74">
        <v>0.32219999999999999</v>
      </c>
      <c r="EH9" s="74">
        <v>0.67779999999999996</v>
      </c>
      <c r="EI9" s="72">
        <v>312</v>
      </c>
      <c r="EJ9" s="74">
        <v>1.12E-2</v>
      </c>
      <c r="EK9" s="75">
        <v>1385</v>
      </c>
      <c r="EL9" s="75">
        <v>2682</v>
      </c>
      <c r="EM9" s="72">
        <v>383.14</v>
      </c>
      <c r="EN9" s="75">
        <v>23013</v>
      </c>
      <c r="EO9" s="74">
        <v>0.3281</v>
      </c>
      <c r="EP9" s="74">
        <v>0.23880000000000001</v>
      </c>
      <c r="EQ9" s="74">
        <v>0.15509999999999999</v>
      </c>
      <c r="ER9" s="74">
        <v>0.2702</v>
      </c>
      <c r="ES9" s="72">
        <v>93.23</v>
      </c>
      <c r="EU9" s="72">
        <v>52</v>
      </c>
      <c r="EW9" s="72">
        <v>13</v>
      </c>
      <c r="EX9" s="72">
        <v>0</v>
      </c>
      <c r="EY9" s="72">
        <v>0</v>
      </c>
      <c r="EZ9" s="72">
        <v>0</v>
      </c>
      <c r="FA9" s="72">
        <v>0</v>
      </c>
      <c r="FB9" s="72">
        <v>0</v>
      </c>
      <c r="FC9" s="72">
        <v>1</v>
      </c>
      <c r="FD9" s="72">
        <v>0</v>
      </c>
      <c r="FE9" s="72">
        <v>0</v>
      </c>
      <c r="FF9" s="72">
        <v>0</v>
      </c>
      <c r="FG9" s="72">
        <v>0</v>
      </c>
      <c r="FH9" s="72">
        <v>16</v>
      </c>
      <c r="FI9" s="72">
        <v>2</v>
      </c>
      <c r="FJ9" s="73">
        <v>12713.51</v>
      </c>
      <c r="FK9" s="73">
        <v>12712.51</v>
      </c>
      <c r="FL9" s="73">
        <v>21431.66</v>
      </c>
      <c r="FM9" s="73">
        <v>138633.45000000001</v>
      </c>
      <c r="FN9" s="72">
        <v>618.54</v>
      </c>
      <c r="FO9" s="72">
        <v>13.14</v>
      </c>
      <c r="FP9" s="72">
        <v>654.20000000000005</v>
      </c>
      <c r="FQ9" s="72">
        <v>26.19</v>
      </c>
      <c r="FR9" s="73">
        <v>1029.1199999999999</v>
      </c>
      <c r="FS9" s="72">
        <v>32.69</v>
      </c>
      <c r="FT9" s="73">
        <v>132653.97</v>
      </c>
      <c r="FU9" s="73">
        <v>3426.65</v>
      </c>
      <c r="FV9" s="73">
        <v>3340.92</v>
      </c>
      <c r="FW9" s="72">
        <v>368</v>
      </c>
      <c r="FX9" s="73">
        <v>1370.02</v>
      </c>
      <c r="FY9" s="72">
        <v>38.6</v>
      </c>
      <c r="FZ9" s="72">
        <v>0</v>
      </c>
      <c r="GA9" s="72">
        <v>0</v>
      </c>
      <c r="GB9" s="73">
        <v>1158.29</v>
      </c>
      <c r="GC9" s="72">
        <v>30.26</v>
      </c>
      <c r="GD9" s="73">
        <v>4327.83</v>
      </c>
      <c r="GE9" s="72">
        <v>90.09</v>
      </c>
      <c r="GF9" s="73">
        <v>17642.54</v>
      </c>
      <c r="GG9" s="72">
        <v>599.25</v>
      </c>
      <c r="GH9" s="72">
        <v>123.76</v>
      </c>
      <c r="GI9" s="73">
        <v>1818.89</v>
      </c>
      <c r="GJ9" s="72">
        <v>0</v>
      </c>
      <c r="GK9" s="72">
        <v>0</v>
      </c>
      <c r="GL9" s="73">
        <v>153749.79999999999</v>
      </c>
      <c r="GM9" s="73">
        <v>49813.37</v>
      </c>
      <c r="GN9" s="73">
        <v>23789.61</v>
      </c>
      <c r="GO9" s="73">
        <v>8462.5499999999993</v>
      </c>
      <c r="GP9" s="72">
        <v>341.21</v>
      </c>
      <c r="GQ9" s="73">
        <v>1194.24</v>
      </c>
      <c r="GR9" s="72">
        <v>204</v>
      </c>
      <c r="GS9" s="72">
        <v>662.49</v>
      </c>
      <c r="GT9" s="72">
        <v>0</v>
      </c>
      <c r="GU9" s="72">
        <v>0</v>
      </c>
      <c r="GV9" s="72">
        <v>418.5</v>
      </c>
      <c r="GW9" s="73">
        <v>1653.08</v>
      </c>
      <c r="GX9" s="73">
        <v>23717.35</v>
      </c>
      <c r="GY9" s="73">
        <v>96089.42</v>
      </c>
      <c r="GZ9" s="72">
        <v>0</v>
      </c>
      <c r="HA9" s="72">
        <v>0</v>
      </c>
      <c r="HB9" s="72">
        <v>365.8</v>
      </c>
      <c r="HC9" s="73">
        <v>2627.56</v>
      </c>
      <c r="HD9" s="73">
        <v>1505.84</v>
      </c>
      <c r="HE9" s="73">
        <v>5680.81</v>
      </c>
      <c r="HF9" s="72">
        <v>37.53</v>
      </c>
      <c r="HG9" s="72">
        <v>356.03</v>
      </c>
      <c r="HH9" s="72">
        <v>0</v>
      </c>
      <c r="HI9" s="72">
        <v>0</v>
      </c>
      <c r="HJ9" s="72">
        <v>0</v>
      </c>
      <c r="HK9" s="72">
        <v>0</v>
      </c>
      <c r="HL9" s="72">
        <v>137.86000000000001</v>
      </c>
      <c r="HM9" s="73">
        <v>1561.38</v>
      </c>
      <c r="HN9" s="72">
        <v>14.4</v>
      </c>
      <c r="HO9" s="72">
        <v>234.08</v>
      </c>
      <c r="HP9" s="72">
        <v>0</v>
      </c>
      <c r="HQ9" s="72">
        <v>0</v>
      </c>
      <c r="HR9" s="72">
        <v>0</v>
      </c>
      <c r="HS9" s="72">
        <v>0</v>
      </c>
      <c r="HT9" s="72">
        <v>0</v>
      </c>
      <c r="HU9" s="72">
        <v>0</v>
      </c>
      <c r="HV9" s="72">
        <v>40.22</v>
      </c>
      <c r="HW9" s="72">
        <v>263.3</v>
      </c>
      <c r="HX9" s="73">
        <v>2333.63</v>
      </c>
      <c r="HY9" s="73">
        <v>8903.5499999999993</v>
      </c>
      <c r="HZ9" s="73">
        <v>3522.7</v>
      </c>
      <c r="IA9" s="73">
        <v>1570.19</v>
      </c>
      <c r="IB9" s="73">
        <v>27395.06</v>
      </c>
      <c r="IC9" s="73">
        <v>114534.77</v>
      </c>
      <c r="ID9" s="72">
        <v>0</v>
      </c>
      <c r="IE9" s="72">
        <v>0</v>
      </c>
      <c r="IF9" s="72">
        <v>50.4</v>
      </c>
      <c r="IG9" s="72">
        <v>280.70999999999998</v>
      </c>
      <c r="IH9" s="72">
        <v>207.19</v>
      </c>
      <c r="II9" s="73">
        <v>1716.71</v>
      </c>
      <c r="IJ9" s="72">
        <v>172.33</v>
      </c>
      <c r="IK9" s="72">
        <v>207.52</v>
      </c>
      <c r="IL9" s="72">
        <v>834</v>
      </c>
      <c r="IM9" s="73">
        <v>2828.45</v>
      </c>
      <c r="IN9" s="72">
        <v>0</v>
      </c>
      <c r="IO9" s="72">
        <v>0</v>
      </c>
      <c r="IP9" s="72">
        <v>0</v>
      </c>
      <c r="IQ9" s="72">
        <v>0</v>
      </c>
      <c r="IR9" s="72">
        <v>0</v>
      </c>
      <c r="IS9" s="72">
        <v>0</v>
      </c>
      <c r="IT9" s="72">
        <v>7</v>
      </c>
      <c r="IU9" s="72">
        <v>63.65</v>
      </c>
      <c r="IV9" s="72">
        <v>0</v>
      </c>
      <c r="IW9" s="72">
        <v>0</v>
      </c>
      <c r="IX9" s="72">
        <v>0</v>
      </c>
      <c r="IY9" s="72">
        <v>0</v>
      </c>
      <c r="IZ9" s="72">
        <v>0</v>
      </c>
      <c r="JA9" s="72">
        <v>0</v>
      </c>
      <c r="JB9" s="72">
        <v>0</v>
      </c>
      <c r="JC9" s="72">
        <v>0</v>
      </c>
      <c r="JD9" s="75">
        <v>2114</v>
      </c>
      <c r="JE9" s="73">
        <v>16431.12</v>
      </c>
      <c r="JF9" s="72">
        <v>47.49</v>
      </c>
      <c r="JG9" s="72">
        <v>235.08</v>
      </c>
      <c r="JH9" s="72">
        <v>373.46</v>
      </c>
      <c r="JI9" s="73">
        <v>1216.6099999999999</v>
      </c>
      <c r="JJ9" s="72">
        <v>571.02</v>
      </c>
      <c r="JK9" s="73">
        <v>2005.26</v>
      </c>
      <c r="JL9" s="72">
        <v>0</v>
      </c>
      <c r="JM9" s="72">
        <v>0</v>
      </c>
      <c r="JN9" s="72">
        <v>29.75</v>
      </c>
      <c r="JO9" s="72">
        <v>72.16</v>
      </c>
      <c r="JP9" s="75">
        <v>1906</v>
      </c>
      <c r="JQ9" s="75">
        <v>15163</v>
      </c>
      <c r="JR9" s="74">
        <v>0.22140000000000001</v>
      </c>
      <c r="JS9" s="75">
        <v>3249</v>
      </c>
      <c r="JT9" s="72">
        <v>490</v>
      </c>
      <c r="JU9" s="72">
        <v>0</v>
      </c>
      <c r="JV9" s="72">
        <v>11</v>
      </c>
      <c r="JW9" s="72">
        <v>21</v>
      </c>
      <c r="JX9" s="72">
        <v>35</v>
      </c>
      <c r="JY9" s="72">
        <v>0</v>
      </c>
      <c r="JZ9" s="72">
        <v>0</v>
      </c>
      <c r="KA9" s="72">
        <v>0</v>
      </c>
      <c r="KB9" s="72">
        <v>0</v>
      </c>
      <c r="KC9" s="72">
        <v>0</v>
      </c>
      <c r="KD9" s="72">
        <v>0</v>
      </c>
      <c r="KE9" s="72">
        <v>0</v>
      </c>
      <c r="KF9" s="72">
        <v>0</v>
      </c>
      <c r="KG9" s="72">
        <v>0</v>
      </c>
      <c r="KH9" s="72">
        <v>19</v>
      </c>
      <c r="KI9" s="72">
        <v>0</v>
      </c>
      <c r="KJ9" s="72">
        <v>0</v>
      </c>
      <c r="KK9" s="72">
        <v>0</v>
      </c>
      <c r="KL9" s="72">
        <v>0</v>
      </c>
      <c r="KM9" s="72">
        <v>5</v>
      </c>
      <c r="KN9" s="72">
        <v>8</v>
      </c>
      <c r="KO9" s="72">
        <v>0</v>
      </c>
      <c r="KP9" s="72">
        <v>0</v>
      </c>
      <c r="KQ9" s="72">
        <v>0</v>
      </c>
      <c r="KR9" s="72">
        <v>0</v>
      </c>
      <c r="KS9" s="72">
        <v>0</v>
      </c>
      <c r="KT9" s="72">
        <v>0</v>
      </c>
      <c r="KU9" s="72">
        <v>75</v>
      </c>
      <c r="KV9" s="72">
        <v>6</v>
      </c>
      <c r="KW9" s="72">
        <v>0</v>
      </c>
      <c r="KX9" s="72">
        <v>0</v>
      </c>
      <c r="KY9" s="72">
        <v>4</v>
      </c>
      <c r="KZ9" s="72">
        <v>12</v>
      </c>
      <c r="LA9" s="72">
        <v>0</v>
      </c>
      <c r="LB9" s="72">
        <v>0</v>
      </c>
      <c r="LC9" s="72">
        <v>0</v>
      </c>
      <c r="LD9" s="72">
        <v>0</v>
      </c>
      <c r="LE9" s="72">
        <v>0</v>
      </c>
      <c r="LF9" s="72">
        <v>0</v>
      </c>
      <c r="LG9" s="72">
        <v>0</v>
      </c>
      <c r="LH9" s="72">
        <v>6</v>
      </c>
      <c r="LI9" s="72">
        <v>0</v>
      </c>
      <c r="LJ9" s="72">
        <v>0</v>
      </c>
      <c r="LK9" s="72">
        <v>0</v>
      </c>
      <c r="LL9" s="72">
        <v>1</v>
      </c>
      <c r="LM9" s="72">
        <v>0</v>
      </c>
      <c r="LN9" s="72">
        <v>1</v>
      </c>
      <c r="LO9" s="72">
        <v>0</v>
      </c>
    </row>
    <row r="10" spans="1:328" s="72" customFormat="1" x14ac:dyDescent="0.2">
      <c r="B10" s="77" t="s">
        <v>697</v>
      </c>
      <c r="D10" s="72">
        <v>883.8</v>
      </c>
      <c r="F10" s="74">
        <v>0.56610000000000005</v>
      </c>
      <c r="G10" s="74">
        <v>0.43390000000000001</v>
      </c>
      <c r="H10" s="75">
        <v>269138</v>
      </c>
      <c r="I10" s="72">
        <f t="shared" si="0"/>
        <v>8.7301939996256692</v>
      </c>
      <c r="J10" s="75">
        <v>141141</v>
      </c>
      <c r="K10" s="74">
        <v>0.52439999999999998</v>
      </c>
      <c r="L10" s="75">
        <v>127997</v>
      </c>
      <c r="M10" s="74">
        <v>0.47560000000000002</v>
      </c>
      <c r="N10" s="75">
        <v>63399</v>
      </c>
      <c r="O10" s="74">
        <v>0.2356</v>
      </c>
      <c r="P10" s="75">
        <v>68578</v>
      </c>
      <c r="Q10" s="74">
        <v>0.25480000000000003</v>
      </c>
      <c r="R10" s="75">
        <v>191207</v>
      </c>
      <c r="S10" s="74">
        <v>0.71040000000000003</v>
      </c>
      <c r="T10" s="75">
        <v>110646</v>
      </c>
      <c r="U10" s="74">
        <v>0.41110000000000002</v>
      </c>
      <c r="V10" s="75">
        <v>26065</v>
      </c>
      <c r="W10" s="74">
        <v>9.6799999999999997E-2</v>
      </c>
      <c r="X10" s="75">
        <v>185412</v>
      </c>
      <c r="Y10" s="74">
        <v>0.68889999999999996</v>
      </c>
      <c r="Z10" s="72">
        <v>28</v>
      </c>
      <c r="AA10" s="72">
        <v>171</v>
      </c>
      <c r="AB10" s="75">
        <v>51706</v>
      </c>
      <c r="AC10" s="75">
        <v>82121</v>
      </c>
      <c r="AE10" s="74">
        <v>1.8200000000000001E-2</v>
      </c>
      <c r="AF10" s="74">
        <v>1.2200000000000001E-2</v>
      </c>
      <c r="AG10" s="74">
        <v>4.0000000000000001E-3</v>
      </c>
      <c r="AH10" s="72">
        <v>3</v>
      </c>
      <c r="AL10" s="75">
        <v>25111</v>
      </c>
      <c r="AM10" s="74">
        <v>0.26779999999999998</v>
      </c>
      <c r="AN10" s="75">
        <v>70307</v>
      </c>
      <c r="AO10" s="74">
        <v>0.50800000000000001</v>
      </c>
      <c r="AP10" s="75">
        <v>133909</v>
      </c>
      <c r="AQ10" s="74">
        <v>2.5399999999999999E-2</v>
      </c>
      <c r="AR10" s="75">
        <v>6779</v>
      </c>
      <c r="AS10" s="74">
        <v>4.8000000000000001E-2</v>
      </c>
      <c r="AT10" s="75">
        <v>13055</v>
      </c>
      <c r="AU10" s="74">
        <v>0.17419999999999999</v>
      </c>
      <c r="AV10" s="75">
        <v>45893</v>
      </c>
      <c r="AW10" s="74">
        <v>0.25280000000000002</v>
      </c>
      <c r="AX10" s="75">
        <v>66891</v>
      </c>
      <c r="AY10" s="74">
        <v>2.4899999999999999E-2</v>
      </c>
      <c r="AZ10" s="75">
        <v>6676</v>
      </c>
      <c r="BA10" s="74">
        <v>5.8000000000000003E-2</v>
      </c>
      <c r="BB10" s="75">
        <v>15045</v>
      </c>
      <c r="BC10" s="72">
        <v>281</v>
      </c>
      <c r="BD10" s="72">
        <v>229</v>
      </c>
      <c r="BE10" s="72">
        <v>52</v>
      </c>
      <c r="BF10" s="75">
        <v>1870</v>
      </c>
      <c r="BG10" s="75">
        <v>1606</v>
      </c>
      <c r="BH10" s="72">
        <v>3</v>
      </c>
      <c r="BI10" s="72">
        <v>0</v>
      </c>
      <c r="BJ10" s="72">
        <v>0</v>
      </c>
      <c r="BK10" s="72">
        <v>0</v>
      </c>
      <c r="BL10" s="72">
        <v>0</v>
      </c>
      <c r="BM10" s="72">
        <v>0</v>
      </c>
      <c r="BN10" s="72">
        <v>0</v>
      </c>
      <c r="BO10" s="75">
        <v>4903</v>
      </c>
      <c r="BP10" s="72">
        <v>9</v>
      </c>
      <c r="BQ10" s="72">
        <v>3</v>
      </c>
      <c r="BR10" s="72">
        <v>366</v>
      </c>
      <c r="BS10" s="72">
        <v>44</v>
      </c>
      <c r="BT10" s="72">
        <v>1</v>
      </c>
      <c r="BU10" s="72">
        <v>34</v>
      </c>
      <c r="BV10" s="72">
        <v>236</v>
      </c>
      <c r="BW10" s="72">
        <v>301</v>
      </c>
      <c r="BX10" s="72">
        <v>109</v>
      </c>
      <c r="BY10" s="72">
        <v>61</v>
      </c>
      <c r="BZ10" s="72">
        <v>910</v>
      </c>
      <c r="CA10" s="75">
        <v>2829</v>
      </c>
      <c r="CB10" s="72">
        <v>1</v>
      </c>
      <c r="CC10" s="72">
        <v>728</v>
      </c>
      <c r="CD10" s="72">
        <v>47</v>
      </c>
      <c r="CE10" s="72">
        <v>120</v>
      </c>
      <c r="CF10" s="72">
        <v>354</v>
      </c>
      <c r="CG10" s="72">
        <v>207</v>
      </c>
      <c r="CH10" s="74">
        <v>0.47689999999999999</v>
      </c>
      <c r="CI10" s="74">
        <v>0.59589999999999999</v>
      </c>
      <c r="CJ10" s="74">
        <v>0.55179999999999996</v>
      </c>
      <c r="CK10" s="74">
        <v>0.94320000000000004</v>
      </c>
      <c r="CL10" s="74">
        <v>0.33800000000000002</v>
      </c>
      <c r="CM10" s="74">
        <v>0.93459999999999999</v>
      </c>
      <c r="CN10" s="72">
        <v>0</v>
      </c>
      <c r="CP10" s="75">
        <v>127250</v>
      </c>
      <c r="CQ10" s="75">
        <v>70650</v>
      </c>
      <c r="CR10" s="75">
        <v>36125</v>
      </c>
      <c r="CS10" s="75">
        <v>20475</v>
      </c>
      <c r="CT10" s="75">
        <v>52545</v>
      </c>
      <c r="CU10" s="72">
        <v>35</v>
      </c>
      <c r="CV10" s="75">
        <v>1132</v>
      </c>
      <c r="CW10" s="72">
        <v>422</v>
      </c>
      <c r="CX10" s="75">
        <v>71248</v>
      </c>
      <c r="CY10" s="75">
        <v>3590</v>
      </c>
      <c r="CZ10" s="72">
        <v>153</v>
      </c>
      <c r="DA10" s="75">
        <v>5978</v>
      </c>
      <c r="DB10" s="72">
        <v>361</v>
      </c>
      <c r="DC10" s="72">
        <v>154</v>
      </c>
      <c r="DD10" s="75">
        <v>22194</v>
      </c>
      <c r="DE10" s="75">
        <v>1000</v>
      </c>
      <c r="DF10" s="72">
        <v>69</v>
      </c>
      <c r="DG10" s="75">
        <v>11564</v>
      </c>
      <c r="DH10" s="72">
        <v>764</v>
      </c>
      <c r="DI10" s="72">
        <v>28</v>
      </c>
      <c r="DJ10" s="75">
        <v>9644</v>
      </c>
      <c r="DK10" s="72">
        <v>446</v>
      </c>
      <c r="DL10" s="72">
        <v>11</v>
      </c>
      <c r="DM10" s="75">
        <v>11667</v>
      </c>
      <c r="DN10" s="72">
        <v>802</v>
      </c>
      <c r="DO10" s="72">
        <v>9.1999999999999993</v>
      </c>
      <c r="DQ10" s="74">
        <v>2.3099999999999999E-2</v>
      </c>
      <c r="DR10" s="75">
        <v>4615802</v>
      </c>
      <c r="DS10" s="75">
        <v>39706</v>
      </c>
      <c r="DT10" s="73">
        <v>15243.06</v>
      </c>
      <c r="DU10" s="72">
        <v>34</v>
      </c>
      <c r="DV10" s="72">
        <v>25</v>
      </c>
      <c r="DW10" s="72">
        <v>5</v>
      </c>
      <c r="DX10" s="72">
        <v>0</v>
      </c>
      <c r="DY10" s="72">
        <v>37</v>
      </c>
      <c r="DZ10" s="72">
        <v>31</v>
      </c>
      <c r="EA10" s="75">
        <v>8980</v>
      </c>
      <c r="EB10" s="75">
        <v>16453</v>
      </c>
      <c r="EC10" s="75">
        <v>1705408</v>
      </c>
      <c r="ED10" s="75">
        <v>141359</v>
      </c>
      <c r="EE10" s="75">
        <v>138413</v>
      </c>
      <c r="EF10" s="74">
        <v>0.97919999999999996</v>
      </c>
      <c r="EG10" s="74">
        <v>0.45479999999999998</v>
      </c>
      <c r="EH10" s="74">
        <v>0.54520000000000002</v>
      </c>
      <c r="EI10" s="75">
        <v>2946</v>
      </c>
      <c r="EJ10" s="74">
        <v>2.0799999999999999E-2</v>
      </c>
      <c r="EK10" s="75">
        <v>7313</v>
      </c>
      <c r="EL10" s="75">
        <v>29760</v>
      </c>
      <c r="EM10" s="73">
        <v>11792.74</v>
      </c>
      <c r="EN10" s="75">
        <v>125122</v>
      </c>
      <c r="EO10" s="74">
        <v>2.9000000000000001E-2</v>
      </c>
      <c r="EP10" s="74">
        <v>0.161</v>
      </c>
      <c r="EQ10" s="74">
        <v>0.20710000000000001</v>
      </c>
      <c r="ER10" s="74">
        <v>0.58860000000000001</v>
      </c>
      <c r="ES10" s="72">
        <v>70.62</v>
      </c>
      <c r="EU10" s="72">
        <v>56.24</v>
      </c>
      <c r="EW10" s="72">
        <v>67</v>
      </c>
      <c r="EX10" s="72">
        <v>32</v>
      </c>
      <c r="EY10" s="72">
        <v>71</v>
      </c>
      <c r="EZ10" s="72">
        <v>9</v>
      </c>
      <c r="FA10" s="72">
        <v>2</v>
      </c>
      <c r="FB10" s="72">
        <v>31</v>
      </c>
      <c r="FC10" s="72">
        <v>124</v>
      </c>
      <c r="FD10" s="72">
        <v>4</v>
      </c>
      <c r="FE10" s="72">
        <v>4</v>
      </c>
      <c r="FF10" s="72">
        <v>0</v>
      </c>
      <c r="FG10" s="72">
        <v>4</v>
      </c>
      <c r="FH10" s="72">
        <v>17</v>
      </c>
      <c r="FI10" s="72">
        <v>15</v>
      </c>
      <c r="FJ10" s="73">
        <v>17537.25</v>
      </c>
      <c r="FK10" s="73">
        <v>13608.55</v>
      </c>
      <c r="FL10" s="73">
        <v>45184.45</v>
      </c>
      <c r="FM10" s="73">
        <v>244047.08</v>
      </c>
      <c r="FN10" s="72">
        <v>484.05</v>
      </c>
      <c r="FO10" s="72">
        <v>10.74</v>
      </c>
      <c r="FP10" s="73">
        <v>210833.91</v>
      </c>
      <c r="FQ10" s="73">
        <v>7744.59</v>
      </c>
      <c r="FR10" s="73">
        <v>3867.41</v>
      </c>
      <c r="FS10" s="72">
        <v>118.13</v>
      </c>
      <c r="FT10" s="73">
        <v>71729.16</v>
      </c>
      <c r="FU10" s="73">
        <v>1717.47</v>
      </c>
      <c r="FV10" s="73">
        <v>65102.63</v>
      </c>
      <c r="FW10" s="73">
        <v>7595.72</v>
      </c>
      <c r="FX10" s="73">
        <v>4092.91</v>
      </c>
      <c r="FY10" s="72">
        <v>106.75</v>
      </c>
      <c r="FZ10" s="72">
        <v>0</v>
      </c>
      <c r="GA10" s="72">
        <v>0</v>
      </c>
      <c r="GB10" s="73">
        <v>1906.07</v>
      </c>
      <c r="GC10" s="72">
        <v>44.79</v>
      </c>
      <c r="GD10" s="73">
        <v>67092.17</v>
      </c>
      <c r="GE10" s="73">
        <v>1380.02</v>
      </c>
      <c r="GF10" s="73">
        <v>37535.33</v>
      </c>
      <c r="GG10" s="72">
        <v>877.47</v>
      </c>
      <c r="GH10" s="73">
        <v>1019.39</v>
      </c>
      <c r="GI10" s="73">
        <v>13301.34</v>
      </c>
      <c r="GJ10" s="72">
        <v>0</v>
      </c>
      <c r="GK10" s="72">
        <v>0</v>
      </c>
      <c r="GL10" s="72">
        <v>657</v>
      </c>
      <c r="GM10" s="72">
        <v>249.87</v>
      </c>
      <c r="GN10" s="73">
        <v>41369.1</v>
      </c>
      <c r="GO10" s="73">
        <v>15975.17</v>
      </c>
      <c r="GP10" s="72">
        <v>16.46</v>
      </c>
      <c r="GQ10" s="72">
        <v>64.19</v>
      </c>
      <c r="GR10" s="72">
        <v>0</v>
      </c>
      <c r="GS10" s="72">
        <v>0</v>
      </c>
      <c r="GT10" s="72">
        <v>0</v>
      </c>
      <c r="GU10" s="72">
        <v>0</v>
      </c>
      <c r="GV10" s="72">
        <v>6.79</v>
      </c>
      <c r="GW10" s="72">
        <v>28.08</v>
      </c>
      <c r="GX10" s="73">
        <v>8361.48</v>
      </c>
      <c r="GY10" s="73">
        <v>32678.880000000001</v>
      </c>
      <c r="GZ10" s="72">
        <v>0</v>
      </c>
      <c r="HA10" s="72">
        <v>0</v>
      </c>
      <c r="HB10" s="72">
        <v>16.149999999999999</v>
      </c>
      <c r="HC10" s="72">
        <v>161.69</v>
      </c>
      <c r="HD10" s="72">
        <v>0</v>
      </c>
      <c r="HE10" s="72">
        <v>0</v>
      </c>
      <c r="HF10" s="73">
        <v>1149.76</v>
      </c>
      <c r="HG10" s="73">
        <v>17945.400000000001</v>
      </c>
      <c r="HH10" s="72">
        <v>0</v>
      </c>
      <c r="HI10" s="72">
        <v>0</v>
      </c>
      <c r="HJ10" s="72">
        <v>0</v>
      </c>
      <c r="HK10" s="72">
        <v>0</v>
      </c>
      <c r="HL10" s="72">
        <v>170.31</v>
      </c>
      <c r="HM10" s="73">
        <v>1686.42</v>
      </c>
      <c r="HN10" s="72">
        <v>0</v>
      </c>
      <c r="HO10" s="72">
        <v>0</v>
      </c>
      <c r="HP10" s="72">
        <v>0</v>
      </c>
      <c r="HQ10" s="72">
        <v>0</v>
      </c>
      <c r="HR10" s="72">
        <v>0</v>
      </c>
      <c r="HS10" s="72">
        <v>0</v>
      </c>
      <c r="HT10" s="72">
        <v>0</v>
      </c>
      <c r="HU10" s="72">
        <v>0</v>
      </c>
      <c r="HV10" s="72">
        <v>0</v>
      </c>
      <c r="HW10" s="72">
        <v>0</v>
      </c>
      <c r="HX10" s="73">
        <v>20006.560000000001</v>
      </c>
      <c r="HY10" s="73">
        <v>102834.01</v>
      </c>
      <c r="HZ10" s="72">
        <v>0</v>
      </c>
      <c r="IA10" s="72">
        <v>0</v>
      </c>
      <c r="IB10" s="73">
        <v>11578.87</v>
      </c>
      <c r="IC10" s="73">
        <v>57549.74</v>
      </c>
      <c r="ID10" s="72">
        <v>0</v>
      </c>
      <c r="IE10" s="72">
        <v>0</v>
      </c>
      <c r="IF10" s="72">
        <v>0</v>
      </c>
      <c r="IG10" s="72">
        <v>0</v>
      </c>
      <c r="IH10" s="72">
        <v>806.75</v>
      </c>
      <c r="II10" s="73">
        <v>5335.78</v>
      </c>
      <c r="IJ10" s="72">
        <v>0</v>
      </c>
      <c r="IK10" s="72">
        <v>0</v>
      </c>
      <c r="IL10" s="72">
        <v>308.85000000000002</v>
      </c>
      <c r="IM10" s="73">
        <v>1496.89</v>
      </c>
      <c r="IN10" s="72">
        <v>38.51</v>
      </c>
      <c r="IO10" s="73">
        <v>1363.19</v>
      </c>
      <c r="IP10" s="72">
        <v>209.66</v>
      </c>
      <c r="IQ10" s="73">
        <v>1356.29</v>
      </c>
      <c r="IR10" s="72">
        <v>0</v>
      </c>
      <c r="IS10" s="72">
        <v>0</v>
      </c>
      <c r="IT10" s="72">
        <v>162.69999999999999</v>
      </c>
      <c r="IU10" s="73">
        <v>1382.17</v>
      </c>
      <c r="IV10" s="72">
        <v>0</v>
      </c>
      <c r="IW10" s="72">
        <v>0</v>
      </c>
      <c r="IX10" s="72">
        <v>0</v>
      </c>
      <c r="IY10" s="72">
        <v>0</v>
      </c>
      <c r="IZ10" s="75">
        <v>7488</v>
      </c>
      <c r="JA10" s="73">
        <v>2951.02</v>
      </c>
      <c r="JB10" s="72">
        <v>0</v>
      </c>
      <c r="JC10" s="72">
        <v>0</v>
      </c>
      <c r="JD10" s="73">
        <v>5516.46</v>
      </c>
      <c r="JE10" s="73">
        <v>51070.9</v>
      </c>
      <c r="JF10" s="72">
        <v>8.35</v>
      </c>
      <c r="JG10" s="72">
        <v>72.81</v>
      </c>
      <c r="JH10" s="72">
        <v>0</v>
      </c>
      <c r="JI10" s="72">
        <v>0</v>
      </c>
      <c r="JJ10" s="73">
        <v>4361.93</v>
      </c>
      <c r="JK10" s="73">
        <v>23184.43</v>
      </c>
      <c r="JL10" s="72">
        <v>0</v>
      </c>
      <c r="JM10" s="72">
        <v>0</v>
      </c>
      <c r="JN10" s="72">
        <v>0</v>
      </c>
      <c r="JO10" s="72">
        <v>0</v>
      </c>
      <c r="JP10" s="75">
        <v>4665</v>
      </c>
      <c r="JQ10" s="75">
        <v>39586</v>
      </c>
      <c r="JR10" s="74">
        <v>0.14710000000000001</v>
      </c>
      <c r="JS10" s="75">
        <v>8268</v>
      </c>
      <c r="JT10" s="75">
        <v>2552</v>
      </c>
      <c r="JU10" s="72">
        <v>111</v>
      </c>
      <c r="JV10" s="72">
        <v>196</v>
      </c>
      <c r="JW10" s="72">
        <v>169</v>
      </c>
      <c r="JX10" s="72">
        <v>163</v>
      </c>
      <c r="JY10" s="72">
        <v>6</v>
      </c>
      <c r="JZ10" s="72">
        <v>0</v>
      </c>
      <c r="KA10" s="72">
        <v>0</v>
      </c>
      <c r="KB10" s="72">
        <v>2</v>
      </c>
      <c r="KC10" s="72">
        <v>0</v>
      </c>
      <c r="KD10" s="72">
        <v>0</v>
      </c>
      <c r="KE10" s="72">
        <v>0</v>
      </c>
      <c r="KF10" s="72">
        <v>0</v>
      </c>
      <c r="KG10" s="72">
        <v>0</v>
      </c>
      <c r="KH10" s="72">
        <v>60</v>
      </c>
      <c r="KI10" s="72">
        <v>0</v>
      </c>
      <c r="KJ10" s="72">
        <v>0</v>
      </c>
      <c r="KK10" s="72">
        <v>3</v>
      </c>
      <c r="KL10" s="72">
        <v>0</v>
      </c>
      <c r="KM10" s="72">
        <v>47</v>
      </c>
      <c r="KN10" s="72">
        <v>38</v>
      </c>
      <c r="KO10" s="72">
        <v>75</v>
      </c>
      <c r="KP10" s="72">
        <v>0</v>
      </c>
      <c r="KQ10" s="72">
        <v>0</v>
      </c>
      <c r="KR10" s="72">
        <v>4</v>
      </c>
      <c r="KS10" s="72">
        <v>4</v>
      </c>
      <c r="KT10" s="72">
        <v>10</v>
      </c>
      <c r="KU10" s="72">
        <v>57</v>
      </c>
      <c r="KV10" s="72">
        <v>64</v>
      </c>
      <c r="KW10" s="72">
        <v>8</v>
      </c>
      <c r="KX10" s="72">
        <v>0</v>
      </c>
      <c r="KY10" s="72">
        <v>8</v>
      </c>
      <c r="KZ10" s="72">
        <v>20</v>
      </c>
      <c r="LA10" s="72">
        <v>0</v>
      </c>
      <c r="LB10" s="72">
        <v>5</v>
      </c>
      <c r="LC10" s="72">
        <v>0</v>
      </c>
      <c r="LD10" s="72">
        <v>6</v>
      </c>
      <c r="LE10" s="72">
        <v>0</v>
      </c>
      <c r="LF10" s="72">
        <v>0</v>
      </c>
      <c r="LG10" s="72">
        <v>17</v>
      </c>
      <c r="LH10" s="72">
        <v>68</v>
      </c>
      <c r="LI10" s="72">
        <v>3</v>
      </c>
      <c r="LJ10" s="72">
        <v>3</v>
      </c>
      <c r="LK10" s="72">
        <v>23</v>
      </c>
      <c r="LL10" s="72">
        <v>52</v>
      </c>
      <c r="LM10" s="72">
        <v>2</v>
      </c>
      <c r="LN10" s="72">
        <v>6</v>
      </c>
      <c r="LO10" s="72">
        <v>9</v>
      </c>
    </row>
    <row r="11" spans="1:328" s="72" customFormat="1" x14ac:dyDescent="0.2">
      <c r="B11" s="77" t="s">
        <v>1195</v>
      </c>
      <c r="D11" s="72">
        <v>557.70000000000005</v>
      </c>
      <c r="F11" s="74">
        <v>0.92069999999999996</v>
      </c>
      <c r="G11" s="74">
        <v>7.9299999999999995E-2</v>
      </c>
      <c r="H11" s="75">
        <v>374665</v>
      </c>
      <c r="I11" s="72">
        <f t="shared" si="0"/>
        <v>12.153237873766438</v>
      </c>
      <c r="J11" s="75">
        <v>195814</v>
      </c>
      <c r="K11" s="74">
        <v>0.52259999999999995</v>
      </c>
      <c r="L11" s="75">
        <v>178851</v>
      </c>
      <c r="M11" s="74">
        <v>0.47739999999999999</v>
      </c>
      <c r="N11" s="75">
        <v>79678</v>
      </c>
      <c r="O11" s="74">
        <v>0.2127</v>
      </c>
      <c r="P11" s="75">
        <v>93226</v>
      </c>
      <c r="Q11" s="74">
        <v>0.24879999999999999</v>
      </c>
      <c r="R11" s="75">
        <v>274195</v>
      </c>
      <c r="S11" s="74">
        <v>0.73180000000000001</v>
      </c>
      <c r="T11" s="75">
        <v>149417</v>
      </c>
      <c r="U11" s="74">
        <v>0.39879999999999999</v>
      </c>
      <c r="V11" s="75">
        <v>50101</v>
      </c>
      <c r="W11" s="74">
        <v>0.13370000000000001</v>
      </c>
      <c r="X11" s="75">
        <v>248169</v>
      </c>
      <c r="Y11" s="74">
        <v>0.66239999999999999</v>
      </c>
      <c r="Z11" s="72">
        <v>45</v>
      </c>
      <c r="AA11" s="75">
        <v>2275</v>
      </c>
      <c r="AB11" s="75">
        <v>72778</v>
      </c>
      <c r="AC11" s="75">
        <v>109352</v>
      </c>
      <c r="AE11" s="74">
        <v>2.3400000000000001E-2</v>
      </c>
      <c r="AF11" s="74">
        <v>6.1999999999999998E-3</v>
      </c>
      <c r="AG11" s="74">
        <v>3.0999999999999999E-3</v>
      </c>
      <c r="AH11" s="72">
        <v>6</v>
      </c>
      <c r="AL11" s="75">
        <v>34652</v>
      </c>
      <c r="AM11" s="74">
        <v>0.2918</v>
      </c>
      <c r="AN11" s="75">
        <v>105478</v>
      </c>
      <c r="AO11" s="74">
        <v>0.55289999999999995</v>
      </c>
      <c r="AP11" s="75">
        <v>200070</v>
      </c>
      <c r="AQ11" s="74">
        <v>4.1599999999999998E-2</v>
      </c>
      <c r="AR11" s="75">
        <v>15133</v>
      </c>
      <c r="AS11" s="74">
        <v>4.48E-2</v>
      </c>
      <c r="AT11" s="75">
        <v>16490</v>
      </c>
      <c r="AU11" s="74">
        <v>0.188</v>
      </c>
      <c r="AV11" s="75">
        <v>68214</v>
      </c>
      <c r="AW11" s="74">
        <v>0.31019999999999998</v>
      </c>
      <c r="AX11" s="75">
        <v>112290</v>
      </c>
      <c r="AY11" s="74">
        <v>2.7799999999999998E-2</v>
      </c>
      <c r="AZ11" s="75">
        <v>10106</v>
      </c>
      <c r="BA11" s="74">
        <v>6.2199999999999998E-2</v>
      </c>
      <c r="BB11" s="75">
        <v>22327</v>
      </c>
      <c r="BC11" s="72">
        <v>754</v>
      </c>
      <c r="BD11" s="72">
        <v>546</v>
      </c>
      <c r="BE11" s="72">
        <v>208</v>
      </c>
      <c r="BF11" s="75">
        <v>5464</v>
      </c>
      <c r="BG11" s="75">
        <v>4820</v>
      </c>
      <c r="BH11" s="72">
        <v>639</v>
      </c>
      <c r="BI11" s="72">
        <v>5</v>
      </c>
      <c r="BJ11" s="72">
        <v>1</v>
      </c>
      <c r="BK11" s="72">
        <v>1</v>
      </c>
      <c r="BL11" s="72">
        <v>1</v>
      </c>
      <c r="BM11" s="75">
        <v>1836</v>
      </c>
      <c r="BN11" s="72">
        <v>153</v>
      </c>
      <c r="BO11" s="75">
        <v>16890</v>
      </c>
      <c r="BP11" s="72">
        <v>33</v>
      </c>
      <c r="BQ11" s="72">
        <v>0</v>
      </c>
      <c r="BR11" s="75">
        <v>1214</v>
      </c>
      <c r="BS11" s="72">
        <v>102</v>
      </c>
      <c r="BT11" s="72">
        <v>3</v>
      </c>
      <c r="BU11" s="72">
        <v>151</v>
      </c>
      <c r="BV11" s="72">
        <v>332</v>
      </c>
      <c r="BW11" s="72">
        <v>734</v>
      </c>
      <c r="BX11" s="72">
        <v>361</v>
      </c>
      <c r="BY11" s="72">
        <v>178</v>
      </c>
      <c r="BZ11" s="75">
        <v>1556</v>
      </c>
      <c r="CA11" s="75">
        <v>12226</v>
      </c>
      <c r="CB11" s="72">
        <v>3</v>
      </c>
      <c r="CC11" s="72">
        <v>307</v>
      </c>
      <c r="CD11" s="72">
        <v>27</v>
      </c>
      <c r="CE11" s="72">
        <v>150</v>
      </c>
      <c r="CF11" s="72">
        <v>83</v>
      </c>
      <c r="CG11" s="72">
        <v>47</v>
      </c>
      <c r="CH11" s="74">
        <v>0.51629999999999998</v>
      </c>
      <c r="CI11" s="74">
        <v>0.63590000000000002</v>
      </c>
      <c r="CJ11" s="74">
        <v>0.51300000000000001</v>
      </c>
      <c r="CK11" s="74">
        <v>0.9335</v>
      </c>
      <c r="CL11" s="74">
        <v>0.43409999999999999</v>
      </c>
      <c r="CM11" s="74">
        <v>0.94079999999999997</v>
      </c>
      <c r="CN11" s="72">
        <v>0</v>
      </c>
      <c r="CP11" s="75">
        <v>234481</v>
      </c>
      <c r="CQ11" s="75">
        <v>231081</v>
      </c>
      <c r="CR11" s="75">
        <v>3400</v>
      </c>
      <c r="CS11" s="72">
        <v>0</v>
      </c>
      <c r="CT11" s="75">
        <v>109758</v>
      </c>
      <c r="CU11" s="72">
        <v>331</v>
      </c>
      <c r="CV11" s="72">
        <v>407</v>
      </c>
      <c r="CW11" s="72">
        <v>703</v>
      </c>
      <c r="CX11" s="75">
        <v>144414</v>
      </c>
      <c r="CY11" s="75">
        <v>9786</v>
      </c>
      <c r="CZ11" s="72">
        <v>211</v>
      </c>
      <c r="DA11" s="75">
        <v>10658</v>
      </c>
      <c r="DB11" s="72">
        <v>666</v>
      </c>
      <c r="DC11" s="72">
        <v>205</v>
      </c>
      <c r="DD11" s="75">
        <v>37094</v>
      </c>
      <c r="DE11" s="75">
        <v>1824</v>
      </c>
      <c r="DF11" s="72">
        <v>101</v>
      </c>
      <c r="DG11" s="75">
        <v>20572</v>
      </c>
      <c r="DH11" s="75">
        <v>1539</v>
      </c>
      <c r="DI11" s="72">
        <v>60</v>
      </c>
      <c r="DJ11" s="75">
        <v>28688</v>
      </c>
      <c r="DK11" s="75">
        <v>1516</v>
      </c>
      <c r="DL11" s="72">
        <v>60</v>
      </c>
      <c r="DM11" s="75">
        <v>40354</v>
      </c>
      <c r="DN11" s="75">
        <v>3779</v>
      </c>
      <c r="DO11" s="72">
        <v>10.08</v>
      </c>
      <c r="DQ11" s="74">
        <v>2.3099999999999999E-2</v>
      </c>
      <c r="DR11" s="75">
        <v>6255116</v>
      </c>
      <c r="DS11" s="75">
        <v>62133</v>
      </c>
      <c r="DT11" s="73">
        <v>43221.31</v>
      </c>
      <c r="DU11" s="72">
        <v>55</v>
      </c>
      <c r="DV11" s="72">
        <v>23</v>
      </c>
      <c r="DW11" s="72">
        <v>15</v>
      </c>
      <c r="DX11" s="72">
        <v>1</v>
      </c>
      <c r="DY11" s="72">
        <v>6</v>
      </c>
      <c r="DZ11" s="72">
        <v>28</v>
      </c>
      <c r="EA11" s="75">
        <v>9421</v>
      </c>
      <c r="EB11" s="75">
        <v>19206</v>
      </c>
      <c r="EC11" s="75">
        <v>3187728</v>
      </c>
      <c r="ED11" s="75">
        <v>197835</v>
      </c>
      <c r="EE11" s="75">
        <v>193632</v>
      </c>
      <c r="EF11" s="74">
        <v>0.9788</v>
      </c>
      <c r="EG11" s="74">
        <v>0.45540000000000003</v>
      </c>
      <c r="EH11" s="74">
        <v>0.54459999999999997</v>
      </c>
      <c r="EI11" s="75">
        <v>4203</v>
      </c>
      <c r="EJ11" s="74">
        <v>2.12E-2</v>
      </c>
      <c r="EK11" s="75">
        <v>21500</v>
      </c>
      <c r="EL11" s="75">
        <v>93509</v>
      </c>
      <c r="EM11" s="73">
        <v>38203.760000000002</v>
      </c>
      <c r="EN11" s="75">
        <v>175003</v>
      </c>
      <c r="EO11" s="74">
        <v>1.5800000000000002E-2</v>
      </c>
      <c r="EP11" s="74">
        <v>0.2082</v>
      </c>
      <c r="EQ11" s="74">
        <v>0.21099999999999999</v>
      </c>
      <c r="ER11" s="74">
        <v>0.54869999999999997</v>
      </c>
      <c r="ES11" s="72">
        <v>203.09</v>
      </c>
      <c r="EU11" s="72">
        <v>58.18</v>
      </c>
      <c r="EW11" s="72">
        <v>37</v>
      </c>
      <c r="EX11" s="72">
        <v>7</v>
      </c>
      <c r="EY11" s="72">
        <v>0</v>
      </c>
      <c r="EZ11" s="72">
        <v>0</v>
      </c>
      <c r="FA11" s="72">
        <v>1</v>
      </c>
      <c r="FB11" s="72">
        <v>0</v>
      </c>
      <c r="FC11" s="72">
        <v>172</v>
      </c>
      <c r="FD11" s="72">
        <v>2</v>
      </c>
      <c r="FE11" s="72">
        <v>24</v>
      </c>
      <c r="FF11" s="72">
        <v>1</v>
      </c>
      <c r="FG11" s="72">
        <v>20</v>
      </c>
      <c r="FH11" s="72">
        <v>14</v>
      </c>
      <c r="FI11" s="72">
        <v>13</v>
      </c>
      <c r="FJ11" s="73">
        <v>15120.23</v>
      </c>
      <c r="FK11" s="73">
        <v>8855.23</v>
      </c>
      <c r="FL11" s="73">
        <v>41625.26</v>
      </c>
      <c r="FM11" s="73">
        <v>164952.5</v>
      </c>
      <c r="FN11" s="72">
        <v>273.29000000000002</v>
      </c>
      <c r="FO11" s="72">
        <v>6.14</v>
      </c>
      <c r="FP11" s="73">
        <v>4540.22</v>
      </c>
      <c r="FQ11" s="72">
        <v>178.42</v>
      </c>
      <c r="FR11" s="73">
        <v>2310.27</v>
      </c>
      <c r="FS11" s="72">
        <v>71.61</v>
      </c>
      <c r="FT11" s="73">
        <v>32024.58</v>
      </c>
      <c r="FU11" s="72">
        <v>758.14</v>
      </c>
      <c r="FV11" s="73">
        <v>34861.800000000003</v>
      </c>
      <c r="FW11" s="73">
        <v>4078.82</v>
      </c>
      <c r="FX11" s="73">
        <v>3089.51</v>
      </c>
      <c r="FY11" s="72">
        <v>80.48</v>
      </c>
      <c r="FZ11" s="72">
        <v>0</v>
      </c>
      <c r="GA11" s="72">
        <v>0</v>
      </c>
      <c r="GB11" s="72">
        <v>713.24</v>
      </c>
      <c r="GC11" s="72">
        <v>16.05</v>
      </c>
      <c r="GD11" s="73">
        <v>33616.949999999997</v>
      </c>
      <c r="GE11" s="72">
        <v>688.27</v>
      </c>
      <c r="GF11" s="73">
        <v>7949.31</v>
      </c>
      <c r="GG11" s="72">
        <v>188.2</v>
      </c>
      <c r="GH11" s="72">
        <v>238.5</v>
      </c>
      <c r="GI11" s="73">
        <v>3685.83</v>
      </c>
      <c r="GJ11" s="72">
        <v>0</v>
      </c>
      <c r="GK11" s="72">
        <v>0</v>
      </c>
      <c r="GL11" s="72">
        <v>0</v>
      </c>
      <c r="GM11" s="72">
        <v>0</v>
      </c>
      <c r="GN11" s="73">
        <v>12584.85</v>
      </c>
      <c r="GO11" s="73">
        <v>4368.2700000000004</v>
      </c>
      <c r="GP11" s="72">
        <v>0</v>
      </c>
      <c r="GQ11" s="72">
        <v>0</v>
      </c>
      <c r="GR11" s="72">
        <v>0</v>
      </c>
      <c r="GS11" s="72">
        <v>0</v>
      </c>
      <c r="GT11" s="73">
        <v>6156.3</v>
      </c>
      <c r="GU11" s="73">
        <v>44120.22</v>
      </c>
      <c r="GV11" s="72">
        <v>0</v>
      </c>
      <c r="GW11" s="72">
        <v>0</v>
      </c>
      <c r="GX11" s="73">
        <v>4363.01</v>
      </c>
      <c r="GY11" s="73">
        <v>18075.169999999998</v>
      </c>
      <c r="GZ11" s="72">
        <v>0</v>
      </c>
      <c r="HA11" s="72">
        <v>0</v>
      </c>
      <c r="HB11" s="72">
        <v>0</v>
      </c>
      <c r="HC11" s="72">
        <v>0</v>
      </c>
      <c r="HD11" s="72">
        <v>0</v>
      </c>
      <c r="HE11" s="72">
        <v>0</v>
      </c>
      <c r="HF11" s="72">
        <v>0</v>
      </c>
      <c r="HG11" s="72">
        <v>0</v>
      </c>
      <c r="HH11" s="72">
        <v>0</v>
      </c>
      <c r="HI11" s="72">
        <v>0</v>
      </c>
      <c r="HJ11" s="72">
        <v>0</v>
      </c>
      <c r="HK11" s="72">
        <v>0</v>
      </c>
      <c r="HL11" s="72">
        <v>123.17</v>
      </c>
      <c r="HM11" s="73">
        <v>1579.07</v>
      </c>
      <c r="HN11" s="72">
        <v>0</v>
      </c>
      <c r="HO11" s="72">
        <v>0</v>
      </c>
      <c r="HP11" s="72">
        <v>0</v>
      </c>
      <c r="HQ11" s="72">
        <v>0</v>
      </c>
      <c r="HR11" s="72">
        <v>0</v>
      </c>
      <c r="HS11" s="72">
        <v>0</v>
      </c>
      <c r="HT11" s="72">
        <v>0</v>
      </c>
      <c r="HU11" s="72">
        <v>0</v>
      </c>
      <c r="HV11" s="72">
        <v>36.76</v>
      </c>
      <c r="HW11" s="72">
        <v>234.23</v>
      </c>
      <c r="HX11" s="72">
        <v>153.80000000000001</v>
      </c>
      <c r="HY11" s="72">
        <v>773.83</v>
      </c>
      <c r="HZ11" s="72">
        <v>0</v>
      </c>
      <c r="IA11" s="72">
        <v>0</v>
      </c>
      <c r="IB11" s="73">
        <v>6517.18</v>
      </c>
      <c r="IC11" s="73">
        <v>29616.19</v>
      </c>
      <c r="ID11" s="72">
        <v>0</v>
      </c>
      <c r="IE11" s="72">
        <v>0</v>
      </c>
      <c r="IF11" s="72">
        <v>147.96</v>
      </c>
      <c r="IG11" s="72">
        <v>821.77</v>
      </c>
      <c r="IH11" s="72">
        <v>21.32</v>
      </c>
      <c r="II11" s="72">
        <v>76.69</v>
      </c>
      <c r="IJ11" s="72">
        <v>355.8</v>
      </c>
      <c r="IK11" s="72">
        <v>436.55</v>
      </c>
      <c r="IL11" s="72">
        <v>0</v>
      </c>
      <c r="IM11" s="72">
        <v>0</v>
      </c>
      <c r="IN11" s="72">
        <v>0</v>
      </c>
      <c r="IO11" s="72">
        <v>0</v>
      </c>
      <c r="IP11" s="72">
        <v>0</v>
      </c>
      <c r="IQ11" s="72">
        <v>0</v>
      </c>
      <c r="IR11" s="72">
        <v>0</v>
      </c>
      <c r="IS11" s="72">
        <v>0</v>
      </c>
      <c r="IT11" s="72">
        <v>0</v>
      </c>
      <c r="IU11" s="72">
        <v>0</v>
      </c>
      <c r="IV11" s="72">
        <v>0</v>
      </c>
      <c r="IW11" s="72">
        <v>0</v>
      </c>
      <c r="IX11" s="72">
        <v>0</v>
      </c>
      <c r="IY11" s="72">
        <v>0</v>
      </c>
      <c r="IZ11" s="72">
        <v>0</v>
      </c>
      <c r="JA11" s="72">
        <v>0</v>
      </c>
      <c r="JB11" s="72">
        <v>0</v>
      </c>
      <c r="JC11" s="72">
        <v>0</v>
      </c>
      <c r="JD11" s="72">
        <v>376.51</v>
      </c>
      <c r="JE11" s="73">
        <v>3546.46</v>
      </c>
      <c r="JF11" s="72">
        <v>0</v>
      </c>
      <c r="JG11" s="72">
        <v>0</v>
      </c>
      <c r="JH11" s="72">
        <v>23.18</v>
      </c>
      <c r="JI11" s="72">
        <v>100.63</v>
      </c>
      <c r="JJ11" s="72">
        <v>0</v>
      </c>
      <c r="JK11" s="72">
        <v>0</v>
      </c>
      <c r="JL11" s="72">
        <v>0</v>
      </c>
      <c r="JM11" s="72">
        <v>0</v>
      </c>
      <c r="JN11" s="72">
        <v>0</v>
      </c>
      <c r="JO11" s="72">
        <v>0</v>
      </c>
      <c r="JP11" s="75">
        <v>10706</v>
      </c>
      <c r="JQ11" s="75">
        <v>70062</v>
      </c>
      <c r="JR11" s="74">
        <v>0.187</v>
      </c>
      <c r="JS11" s="75">
        <v>19429</v>
      </c>
      <c r="JT11" s="75">
        <v>5730</v>
      </c>
      <c r="JU11" s="72">
        <v>213</v>
      </c>
      <c r="JV11" s="72">
        <v>405</v>
      </c>
      <c r="JW11" s="72">
        <v>334</v>
      </c>
      <c r="JX11" s="72">
        <v>277</v>
      </c>
      <c r="JY11" s="72">
        <v>0</v>
      </c>
      <c r="JZ11" s="72">
        <v>0</v>
      </c>
      <c r="KA11" s="72">
        <v>0</v>
      </c>
      <c r="KB11" s="72">
        <v>7</v>
      </c>
      <c r="KC11" s="72">
        <v>0</v>
      </c>
      <c r="KD11" s="72">
        <v>10</v>
      </c>
      <c r="KE11" s="72">
        <v>5</v>
      </c>
      <c r="KF11" s="72">
        <v>4</v>
      </c>
      <c r="KG11" s="72">
        <v>0</v>
      </c>
      <c r="KH11" s="72">
        <v>100</v>
      </c>
      <c r="KI11" s="72">
        <v>0</v>
      </c>
      <c r="KJ11" s="72">
        <v>0</v>
      </c>
      <c r="KK11" s="72">
        <v>0</v>
      </c>
      <c r="KL11" s="72">
        <v>0</v>
      </c>
      <c r="KM11" s="72">
        <v>38</v>
      </c>
      <c r="KN11" s="72">
        <v>25</v>
      </c>
      <c r="KO11" s="72">
        <v>99</v>
      </c>
      <c r="KP11" s="72">
        <v>1</v>
      </c>
      <c r="KQ11" s="72">
        <v>5</v>
      </c>
      <c r="KR11" s="72">
        <v>15</v>
      </c>
      <c r="KS11" s="72">
        <v>10</v>
      </c>
      <c r="KT11" s="72">
        <v>20</v>
      </c>
      <c r="KU11" s="72">
        <v>89</v>
      </c>
      <c r="KV11" s="72">
        <v>75</v>
      </c>
      <c r="KW11" s="72">
        <v>18</v>
      </c>
      <c r="KX11" s="72">
        <v>0</v>
      </c>
      <c r="KY11" s="72">
        <v>16</v>
      </c>
      <c r="KZ11" s="72">
        <v>17</v>
      </c>
      <c r="LA11" s="72">
        <v>0</v>
      </c>
      <c r="LB11" s="72">
        <v>5</v>
      </c>
      <c r="LC11" s="72">
        <v>1</v>
      </c>
      <c r="LD11" s="72">
        <v>0</v>
      </c>
      <c r="LE11" s="72">
        <v>0</v>
      </c>
      <c r="LF11" s="72">
        <v>0</v>
      </c>
      <c r="LG11" s="72">
        <v>24</v>
      </c>
      <c r="LH11" s="72">
        <v>55</v>
      </c>
      <c r="LI11" s="72">
        <v>6</v>
      </c>
      <c r="LJ11" s="72">
        <v>15</v>
      </c>
      <c r="LK11" s="72">
        <v>9</v>
      </c>
      <c r="LL11" s="72">
        <v>124</v>
      </c>
      <c r="LM11" s="72">
        <v>6</v>
      </c>
      <c r="LN11" s="72">
        <v>1</v>
      </c>
      <c r="LO11" s="72">
        <v>18</v>
      </c>
    </row>
    <row r="12" spans="1:328" s="72" customFormat="1" x14ac:dyDescent="0.2">
      <c r="B12" s="77" t="s">
        <v>1547</v>
      </c>
      <c r="D12" s="72">
        <v>616.20000000000005</v>
      </c>
      <c r="F12" s="74">
        <v>0.84319999999999995</v>
      </c>
      <c r="G12" s="74">
        <v>0.15679999999999999</v>
      </c>
      <c r="H12" s="75">
        <v>260602</v>
      </c>
      <c r="I12" s="72">
        <f t="shared" si="0"/>
        <v>8.4533065441908946</v>
      </c>
      <c r="J12" s="75">
        <v>134019</v>
      </c>
      <c r="K12" s="74">
        <v>0.51429999999999998</v>
      </c>
      <c r="L12" s="75">
        <v>126583</v>
      </c>
      <c r="M12" s="74">
        <v>0.48570000000000002</v>
      </c>
      <c r="N12" s="75">
        <v>68966</v>
      </c>
      <c r="O12" s="74">
        <v>0.2646</v>
      </c>
      <c r="P12" s="75">
        <v>63344</v>
      </c>
      <c r="Q12" s="74">
        <v>0.24310000000000001</v>
      </c>
      <c r="R12" s="75">
        <v>177074</v>
      </c>
      <c r="S12" s="74">
        <v>0.67949999999999999</v>
      </c>
      <c r="T12" s="75">
        <v>104826</v>
      </c>
      <c r="U12" s="74">
        <v>0.4022</v>
      </c>
      <c r="V12" s="75">
        <v>23389</v>
      </c>
      <c r="W12" s="74">
        <v>8.9700000000000002E-2</v>
      </c>
      <c r="X12" s="75">
        <v>167326</v>
      </c>
      <c r="Y12" s="74">
        <v>0.6421</v>
      </c>
      <c r="Z12" s="72">
        <v>22</v>
      </c>
      <c r="AA12" s="72">
        <v>182</v>
      </c>
      <c r="AB12" s="75">
        <v>54517</v>
      </c>
      <c r="AC12" s="75">
        <v>74386</v>
      </c>
      <c r="AE12" s="74">
        <v>1.04E-2</v>
      </c>
      <c r="AF12" s="74">
        <v>4.1000000000000003E-3</v>
      </c>
      <c r="AG12" s="74">
        <v>3.2000000000000002E-3</v>
      </c>
      <c r="AH12" s="72">
        <v>11</v>
      </c>
      <c r="AL12" s="75">
        <v>26074</v>
      </c>
      <c r="AM12" s="74">
        <v>0.3241</v>
      </c>
      <c r="AN12" s="75">
        <v>81432</v>
      </c>
      <c r="AO12" s="74">
        <v>0.54630000000000001</v>
      </c>
      <c r="AP12" s="75">
        <v>137225</v>
      </c>
      <c r="AQ12" s="74">
        <v>5.04E-2</v>
      </c>
      <c r="AR12" s="75">
        <v>12622</v>
      </c>
      <c r="AS12" s="74">
        <v>3.7199999999999997E-2</v>
      </c>
      <c r="AT12" s="75">
        <v>9349</v>
      </c>
      <c r="AU12" s="74">
        <v>0.2389</v>
      </c>
      <c r="AV12" s="75">
        <v>59881</v>
      </c>
      <c r="AW12" s="74">
        <v>0.36799999999999999</v>
      </c>
      <c r="AX12" s="75">
        <v>92368</v>
      </c>
      <c r="AY12" s="74">
        <v>3.61E-2</v>
      </c>
      <c r="AZ12" s="75">
        <v>9061</v>
      </c>
      <c r="BA12" s="74">
        <v>9.3700000000000006E-2</v>
      </c>
      <c r="BB12" s="75">
        <v>23426</v>
      </c>
      <c r="BC12" s="72">
        <v>314</v>
      </c>
      <c r="BD12" s="72">
        <v>236</v>
      </c>
      <c r="BE12" s="72">
        <v>78</v>
      </c>
      <c r="BF12" s="75">
        <v>1624</v>
      </c>
      <c r="BG12" s="75">
        <v>1448</v>
      </c>
      <c r="BH12" s="72">
        <v>162</v>
      </c>
      <c r="BI12" s="72">
        <v>0</v>
      </c>
      <c r="BJ12" s="72">
        <v>0</v>
      </c>
      <c r="BK12" s="72">
        <v>1</v>
      </c>
      <c r="BL12" s="72">
        <v>0</v>
      </c>
      <c r="BM12" s="72">
        <v>15</v>
      </c>
      <c r="BN12" s="72">
        <v>0</v>
      </c>
      <c r="BO12" s="75">
        <v>6244</v>
      </c>
      <c r="BP12" s="72">
        <v>51</v>
      </c>
      <c r="BQ12" s="72">
        <v>4</v>
      </c>
      <c r="BR12" s="72">
        <v>616</v>
      </c>
      <c r="BS12" s="72">
        <v>56</v>
      </c>
      <c r="BT12" s="72">
        <v>3</v>
      </c>
      <c r="BU12" s="72">
        <v>43</v>
      </c>
      <c r="BV12" s="72">
        <v>164</v>
      </c>
      <c r="BW12" s="72">
        <v>555</v>
      </c>
      <c r="BX12" s="72">
        <v>124</v>
      </c>
      <c r="BY12" s="72">
        <v>119</v>
      </c>
      <c r="BZ12" s="72">
        <v>953</v>
      </c>
      <c r="CA12" s="75">
        <v>3556</v>
      </c>
      <c r="CB12" s="72">
        <v>5</v>
      </c>
      <c r="CC12" s="72">
        <v>320</v>
      </c>
      <c r="CD12" s="72">
        <v>101</v>
      </c>
      <c r="CE12" s="72">
        <v>70</v>
      </c>
      <c r="CF12" s="72">
        <v>84</v>
      </c>
      <c r="CG12" s="72">
        <v>65</v>
      </c>
      <c r="CH12" s="74">
        <v>0.39329999999999998</v>
      </c>
      <c r="CI12" s="74">
        <v>0.52639999999999998</v>
      </c>
      <c r="CJ12" s="74">
        <v>0.37369999999999998</v>
      </c>
      <c r="CK12" s="74">
        <v>0.93640000000000001</v>
      </c>
      <c r="CL12" s="74">
        <v>0.2185</v>
      </c>
      <c r="CM12" s="74">
        <v>0.95230000000000004</v>
      </c>
      <c r="CN12" s="72">
        <v>0</v>
      </c>
      <c r="CP12" s="75">
        <v>225000</v>
      </c>
      <c r="CQ12" s="75">
        <v>205660</v>
      </c>
      <c r="CR12" s="75">
        <v>10600</v>
      </c>
      <c r="CS12" s="75">
        <v>8740</v>
      </c>
      <c r="CT12" s="75">
        <v>30787</v>
      </c>
      <c r="CU12" s="72">
        <v>21</v>
      </c>
      <c r="CV12" s="72">
        <v>39</v>
      </c>
      <c r="CW12" s="72">
        <v>354</v>
      </c>
      <c r="CX12" s="75">
        <v>79560</v>
      </c>
      <c r="CY12" s="75">
        <v>3794</v>
      </c>
      <c r="CZ12" s="72">
        <v>121</v>
      </c>
      <c r="DA12" s="75">
        <v>7699</v>
      </c>
      <c r="DB12" s="72">
        <v>397</v>
      </c>
      <c r="DC12" s="72">
        <v>128</v>
      </c>
      <c r="DD12" s="75">
        <v>29097</v>
      </c>
      <c r="DE12" s="75">
        <v>1160</v>
      </c>
      <c r="DF12" s="72">
        <v>50</v>
      </c>
      <c r="DG12" s="75">
        <v>15226</v>
      </c>
      <c r="DH12" s="72">
        <v>808</v>
      </c>
      <c r="DI12" s="72">
        <v>34</v>
      </c>
      <c r="DJ12" s="75">
        <v>11874</v>
      </c>
      <c r="DK12" s="72">
        <v>494</v>
      </c>
      <c r="DL12" s="72">
        <v>7</v>
      </c>
      <c r="DM12" s="75">
        <v>9688</v>
      </c>
      <c r="DN12" s="72">
        <v>771</v>
      </c>
      <c r="DO12" s="72">
        <v>9.86</v>
      </c>
      <c r="DQ12" s="74">
        <v>2.0500000000000001E-2</v>
      </c>
      <c r="DR12" s="75">
        <v>2340611</v>
      </c>
      <c r="DS12" s="75">
        <v>53021</v>
      </c>
      <c r="DT12" s="73">
        <v>26051.89</v>
      </c>
      <c r="DU12" s="72">
        <v>24</v>
      </c>
      <c r="DV12" s="72">
        <v>38</v>
      </c>
      <c r="DW12" s="72">
        <v>4</v>
      </c>
      <c r="DX12" s="72">
        <v>0</v>
      </c>
      <c r="DY12" s="72">
        <v>12</v>
      </c>
      <c r="DZ12" s="72">
        <v>34</v>
      </c>
      <c r="EA12" s="75">
        <v>11183</v>
      </c>
      <c r="EB12" s="75">
        <v>22699</v>
      </c>
      <c r="EC12" s="75">
        <v>3534112</v>
      </c>
      <c r="ED12" s="75">
        <v>128541</v>
      </c>
      <c r="EE12" s="75">
        <v>125813</v>
      </c>
      <c r="EF12" s="74">
        <v>0.9788</v>
      </c>
      <c r="EG12" s="74">
        <v>0.41610000000000003</v>
      </c>
      <c r="EH12" s="74">
        <v>0.58389999999999997</v>
      </c>
      <c r="EI12" s="75">
        <v>2728</v>
      </c>
      <c r="EJ12" s="74">
        <v>2.12E-2</v>
      </c>
      <c r="EK12" s="75">
        <v>8285</v>
      </c>
      <c r="EL12" s="75">
        <v>37285</v>
      </c>
      <c r="EM12" s="73">
        <v>28096.12</v>
      </c>
      <c r="EN12" s="75">
        <v>110699</v>
      </c>
      <c r="EO12" s="74">
        <v>3.1099999999999999E-2</v>
      </c>
      <c r="EP12" s="74">
        <v>0.27229999999999999</v>
      </c>
      <c r="EQ12" s="74">
        <v>0.21829999999999999</v>
      </c>
      <c r="ER12" s="74">
        <v>0.45250000000000001</v>
      </c>
      <c r="ES12" s="72">
        <v>45.05</v>
      </c>
      <c r="EU12" s="72">
        <v>58.41</v>
      </c>
      <c r="EW12" s="72">
        <v>11</v>
      </c>
      <c r="EX12" s="72">
        <v>4</v>
      </c>
      <c r="EY12" s="72">
        <v>0</v>
      </c>
      <c r="EZ12" s="72">
        <v>0</v>
      </c>
      <c r="FA12" s="72">
        <v>0</v>
      </c>
      <c r="FB12" s="72">
        <v>0</v>
      </c>
      <c r="FC12" s="72">
        <v>21</v>
      </c>
      <c r="FD12" s="72">
        <v>0</v>
      </c>
      <c r="FE12" s="72">
        <v>1</v>
      </c>
      <c r="FF12" s="72">
        <v>2</v>
      </c>
      <c r="FG12" s="72">
        <v>8</v>
      </c>
      <c r="FH12" s="72">
        <v>17</v>
      </c>
      <c r="FI12" s="72">
        <v>7</v>
      </c>
      <c r="FJ12" s="73">
        <v>30140.2</v>
      </c>
      <c r="FK12" s="73">
        <v>27990.7</v>
      </c>
      <c r="FL12" s="73">
        <v>107618.52</v>
      </c>
      <c r="FM12" s="73">
        <v>308363.21999999997</v>
      </c>
      <c r="FN12" s="73">
        <v>2863.36</v>
      </c>
      <c r="FO12" s="72">
        <v>55.73</v>
      </c>
      <c r="FP12" s="73">
        <v>651846.36</v>
      </c>
      <c r="FQ12" s="73">
        <v>24010.32</v>
      </c>
      <c r="FR12" s="73">
        <v>1663.56</v>
      </c>
      <c r="FS12" s="72">
        <v>50.47</v>
      </c>
      <c r="FT12" s="73">
        <v>88937.18</v>
      </c>
      <c r="FU12" s="73">
        <v>2153.79</v>
      </c>
      <c r="FV12" s="73">
        <v>938267.67</v>
      </c>
      <c r="FW12" s="73">
        <v>111718.29</v>
      </c>
      <c r="FX12" s="73">
        <v>5810.66</v>
      </c>
      <c r="FY12" s="72">
        <v>150.93</v>
      </c>
      <c r="FZ12" s="72">
        <v>0</v>
      </c>
      <c r="GA12" s="72">
        <v>0</v>
      </c>
      <c r="GB12" s="73">
        <v>2222.9699999999998</v>
      </c>
      <c r="GC12" s="72">
        <v>48.06</v>
      </c>
      <c r="GD12" s="73">
        <v>54087.75</v>
      </c>
      <c r="GE12" s="73">
        <v>1107.8900000000001</v>
      </c>
      <c r="GF12" s="73">
        <v>101883.87</v>
      </c>
      <c r="GG12" s="73">
        <v>2433.9</v>
      </c>
      <c r="GH12" s="72">
        <v>0</v>
      </c>
      <c r="GI12" s="72">
        <v>0</v>
      </c>
      <c r="GJ12" s="72">
        <v>0</v>
      </c>
      <c r="GK12" s="72">
        <v>0</v>
      </c>
      <c r="GL12" s="73">
        <v>734846.16</v>
      </c>
      <c r="GM12" s="73">
        <v>236158.45</v>
      </c>
      <c r="GN12" s="73">
        <v>47766.07</v>
      </c>
      <c r="GO12" s="73">
        <v>12780.07</v>
      </c>
      <c r="GP12" s="72">
        <v>0</v>
      </c>
      <c r="GQ12" s="72">
        <v>0</v>
      </c>
      <c r="GR12" s="72">
        <v>0</v>
      </c>
      <c r="GS12" s="72">
        <v>0</v>
      </c>
      <c r="GT12" s="72">
        <v>0</v>
      </c>
      <c r="GU12" s="72">
        <v>0</v>
      </c>
      <c r="GV12" s="73">
        <v>1037.32</v>
      </c>
      <c r="GW12" s="73">
        <v>4107.2700000000004</v>
      </c>
      <c r="GX12" s="73">
        <v>16097.01</v>
      </c>
      <c r="GY12" s="73">
        <v>63482.59</v>
      </c>
      <c r="GZ12" s="72">
        <v>0</v>
      </c>
      <c r="HA12" s="72">
        <v>0</v>
      </c>
      <c r="HB12" s="72">
        <v>532.15</v>
      </c>
      <c r="HC12" s="73">
        <v>3827.57</v>
      </c>
      <c r="HD12" s="73">
        <v>1198.67</v>
      </c>
      <c r="HE12" s="73">
        <v>4504.76</v>
      </c>
      <c r="HF12" s="72">
        <v>10.55</v>
      </c>
      <c r="HG12" s="72">
        <v>115.1</v>
      </c>
      <c r="HH12" s="72">
        <v>0</v>
      </c>
      <c r="HI12" s="72">
        <v>0</v>
      </c>
      <c r="HJ12" s="72">
        <v>0</v>
      </c>
      <c r="HK12" s="72">
        <v>0</v>
      </c>
      <c r="HL12" s="72">
        <v>630.37</v>
      </c>
      <c r="HM12" s="73">
        <v>6065.04</v>
      </c>
      <c r="HN12" s="72">
        <v>0</v>
      </c>
      <c r="HO12" s="72">
        <v>0</v>
      </c>
      <c r="HP12" s="72">
        <v>0</v>
      </c>
      <c r="HQ12" s="72">
        <v>0</v>
      </c>
      <c r="HR12" s="72">
        <v>0</v>
      </c>
      <c r="HS12" s="72">
        <v>0</v>
      </c>
      <c r="HT12" s="72">
        <v>282.75</v>
      </c>
      <c r="HU12" s="73">
        <v>1045.29</v>
      </c>
      <c r="HV12" s="72">
        <v>0</v>
      </c>
      <c r="HW12" s="72">
        <v>0</v>
      </c>
      <c r="HX12" s="75">
        <v>23586</v>
      </c>
      <c r="HY12" s="73">
        <v>121106.13</v>
      </c>
      <c r="HZ12" s="73">
        <v>9450.84</v>
      </c>
      <c r="IA12" s="73">
        <v>4054.13</v>
      </c>
      <c r="IB12" s="73">
        <v>89604.82</v>
      </c>
      <c r="IC12" s="73">
        <v>397096.73</v>
      </c>
      <c r="ID12" s="72">
        <v>0</v>
      </c>
      <c r="IE12" s="72">
        <v>0</v>
      </c>
      <c r="IF12" s="72">
        <v>0</v>
      </c>
      <c r="IG12" s="72">
        <v>0</v>
      </c>
      <c r="IH12" s="72">
        <v>0</v>
      </c>
      <c r="II12" s="72">
        <v>0</v>
      </c>
      <c r="IJ12" s="72">
        <v>0</v>
      </c>
      <c r="IK12" s="72">
        <v>0</v>
      </c>
      <c r="IL12" s="72">
        <v>436.99</v>
      </c>
      <c r="IM12" s="73">
        <v>2216.1999999999998</v>
      </c>
      <c r="IN12" s="72">
        <v>0</v>
      </c>
      <c r="IO12" s="72">
        <v>0</v>
      </c>
      <c r="IP12" s="72">
        <v>0</v>
      </c>
      <c r="IQ12" s="72">
        <v>0</v>
      </c>
      <c r="IR12" s="72">
        <v>0</v>
      </c>
      <c r="IS12" s="72">
        <v>0</v>
      </c>
      <c r="IT12" s="72">
        <v>0</v>
      </c>
      <c r="IU12" s="72">
        <v>0</v>
      </c>
      <c r="IV12" s="72">
        <v>0</v>
      </c>
      <c r="IW12" s="72">
        <v>0</v>
      </c>
      <c r="IX12" s="72">
        <v>0</v>
      </c>
      <c r="IY12" s="72">
        <v>0</v>
      </c>
      <c r="IZ12" s="72">
        <v>0</v>
      </c>
      <c r="JA12" s="72">
        <v>0</v>
      </c>
      <c r="JB12" s="72">
        <v>0</v>
      </c>
      <c r="JC12" s="72">
        <v>0</v>
      </c>
      <c r="JD12" s="73">
        <v>1433.25</v>
      </c>
      <c r="JE12" s="73">
        <v>13052.81</v>
      </c>
      <c r="JF12" s="72">
        <v>159.80000000000001</v>
      </c>
      <c r="JG12" s="72">
        <v>726.22</v>
      </c>
      <c r="JH12" s="72">
        <v>42.46</v>
      </c>
      <c r="JI12" s="72">
        <v>152.68</v>
      </c>
      <c r="JJ12" s="73">
        <v>2678.42</v>
      </c>
      <c r="JK12" s="73">
        <v>15099.02</v>
      </c>
      <c r="JL12" s="72">
        <v>0</v>
      </c>
      <c r="JM12" s="72">
        <v>0</v>
      </c>
      <c r="JN12" s="72">
        <v>621.85</v>
      </c>
      <c r="JO12" s="73">
        <v>1683.86</v>
      </c>
      <c r="JP12" s="75">
        <v>3409</v>
      </c>
      <c r="JQ12" s="75">
        <v>28310</v>
      </c>
      <c r="JR12" s="74">
        <v>0.1086</v>
      </c>
      <c r="JS12" s="75">
        <v>5211</v>
      </c>
      <c r="JT12" s="75">
        <v>1136</v>
      </c>
      <c r="JU12" s="72">
        <v>46</v>
      </c>
      <c r="JV12" s="72">
        <v>718</v>
      </c>
      <c r="JW12" s="72">
        <v>450</v>
      </c>
      <c r="JX12" s="72">
        <v>393</v>
      </c>
      <c r="JY12" s="72">
        <v>0</v>
      </c>
      <c r="JZ12" s="72">
        <v>0</v>
      </c>
      <c r="KA12" s="72">
        <v>0</v>
      </c>
      <c r="KB12" s="72">
        <v>2</v>
      </c>
      <c r="KC12" s="72">
        <v>0</v>
      </c>
      <c r="KD12" s="72">
        <v>3</v>
      </c>
      <c r="KE12" s="72">
        <v>6</v>
      </c>
      <c r="KF12" s="72">
        <v>4</v>
      </c>
      <c r="KG12" s="72">
        <v>2</v>
      </c>
      <c r="KH12" s="72">
        <v>194</v>
      </c>
      <c r="KI12" s="72">
        <v>5</v>
      </c>
      <c r="KJ12" s="72">
        <v>0</v>
      </c>
      <c r="KK12" s="72">
        <v>0</v>
      </c>
      <c r="KL12" s="72">
        <v>0</v>
      </c>
      <c r="KM12" s="72">
        <v>94</v>
      </c>
      <c r="KN12" s="72">
        <v>86</v>
      </c>
      <c r="KO12" s="72">
        <v>361</v>
      </c>
      <c r="KP12" s="72">
        <v>1</v>
      </c>
      <c r="KQ12" s="72">
        <v>0</v>
      </c>
      <c r="KR12" s="72">
        <v>16</v>
      </c>
      <c r="KS12" s="72">
        <v>6</v>
      </c>
      <c r="KT12" s="72">
        <v>16</v>
      </c>
      <c r="KU12" s="72">
        <v>134</v>
      </c>
      <c r="KV12" s="72">
        <v>89</v>
      </c>
      <c r="KW12" s="72">
        <v>37</v>
      </c>
      <c r="KX12" s="72">
        <v>0</v>
      </c>
      <c r="KY12" s="72">
        <v>51</v>
      </c>
      <c r="KZ12" s="72">
        <v>31</v>
      </c>
      <c r="LA12" s="72">
        <v>0</v>
      </c>
      <c r="LB12" s="72">
        <v>0</v>
      </c>
      <c r="LC12" s="72">
        <v>0</v>
      </c>
      <c r="LD12" s="72">
        <v>0</v>
      </c>
      <c r="LE12" s="72">
        <v>0</v>
      </c>
      <c r="LF12" s="72">
        <v>0</v>
      </c>
      <c r="LG12" s="72">
        <v>55</v>
      </c>
      <c r="LH12" s="72">
        <v>203</v>
      </c>
      <c r="LI12" s="72">
        <v>10</v>
      </c>
      <c r="LJ12" s="72">
        <v>1</v>
      </c>
      <c r="LK12" s="72">
        <v>6</v>
      </c>
      <c r="LL12" s="72">
        <v>85</v>
      </c>
      <c r="LM12" s="72">
        <v>19</v>
      </c>
      <c r="LN12" s="72">
        <v>0</v>
      </c>
      <c r="LO12" s="72">
        <v>41</v>
      </c>
    </row>
    <row r="13" spans="1:328" s="72" customFormat="1" x14ac:dyDescent="0.2">
      <c r="B13" s="77" t="s">
        <v>356</v>
      </c>
      <c r="D13" s="73">
        <v>1540.84</v>
      </c>
      <c r="F13" s="74">
        <v>0.72950000000000004</v>
      </c>
      <c r="G13" s="74">
        <v>0.26429999999999998</v>
      </c>
      <c r="H13" s="75">
        <v>443945</v>
      </c>
      <c r="I13" s="72">
        <f t="shared" si="0"/>
        <v>14.400515628279239</v>
      </c>
      <c r="J13" s="75">
        <v>227998</v>
      </c>
      <c r="K13" s="74">
        <v>0.51359999999999995</v>
      </c>
      <c r="L13" s="75">
        <v>215947</v>
      </c>
      <c r="M13" s="74">
        <v>0.4864</v>
      </c>
      <c r="N13" s="75">
        <v>111120</v>
      </c>
      <c r="O13" s="74">
        <v>0.25030000000000002</v>
      </c>
      <c r="P13" s="75">
        <v>107651</v>
      </c>
      <c r="Q13" s="74">
        <v>0.24249999999999999</v>
      </c>
      <c r="R13" s="75">
        <v>309240</v>
      </c>
      <c r="S13" s="74">
        <v>0.6966</v>
      </c>
      <c r="T13" s="75">
        <v>174707</v>
      </c>
      <c r="U13" s="74">
        <v>0.39350000000000002</v>
      </c>
      <c r="V13" s="75">
        <v>50286</v>
      </c>
      <c r="W13" s="74">
        <v>0.1133</v>
      </c>
      <c r="X13" s="75">
        <v>314465</v>
      </c>
      <c r="Y13" s="74">
        <v>0.70830000000000004</v>
      </c>
      <c r="Z13" s="72">
        <v>86</v>
      </c>
      <c r="AA13" s="72">
        <v>581</v>
      </c>
      <c r="AB13" s="75">
        <v>80283</v>
      </c>
      <c r="AC13" s="75">
        <v>122586</v>
      </c>
      <c r="AE13" s="74">
        <v>2.01E-2</v>
      </c>
      <c r="AF13" s="74">
        <v>2.07E-2</v>
      </c>
      <c r="AG13" s="74">
        <v>7.4000000000000003E-3</v>
      </c>
      <c r="AH13" s="72">
        <v>46</v>
      </c>
      <c r="AL13" s="75">
        <v>55213</v>
      </c>
      <c r="AM13" s="74">
        <v>0.24790000000000001</v>
      </c>
      <c r="AN13" s="75">
        <v>105837</v>
      </c>
      <c r="AO13" s="74">
        <v>0.5544</v>
      </c>
      <c r="AP13" s="75">
        <v>237060</v>
      </c>
      <c r="AQ13" s="74">
        <v>4.7399999999999998E-2</v>
      </c>
      <c r="AR13" s="75">
        <v>20158</v>
      </c>
      <c r="AS13" s="74">
        <v>6.9699999999999998E-2</v>
      </c>
      <c r="AT13" s="75">
        <v>29930</v>
      </c>
      <c r="AU13" s="74">
        <v>0.21560000000000001</v>
      </c>
      <c r="AV13" s="75">
        <v>92320</v>
      </c>
      <c r="AW13" s="74">
        <v>0.37469999999999998</v>
      </c>
      <c r="AX13" s="75">
        <v>160219</v>
      </c>
      <c r="AY13" s="74">
        <v>3.1699999999999999E-2</v>
      </c>
      <c r="AZ13" s="75">
        <v>13595</v>
      </c>
      <c r="BA13" s="74">
        <v>7.7200000000000005E-2</v>
      </c>
      <c r="BB13" s="75">
        <v>32837</v>
      </c>
      <c r="BC13" s="72">
        <v>589</v>
      </c>
      <c r="BD13" s="72">
        <v>448</v>
      </c>
      <c r="BE13" s="72">
        <v>141</v>
      </c>
      <c r="BF13" s="75">
        <v>7678</v>
      </c>
      <c r="BG13" s="75">
        <v>5578</v>
      </c>
      <c r="BH13" s="75">
        <v>1500</v>
      </c>
      <c r="BI13" s="72">
        <v>0</v>
      </c>
      <c r="BJ13" s="72">
        <v>1</v>
      </c>
      <c r="BK13" s="72">
        <v>1</v>
      </c>
      <c r="BL13" s="72">
        <v>0</v>
      </c>
      <c r="BM13" s="72">
        <v>585</v>
      </c>
      <c r="BN13" s="72">
        <v>66</v>
      </c>
      <c r="BO13" s="75">
        <v>7112</v>
      </c>
      <c r="BP13" s="72">
        <v>122</v>
      </c>
      <c r="BQ13" s="72">
        <v>2</v>
      </c>
      <c r="BR13" s="72">
        <v>693</v>
      </c>
      <c r="BS13" s="72">
        <v>28</v>
      </c>
      <c r="BT13" s="72">
        <v>2</v>
      </c>
      <c r="BU13" s="72">
        <v>120</v>
      </c>
      <c r="BV13" s="72">
        <v>194</v>
      </c>
      <c r="BW13" s="72">
        <v>681</v>
      </c>
      <c r="BX13" s="72">
        <v>182</v>
      </c>
      <c r="BY13" s="72">
        <v>163</v>
      </c>
      <c r="BZ13" s="72">
        <v>913</v>
      </c>
      <c r="CA13" s="75">
        <v>4012</v>
      </c>
      <c r="CB13" s="72">
        <v>17</v>
      </c>
      <c r="CC13" s="72">
        <v>384</v>
      </c>
      <c r="CD13" s="72">
        <v>85</v>
      </c>
      <c r="CE13" s="72">
        <v>214</v>
      </c>
      <c r="CF13" s="72">
        <v>42</v>
      </c>
      <c r="CG13" s="72">
        <v>43</v>
      </c>
      <c r="CH13" s="74">
        <v>0.3085</v>
      </c>
      <c r="CI13" s="74">
        <v>0.40339999999999998</v>
      </c>
      <c r="CJ13" s="74">
        <v>0.43909999999999999</v>
      </c>
      <c r="CK13" s="74">
        <v>0.87570000000000003</v>
      </c>
      <c r="CL13" s="74">
        <v>0.24299999999999999</v>
      </c>
      <c r="CM13" s="74">
        <v>0.92049999999999998</v>
      </c>
      <c r="CN13" s="72">
        <v>0</v>
      </c>
      <c r="CP13" s="75">
        <v>232286</v>
      </c>
      <c r="CQ13" s="73">
        <v>199306.6</v>
      </c>
      <c r="CR13" s="73">
        <v>24338.799999999999</v>
      </c>
      <c r="CS13" s="73">
        <v>8643.6</v>
      </c>
      <c r="CT13" s="75">
        <v>60648</v>
      </c>
      <c r="CU13" s="72">
        <v>672</v>
      </c>
      <c r="CV13" s="72">
        <v>554</v>
      </c>
      <c r="CW13" s="72">
        <v>737</v>
      </c>
      <c r="CX13" s="75">
        <v>138525</v>
      </c>
      <c r="CY13" s="75">
        <v>6583</v>
      </c>
      <c r="CZ13" s="72">
        <v>261</v>
      </c>
      <c r="DA13" s="75">
        <v>13153</v>
      </c>
      <c r="DB13" s="72">
        <v>743</v>
      </c>
      <c r="DC13" s="72">
        <v>260</v>
      </c>
      <c r="DD13" s="75">
        <v>46108</v>
      </c>
      <c r="DE13" s="75">
        <v>2089</v>
      </c>
      <c r="DF13" s="72">
        <v>106</v>
      </c>
      <c r="DG13" s="75">
        <v>23496</v>
      </c>
      <c r="DH13" s="75">
        <v>1387</v>
      </c>
      <c r="DI13" s="72">
        <v>67</v>
      </c>
      <c r="DJ13" s="75">
        <v>20005</v>
      </c>
      <c r="DK13" s="75">
        <v>1074</v>
      </c>
      <c r="DL13" s="72">
        <v>19</v>
      </c>
      <c r="DM13" s="75">
        <v>10613</v>
      </c>
      <c r="DN13" s="72">
        <v>855</v>
      </c>
      <c r="DO13" s="72">
        <v>9.35</v>
      </c>
      <c r="DQ13" s="74">
        <v>3.3700000000000001E-2</v>
      </c>
      <c r="DR13" s="75">
        <v>9962936</v>
      </c>
      <c r="DS13" s="75">
        <v>84460</v>
      </c>
      <c r="DT13" s="73">
        <v>39250.870000000003</v>
      </c>
      <c r="DU13" s="72">
        <v>46</v>
      </c>
      <c r="DV13" s="72">
        <v>51</v>
      </c>
      <c r="DW13" s="72">
        <v>8</v>
      </c>
      <c r="DX13" s="72">
        <v>3</v>
      </c>
      <c r="DY13" s="72">
        <v>37</v>
      </c>
      <c r="DZ13" s="72">
        <v>57</v>
      </c>
      <c r="EA13" s="75">
        <v>13016</v>
      </c>
      <c r="EB13" s="75">
        <v>27329</v>
      </c>
      <c r="EC13" s="75">
        <v>4327112</v>
      </c>
      <c r="ED13" s="75">
        <v>217711</v>
      </c>
      <c r="EE13" s="75">
        <v>212678</v>
      </c>
      <c r="EF13" s="74">
        <v>0.97689999999999999</v>
      </c>
      <c r="EG13" s="74">
        <v>0.40760000000000002</v>
      </c>
      <c r="EH13" s="74">
        <v>0.59240000000000004</v>
      </c>
      <c r="EI13" s="75">
        <v>5033</v>
      </c>
      <c r="EJ13" s="74">
        <v>2.3099999999999999E-2</v>
      </c>
      <c r="EK13" s="75">
        <v>18920</v>
      </c>
      <c r="EL13" s="75">
        <v>90092</v>
      </c>
      <c r="EM13" s="73">
        <v>240728.13</v>
      </c>
      <c r="EN13" s="75">
        <v>184932</v>
      </c>
      <c r="EO13" s="74">
        <v>7.2800000000000004E-2</v>
      </c>
      <c r="EP13" s="74">
        <v>0.34589999999999999</v>
      </c>
      <c r="EQ13" s="74">
        <v>0.19339999999999999</v>
      </c>
      <c r="ER13" s="74">
        <v>0.36919999999999997</v>
      </c>
      <c r="ES13" s="72">
        <v>106.03</v>
      </c>
      <c r="EU13" s="72">
        <v>57.8</v>
      </c>
      <c r="EW13" s="72">
        <v>78</v>
      </c>
      <c r="EX13" s="72">
        <v>15</v>
      </c>
      <c r="EY13" s="72">
        <v>0</v>
      </c>
      <c r="EZ13" s="72">
        <v>1</v>
      </c>
      <c r="FA13" s="72">
        <v>0</v>
      </c>
      <c r="FB13" s="72">
        <v>4</v>
      </c>
      <c r="FC13" s="72">
        <v>60</v>
      </c>
      <c r="FD13" s="72">
        <v>0</v>
      </c>
      <c r="FE13" s="72">
        <v>5</v>
      </c>
      <c r="FF13" s="72">
        <v>1</v>
      </c>
      <c r="FG13" s="72">
        <v>9</v>
      </c>
      <c r="FH13" s="72">
        <v>45</v>
      </c>
      <c r="FI13" s="72">
        <v>27</v>
      </c>
      <c r="FJ13" s="73">
        <v>40490.22</v>
      </c>
      <c r="FK13" s="73">
        <v>32005.08</v>
      </c>
      <c r="FL13" s="73">
        <v>1620623.92</v>
      </c>
      <c r="FM13" s="73">
        <v>1764119.49</v>
      </c>
      <c r="FN13" s="72">
        <v>824.81</v>
      </c>
      <c r="FO13" s="72">
        <v>18.399999999999999</v>
      </c>
      <c r="FP13" s="73">
        <v>279233.98</v>
      </c>
      <c r="FQ13" s="73">
        <v>10067.530000000001</v>
      </c>
      <c r="FR13" s="73">
        <v>38569.83</v>
      </c>
      <c r="FS13" s="73">
        <v>1222.79</v>
      </c>
      <c r="FT13" s="73">
        <v>383085.82</v>
      </c>
      <c r="FU13" s="73">
        <v>10598.86</v>
      </c>
      <c r="FV13" s="75">
        <v>621371</v>
      </c>
      <c r="FW13" s="73">
        <v>84950.88</v>
      </c>
      <c r="FX13" s="73">
        <v>3545.13</v>
      </c>
      <c r="FY13" s="72">
        <v>101.22</v>
      </c>
      <c r="FZ13" s="72">
        <v>0</v>
      </c>
      <c r="GA13" s="72">
        <v>0</v>
      </c>
      <c r="GB13" s="73">
        <v>12647.07</v>
      </c>
      <c r="GC13" s="72">
        <v>337.29</v>
      </c>
      <c r="GD13" s="73">
        <v>96877.83</v>
      </c>
      <c r="GE13" s="73">
        <v>1994.61</v>
      </c>
      <c r="GF13" s="73">
        <v>52873.09</v>
      </c>
      <c r="GG13" s="73">
        <v>1929.09</v>
      </c>
      <c r="GH13" s="72">
        <v>90.58</v>
      </c>
      <c r="GI13" s="73">
        <v>1831.36</v>
      </c>
      <c r="GJ13" s="72">
        <v>0</v>
      </c>
      <c r="GK13" s="72">
        <v>0</v>
      </c>
      <c r="GL13" s="73">
        <v>299092.3</v>
      </c>
      <c r="GM13" s="73">
        <v>96124.04</v>
      </c>
      <c r="GN13" s="73">
        <v>43666.75</v>
      </c>
      <c r="GO13" s="73">
        <v>11967.34</v>
      </c>
      <c r="GP13" s="72">
        <v>0</v>
      </c>
      <c r="GQ13" s="72">
        <v>0</v>
      </c>
      <c r="GR13" s="72">
        <v>0</v>
      </c>
      <c r="GS13" s="72">
        <v>0</v>
      </c>
      <c r="GT13" s="73">
        <v>2018.81</v>
      </c>
      <c r="GU13" s="73">
        <v>8463.7999999999993</v>
      </c>
      <c r="GV13" s="72">
        <v>473.29</v>
      </c>
      <c r="GW13" s="73">
        <v>1985.36</v>
      </c>
      <c r="GX13" s="73">
        <v>4554.62</v>
      </c>
      <c r="GY13" s="73">
        <v>19095.509999999998</v>
      </c>
      <c r="GZ13" s="72">
        <v>0</v>
      </c>
      <c r="HA13" s="72">
        <v>0</v>
      </c>
      <c r="HB13" s="72">
        <v>310.23</v>
      </c>
      <c r="HC13" s="73">
        <v>2227.34</v>
      </c>
      <c r="HD13" s="72">
        <v>668.8</v>
      </c>
      <c r="HE13" s="73">
        <v>2493.19</v>
      </c>
      <c r="HF13" s="72">
        <v>25.3</v>
      </c>
      <c r="HG13" s="72">
        <v>302.3</v>
      </c>
      <c r="HH13" s="72">
        <v>0</v>
      </c>
      <c r="HI13" s="72">
        <v>0</v>
      </c>
      <c r="HJ13" s="72">
        <v>17.8</v>
      </c>
      <c r="HK13" s="72">
        <v>376.49</v>
      </c>
      <c r="HL13" s="73">
        <v>1144.03</v>
      </c>
      <c r="HM13" s="73">
        <v>11815.1</v>
      </c>
      <c r="HN13" s="72">
        <v>0</v>
      </c>
      <c r="HO13" s="72">
        <v>0</v>
      </c>
      <c r="HP13" s="72">
        <v>0</v>
      </c>
      <c r="HQ13" s="72">
        <v>0</v>
      </c>
      <c r="HR13" s="72">
        <v>0</v>
      </c>
      <c r="HS13" s="72">
        <v>0</v>
      </c>
      <c r="HT13" s="72">
        <v>101.18</v>
      </c>
      <c r="HU13" s="72">
        <v>329.84</v>
      </c>
      <c r="HV13" s="72">
        <v>147.30000000000001</v>
      </c>
      <c r="HW13" s="72">
        <v>882.64</v>
      </c>
      <c r="HX13" s="73">
        <v>9316.3799999999992</v>
      </c>
      <c r="HY13" s="73">
        <v>55389.21</v>
      </c>
      <c r="HZ13" s="73">
        <v>15999.98</v>
      </c>
      <c r="IA13" s="73">
        <v>7133.15</v>
      </c>
      <c r="IB13" s="73">
        <v>75137.58</v>
      </c>
      <c r="IC13" s="73">
        <v>328395.61</v>
      </c>
      <c r="ID13" s="72">
        <v>0</v>
      </c>
      <c r="IE13" s="72">
        <v>0</v>
      </c>
      <c r="IF13" s="72">
        <v>21.45</v>
      </c>
      <c r="IG13" s="72">
        <v>25.67</v>
      </c>
      <c r="IH13" s="72">
        <v>83.1</v>
      </c>
      <c r="II13" s="72">
        <v>766.84</v>
      </c>
      <c r="IJ13" s="73">
        <v>1006.05</v>
      </c>
      <c r="IK13" s="72">
        <v>847.19</v>
      </c>
      <c r="IL13" s="72">
        <v>0</v>
      </c>
      <c r="IM13" s="72">
        <v>0</v>
      </c>
      <c r="IN13" s="72">
        <v>127.04</v>
      </c>
      <c r="IO13" s="73">
        <v>2803.06</v>
      </c>
      <c r="IP13" s="72">
        <v>0</v>
      </c>
      <c r="IQ13" s="72">
        <v>0</v>
      </c>
      <c r="IR13" s="72">
        <v>0</v>
      </c>
      <c r="IS13" s="72">
        <v>0</v>
      </c>
      <c r="IT13" s="72">
        <v>0</v>
      </c>
      <c r="IU13" s="72">
        <v>0</v>
      </c>
      <c r="IV13" s="72">
        <v>0</v>
      </c>
      <c r="IW13" s="72">
        <v>0</v>
      </c>
      <c r="IX13" s="72">
        <v>0</v>
      </c>
      <c r="IY13" s="72">
        <v>0</v>
      </c>
      <c r="IZ13" s="72">
        <v>0</v>
      </c>
      <c r="JA13" s="72">
        <v>0</v>
      </c>
      <c r="JB13" s="72">
        <v>0</v>
      </c>
      <c r="JC13" s="72">
        <v>0</v>
      </c>
      <c r="JD13" s="73">
        <v>3790.73</v>
      </c>
      <c r="JE13" s="73">
        <v>28984.86</v>
      </c>
      <c r="JF13" s="72">
        <v>956.12</v>
      </c>
      <c r="JG13" s="73">
        <v>6219.41</v>
      </c>
      <c r="JH13" s="72">
        <v>81.36</v>
      </c>
      <c r="JI13" s="72">
        <v>313.95999999999998</v>
      </c>
      <c r="JJ13" s="72">
        <v>583.1</v>
      </c>
      <c r="JK13" s="73">
        <v>2038.37</v>
      </c>
      <c r="JL13" s="72">
        <v>0</v>
      </c>
      <c r="JM13" s="72">
        <v>0</v>
      </c>
      <c r="JN13" s="72">
        <v>0</v>
      </c>
      <c r="JO13" s="72">
        <v>0</v>
      </c>
      <c r="JP13" s="75">
        <v>5100</v>
      </c>
      <c r="JQ13" s="75">
        <v>81945</v>
      </c>
      <c r="JR13" s="74">
        <v>0.18459999999999999</v>
      </c>
      <c r="JS13" s="75">
        <v>1876</v>
      </c>
      <c r="JT13" s="75">
        <v>7024</v>
      </c>
      <c r="JU13" s="72">
        <v>55</v>
      </c>
      <c r="JV13" s="72">
        <v>295</v>
      </c>
      <c r="JW13" s="72">
        <v>714</v>
      </c>
      <c r="JX13" s="72">
        <v>374</v>
      </c>
      <c r="JY13" s="72">
        <v>0</v>
      </c>
      <c r="JZ13" s="72">
        <v>0</v>
      </c>
      <c r="KA13" s="72">
        <v>0</v>
      </c>
      <c r="KB13" s="72">
        <v>15</v>
      </c>
      <c r="KC13" s="72">
        <v>0</v>
      </c>
      <c r="KD13" s="72">
        <v>10</v>
      </c>
      <c r="KE13" s="72">
        <v>0</v>
      </c>
      <c r="KF13" s="72">
        <v>10</v>
      </c>
      <c r="KG13" s="72">
        <v>0</v>
      </c>
      <c r="KH13" s="72">
        <v>222</v>
      </c>
      <c r="KI13" s="72">
        <v>0</v>
      </c>
      <c r="KJ13" s="72">
        <v>0</v>
      </c>
      <c r="KK13" s="72">
        <v>0</v>
      </c>
      <c r="KL13" s="72">
        <v>1</v>
      </c>
      <c r="KM13" s="72">
        <v>114</v>
      </c>
      <c r="KN13" s="72">
        <v>39</v>
      </c>
      <c r="KO13" s="72">
        <v>170</v>
      </c>
      <c r="KP13" s="72">
        <v>4</v>
      </c>
      <c r="KQ13" s="72">
        <v>0</v>
      </c>
      <c r="KR13" s="72">
        <v>42</v>
      </c>
      <c r="KS13" s="72">
        <v>0</v>
      </c>
      <c r="KT13" s="72">
        <v>18</v>
      </c>
      <c r="KU13" s="72">
        <v>47</v>
      </c>
      <c r="KV13" s="72">
        <v>48</v>
      </c>
      <c r="KW13" s="72">
        <v>145</v>
      </c>
      <c r="KX13" s="72">
        <v>8</v>
      </c>
      <c r="KY13" s="72">
        <v>74</v>
      </c>
      <c r="KZ13" s="72">
        <v>24</v>
      </c>
      <c r="LA13" s="72">
        <v>0</v>
      </c>
      <c r="LB13" s="72">
        <v>0</v>
      </c>
      <c r="LC13" s="72">
        <v>4</v>
      </c>
      <c r="LD13" s="72">
        <v>0</v>
      </c>
      <c r="LE13" s="72">
        <v>0</v>
      </c>
      <c r="LF13" s="72">
        <v>1</v>
      </c>
      <c r="LG13" s="72">
        <v>107</v>
      </c>
      <c r="LH13" s="72">
        <v>212</v>
      </c>
      <c r="LI13" s="72">
        <v>20</v>
      </c>
      <c r="LJ13" s="72">
        <v>27</v>
      </c>
      <c r="LK13" s="72">
        <v>9</v>
      </c>
      <c r="LL13" s="72">
        <v>88</v>
      </c>
      <c r="LM13" s="72">
        <v>14</v>
      </c>
      <c r="LN13" s="72">
        <v>10</v>
      </c>
      <c r="LO13" s="72">
        <v>29</v>
      </c>
    </row>
    <row r="14" spans="1:328" s="72" customFormat="1" x14ac:dyDescent="0.2">
      <c r="B14" s="77" t="s">
        <v>273</v>
      </c>
      <c r="D14" s="73">
        <v>2590.0700000000002</v>
      </c>
      <c r="F14" s="74">
        <v>0.48170000000000002</v>
      </c>
      <c r="G14" s="74">
        <v>0.51839999999999997</v>
      </c>
      <c r="H14" s="75">
        <v>433265</v>
      </c>
      <c r="I14" s="72">
        <f t="shared" si="0"/>
        <v>14.054081932866469</v>
      </c>
      <c r="J14" s="75">
        <v>226939</v>
      </c>
      <c r="K14" s="74">
        <v>0.52380000000000004</v>
      </c>
      <c r="L14" s="75">
        <v>206326</v>
      </c>
      <c r="M14" s="74">
        <v>0.47620000000000001</v>
      </c>
      <c r="N14" s="75">
        <v>119017</v>
      </c>
      <c r="O14" s="74">
        <v>0.2747</v>
      </c>
      <c r="P14" s="75">
        <v>106989</v>
      </c>
      <c r="Q14" s="74">
        <v>0.24690000000000001</v>
      </c>
      <c r="R14" s="75">
        <v>289338</v>
      </c>
      <c r="S14" s="74">
        <v>0.66779999999999995</v>
      </c>
      <c r="T14" s="75">
        <v>156225</v>
      </c>
      <c r="U14" s="74">
        <v>0.36059999999999998</v>
      </c>
      <c r="V14" s="75">
        <v>50891</v>
      </c>
      <c r="W14" s="74">
        <v>0.11749999999999999</v>
      </c>
      <c r="X14" s="75">
        <v>268387</v>
      </c>
      <c r="Y14" s="74">
        <v>0.61950000000000005</v>
      </c>
      <c r="Z14" s="72">
        <v>123</v>
      </c>
      <c r="AA14" s="72">
        <v>710</v>
      </c>
      <c r="AB14" s="75">
        <v>69739</v>
      </c>
      <c r="AC14" s="75">
        <v>115415</v>
      </c>
      <c r="AE14" s="74">
        <v>5.4800000000000001E-2</v>
      </c>
      <c r="AF14" s="74">
        <v>2.8500000000000001E-2</v>
      </c>
      <c r="AG14" s="74">
        <v>1.15E-2</v>
      </c>
      <c r="AH14" s="72">
        <v>10</v>
      </c>
      <c r="AL14" s="75">
        <v>91923</v>
      </c>
      <c r="AM14" s="74">
        <v>0.32369999999999999</v>
      </c>
      <c r="AN14" s="75">
        <v>137914</v>
      </c>
      <c r="AO14" s="74">
        <v>0.7802</v>
      </c>
      <c r="AP14" s="75">
        <v>336551</v>
      </c>
      <c r="AQ14" s="74">
        <v>9.9000000000000005E-2</v>
      </c>
      <c r="AR14" s="75">
        <v>43435</v>
      </c>
      <c r="AS14" s="74">
        <v>0.2001</v>
      </c>
      <c r="AT14" s="75">
        <v>89088</v>
      </c>
      <c r="AU14" s="74">
        <v>0.24709999999999999</v>
      </c>
      <c r="AV14" s="75">
        <v>108183</v>
      </c>
      <c r="AW14" s="74">
        <v>0.54449999999999998</v>
      </c>
      <c r="AX14" s="75">
        <v>235368</v>
      </c>
      <c r="AY14" s="74">
        <v>9.3700000000000006E-2</v>
      </c>
      <c r="AZ14" s="75">
        <v>41322</v>
      </c>
      <c r="BA14" s="74">
        <v>3.7499999999999999E-2</v>
      </c>
      <c r="BB14" s="75">
        <v>15660</v>
      </c>
      <c r="BC14" s="72">
        <v>547</v>
      </c>
      <c r="BD14" s="72">
        <v>425</v>
      </c>
      <c r="BE14" s="72">
        <v>122</v>
      </c>
      <c r="BF14" s="75">
        <v>3986</v>
      </c>
      <c r="BG14" s="75">
        <v>3515</v>
      </c>
      <c r="BH14" s="72">
        <v>122</v>
      </c>
      <c r="BI14" s="72">
        <v>0</v>
      </c>
      <c r="BJ14" s="72">
        <v>2</v>
      </c>
      <c r="BK14" s="72">
        <v>1</v>
      </c>
      <c r="BL14" s="72">
        <v>0</v>
      </c>
      <c r="BM14" s="72">
        <v>714</v>
      </c>
      <c r="BN14" s="72">
        <v>49</v>
      </c>
      <c r="BO14" s="75">
        <v>7214</v>
      </c>
      <c r="BP14" s="72">
        <v>44</v>
      </c>
      <c r="BQ14" s="72">
        <v>5</v>
      </c>
      <c r="BR14" s="75">
        <v>1215</v>
      </c>
      <c r="BS14" s="72">
        <v>47</v>
      </c>
      <c r="BT14" s="72">
        <v>1</v>
      </c>
      <c r="BU14" s="72">
        <v>73</v>
      </c>
      <c r="BV14" s="72">
        <v>115</v>
      </c>
      <c r="BW14" s="72">
        <v>497</v>
      </c>
      <c r="BX14" s="72">
        <v>72</v>
      </c>
      <c r="BY14" s="72">
        <v>170</v>
      </c>
      <c r="BZ14" s="75">
        <v>1075</v>
      </c>
      <c r="CA14" s="75">
        <v>3900</v>
      </c>
      <c r="CB14" s="72">
        <v>11</v>
      </c>
      <c r="CC14" s="75">
        <v>1651</v>
      </c>
      <c r="CD14" s="72">
        <v>109</v>
      </c>
      <c r="CE14" s="72">
        <v>293</v>
      </c>
      <c r="CF14" s="72">
        <v>900</v>
      </c>
      <c r="CG14" s="72">
        <v>349</v>
      </c>
      <c r="CH14" s="74">
        <v>0.22950000000000001</v>
      </c>
      <c r="CI14" s="74">
        <v>0.33929999999999999</v>
      </c>
      <c r="CJ14" s="74">
        <v>0.3876</v>
      </c>
      <c r="CK14" s="74">
        <v>0.83199999999999996</v>
      </c>
      <c r="CL14" s="74">
        <v>0.25069999999999998</v>
      </c>
      <c r="CM14" s="74">
        <v>0.88029999999999997</v>
      </c>
      <c r="CN14" s="72">
        <v>0</v>
      </c>
      <c r="CP14" s="75">
        <v>243036</v>
      </c>
      <c r="CQ14" s="73">
        <v>106981.2</v>
      </c>
      <c r="CR14" s="73">
        <v>101934.39999999999</v>
      </c>
      <c r="CS14" s="73">
        <v>34120.400000000001</v>
      </c>
      <c r="CT14" s="75">
        <v>65309</v>
      </c>
      <c r="CU14" s="72">
        <v>245</v>
      </c>
      <c r="CV14" s="72">
        <v>524</v>
      </c>
      <c r="CW14" s="75">
        <v>1403</v>
      </c>
      <c r="CX14" s="75">
        <v>133780</v>
      </c>
      <c r="CY14" s="75">
        <v>7287</v>
      </c>
      <c r="CZ14" s="72">
        <v>488</v>
      </c>
      <c r="DA14" s="75">
        <v>14626</v>
      </c>
      <c r="DB14" s="72">
        <v>923</v>
      </c>
      <c r="DC14" s="72">
        <v>529</v>
      </c>
      <c r="DD14" s="75">
        <v>49995</v>
      </c>
      <c r="DE14" s="75">
        <v>2515</v>
      </c>
      <c r="DF14" s="72">
        <v>224</v>
      </c>
      <c r="DG14" s="75">
        <v>24642</v>
      </c>
      <c r="DH14" s="75">
        <v>1474</v>
      </c>
      <c r="DI14" s="72">
        <v>84</v>
      </c>
      <c r="DJ14" s="75">
        <v>18079</v>
      </c>
      <c r="DK14" s="72">
        <v>931</v>
      </c>
      <c r="DL14" s="72">
        <v>22</v>
      </c>
      <c r="DM14" s="75">
        <v>13468</v>
      </c>
      <c r="DN14" s="72">
        <v>946</v>
      </c>
      <c r="DO14" s="72">
        <v>7.76</v>
      </c>
      <c r="DQ14" s="74">
        <v>9.5500000000000002E-2</v>
      </c>
      <c r="DR14" s="75">
        <v>18094819</v>
      </c>
      <c r="DS14" s="75">
        <v>91106</v>
      </c>
      <c r="DT14" s="73">
        <v>53705.37</v>
      </c>
      <c r="DU14" s="72">
        <v>50</v>
      </c>
      <c r="DV14" s="72">
        <v>50</v>
      </c>
      <c r="DW14" s="72">
        <v>12</v>
      </c>
      <c r="DX14" s="72">
        <v>2</v>
      </c>
      <c r="DY14" s="72">
        <v>86</v>
      </c>
      <c r="DZ14" s="72">
        <v>44</v>
      </c>
      <c r="EA14" s="75">
        <v>8968</v>
      </c>
      <c r="EB14" s="75">
        <v>16300</v>
      </c>
      <c r="EC14" s="75">
        <v>2132142</v>
      </c>
      <c r="ED14" s="75">
        <v>213636</v>
      </c>
      <c r="EE14" s="75">
        <v>210622</v>
      </c>
      <c r="EF14" s="74">
        <v>0.9859</v>
      </c>
      <c r="EG14" s="74">
        <v>0.4244</v>
      </c>
      <c r="EH14" s="74">
        <v>0.5756</v>
      </c>
      <c r="EI14" s="75">
        <v>3014</v>
      </c>
      <c r="EJ14" s="74">
        <v>1.41E-2</v>
      </c>
      <c r="EK14" s="75">
        <v>18227</v>
      </c>
      <c r="EL14" s="75">
        <v>50641</v>
      </c>
      <c r="EM14" s="73">
        <v>13762.01</v>
      </c>
      <c r="EN14" s="75">
        <v>173679</v>
      </c>
      <c r="EO14" s="74">
        <v>0.1585</v>
      </c>
      <c r="EP14" s="74">
        <v>0.25330000000000003</v>
      </c>
      <c r="EQ14" s="74">
        <v>0.2208</v>
      </c>
      <c r="ER14" s="74">
        <v>0.35439999999999999</v>
      </c>
      <c r="ES14" s="72">
        <v>335.62</v>
      </c>
      <c r="EU14" s="72">
        <v>53.54</v>
      </c>
      <c r="EW14" s="72">
        <v>50</v>
      </c>
      <c r="EX14" s="72">
        <v>24</v>
      </c>
      <c r="EY14" s="72">
        <v>9</v>
      </c>
      <c r="EZ14" s="72">
        <v>2</v>
      </c>
      <c r="FA14" s="72">
        <v>1</v>
      </c>
      <c r="FB14" s="72">
        <v>3</v>
      </c>
      <c r="FC14" s="72">
        <v>126</v>
      </c>
      <c r="FD14" s="72">
        <v>0</v>
      </c>
      <c r="FE14" s="72">
        <v>15</v>
      </c>
      <c r="FF14" s="72">
        <v>3</v>
      </c>
      <c r="FG14" s="72">
        <v>14</v>
      </c>
      <c r="FH14" s="72">
        <v>35</v>
      </c>
      <c r="FI14" s="72">
        <v>21</v>
      </c>
      <c r="FJ14" s="73">
        <v>80472.649999999994</v>
      </c>
      <c r="FK14" s="73">
        <v>78402.45</v>
      </c>
      <c r="FL14" s="73">
        <v>604429.03</v>
      </c>
      <c r="FM14" s="73">
        <v>1057064.75</v>
      </c>
      <c r="FN14" s="73">
        <v>4072.71</v>
      </c>
      <c r="FO14" s="72">
        <v>87.53</v>
      </c>
      <c r="FP14" s="73">
        <v>229772.44</v>
      </c>
      <c r="FQ14" s="73">
        <v>7233.03</v>
      </c>
      <c r="FR14" s="73">
        <v>60064.02</v>
      </c>
      <c r="FS14" s="73">
        <v>1787.97</v>
      </c>
      <c r="FT14" s="73">
        <v>343662.75</v>
      </c>
      <c r="FU14" s="73">
        <v>9213.31</v>
      </c>
      <c r="FV14" s="73">
        <v>605846.94999999995</v>
      </c>
      <c r="FW14" s="73">
        <v>81593.39</v>
      </c>
      <c r="FX14" s="73">
        <v>1894.79</v>
      </c>
      <c r="FY14" s="72">
        <v>50.26</v>
      </c>
      <c r="FZ14" s="72">
        <v>0</v>
      </c>
      <c r="GA14" s="72">
        <v>0</v>
      </c>
      <c r="GB14" s="73">
        <v>5344.38</v>
      </c>
      <c r="GC14" s="72">
        <v>136.72999999999999</v>
      </c>
      <c r="GD14" s="73">
        <v>100073.57</v>
      </c>
      <c r="GE14" s="73">
        <v>2033.19</v>
      </c>
      <c r="GF14" s="73">
        <v>312970.46999999997</v>
      </c>
      <c r="GG14" s="73">
        <v>7795.85</v>
      </c>
      <c r="GH14" s="72">
        <v>310.3</v>
      </c>
      <c r="GI14" s="73">
        <v>5117.84</v>
      </c>
      <c r="GJ14" s="72">
        <v>0</v>
      </c>
      <c r="GK14" s="72">
        <v>0</v>
      </c>
      <c r="GL14" s="73">
        <v>17954.04</v>
      </c>
      <c r="GM14" s="73">
        <v>6083.63</v>
      </c>
      <c r="GN14" s="73">
        <v>31561.05</v>
      </c>
      <c r="GO14" s="73">
        <v>12406.61</v>
      </c>
      <c r="GP14" s="72">
        <v>0</v>
      </c>
      <c r="GQ14" s="72">
        <v>0</v>
      </c>
      <c r="GR14" s="72">
        <v>0</v>
      </c>
      <c r="GS14" s="72">
        <v>0</v>
      </c>
      <c r="GT14" s="73">
        <v>12159.41</v>
      </c>
      <c r="GU14" s="73">
        <v>90878.7</v>
      </c>
      <c r="GV14" s="72">
        <v>0</v>
      </c>
      <c r="GW14" s="72">
        <v>0</v>
      </c>
      <c r="GX14" s="73">
        <v>41379.379999999997</v>
      </c>
      <c r="GY14" s="73">
        <v>164049.47</v>
      </c>
      <c r="GZ14" s="72">
        <v>0</v>
      </c>
      <c r="HA14" s="72">
        <v>0</v>
      </c>
      <c r="HB14" s="72">
        <v>7.57</v>
      </c>
      <c r="HC14" s="72">
        <v>41.73</v>
      </c>
      <c r="HD14" s="72">
        <v>0</v>
      </c>
      <c r="HE14" s="72">
        <v>0</v>
      </c>
      <c r="HF14" s="72">
        <v>73.599999999999994</v>
      </c>
      <c r="HG14" s="72">
        <v>236.95</v>
      </c>
      <c r="HH14" s="72">
        <v>0</v>
      </c>
      <c r="HI14" s="72">
        <v>0</v>
      </c>
      <c r="HJ14" s="72">
        <v>0</v>
      </c>
      <c r="HK14" s="72">
        <v>0</v>
      </c>
      <c r="HL14" s="72">
        <v>236.24</v>
      </c>
      <c r="HM14" s="73">
        <v>2722.26</v>
      </c>
      <c r="HN14" s="72">
        <v>0</v>
      </c>
      <c r="HO14" s="72">
        <v>0</v>
      </c>
      <c r="HP14" s="72">
        <v>0</v>
      </c>
      <c r="HQ14" s="72">
        <v>0</v>
      </c>
      <c r="HR14" s="72">
        <v>0</v>
      </c>
      <c r="HS14" s="72">
        <v>0</v>
      </c>
      <c r="HT14" s="72">
        <v>0</v>
      </c>
      <c r="HU14" s="72">
        <v>0</v>
      </c>
      <c r="HV14" s="72">
        <v>119.55</v>
      </c>
      <c r="HW14" s="72">
        <v>574.28</v>
      </c>
      <c r="HX14" s="73">
        <v>3683.15</v>
      </c>
      <c r="HY14" s="73">
        <v>11259.16</v>
      </c>
      <c r="HZ14" s="73">
        <v>50936.35</v>
      </c>
      <c r="IA14" s="73">
        <v>22127.87</v>
      </c>
      <c r="IB14" s="73">
        <v>49373.42</v>
      </c>
      <c r="IC14" s="73">
        <v>200708.43</v>
      </c>
      <c r="ID14" s="72">
        <v>226.45</v>
      </c>
      <c r="IE14" s="72">
        <v>321.07</v>
      </c>
      <c r="IF14" s="72">
        <v>140.4</v>
      </c>
      <c r="IG14" s="72">
        <v>779.22</v>
      </c>
      <c r="IH14" s="72">
        <v>555.46</v>
      </c>
      <c r="II14" s="73">
        <v>2101.33</v>
      </c>
      <c r="IJ14" s="73">
        <v>30293.65</v>
      </c>
      <c r="IK14" s="73">
        <v>33979.97</v>
      </c>
      <c r="IL14" s="72">
        <v>152.22999999999999</v>
      </c>
      <c r="IM14" s="72">
        <v>522.69000000000005</v>
      </c>
      <c r="IN14" s="72">
        <v>0</v>
      </c>
      <c r="IO14" s="72">
        <v>0</v>
      </c>
      <c r="IP14" s="72">
        <v>0</v>
      </c>
      <c r="IQ14" s="72">
        <v>0</v>
      </c>
      <c r="IR14" s="72">
        <v>0</v>
      </c>
      <c r="IS14" s="72">
        <v>0</v>
      </c>
      <c r="IT14" s="72">
        <v>31.2</v>
      </c>
      <c r="IU14" s="72">
        <v>142.27000000000001</v>
      </c>
      <c r="IV14" s="72">
        <v>0</v>
      </c>
      <c r="IW14" s="72">
        <v>0</v>
      </c>
      <c r="IX14" s="72">
        <v>57</v>
      </c>
      <c r="IY14" s="72">
        <v>234.77</v>
      </c>
      <c r="IZ14" s="72">
        <v>0</v>
      </c>
      <c r="JA14" s="72">
        <v>0</v>
      </c>
      <c r="JB14" s="72">
        <v>0</v>
      </c>
      <c r="JC14" s="72">
        <v>0</v>
      </c>
      <c r="JD14" s="73">
        <v>6258.88</v>
      </c>
      <c r="JE14" s="73">
        <v>47572.98</v>
      </c>
      <c r="JF14" s="72">
        <v>0</v>
      </c>
      <c r="JG14" s="72">
        <v>0</v>
      </c>
      <c r="JH14" s="72">
        <v>60.65</v>
      </c>
      <c r="JI14" s="72">
        <v>213.88</v>
      </c>
      <c r="JJ14" s="72">
        <v>507.53</v>
      </c>
      <c r="JK14" s="73">
        <v>2636.81</v>
      </c>
      <c r="JL14" s="72">
        <v>0</v>
      </c>
      <c r="JM14" s="72">
        <v>0</v>
      </c>
      <c r="JN14" s="72">
        <v>0</v>
      </c>
      <c r="JO14" s="72">
        <v>0</v>
      </c>
      <c r="JP14" s="75">
        <v>39920</v>
      </c>
      <c r="JQ14" s="75">
        <v>132161</v>
      </c>
      <c r="JR14" s="74">
        <v>0.30499999999999999</v>
      </c>
      <c r="JS14" s="75">
        <v>27149</v>
      </c>
      <c r="JT14" s="75">
        <v>36846</v>
      </c>
      <c r="JU14" s="75">
        <v>3291</v>
      </c>
      <c r="JV14" s="72">
        <v>469</v>
      </c>
      <c r="JW14" s="72">
        <v>118</v>
      </c>
      <c r="JX14" s="72">
        <v>121</v>
      </c>
      <c r="JY14" s="72">
        <v>0</v>
      </c>
      <c r="JZ14" s="72">
        <v>3</v>
      </c>
      <c r="KA14" s="72">
        <v>0</v>
      </c>
      <c r="KB14" s="72">
        <v>0</v>
      </c>
      <c r="KC14" s="72">
        <v>5</v>
      </c>
      <c r="KD14" s="72">
        <v>4</v>
      </c>
      <c r="KE14" s="72">
        <v>2</v>
      </c>
      <c r="KF14" s="72">
        <v>0</v>
      </c>
      <c r="KG14" s="72">
        <v>0</v>
      </c>
      <c r="KH14" s="72">
        <v>99</v>
      </c>
      <c r="KI14" s="72">
        <v>0</v>
      </c>
      <c r="KJ14" s="72">
        <v>0</v>
      </c>
      <c r="KK14" s="72">
        <v>0</v>
      </c>
      <c r="KL14" s="72">
        <v>0</v>
      </c>
      <c r="KM14" s="72">
        <v>44</v>
      </c>
      <c r="KN14" s="72">
        <v>9</v>
      </c>
      <c r="KO14" s="72">
        <v>79</v>
      </c>
      <c r="KP14" s="72">
        <v>7</v>
      </c>
      <c r="KQ14" s="72">
        <v>5</v>
      </c>
      <c r="KR14" s="72">
        <v>0</v>
      </c>
      <c r="KS14" s="72">
        <v>9</v>
      </c>
      <c r="KT14" s="72">
        <v>5</v>
      </c>
      <c r="KU14" s="72">
        <v>66</v>
      </c>
      <c r="KV14" s="72">
        <v>38</v>
      </c>
      <c r="KW14" s="72">
        <v>1</v>
      </c>
      <c r="KX14" s="72">
        <v>0</v>
      </c>
      <c r="KY14" s="72">
        <v>11</v>
      </c>
      <c r="KZ14" s="72">
        <v>12</v>
      </c>
      <c r="LA14" s="72">
        <v>0</v>
      </c>
      <c r="LB14" s="72">
        <v>8</v>
      </c>
      <c r="LC14" s="72">
        <v>0</v>
      </c>
      <c r="LD14" s="72">
        <v>0</v>
      </c>
      <c r="LE14" s="72">
        <v>0</v>
      </c>
      <c r="LF14" s="72">
        <v>6</v>
      </c>
      <c r="LG14" s="72">
        <v>15</v>
      </c>
      <c r="LH14" s="72">
        <v>35</v>
      </c>
      <c r="LI14" s="72">
        <v>0</v>
      </c>
      <c r="LJ14" s="72">
        <v>0</v>
      </c>
      <c r="LK14" s="72">
        <v>2</v>
      </c>
      <c r="LL14" s="72">
        <v>29</v>
      </c>
      <c r="LM14" s="72">
        <v>0</v>
      </c>
      <c r="LN14" s="72">
        <v>1</v>
      </c>
      <c r="LO14" s="72">
        <v>15</v>
      </c>
    </row>
    <row r="15" spans="1:328" s="72" customFormat="1" x14ac:dyDescent="0.2">
      <c r="B15" s="77" t="s">
        <v>501</v>
      </c>
      <c r="D15" s="73">
        <v>3644.8</v>
      </c>
      <c r="F15" s="74">
        <v>0.2601</v>
      </c>
      <c r="G15" s="74">
        <v>0.7399</v>
      </c>
      <c r="H15" s="75">
        <v>177443</v>
      </c>
      <c r="I15" s="72">
        <f t="shared" si="0"/>
        <v>5.7558271737011415</v>
      </c>
      <c r="J15" s="75">
        <v>91644</v>
      </c>
      <c r="K15" s="74">
        <v>0.51649999999999996</v>
      </c>
      <c r="L15" s="75">
        <v>85799</v>
      </c>
      <c r="M15" s="74">
        <v>0.48349999999999999</v>
      </c>
      <c r="N15" s="75">
        <v>48847</v>
      </c>
      <c r="O15" s="74">
        <v>0.27529999999999999</v>
      </c>
      <c r="P15" s="75">
        <v>41269</v>
      </c>
      <c r="Q15" s="74">
        <v>0.2326</v>
      </c>
      <c r="R15" s="75">
        <v>118728</v>
      </c>
      <c r="S15" s="74">
        <v>0.66910000000000003</v>
      </c>
      <c r="T15" s="75">
        <v>61802</v>
      </c>
      <c r="U15" s="74">
        <v>0.3483</v>
      </c>
      <c r="V15" s="75">
        <v>25523</v>
      </c>
      <c r="W15" s="74">
        <v>0.14380000000000001</v>
      </c>
      <c r="X15" s="75">
        <v>131425</v>
      </c>
      <c r="Y15" s="74">
        <v>0.74070000000000003</v>
      </c>
      <c r="Z15" s="72">
        <v>111</v>
      </c>
      <c r="AA15" s="72">
        <v>192</v>
      </c>
      <c r="AB15" s="75">
        <v>34806</v>
      </c>
      <c r="AC15" s="75">
        <v>49678</v>
      </c>
      <c r="AE15" s="74">
        <v>9.06E-2</v>
      </c>
      <c r="AF15" s="74">
        <v>3.3700000000000001E-2</v>
      </c>
      <c r="AG15" s="74">
        <v>1.9699999999999999E-2</v>
      </c>
      <c r="AH15" s="72">
        <v>4</v>
      </c>
      <c r="AL15" s="75">
        <v>42964</v>
      </c>
      <c r="AM15" s="74">
        <v>0.2626</v>
      </c>
      <c r="AN15" s="75">
        <v>45836</v>
      </c>
      <c r="AO15" s="74">
        <v>0.82950000000000002</v>
      </c>
      <c r="AP15" s="75">
        <v>145415</v>
      </c>
      <c r="AQ15" s="76">
        <v>0.13</v>
      </c>
      <c r="AR15" s="75">
        <v>22736</v>
      </c>
      <c r="AS15" s="74">
        <v>0.37809999999999999</v>
      </c>
      <c r="AT15" s="75">
        <v>66529</v>
      </c>
      <c r="AU15" s="74">
        <v>0.22189999999999999</v>
      </c>
      <c r="AV15" s="75">
        <v>39000</v>
      </c>
      <c r="AW15" s="74">
        <v>0.62819999999999998</v>
      </c>
      <c r="AX15" s="75">
        <v>109978</v>
      </c>
      <c r="AY15" s="74">
        <v>0.12839999999999999</v>
      </c>
      <c r="AZ15" s="75">
        <v>22515</v>
      </c>
      <c r="BA15" s="74">
        <v>2.2499999999999999E-2</v>
      </c>
      <c r="BB15" s="75">
        <v>3891</v>
      </c>
      <c r="BC15" s="72">
        <v>280</v>
      </c>
      <c r="BD15" s="72">
        <v>230</v>
      </c>
      <c r="BE15" s="72">
        <v>50</v>
      </c>
      <c r="BF15" s="75">
        <v>1601</v>
      </c>
      <c r="BG15" s="75">
        <v>1282</v>
      </c>
      <c r="BH15" s="72">
        <v>309</v>
      </c>
      <c r="BI15" s="72">
        <v>0</v>
      </c>
      <c r="BJ15" s="72">
        <v>1</v>
      </c>
      <c r="BK15" s="72">
        <v>3</v>
      </c>
      <c r="BL15" s="72">
        <v>0</v>
      </c>
      <c r="BM15" s="72">
        <v>190</v>
      </c>
      <c r="BN15" s="72">
        <v>9</v>
      </c>
      <c r="BO15" s="75">
        <v>1857</v>
      </c>
      <c r="BP15" s="72">
        <v>12</v>
      </c>
      <c r="BQ15" s="72">
        <v>0</v>
      </c>
      <c r="BR15" s="72">
        <v>294</v>
      </c>
      <c r="BS15" s="72">
        <v>14</v>
      </c>
      <c r="BT15" s="72">
        <v>2</v>
      </c>
      <c r="BU15" s="72">
        <v>14</v>
      </c>
      <c r="BV15" s="72">
        <v>46</v>
      </c>
      <c r="BW15" s="72">
        <v>30</v>
      </c>
      <c r="BX15" s="72">
        <v>10</v>
      </c>
      <c r="BY15" s="72">
        <v>50</v>
      </c>
      <c r="BZ15" s="72">
        <v>226</v>
      </c>
      <c r="CA15" s="75">
        <v>1159</v>
      </c>
      <c r="CB15" s="72">
        <v>7</v>
      </c>
      <c r="CC15" s="75">
        <v>2239</v>
      </c>
      <c r="CD15" s="72">
        <v>114</v>
      </c>
      <c r="CE15" s="72">
        <v>368</v>
      </c>
      <c r="CF15" s="75">
        <v>1146</v>
      </c>
      <c r="CG15" s="72">
        <v>611</v>
      </c>
      <c r="CH15" s="74">
        <v>0.1406</v>
      </c>
      <c r="CI15" s="74">
        <v>0.1603</v>
      </c>
      <c r="CJ15" s="74">
        <v>0.45679999999999998</v>
      </c>
      <c r="CK15" s="74">
        <v>0.74160000000000004</v>
      </c>
      <c r="CL15" s="74">
        <v>0.12590000000000001</v>
      </c>
      <c r="CM15" s="74">
        <v>0.78439999999999999</v>
      </c>
      <c r="CN15" s="72">
        <v>0</v>
      </c>
      <c r="CP15" s="75">
        <v>63998</v>
      </c>
      <c r="CQ15" s="73">
        <v>56052.85</v>
      </c>
      <c r="CR15" s="73">
        <v>7482.93</v>
      </c>
      <c r="CS15" s="72">
        <v>464.22</v>
      </c>
      <c r="CT15" s="75">
        <v>16162</v>
      </c>
      <c r="CU15" s="72">
        <v>22</v>
      </c>
      <c r="CV15" s="72">
        <v>31</v>
      </c>
      <c r="CW15" s="72">
        <v>904</v>
      </c>
      <c r="CX15" s="75">
        <v>51153</v>
      </c>
      <c r="CY15" s="75">
        <v>3059</v>
      </c>
      <c r="CZ15" s="72">
        <v>302</v>
      </c>
      <c r="DA15" s="75">
        <v>6132</v>
      </c>
      <c r="DB15" s="72">
        <v>429</v>
      </c>
      <c r="DC15" s="72">
        <v>331</v>
      </c>
      <c r="DD15" s="75">
        <v>19760</v>
      </c>
      <c r="DE15" s="75">
        <v>1148</v>
      </c>
      <c r="DF15" s="72">
        <v>196</v>
      </c>
      <c r="DG15" s="75">
        <v>10251</v>
      </c>
      <c r="DH15" s="72">
        <v>701</v>
      </c>
      <c r="DI15" s="72">
        <v>59</v>
      </c>
      <c r="DJ15" s="75">
        <v>6411</v>
      </c>
      <c r="DK15" s="72">
        <v>359</v>
      </c>
      <c r="DL15" s="72">
        <v>5</v>
      </c>
      <c r="DM15" s="75">
        <v>3078</v>
      </c>
      <c r="DN15" s="72">
        <v>205</v>
      </c>
      <c r="DO15" s="72">
        <v>7.64</v>
      </c>
      <c r="DQ15" s="74">
        <v>0.12139999999999999</v>
      </c>
      <c r="DR15" s="75">
        <v>13357558</v>
      </c>
      <c r="DS15" s="75">
        <v>40523</v>
      </c>
      <c r="DT15" s="73">
        <v>24081.43</v>
      </c>
      <c r="DU15" s="72">
        <v>10</v>
      </c>
      <c r="DV15" s="72">
        <v>41</v>
      </c>
      <c r="DW15" s="72">
        <v>3</v>
      </c>
      <c r="DX15" s="72">
        <v>0</v>
      </c>
      <c r="DY15" s="72">
        <v>178</v>
      </c>
      <c r="DZ15" s="72">
        <v>39</v>
      </c>
      <c r="EA15" s="75">
        <v>6821</v>
      </c>
      <c r="EB15" s="75">
        <v>10675</v>
      </c>
      <c r="EC15" s="75">
        <v>1325952</v>
      </c>
      <c r="ED15" s="75">
        <v>77862</v>
      </c>
      <c r="EE15" s="75">
        <v>76452</v>
      </c>
      <c r="EF15" s="74">
        <v>0.9819</v>
      </c>
      <c r="EG15" s="74">
        <v>0.3614</v>
      </c>
      <c r="EH15" s="74">
        <v>0.63859999999999995</v>
      </c>
      <c r="EI15" s="75">
        <v>1410</v>
      </c>
      <c r="EJ15" s="74">
        <v>1.8100000000000002E-2</v>
      </c>
      <c r="EK15" s="75">
        <v>4406</v>
      </c>
      <c r="EL15" s="75">
        <v>12871</v>
      </c>
      <c r="EM15" s="73">
        <v>4181.83</v>
      </c>
      <c r="EN15" s="75">
        <v>63036</v>
      </c>
      <c r="EO15" s="74">
        <v>0.32740000000000002</v>
      </c>
      <c r="EP15" s="74">
        <v>0.27439999999999998</v>
      </c>
      <c r="EQ15" s="74">
        <v>0.13930000000000001</v>
      </c>
      <c r="ER15" s="74">
        <v>0.25309999999999999</v>
      </c>
      <c r="ES15" s="72">
        <v>186.53</v>
      </c>
      <c r="EU15" s="72">
        <v>53.47</v>
      </c>
      <c r="EW15" s="72">
        <v>32</v>
      </c>
      <c r="EX15" s="72">
        <v>3</v>
      </c>
      <c r="EY15" s="72">
        <v>3</v>
      </c>
      <c r="EZ15" s="72">
        <v>0</v>
      </c>
      <c r="FA15" s="72">
        <v>1</v>
      </c>
      <c r="FB15" s="72">
        <v>4</v>
      </c>
      <c r="FC15" s="72">
        <v>48</v>
      </c>
      <c r="FD15" s="72">
        <v>0</v>
      </c>
      <c r="FE15" s="72">
        <v>9</v>
      </c>
      <c r="FF15" s="72">
        <v>1</v>
      </c>
      <c r="FG15" s="72">
        <v>1</v>
      </c>
      <c r="FH15" s="72">
        <v>33</v>
      </c>
      <c r="FI15" s="72">
        <v>6</v>
      </c>
      <c r="FJ15" s="73">
        <v>40615.9</v>
      </c>
      <c r="FK15" s="73">
        <v>36430.9</v>
      </c>
      <c r="FL15" s="73">
        <v>318801.52</v>
      </c>
      <c r="FM15" s="75">
        <v>636044</v>
      </c>
      <c r="FN15" s="73">
        <v>2573.6</v>
      </c>
      <c r="FO15" s="72">
        <v>56.52</v>
      </c>
      <c r="FP15" s="73">
        <v>101464.02</v>
      </c>
      <c r="FQ15" s="73">
        <v>3802.68</v>
      </c>
      <c r="FR15" s="73">
        <v>48152.480000000003</v>
      </c>
      <c r="FS15" s="73">
        <v>1532.48</v>
      </c>
      <c r="FT15" s="73">
        <v>213556.92</v>
      </c>
      <c r="FU15" s="73">
        <v>5565.61</v>
      </c>
      <c r="FV15" s="73">
        <v>35272.74</v>
      </c>
      <c r="FW15" s="73">
        <v>4276.41</v>
      </c>
      <c r="FX15" s="73">
        <v>10564.65</v>
      </c>
      <c r="FY15" s="72">
        <v>285.31</v>
      </c>
      <c r="FZ15" s="72">
        <v>0</v>
      </c>
      <c r="GA15" s="72">
        <v>0</v>
      </c>
      <c r="GB15" s="73">
        <v>5748.21</v>
      </c>
      <c r="GC15" s="72">
        <v>135.51</v>
      </c>
      <c r="GD15" s="73">
        <v>27793.13</v>
      </c>
      <c r="GE15" s="72">
        <v>581.61</v>
      </c>
      <c r="GF15" s="73">
        <v>42281.17</v>
      </c>
      <c r="GG15" s="73">
        <v>1224.68</v>
      </c>
      <c r="GH15" s="72">
        <v>412.2</v>
      </c>
      <c r="GI15" s="75">
        <v>8939</v>
      </c>
      <c r="GJ15" s="72">
        <v>0</v>
      </c>
      <c r="GK15" s="72">
        <v>0</v>
      </c>
      <c r="GL15" s="73">
        <v>8070.94</v>
      </c>
      <c r="GM15" s="73">
        <v>2975.47</v>
      </c>
      <c r="GN15" s="73">
        <v>6473.81</v>
      </c>
      <c r="GO15" s="73">
        <v>2428.46</v>
      </c>
      <c r="GP15" s="72">
        <v>438.87</v>
      </c>
      <c r="GQ15" s="73">
        <v>1783.2</v>
      </c>
      <c r="GR15" s="72">
        <v>0</v>
      </c>
      <c r="GS15" s="72">
        <v>0</v>
      </c>
      <c r="GT15" s="73">
        <v>1098.26</v>
      </c>
      <c r="GU15" s="73">
        <v>4082.35</v>
      </c>
      <c r="GV15" s="72">
        <v>893.62</v>
      </c>
      <c r="GW15" s="73">
        <v>6185.98</v>
      </c>
      <c r="GX15" s="73">
        <v>14357.58</v>
      </c>
      <c r="GY15" s="73">
        <v>59214.01</v>
      </c>
      <c r="GZ15" s="72">
        <v>0</v>
      </c>
      <c r="HA15" s="72">
        <v>0</v>
      </c>
      <c r="HB15" s="72">
        <v>495.76</v>
      </c>
      <c r="HC15" s="73">
        <v>4614.7</v>
      </c>
      <c r="HD15" s="72">
        <v>0</v>
      </c>
      <c r="HE15" s="72">
        <v>0</v>
      </c>
      <c r="HF15" s="72">
        <v>0</v>
      </c>
      <c r="HG15" s="72">
        <v>0</v>
      </c>
      <c r="HH15" s="73">
        <v>13583.38</v>
      </c>
      <c r="HI15" s="73">
        <v>39437.67</v>
      </c>
      <c r="HJ15" s="72">
        <v>0</v>
      </c>
      <c r="HK15" s="72">
        <v>0</v>
      </c>
      <c r="HL15" s="73">
        <v>1305.19</v>
      </c>
      <c r="HM15" s="73">
        <v>13669.05</v>
      </c>
      <c r="HN15" s="72">
        <v>0</v>
      </c>
      <c r="HO15" s="72">
        <v>0</v>
      </c>
      <c r="HP15" s="72">
        <v>63.85</v>
      </c>
      <c r="HQ15" s="72">
        <v>384.5</v>
      </c>
      <c r="HR15" s="72">
        <v>3.15</v>
      </c>
      <c r="HS15" s="72">
        <v>11.55</v>
      </c>
      <c r="HT15" s="72">
        <v>0</v>
      </c>
      <c r="HU15" s="72">
        <v>0</v>
      </c>
      <c r="HV15" s="72">
        <v>124.94</v>
      </c>
      <c r="HW15" s="72">
        <v>735.51</v>
      </c>
      <c r="HX15" s="73">
        <v>1466.56</v>
      </c>
      <c r="HY15" s="73">
        <v>5234.43</v>
      </c>
      <c r="HZ15" s="73">
        <v>27866.32</v>
      </c>
      <c r="IA15" s="73">
        <v>12068.6</v>
      </c>
      <c r="IB15" s="73">
        <v>23598.42</v>
      </c>
      <c r="IC15" s="73">
        <v>113294.74</v>
      </c>
      <c r="ID15" s="72">
        <v>0</v>
      </c>
      <c r="IE15" s="72">
        <v>0</v>
      </c>
      <c r="IF15" s="72">
        <v>99.42</v>
      </c>
      <c r="IG15" s="72">
        <v>92.75</v>
      </c>
      <c r="IH15" s="72">
        <v>227</v>
      </c>
      <c r="II15" s="73">
        <v>1599.47</v>
      </c>
      <c r="IJ15" s="72">
        <v>755.05</v>
      </c>
      <c r="IK15" s="72">
        <v>658.35</v>
      </c>
      <c r="IL15" s="72">
        <v>0</v>
      </c>
      <c r="IM15" s="72">
        <v>0</v>
      </c>
      <c r="IN15" s="73">
        <v>1778.76</v>
      </c>
      <c r="IO15" s="73">
        <v>40012.29</v>
      </c>
      <c r="IP15" s="72">
        <v>0</v>
      </c>
      <c r="IQ15" s="72">
        <v>0</v>
      </c>
      <c r="IR15" s="72">
        <v>0</v>
      </c>
      <c r="IS15" s="72">
        <v>0</v>
      </c>
      <c r="IT15" s="72">
        <v>10.24</v>
      </c>
      <c r="IU15" s="72">
        <v>67.069999999999993</v>
      </c>
      <c r="IV15" s="72">
        <v>0</v>
      </c>
      <c r="IW15" s="72">
        <v>0</v>
      </c>
      <c r="IX15" s="72">
        <v>0</v>
      </c>
      <c r="IY15" s="72">
        <v>0</v>
      </c>
      <c r="IZ15" s="72">
        <v>0</v>
      </c>
      <c r="JA15" s="72">
        <v>0</v>
      </c>
      <c r="JB15" s="72">
        <v>386.7</v>
      </c>
      <c r="JC15" s="73">
        <v>1235.46</v>
      </c>
      <c r="JD15" s="75">
        <v>8427</v>
      </c>
      <c r="JE15" s="73">
        <v>66044.75</v>
      </c>
      <c r="JF15" s="73">
        <v>1145.28</v>
      </c>
      <c r="JG15" s="73">
        <v>7545.99</v>
      </c>
      <c r="JH15" s="72">
        <v>207.33</v>
      </c>
      <c r="JI15" s="72">
        <v>944.61</v>
      </c>
      <c r="JJ15" s="72">
        <v>81.150000000000006</v>
      </c>
      <c r="JK15" s="72">
        <v>456.77</v>
      </c>
      <c r="JL15" s="72">
        <v>0</v>
      </c>
      <c r="JM15" s="72">
        <v>0</v>
      </c>
      <c r="JN15" s="72">
        <v>0</v>
      </c>
      <c r="JO15" s="72">
        <v>0</v>
      </c>
      <c r="JP15" s="75">
        <v>19461</v>
      </c>
      <c r="JQ15" s="75">
        <v>76483</v>
      </c>
      <c r="JR15" s="74">
        <v>0.43099999999999999</v>
      </c>
      <c r="JS15" s="75">
        <v>28986</v>
      </c>
      <c r="JT15" s="75">
        <v>3416</v>
      </c>
      <c r="JU15" s="72">
        <v>14</v>
      </c>
      <c r="JV15" s="72">
        <v>44</v>
      </c>
      <c r="JW15" s="72">
        <v>68</v>
      </c>
      <c r="JX15" s="72">
        <v>26</v>
      </c>
      <c r="JY15" s="72">
        <v>0</v>
      </c>
      <c r="JZ15" s="72">
        <v>0</v>
      </c>
      <c r="KA15" s="72">
        <v>0</v>
      </c>
      <c r="KB15" s="72">
        <v>0</v>
      </c>
      <c r="KC15" s="72">
        <v>0</v>
      </c>
      <c r="KD15" s="72">
        <v>0</v>
      </c>
      <c r="KE15" s="72">
        <v>0</v>
      </c>
      <c r="KF15" s="72">
        <v>0</v>
      </c>
      <c r="KG15" s="72">
        <v>0</v>
      </c>
      <c r="KH15" s="72">
        <v>2</v>
      </c>
      <c r="KI15" s="72">
        <v>0</v>
      </c>
      <c r="KJ15" s="72">
        <v>0</v>
      </c>
      <c r="KK15" s="72">
        <v>3</v>
      </c>
      <c r="KL15" s="72">
        <v>0</v>
      </c>
      <c r="KM15" s="72">
        <v>5</v>
      </c>
      <c r="KN15" s="72">
        <v>13</v>
      </c>
      <c r="KO15" s="72">
        <v>43</v>
      </c>
      <c r="KP15" s="72">
        <v>4</v>
      </c>
      <c r="KQ15" s="72">
        <v>0</v>
      </c>
      <c r="KR15" s="72">
        <v>0</v>
      </c>
      <c r="KS15" s="72">
        <v>0</v>
      </c>
      <c r="KT15" s="72">
        <v>0</v>
      </c>
      <c r="KU15" s="72">
        <v>67</v>
      </c>
      <c r="KV15" s="72">
        <v>4</v>
      </c>
      <c r="KW15" s="72">
        <v>0</v>
      </c>
      <c r="KX15" s="72">
        <v>0</v>
      </c>
      <c r="KY15" s="72">
        <v>6</v>
      </c>
      <c r="KZ15" s="72">
        <v>12</v>
      </c>
      <c r="LA15" s="72">
        <v>0</v>
      </c>
      <c r="LB15" s="72">
        <v>1</v>
      </c>
      <c r="LC15" s="72">
        <v>0</v>
      </c>
      <c r="LD15" s="72">
        <v>0</v>
      </c>
      <c r="LE15" s="72">
        <v>1</v>
      </c>
      <c r="LF15" s="72">
        <v>0</v>
      </c>
      <c r="LG15" s="72">
        <v>3</v>
      </c>
      <c r="LH15" s="72">
        <v>10</v>
      </c>
      <c r="LI15" s="72">
        <v>0</v>
      </c>
      <c r="LJ15" s="72">
        <v>2</v>
      </c>
      <c r="LK15" s="72">
        <v>2</v>
      </c>
      <c r="LL15" s="72">
        <v>34</v>
      </c>
      <c r="LM15" s="72">
        <v>4</v>
      </c>
      <c r="LN15" s="72">
        <v>0</v>
      </c>
      <c r="LO15" s="7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7A4B8-D293-46BA-B73A-90F06D301671}">
  <dimension ref="A1:LP8"/>
  <sheetViews>
    <sheetView workbookViewId="0">
      <selection activeCell="G11" sqref="G11"/>
    </sheetView>
  </sheetViews>
  <sheetFormatPr baseColWidth="10" defaultRowHeight="12.75" x14ac:dyDescent="0.2"/>
  <sheetData>
    <row r="1" spans="1:328" s="1" customFormat="1" ht="51.2" customHeight="1" x14ac:dyDescent="0.2">
      <c r="A1" s="65" t="s">
        <v>0</v>
      </c>
      <c r="B1" s="3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7" t="s">
        <v>23</v>
      </c>
      <c r="Y1" s="7" t="s">
        <v>24</v>
      </c>
      <c r="Z1" s="7" t="s">
        <v>25</v>
      </c>
      <c r="AA1" s="7" t="s">
        <v>26</v>
      </c>
      <c r="AB1" s="7" t="s">
        <v>27</v>
      </c>
      <c r="AC1" s="8" t="s">
        <v>28</v>
      </c>
      <c r="AD1" s="8" t="s">
        <v>29</v>
      </c>
      <c r="AE1" s="8" t="s">
        <v>30</v>
      </c>
      <c r="AF1" s="8" t="s">
        <v>31</v>
      </c>
      <c r="AG1" s="8" t="s">
        <v>32</v>
      </c>
      <c r="AH1" s="8" t="s">
        <v>33</v>
      </c>
      <c r="AI1" s="6" t="s">
        <v>1911</v>
      </c>
      <c r="AJ1" s="6" t="s">
        <v>34</v>
      </c>
      <c r="AK1" s="5" t="s">
        <v>35</v>
      </c>
      <c r="AL1" s="5" t="s">
        <v>36</v>
      </c>
      <c r="AM1" s="5" t="s">
        <v>37</v>
      </c>
      <c r="AN1" s="5" t="s">
        <v>38</v>
      </c>
      <c r="AO1" s="5" t="s">
        <v>39</v>
      </c>
      <c r="AP1" s="5" t="s">
        <v>40</v>
      </c>
      <c r="AQ1" s="5" t="s">
        <v>41</v>
      </c>
      <c r="AR1" s="5" t="s">
        <v>42</v>
      </c>
      <c r="AS1" s="5" t="s">
        <v>43</v>
      </c>
      <c r="AT1" s="5" t="s">
        <v>44</v>
      </c>
      <c r="AU1" s="5" t="s">
        <v>45</v>
      </c>
      <c r="AV1" s="5" t="s">
        <v>46</v>
      </c>
      <c r="AW1" s="9" t="s">
        <v>47</v>
      </c>
      <c r="AX1" s="9" t="s">
        <v>48</v>
      </c>
      <c r="AY1" s="9" t="s">
        <v>49</v>
      </c>
      <c r="AZ1" s="9" t="s">
        <v>50</v>
      </c>
      <c r="BA1" s="9" t="s">
        <v>51</v>
      </c>
      <c r="BB1" s="9" t="s">
        <v>52</v>
      </c>
      <c r="BC1" s="46" t="s">
        <v>53</v>
      </c>
      <c r="BD1" s="46" t="s">
        <v>54</v>
      </c>
      <c r="BE1" s="46" t="s">
        <v>55</v>
      </c>
      <c r="BF1" s="47" t="s">
        <v>56</v>
      </c>
      <c r="BG1" s="47" t="s">
        <v>57</v>
      </c>
      <c r="BH1" s="47" t="s">
        <v>58</v>
      </c>
      <c r="BI1" s="47" t="s">
        <v>59</v>
      </c>
      <c r="BJ1" s="48" t="s">
        <v>60</v>
      </c>
      <c r="BK1" s="48" t="s">
        <v>61</v>
      </c>
      <c r="BL1" s="48" t="s">
        <v>62</v>
      </c>
      <c r="BM1" s="48" t="s">
        <v>63</v>
      </c>
      <c r="BN1" s="48" t="s">
        <v>64</v>
      </c>
      <c r="BO1" s="49" t="s">
        <v>65</v>
      </c>
      <c r="BP1" s="49" t="s">
        <v>66</v>
      </c>
      <c r="BQ1" s="49" t="s">
        <v>67</v>
      </c>
      <c r="BR1" s="49" t="s">
        <v>68</v>
      </c>
      <c r="BS1" s="49" t="s">
        <v>69</v>
      </c>
      <c r="BT1" s="49" t="s">
        <v>70</v>
      </c>
      <c r="BU1" s="49" t="s">
        <v>71</v>
      </c>
      <c r="BV1" s="49" t="s">
        <v>72</v>
      </c>
      <c r="BW1" s="49" t="s">
        <v>73</v>
      </c>
      <c r="BX1" s="49" t="s">
        <v>74</v>
      </c>
      <c r="BY1" s="49" t="s">
        <v>75</v>
      </c>
      <c r="BZ1" s="49" t="s">
        <v>76</v>
      </c>
      <c r="CA1" s="49" t="s">
        <v>77</v>
      </c>
      <c r="CB1" s="50" t="s">
        <v>78</v>
      </c>
      <c r="CC1" s="10" t="s">
        <v>79</v>
      </c>
      <c r="CD1" s="10" t="s">
        <v>80</v>
      </c>
      <c r="CE1" s="10" t="s">
        <v>81</v>
      </c>
      <c r="CF1" s="10" t="s">
        <v>82</v>
      </c>
      <c r="CG1" s="10" t="s">
        <v>83</v>
      </c>
      <c r="CH1" s="5" t="s">
        <v>84</v>
      </c>
      <c r="CI1" s="5" t="s">
        <v>85</v>
      </c>
      <c r="CJ1" s="5" t="s">
        <v>86</v>
      </c>
      <c r="CK1" s="5" t="s">
        <v>87</v>
      </c>
      <c r="CL1" s="5" t="s">
        <v>88</v>
      </c>
      <c r="CM1" s="5" t="s">
        <v>89</v>
      </c>
      <c r="CN1" s="5" t="s">
        <v>90</v>
      </c>
      <c r="CO1" s="5" t="s">
        <v>91</v>
      </c>
      <c r="CP1" s="11" t="s">
        <v>92</v>
      </c>
      <c r="CQ1" s="11" t="s">
        <v>93</v>
      </c>
      <c r="CR1" s="11" t="s">
        <v>94</v>
      </c>
      <c r="CS1" s="11" t="s">
        <v>95</v>
      </c>
      <c r="CT1" s="51" t="s">
        <v>96</v>
      </c>
      <c r="CU1" s="51" t="s">
        <v>97</v>
      </c>
      <c r="CV1" s="51" t="s">
        <v>98</v>
      </c>
      <c r="CW1" s="45" t="s">
        <v>99</v>
      </c>
      <c r="CX1" s="45" t="s">
        <v>100</v>
      </c>
      <c r="CY1" s="45" t="s">
        <v>101</v>
      </c>
      <c r="CZ1" s="52" t="s">
        <v>102</v>
      </c>
      <c r="DA1" s="52" t="s">
        <v>103</v>
      </c>
      <c r="DB1" s="52" t="s">
        <v>104</v>
      </c>
      <c r="DC1" s="52" t="s">
        <v>105</v>
      </c>
      <c r="DD1" s="52" t="s">
        <v>106</v>
      </c>
      <c r="DE1" s="52" t="s">
        <v>107</v>
      </c>
      <c r="DF1" s="45" t="s">
        <v>108</v>
      </c>
      <c r="DG1" s="45" t="s">
        <v>109</v>
      </c>
      <c r="DH1" s="45" t="s">
        <v>110</v>
      </c>
      <c r="DI1" s="45" t="s">
        <v>1965</v>
      </c>
      <c r="DJ1" s="45" t="s">
        <v>1966</v>
      </c>
      <c r="DK1" s="45" t="s">
        <v>1967</v>
      </c>
      <c r="DL1" s="45" t="s">
        <v>1968</v>
      </c>
      <c r="DM1" s="45" t="s">
        <v>1969</v>
      </c>
      <c r="DN1" s="45" t="s">
        <v>1970</v>
      </c>
      <c r="DO1" s="53" t="s">
        <v>111</v>
      </c>
      <c r="DP1" s="53" t="s">
        <v>112</v>
      </c>
      <c r="DQ1" s="53" t="s">
        <v>113</v>
      </c>
      <c r="DR1" s="53" t="s">
        <v>114</v>
      </c>
      <c r="DS1" s="53" t="s">
        <v>115</v>
      </c>
      <c r="DT1" s="53" t="s">
        <v>116</v>
      </c>
      <c r="DU1" s="54" t="s">
        <v>117</v>
      </c>
      <c r="DV1" s="55" t="s">
        <v>118</v>
      </c>
      <c r="DW1" s="55" t="s">
        <v>119</v>
      </c>
      <c r="DX1" s="55" t="s">
        <v>120</v>
      </c>
      <c r="DY1" s="55" t="s">
        <v>121</v>
      </c>
      <c r="DZ1" s="56" t="s">
        <v>1971</v>
      </c>
      <c r="EA1" s="56" t="s">
        <v>122</v>
      </c>
      <c r="EB1" s="56" t="s">
        <v>123</v>
      </c>
      <c r="EC1" s="56" t="s">
        <v>124</v>
      </c>
      <c r="ED1" s="12" t="s">
        <v>125</v>
      </c>
      <c r="EE1" s="12" t="s">
        <v>126</v>
      </c>
      <c r="EF1" s="12" t="s">
        <v>127</v>
      </c>
      <c r="EG1" s="12" t="s">
        <v>128</v>
      </c>
      <c r="EH1" s="12" t="s">
        <v>129</v>
      </c>
      <c r="EI1" s="12" t="s">
        <v>130</v>
      </c>
      <c r="EJ1" s="12" t="s">
        <v>131</v>
      </c>
      <c r="EK1" s="12" t="s">
        <v>132</v>
      </c>
      <c r="EL1" s="12" t="s">
        <v>133</v>
      </c>
      <c r="EM1" s="12" t="s">
        <v>134</v>
      </c>
      <c r="EN1" s="12" t="s">
        <v>135</v>
      </c>
      <c r="EO1" s="12" t="s">
        <v>136</v>
      </c>
      <c r="EP1" s="12" t="s">
        <v>137</v>
      </c>
      <c r="EQ1" s="12" t="s">
        <v>138</v>
      </c>
      <c r="ER1" s="12" t="s">
        <v>139</v>
      </c>
      <c r="ES1" s="13" t="s">
        <v>140</v>
      </c>
      <c r="ET1" s="13" t="s">
        <v>141</v>
      </c>
      <c r="EU1" s="30" t="s">
        <v>1920</v>
      </c>
      <c r="EV1" s="5" t="s">
        <v>142</v>
      </c>
      <c r="EW1" s="14" t="s">
        <v>143</v>
      </c>
      <c r="EX1" s="14" t="s">
        <v>144</v>
      </c>
      <c r="EY1" s="14" t="s">
        <v>145</v>
      </c>
      <c r="EZ1" s="14" t="s">
        <v>146</v>
      </c>
      <c r="FA1" s="14" t="s">
        <v>147</v>
      </c>
      <c r="FB1" s="15" t="s">
        <v>148</v>
      </c>
      <c r="FC1" s="14" t="s">
        <v>149</v>
      </c>
      <c r="FD1" s="14" t="s">
        <v>150</v>
      </c>
      <c r="FE1" s="14" t="s">
        <v>151</v>
      </c>
      <c r="FF1" s="14" t="s">
        <v>152</v>
      </c>
      <c r="FG1" s="14" t="s">
        <v>153</v>
      </c>
      <c r="FH1" s="5" t="s">
        <v>154</v>
      </c>
      <c r="FI1" s="5" t="s">
        <v>155</v>
      </c>
      <c r="FJ1" s="57" t="s">
        <v>156</v>
      </c>
      <c r="FK1" s="57" t="s">
        <v>157</v>
      </c>
      <c r="FL1" s="57" t="s">
        <v>158</v>
      </c>
      <c r="FM1" s="57" t="s">
        <v>159</v>
      </c>
      <c r="FN1" s="58" t="s">
        <v>160</v>
      </c>
      <c r="FO1" s="58" t="s">
        <v>161</v>
      </c>
      <c r="FP1" s="58" t="s">
        <v>162</v>
      </c>
      <c r="FQ1" s="58" t="s">
        <v>163</v>
      </c>
      <c r="FR1" s="58" t="s">
        <v>164</v>
      </c>
      <c r="FS1" s="58" t="s">
        <v>165</v>
      </c>
      <c r="FT1" s="58" t="s">
        <v>166</v>
      </c>
      <c r="FU1" s="58" t="s">
        <v>167</v>
      </c>
      <c r="FV1" s="58" t="s">
        <v>168</v>
      </c>
      <c r="FW1" s="58" t="s">
        <v>169</v>
      </c>
      <c r="FX1" s="58" t="s">
        <v>170</v>
      </c>
      <c r="FY1" s="58" t="s">
        <v>171</v>
      </c>
      <c r="FZ1" s="58" t="s">
        <v>172</v>
      </c>
      <c r="GA1" s="58" t="s">
        <v>173</v>
      </c>
      <c r="GB1" s="58" t="s">
        <v>174</v>
      </c>
      <c r="GC1" s="58" t="s">
        <v>175</v>
      </c>
      <c r="GD1" s="58" t="s">
        <v>176</v>
      </c>
      <c r="GE1" s="58" t="s">
        <v>177</v>
      </c>
      <c r="GF1" s="58" t="s">
        <v>178</v>
      </c>
      <c r="GG1" s="58" t="s">
        <v>179</v>
      </c>
      <c r="GH1" s="58" t="s">
        <v>180</v>
      </c>
      <c r="GI1" s="58" t="s">
        <v>181</v>
      </c>
      <c r="GJ1" s="58" t="s">
        <v>182</v>
      </c>
      <c r="GK1" s="58" t="s">
        <v>183</v>
      </c>
      <c r="GL1" s="58" t="s">
        <v>184</v>
      </c>
      <c r="GM1" s="58" t="s">
        <v>185</v>
      </c>
      <c r="GN1" s="58" t="s">
        <v>186</v>
      </c>
      <c r="GO1" s="58" t="s">
        <v>187</v>
      </c>
      <c r="GP1" s="58" t="s">
        <v>188</v>
      </c>
      <c r="GQ1" s="58" t="s">
        <v>189</v>
      </c>
      <c r="GR1" s="58" t="s">
        <v>190</v>
      </c>
      <c r="GS1" s="58" t="s">
        <v>191</v>
      </c>
      <c r="GT1" s="58" t="s">
        <v>192</v>
      </c>
      <c r="GU1" s="58" t="s">
        <v>193</v>
      </c>
      <c r="GV1" s="58" t="s">
        <v>194</v>
      </c>
      <c r="GW1" s="58" t="s">
        <v>195</v>
      </c>
      <c r="GX1" s="58" t="s">
        <v>196</v>
      </c>
      <c r="GY1" s="58" t="s">
        <v>197</v>
      </c>
      <c r="GZ1" s="58" t="s">
        <v>198</v>
      </c>
      <c r="HA1" s="58" t="s">
        <v>199</v>
      </c>
      <c r="HB1" s="58" t="s">
        <v>200</v>
      </c>
      <c r="HC1" s="58" t="s">
        <v>201</v>
      </c>
      <c r="HD1" s="58" t="s">
        <v>202</v>
      </c>
      <c r="HE1" s="58" t="s">
        <v>203</v>
      </c>
      <c r="HF1" s="58" t="s">
        <v>204</v>
      </c>
      <c r="HG1" s="58" t="s">
        <v>205</v>
      </c>
      <c r="HH1" s="58" t="s">
        <v>206</v>
      </c>
      <c r="HI1" s="58" t="s">
        <v>207</v>
      </c>
      <c r="HJ1" s="58" t="s">
        <v>208</v>
      </c>
      <c r="HK1" s="58" t="s">
        <v>209</v>
      </c>
      <c r="HL1" s="58" t="s">
        <v>210</v>
      </c>
      <c r="HM1" s="58" t="s">
        <v>211</v>
      </c>
      <c r="HN1" s="58" t="s">
        <v>212</v>
      </c>
      <c r="HO1" s="58" t="s">
        <v>213</v>
      </c>
      <c r="HP1" s="58" t="s">
        <v>214</v>
      </c>
      <c r="HQ1" s="58" t="s">
        <v>215</v>
      </c>
      <c r="HR1" s="58" t="s">
        <v>216</v>
      </c>
      <c r="HS1" s="58" t="s">
        <v>217</v>
      </c>
      <c r="HT1" s="58" t="s">
        <v>218</v>
      </c>
      <c r="HU1" s="58" t="s">
        <v>219</v>
      </c>
      <c r="HV1" s="58" t="s">
        <v>220</v>
      </c>
      <c r="HW1" s="58" t="s">
        <v>221</v>
      </c>
      <c r="HX1" s="58" t="s">
        <v>222</v>
      </c>
      <c r="HY1" s="58" t="s">
        <v>223</v>
      </c>
      <c r="HZ1" s="58" t="s">
        <v>224</v>
      </c>
      <c r="IA1" s="58" t="s">
        <v>225</v>
      </c>
      <c r="IB1" s="58" t="s">
        <v>226</v>
      </c>
      <c r="IC1" s="58" t="s">
        <v>227</v>
      </c>
      <c r="ID1" s="58" t="s">
        <v>228</v>
      </c>
      <c r="IE1" s="58" t="s">
        <v>229</v>
      </c>
      <c r="IF1" s="58" t="s">
        <v>230</v>
      </c>
      <c r="IG1" s="58" t="s">
        <v>231</v>
      </c>
      <c r="IH1" s="58" t="s">
        <v>232</v>
      </c>
      <c r="II1" s="58" t="s">
        <v>233</v>
      </c>
      <c r="IJ1" s="58" t="s">
        <v>234</v>
      </c>
      <c r="IK1" s="58" t="s">
        <v>235</v>
      </c>
      <c r="IL1" s="58" t="s">
        <v>236</v>
      </c>
      <c r="IM1" s="58" t="s">
        <v>237</v>
      </c>
      <c r="IN1" s="58" t="s">
        <v>238</v>
      </c>
      <c r="IO1" s="58" t="s">
        <v>239</v>
      </c>
      <c r="IP1" s="58" t="s">
        <v>240</v>
      </c>
      <c r="IQ1" s="58" t="s">
        <v>241</v>
      </c>
      <c r="IR1" s="58" t="s">
        <v>242</v>
      </c>
      <c r="IS1" s="58" t="s">
        <v>243</v>
      </c>
      <c r="IT1" s="58" t="s">
        <v>244</v>
      </c>
      <c r="IU1" s="58" t="s">
        <v>245</v>
      </c>
      <c r="IV1" s="58" t="s">
        <v>246</v>
      </c>
      <c r="IW1" s="58" t="s">
        <v>247</v>
      </c>
      <c r="IX1" s="58" t="s">
        <v>248</v>
      </c>
      <c r="IY1" s="58" t="s">
        <v>249</v>
      </c>
      <c r="IZ1" s="58" t="s">
        <v>250</v>
      </c>
      <c r="JA1" s="58" t="s">
        <v>251</v>
      </c>
      <c r="JB1" s="58" t="s">
        <v>252</v>
      </c>
      <c r="JC1" s="58" t="s">
        <v>253</v>
      </c>
      <c r="JD1" s="58" t="s">
        <v>254</v>
      </c>
      <c r="JE1" s="58" t="s">
        <v>255</v>
      </c>
      <c r="JF1" s="58" t="s">
        <v>256</v>
      </c>
      <c r="JG1" s="58" t="s">
        <v>257</v>
      </c>
      <c r="JH1" s="58" t="s">
        <v>258</v>
      </c>
      <c r="JI1" s="58" t="s">
        <v>259</v>
      </c>
      <c r="JJ1" s="58" t="s">
        <v>260</v>
      </c>
      <c r="JK1" s="58" t="s">
        <v>261</v>
      </c>
      <c r="JL1" s="58" t="s">
        <v>262</v>
      </c>
      <c r="JM1" s="58" t="s">
        <v>263</v>
      </c>
      <c r="JN1" s="58" t="s">
        <v>264</v>
      </c>
      <c r="JO1" s="58" t="s">
        <v>265</v>
      </c>
      <c r="JP1" s="59" t="s">
        <v>1964</v>
      </c>
      <c r="JQ1" s="59" t="s">
        <v>1912</v>
      </c>
      <c r="JR1" s="59" t="s">
        <v>1913</v>
      </c>
      <c r="JS1" s="60" t="s">
        <v>1914</v>
      </c>
      <c r="JT1" s="60" t="s">
        <v>1915</v>
      </c>
      <c r="JU1" s="60" t="s">
        <v>1916</v>
      </c>
      <c r="JV1" s="60" t="s">
        <v>1917</v>
      </c>
      <c r="JW1" s="60" t="s">
        <v>1918</v>
      </c>
      <c r="JX1" s="60" t="s">
        <v>1919</v>
      </c>
      <c r="JY1" s="60" t="s">
        <v>1921</v>
      </c>
      <c r="JZ1" s="60" t="s">
        <v>1922</v>
      </c>
      <c r="KA1" s="60" t="s">
        <v>1923</v>
      </c>
      <c r="KB1" s="60" t="s">
        <v>1924</v>
      </c>
      <c r="KC1" s="60" t="s">
        <v>1925</v>
      </c>
      <c r="KD1" s="60" t="s">
        <v>1926</v>
      </c>
      <c r="KE1" s="60" t="s">
        <v>1927</v>
      </c>
      <c r="KF1" s="60" t="s">
        <v>1928</v>
      </c>
      <c r="KG1" s="60" t="s">
        <v>1929</v>
      </c>
      <c r="KH1" s="60" t="s">
        <v>1930</v>
      </c>
      <c r="KI1" s="60" t="s">
        <v>1931</v>
      </c>
      <c r="KJ1" s="60" t="s">
        <v>1932</v>
      </c>
      <c r="KK1" s="60" t="s">
        <v>1933</v>
      </c>
      <c r="KL1" s="60" t="s">
        <v>1934</v>
      </c>
      <c r="KM1" s="60" t="s">
        <v>1935</v>
      </c>
      <c r="KN1" s="60" t="s">
        <v>1936</v>
      </c>
      <c r="KO1" s="60" t="s">
        <v>1937</v>
      </c>
      <c r="KP1" s="60" t="s">
        <v>1938</v>
      </c>
      <c r="KQ1" s="60" t="s">
        <v>1939</v>
      </c>
      <c r="KR1" s="60" t="s">
        <v>1940</v>
      </c>
      <c r="KS1" s="60" t="s">
        <v>1941</v>
      </c>
      <c r="KT1" s="60" t="s">
        <v>1942</v>
      </c>
      <c r="KU1" s="60" t="s">
        <v>1943</v>
      </c>
      <c r="KV1" s="60" t="s">
        <v>1944</v>
      </c>
      <c r="KW1" s="60" t="s">
        <v>1945</v>
      </c>
      <c r="KX1" s="60" t="s">
        <v>1946</v>
      </c>
      <c r="KY1" s="60" t="s">
        <v>1947</v>
      </c>
      <c r="KZ1" s="60" t="s">
        <v>1948</v>
      </c>
      <c r="LA1" s="60" t="s">
        <v>1949</v>
      </c>
      <c r="LB1" s="60" t="s">
        <v>1950</v>
      </c>
      <c r="LC1" s="60" t="s">
        <v>1951</v>
      </c>
      <c r="LD1" s="60" t="s">
        <v>1952</v>
      </c>
      <c r="LE1" s="60" t="s">
        <v>1953</v>
      </c>
      <c r="LF1" s="60" t="s">
        <v>1954</v>
      </c>
      <c r="LG1" s="60" t="s">
        <v>1955</v>
      </c>
      <c r="LH1" s="60" t="s">
        <v>1956</v>
      </c>
      <c r="LI1" s="60" t="s">
        <v>1957</v>
      </c>
      <c r="LJ1" s="60" t="s">
        <v>1958</v>
      </c>
      <c r="LK1" s="60" t="s">
        <v>1959</v>
      </c>
      <c r="LL1" s="60" t="s">
        <v>1960</v>
      </c>
      <c r="LM1" s="60" t="s">
        <v>1961</v>
      </c>
      <c r="LN1" s="60" t="s">
        <v>1962</v>
      </c>
      <c r="LO1" s="60" t="s">
        <v>1963</v>
      </c>
      <c r="LP1" s="60"/>
    </row>
    <row r="2" spans="1:328" s="71" customFormat="1" ht="15.75" x14ac:dyDescent="0.25">
      <c r="A2" s="66"/>
      <c r="B2" s="66"/>
      <c r="C2" s="66"/>
      <c r="D2" s="67"/>
      <c r="E2" s="67"/>
      <c r="F2" s="67"/>
      <c r="G2" s="67"/>
      <c r="H2" s="67" t="s">
        <v>266</v>
      </c>
      <c r="I2" s="67" t="s">
        <v>267</v>
      </c>
      <c r="J2" s="67" t="s">
        <v>266</v>
      </c>
      <c r="K2" s="67" t="s">
        <v>267</v>
      </c>
      <c r="L2" s="67" t="s">
        <v>266</v>
      </c>
      <c r="M2" s="67" t="s">
        <v>267</v>
      </c>
      <c r="N2" s="67" t="s">
        <v>266</v>
      </c>
      <c r="O2" s="67" t="s">
        <v>267</v>
      </c>
      <c r="P2" s="67" t="s">
        <v>266</v>
      </c>
      <c r="Q2" s="67" t="s">
        <v>267</v>
      </c>
      <c r="R2" s="67" t="s">
        <v>266</v>
      </c>
      <c r="S2" s="67" t="s">
        <v>267</v>
      </c>
      <c r="T2" s="67" t="s">
        <v>266</v>
      </c>
      <c r="U2" s="67" t="s">
        <v>267</v>
      </c>
      <c r="V2" s="67" t="s">
        <v>266</v>
      </c>
      <c r="W2" s="67" t="s">
        <v>267</v>
      </c>
      <c r="X2" s="68"/>
      <c r="Y2" s="68"/>
      <c r="Z2" s="69"/>
      <c r="AA2" s="69"/>
      <c r="AB2" s="69"/>
      <c r="AC2" s="68"/>
      <c r="AD2" s="68"/>
      <c r="AE2" s="68"/>
      <c r="AF2" s="68"/>
      <c r="AG2" s="68"/>
      <c r="AH2" s="68"/>
      <c r="AI2" s="70"/>
      <c r="AJ2" s="70"/>
      <c r="AK2" s="68"/>
      <c r="AL2" s="68"/>
      <c r="AM2" s="68"/>
      <c r="AN2" s="68"/>
      <c r="AO2" s="68"/>
      <c r="AP2" s="68"/>
      <c r="AQ2" s="68"/>
      <c r="AR2" s="68"/>
      <c r="AS2" s="68"/>
      <c r="AT2" s="68"/>
      <c r="AU2" s="68"/>
      <c r="AV2" s="68"/>
      <c r="AW2" s="68"/>
      <c r="AX2" s="68"/>
      <c r="AY2" s="68"/>
      <c r="AZ2" s="68"/>
      <c r="BA2" s="68"/>
      <c r="BB2" s="68"/>
      <c r="BC2" s="68"/>
      <c r="BD2" s="68"/>
      <c r="BE2" s="68"/>
      <c r="BF2" s="68"/>
      <c r="BG2" s="68"/>
      <c r="BH2" s="68"/>
      <c r="BI2" s="68" t="s">
        <v>268</v>
      </c>
      <c r="BJ2" s="68"/>
      <c r="BK2" s="68"/>
      <c r="BL2" s="68"/>
      <c r="BM2" s="68"/>
      <c r="BN2" s="68"/>
      <c r="BO2" s="68"/>
      <c r="BP2" s="68"/>
      <c r="BQ2" s="68"/>
      <c r="BR2" s="68"/>
      <c r="BS2" s="68"/>
      <c r="BT2" s="68"/>
      <c r="BU2" s="68"/>
      <c r="BV2" s="68"/>
      <c r="BW2" s="68"/>
      <c r="BX2" s="68"/>
      <c r="BY2" s="68"/>
      <c r="BZ2" s="68"/>
      <c r="CA2" s="68"/>
      <c r="CB2" s="68"/>
      <c r="CC2" s="68"/>
      <c r="CD2" s="68"/>
      <c r="CE2" s="68"/>
      <c r="CF2" s="68"/>
      <c r="CG2" s="68"/>
      <c r="CH2" s="68"/>
      <c r="CI2" s="68"/>
      <c r="CJ2" s="68"/>
      <c r="CK2" s="68"/>
      <c r="CL2" s="68"/>
      <c r="CM2" s="68"/>
      <c r="CN2" s="68"/>
      <c r="CO2" s="68"/>
      <c r="CP2" s="69"/>
      <c r="CQ2" s="69"/>
      <c r="CR2" s="69"/>
      <c r="CS2" s="69"/>
      <c r="CT2" s="68"/>
      <c r="CU2" s="68"/>
      <c r="CV2" s="68"/>
      <c r="CW2" s="68"/>
      <c r="CX2" s="68"/>
      <c r="CY2" s="68"/>
      <c r="CZ2" s="68"/>
      <c r="DA2" s="68"/>
      <c r="DB2" s="68"/>
      <c r="DC2" s="68"/>
      <c r="DD2" s="68"/>
      <c r="DE2" s="68"/>
      <c r="DF2" s="68"/>
      <c r="DG2" s="68"/>
      <c r="DH2" s="68"/>
      <c r="DI2" s="68"/>
      <c r="DJ2" s="68"/>
      <c r="DK2" s="68"/>
      <c r="DL2" s="68"/>
      <c r="DM2" s="68"/>
      <c r="DN2" s="68"/>
      <c r="DO2" s="68"/>
      <c r="DP2" s="68"/>
      <c r="DQ2" s="68"/>
      <c r="DR2" s="69"/>
      <c r="DS2" s="69"/>
      <c r="DT2" s="69"/>
      <c r="DU2" s="69"/>
      <c r="DV2" s="68"/>
      <c r="DW2" s="68"/>
      <c r="DX2" s="68"/>
      <c r="DY2" s="68"/>
      <c r="DZ2" s="68"/>
      <c r="EA2" s="68"/>
      <c r="EB2" s="68"/>
      <c r="EC2" s="68"/>
      <c r="ED2" s="68"/>
      <c r="EE2" s="68"/>
      <c r="EF2" s="68"/>
      <c r="EG2" s="68"/>
      <c r="EH2" s="68"/>
      <c r="EI2" s="68"/>
      <c r="EJ2" s="68"/>
      <c r="EK2" s="68"/>
      <c r="EL2" s="68"/>
      <c r="EM2" s="68"/>
      <c r="EN2" s="68"/>
      <c r="EO2" s="68"/>
      <c r="EP2" s="68"/>
      <c r="EQ2" s="68"/>
      <c r="ER2" s="68"/>
      <c r="ES2" s="68"/>
      <c r="ET2" s="68"/>
      <c r="EU2" s="68"/>
      <c r="EV2" s="69"/>
      <c r="EW2" s="68"/>
      <c r="EX2" s="68"/>
      <c r="EY2" s="68"/>
      <c r="EZ2" s="68"/>
      <c r="FA2" s="68"/>
      <c r="FB2" s="69"/>
      <c r="FC2" s="68"/>
      <c r="FD2" s="68"/>
      <c r="FE2" s="68"/>
      <c r="FF2" s="68"/>
      <c r="FG2" s="68"/>
      <c r="FH2" s="68"/>
      <c r="FI2" s="68"/>
      <c r="FJ2" s="68"/>
      <c r="FK2" s="68"/>
      <c r="FL2" s="68"/>
      <c r="FM2" s="68"/>
      <c r="FN2" s="68"/>
      <c r="FO2" s="68"/>
      <c r="FP2" s="68"/>
      <c r="FQ2" s="68"/>
      <c r="FR2" s="68"/>
      <c r="FS2" s="68"/>
      <c r="FT2" s="68"/>
      <c r="FU2" s="68"/>
      <c r="FV2" s="68"/>
      <c r="FW2" s="68"/>
      <c r="FX2" s="68"/>
      <c r="FY2" s="68"/>
      <c r="FZ2" s="68"/>
      <c r="GA2" s="68"/>
      <c r="GB2" s="68"/>
      <c r="GC2" s="68"/>
      <c r="GD2" s="68"/>
      <c r="GE2" s="68"/>
      <c r="GF2" s="68"/>
      <c r="GG2" s="68"/>
      <c r="GH2" s="68"/>
      <c r="GI2" s="68"/>
      <c r="GJ2" s="68"/>
      <c r="GK2" s="68"/>
      <c r="GL2" s="68"/>
      <c r="GM2" s="68"/>
      <c r="GN2" s="68"/>
      <c r="GO2" s="68"/>
      <c r="GP2" s="68"/>
      <c r="GQ2" s="68"/>
      <c r="GR2" s="68"/>
      <c r="GS2" s="68"/>
      <c r="GT2" s="68"/>
      <c r="GU2" s="68"/>
      <c r="GV2" s="68"/>
      <c r="GW2" s="68"/>
      <c r="GX2" s="68"/>
      <c r="GY2" s="68"/>
      <c r="GZ2" s="68"/>
      <c r="HA2" s="68"/>
      <c r="HB2" s="68"/>
      <c r="HC2" s="68"/>
      <c r="HD2" s="68"/>
      <c r="HE2" s="68"/>
      <c r="HF2" s="68"/>
      <c r="HG2" s="68"/>
      <c r="HH2" s="68"/>
      <c r="HI2" s="68"/>
      <c r="HJ2" s="68"/>
      <c r="HK2" s="68"/>
      <c r="HL2" s="68"/>
      <c r="HM2" s="68"/>
      <c r="HN2" s="68"/>
      <c r="HO2" s="68"/>
      <c r="HP2" s="68"/>
      <c r="HQ2" s="68"/>
      <c r="HR2" s="68"/>
      <c r="HS2" s="68"/>
      <c r="HT2" s="68"/>
      <c r="HU2" s="68"/>
      <c r="HV2" s="68"/>
      <c r="HW2" s="68"/>
      <c r="HX2" s="68"/>
      <c r="HY2" s="68"/>
      <c r="HZ2" s="68"/>
      <c r="IA2" s="68"/>
      <c r="IB2" s="68"/>
      <c r="IC2" s="68"/>
      <c r="ID2" s="68"/>
      <c r="IE2" s="68"/>
      <c r="IF2" s="68"/>
      <c r="IG2" s="68"/>
      <c r="IH2" s="68"/>
      <c r="II2" s="68"/>
      <c r="IJ2" s="68"/>
      <c r="IK2" s="68"/>
      <c r="IL2" s="68"/>
      <c r="IM2" s="68"/>
      <c r="IN2" s="68"/>
      <c r="IO2" s="68"/>
      <c r="IP2" s="68"/>
      <c r="IQ2" s="68"/>
      <c r="IR2" s="68"/>
      <c r="IS2" s="68"/>
      <c r="IT2" s="68"/>
      <c r="IU2" s="68"/>
      <c r="IV2" s="68"/>
      <c r="IW2" s="68"/>
      <c r="IX2" s="68"/>
      <c r="IY2" s="68"/>
      <c r="IZ2" s="68"/>
      <c r="JA2" s="68"/>
      <c r="JB2" s="68"/>
      <c r="JC2" s="68"/>
      <c r="JD2" s="68"/>
      <c r="JE2" s="68"/>
      <c r="JF2" s="68"/>
      <c r="JG2" s="68"/>
      <c r="JH2" s="68"/>
      <c r="JI2" s="68"/>
      <c r="JJ2" s="68"/>
      <c r="JK2" s="68"/>
      <c r="JL2" s="68"/>
      <c r="JM2" s="68"/>
      <c r="JN2" s="68"/>
      <c r="JO2" s="68"/>
    </row>
    <row r="3" spans="1:328" s="61" customFormat="1" x14ac:dyDescent="0.2">
      <c r="A3" s="61" t="s">
        <v>269</v>
      </c>
      <c r="D3" s="62">
        <v>20821.7</v>
      </c>
      <c r="F3" s="63">
        <v>0.56379999999999997</v>
      </c>
      <c r="G3" s="63">
        <v>0.43540000000000001</v>
      </c>
      <c r="H3" s="64">
        <v>3082841</v>
      </c>
      <c r="J3" s="64">
        <v>1601462</v>
      </c>
      <c r="K3" s="63">
        <v>0.51949999999999996</v>
      </c>
      <c r="L3" s="64">
        <v>1481379</v>
      </c>
      <c r="M3" s="63">
        <v>0.48049999999999998</v>
      </c>
      <c r="N3" s="64">
        <v>791418</v>
      </c>
      <c r="O3" s="63">
        <v>0.25669999999999998</v>
      </c>
      <c r="P3" s="64">
        <v>741817</v>
      </c>
      <c r="Q3" s="63">
        <v>0.24060000000000001</v>
      </c>
      <c r="R3" s="64">
        <v>2120760</v>
      </c>
      <c r="S3" s="63">
        <v>0.68789999999999996</v>
      </c>
      <c r="T3" s="64">
        <v>1162725</v>
      </c>
      <c r="U3" s="63">
        <v>0.37719999999999998</v>
      </c>
      <c r="V3" s="64">
        <v>383675</v>
      </c>
      <c r="W3" s="63">
        <v>0.1245</v>
      </c>
      <c r="X3" s="64">
        <v>2149373</v>
      </c>
      <c r="Y3" s="63">
        <v>0.69720000000000004</v>
      </c>
      <c r="Z3" s="61">
        <v>860</v>
      </c>
      <c r="AA3" s="64">
        <v>5905</v>
      </c>
      <c r="AB3" s="64">
        <v>596154</v>
      </c>
      <c r="AC3" s="64">
        <v>855830</v>
      </c>
      <c r="AE3" s="63">
        <v>3.8899999999999997E-2</v>
      </c>
      <c r="AF3" s="63">
        <v>2.2800000000000001E-2</v>
      </c>
      <c r="AG3" s="63">
        <v>8.8999999999999999E-3</v>
      </c>
      <c r="AH3" s="61">
        <v>123</v>
      </c>
      <c r="AL3" s="64">
        <v>484953</v>
      </c>
      <c r="AM3" s="63">
        <v>0.2702</v>
      </c>
      <c r="AN3" s="64">
        <v>822411</v>
      </c>
      <c r="AO3" s="63">
        <v>0.66990000000000005</v>
      </c>
      <c r="AP3" s="64">
        <v>2061626</v>
      </c>
      <c r="AQ3" s="63">
        <v>7.7200000000000005E-2</v>
      </c>
      <c r="AR3" s="64">
        <v>240826</v>
      </c>
      <c r="AS3" s="63">
        <v>0.19739999999999999</v>
      </c>
      <c r="AT3" s="64">
        <v>626790</v>
      </c>
      <c r="AU3" s="63">
        <v>0.24909999999999999</v>
      </c>
      <c r="AV3" s="64">
        <v>773136</v>
      </c>
      <c r="AW3" s="63">
        <v>0.45190000000000002</v>
      </c>
      <c r="AX3" s="64">
        <v>1394752</v>
      </c>
      <c r="AY3" s="63">
        <v>7.0300000000000001E-2</v>
      </c>
      <c r="AZ3" s="64">
        <v>221169</v>
      </c>
      <c r="BA3" s="63">
        <v>5.0500000000000003E-2</v>
      </c>
      <c r="BB3" s="64">
        <v>150531</v>
      </c>
      <c r="BC3" s="64">
        <v>4094</v>
      </c>
      <c r="BD3" s="64">
        <v>3194</v>
      </c>
      <c r="BE3" s="61">
        <v>900</v>
      </c>
      <c r="BF3" s="64">
        <v>30407</v>
      </c>
      <c r="BG3" s="64">
        <v>23580</v>
      </c>
      <c r="BH3" s="64">
        <v>3932</v>
      </c>
      <c r="BI3" s="61">
        <v>15</v>
      </c>
      <c r="BJ3" s="61">
        <v>12</v>
      </c>
      <c r="BK3" s="61">
        <v>14</v>
      </c>
      <c r="BL3" s="61">
        <v>1</v>
      </c>
      <c r="BM3" s="64">
        <v>4402</v>
      </c>
      <c r="BN3" s="61">
        <v>345</v>
      </c>
      <c r="BO3" s="64">
        <v>57225</v>
      </c>
      <c r="BP3" s="61">
        <v>379</v>
      </c>
      <c r="BQ3" s="61">
        <v>15</v>
      </c>
      <c r="BR3" s="64">
        <v>6237</v>
      </c>
      <c r="BS3" s="61">
        <v>365</v>
      </c>
      <c r="BT3" s="61">
        <v>20</v>
      </c>
      <c r="BU3" s="61">
        <v>580</v>
      </c>
      <c r="BV3" s="64">
        <v>1341</v>
      </c>
      <c r="BW3" s="64">
        <v>3475</v>
      </c>
      <c r="BX3" s="64">
        <v>1044</v>
      </c>
      <c r="BY3" s="64">
        <v>1024</v>
      </c>
      <c r="BZ3" s="64">
        <v>7535</v>
      </c>
      <c r="CA3" s="64">
        <v>35210</v>
      </c>
      <c r="CB3" s="61">
        <v>83</v>
      </c>
      <c r="CC3" s="64">
        <v>11121</v>
      </c>
      <c r="CD3" s="61">
        <v>916</v>
      </c>
      <c r="CE3" s="64">
        <v>2746</v>
      </c>
      <c r="CF3" s="64">
        <v>5290</v>
      </c>
      <c r="CG3" s="64">
        <v>2169</v>
      </c>
      <c r="CH3" s="63">
        <v>0.30509999999999998</v>
      </c>
      <c r="CI3" s="63">
        <v>0.38829999999999998</v>
      </c>
      <c r="CJ3" s="63">
        <v>0.44209999999999999</v>
      </c>
      <c r="CK3" s="63">
        <v>0.85050000000000003</v>
      </c>
      <c r="CL3" s="63">
        <v>0.24610000000000001</v>
      </c>
      <c r="CM3" s="63">
        <v>0.88739999999999997</v>
      </c>
      <c r="CN3" s="61">
        <v>0</v>
      </c>
      <c r="CP3" s="64">
        <v>1815923</v>
      </c>
      <c r="CQ3" s="62">
        <v>1247851.8500000001</v>
      </c>
      <c r="CR3" s="62">
        <v>429992.93</v>
      </c>
      <c r="CS3" s="62">
        <v>138080.22</v>
      </c>
      <c r="CT3" s="64">
        <v>446687</v>
      </c>
      <c r="CU3" s="64">
        <v>1585</v>
      </c>
      <c r="CV3" s="64">
        <v>3275</v>
      </c>
      <c r="CW3" s="64">
        <v>8635</v>
      </c>
      <c r="CX3" s="64">
        <v>981999</v>
      </c>
      <c r="CY3" s="64">
        <v>53750</v>
      </c>
      <c r="CZ3" s="64">
        <v>3052</v>
      </c>
      <c r="DA3" s="64">
        <v>97242</v>
      </c>
      <c r="DB3" s="64">
        <v>6165</v>
      </c>
      <c r="DC3" s="64">
        <v>3176</v>
      </c>
      <c r="DD3" s="64">
        <v>324357</v>
      </c>
      <c r="DE3" s="64">
        <v>16789</v>
      </c>
      <c r="DF3" s="64">
        <v>1376</v>
      </c>
      <c r="DG3" s="64">
        <v>170660</v>
      </c>
      <c r="DH3" s="64">
        <v>10696</v>
      </c>
      <c r="DI3" s="61">
        <v>559</v>
      </c>
      <c r="DJ3" s="64">
        <v>146703</v>
      </c>
      <c r="DK3" s="64">
        <v>7408</v>
      </c>
      <c r="DL3" s="61">
        <v>157</v>
      </c>
      <c r="DM3" s="64">
        <v>117058</v>
      </c>
      <c r="DN3" s="64">
        <v>9205</v>
      </c>
      <c r="DO3" s="61">
        <v>8.43</v>
      </c>
      <c r="DQ3" s="63">
        <v>6.7799999999999999E-2</v>
      </c>
      <c r="DR3" s="64">
        <v>110460293</v>
      </c>
      <c r="DS3" s="64">
        <v>630420</v>
      </c>
      <c r="DT3" s="64">
        <v>355184</v>
      </c>
      <c r="DU3" s="61">
        <v>305</v>
      </c>
      <c r="DV3" s="61">
        <v>358</v>
      </c>
      <c r="DW3" s="61">
        <v>69</v>
      </c>
      <c r="DX3" s="61">
        <v>10</v>
      </c>
      <c r="DY3" s="61">
        <v>909</v>
      </c>
      <c r="DZ3" s="61">
        <v>412</v>
      </c>
      <c r="EA3" s="64">
        <v>91971</v>
      </c>
      <c r="EB3" s="64">
        <v>177257</v>
      </c>
      <c r="EC3" s="64">
        <v>24489316</v>
      </c>
      <c r="ED3" s="64">
        <v>1502364</v>
      </c>
      <c r="EE3" s="64">
        <v>1473904</v>
      </c>
      <c r="EF3" s="63">
        <v>0.98109999999999997</v>
      </c>
      <c r="EG3" s="63">
        <v>0.41649999999999998</v>
      </c>
      <c r="EH3" s="63">
        <v>0.58350000000000002</v>
      </c>
      <c r="EI3" s="64">
        <v>28460</v>
      </c>
      <c r="EJ3" s="63">
        <v>1.89E-2</v>
      </c>
      <c r="EK3" s="64">
        <v>118821</v>
      </c>
      <c r="EL3" s="64">
        <v>432299</v>
      </c>
      <c r="EM3" s="62">
        <v>401037.7</v>
      </c>
      <c r="EN3" s="64">
        <v>1257806</v>
      </c>
      <c r="EO3" s="63">
        <v>0.13469999999999999</v>
      </c>
      <c r="EP3" s="63">
        <v>0.25209999999999999</v>
      </c>
      <c r="EQ3" s="63">
        <v>0.1948</v>
      </c>
      <c r="ER3" s="63">
        <v>0.40439999999999998</v>
      </c>
      <c r="ES3" s="62">
        <v>1749.97</v>
      </c>
      <c r="EU3" s="61">
        <v>55.05</v>
      </c>
      <c r="EW3" s="61">
        <v>492</v>
      </c>
      <c r="EX3" s="61">
        <v>102</v>
      </c>
      <c r="EY3" s="61">
        <v>94</v>
      </c>
      <c r="EZ3" s="61">
        <v>14</v>
      </c>
      <c r="FA3" s="61">
        <v>11</v>
      </c>
      <c r="FB3" s="61">
        <v>47</v>
      </c>
      <c r="FC3" s="61">
        <v>742</v>
      </c>
      <c r="FD3" s="61">
        <v>6</v>
      </c>
      <c r="FE3" s="61">
        <v>80</v>
      </c>
      <c r="FF3" s="61">
        <v>22</v>
      </c>
      <c r="FG3" s="61">
        <v>105</v>
      </c>
      <c r="FH3" s="61">
        <v>288</v>
      </c>
      <c r="FI3" s="61">
        <v>148</v>
      </c>
      <c r="FJ3" s="62">
        <v>469753.04</v>
      </c>
      <c r="FK3" s="62">
        <v>429209.75</v>
      </c>
      <c r="FL3" s="62">
        <v>6871801.8300000001</v>
      </c>
      <c r="FM3" s="62">
        <v>10150740.300000001</v>
      </c>
      <c r="FN3" s="62">
        <v>67691.259999999995</v>
      </c>
      <c r="FO3" s="62">
        <v>1452.69</v>
      </c>
      <c r="FP3" s="62">
        <v>3334170.73</v>
      </c>
      <c r="FQ3" s="62">
        <v>119122.28</v>
      </c>
      <c r="FR3" s="62">
        <v>212503.98</v>
      </c>
      <c r="FS3" s="62">
        <v>6601.1</v>
      </c>
      <c r="FT3" s="62">
        <v>2322469.7599999998</v>
      </c>
      <c r="FU3" s="62">
        <v>61792.53</v>
      </c>
      <c r="FV3" s="62">
        <v>3328284.51</v>
      </c>
      <c r="FW3" s="62">
        <v>429857.91</v>
      </c>
      <c r="FX3" s="62">
        <v>56785.85</v>
      </c>
      <c r="FY3" s="62">
        <v>1559.93</v>
      </c>
      <c r="FZ3" s="61">
        <v>495.32</v>
      </c>
      <c r="GA3" s="61">
        <v>61.29</v>
      </c>
      <c r="GB3" s="62">
        <v>59058.49</v>
      </c>
      <c r="GC3" s="62">
        <v>1472.13</v>
      </c>
      <c r="GD3" s="62">
        <v>657094.59</v>
      </c>
      <c r="GE3" s="62">
        <v>13484.4</v>
      </c>
      <c r="GF3" s="62">
        <v>763208.63</v>
      </c>
      <c r="GG3" s="62">
        <v>21056.85</v>
      </c>
      <c r="GH3" s="62">
        <v>3245.53</v>
      </c>
      <c r="GI3" s="62">
        <v>54754.99</v>
      </c>
      <c r="GJ3" s="61">
        <v>731.98</v>
      </c>
      <c r="GK3" s="62">
        <v>15577.15</v>
      </c>
      <c r="GL3" s="62">
        <v>4476186.2699999996</v>
      </c>
      <c r="GM3" s="62">
        <v>1447968.29</v>
      </c>
      <c r="GN3" s="62">
        <v>311608.48</v>
      </c>
      <c r="GO3" s="62">
        <v>100123.51</v>
      </c>
      <c r="GP3" s="62">
        <v>2709.49</v>
      </c>
      <c r="GQ3" s="62">
        <v>11055.4</v>
      </c>
      <c r="GR3" s="61">
        <v>589.79999999999995</v>
      </c>
      <c r="GS3" s="62">
        <v>1898.59</v>
      </c>
      <c r="GT3" s="62">
        <v>29302.6</v>
      </c>
      <c r="GU3" s="62">
        <v>187940.07</v>
      </c>
      <c r="GV3" s="62">
        <v>41410.980000000003</v>
      </c>
      <c r="GW3" s="62">
        <v>167798.58</v>
      </c>
      <c r="GX3" s="62">
        <v>220228.75</v>
      </c>
      <c r="GY3" s="62">
        <v>913132.72</v>
      </c>
      <c r="GZ3" s="64">
        <v>1717</v>
      </c>
      <c r="HA3" s="62">
        <v>8503.43</v>
      </c>
      <c r="HB3" s="62">
        <v>12794.23</v>
      </c>
      <c r="HC3" s="62">
        <v>230201.68</v>
      </c>
      <c r="HD3" s="62">
        <v>15168.93</v>
      </c>
      <c r="HE3" s="62">
        <v>56812.4</v>
      </c>
      <c r="HF3" s="62">
        <v>1733.52</v>
      </c>
      <c r="HG3" s="62">
        <v>23406.91</v>
      </c>
      <c r="HH3" s="62">
        <v>14209.37</v>
      </c>
      <c r="HI3" s="62">
        <v>41140.32</v>
      </c>
      <c r="HJ3" s="61">
        <v>17.8</v>
      </c>
      <c r="HK3" s="61">
        <v>376.49</v>
      </c>
      <c r="HL3" s="62">
        <v>13308.73</v>
      </c>
      <c r="HM3" s="62">
        <v>149642.82999999999</v>
      </c>
      <c r="HN3" s="61">
        <v>14.4</v>
      </c>
      <c r="HO3" s="61">
        <v>234.08</v>
      </c>
      <c r="HP3" s="62">
        <v>1467.99</v>
      </c>
      <c r="HQ3" s="62">
        <v>6137.79</v>
      </c>
      <c r="HR3" s="61">
        <v>490.08</v>
      </c>
      <c r="HS3" s="62">
        <v>2903.76</v>
      </c>
      <c r="HT3" s="62">
        <v>2277.4299999999998</v>
      </c>
      <c r="HU3" s="62">
        <v>8666.56</v>
      </c>
      <c r="HV3" s="62">
        <v>1868.4</v>
      </c>
      <c r="HW3" s="62">
        <v>7284.32</v>
      </c>
      <c r="HX3" s="62">
        <v>109697.33</v>
      </c>
      <c r="HY3" s="64">
        <v>572122</v>
      </c>
      <c r="HZ3" s="62">
        <v>127833.15</v>
      </c>
      <c r="IA3" s="62">
        <v>55494.11</v>
      </c>
      <c r="IB3" s="62">
        <v>607855.53</v>
      </c>
      <c r="IC3" s="62">
        <v>2702751.94</v>
      </c>
      <c r="ID3" s="61">
        <v>261.58999999999997</v>
      </c>
      <c r="IE3" s="61">
        <v>352.97</v>
      </c>
      <c r="IF3" s="61">
        <v>510.43</v>
      </c>
      <c r="IG3" s="62">
        <v>2279.08</v>
      </c>
      <c r="IH3" s="62">
        <v>2865.63</v>
      </c>
      <c r="II3" s="62">
        <v>20213.43</v>
      </c>
      <c r="IJ3" s="62">
        <v>65627.47</v>
      </c>
      <c r="IK3" s="62">
        <v>74166.62</v>
      </c>
      <c r="IL3" s="62">
        <v>5932.63</v>
      </c>
      <c r="IM3" s="62">
        <v>24259.06</v>
      </c>
      <c r="IN3" s="62">
        <v>2948.97</v>
      </c>
      <c r="IO3" s="62">
        <v>71818.3</v>
      </c>
      <c r="IP3" s="61">
        <v>450.86</v>
      </c>
      <c r="IQ3" s="62">
        <v>2912.03</v>
      </c>
      <c r="IR3" s="62">
        <v>3481.54</v>
      </c>
      <c r="IS3" s="62">
        <v>18936.740000000002</v>
      </c>
      <c r="IT3" s="61">
        <v>218.54</v>
      </c>
      <c r="IU3" s="62">
        <v>1686.35</v>
      </c>
      <c r="IV3" s="61">
        <v>408.38</v>
      </c>
      <c r="IW3" s="62">
        <v>4174.6400000000003</v>
      </c>
      <c r="IX3" s="61">
        <v>57</v>
      </c>
      <c r="IY3" s="61">
        <v>234.77</v>
      </c>
      <c r="IZ3" s="64">
        <v>7488</v>
      </c>
      <c r="JA3" s="62">
        <v>2951.02</v>
      </c>
      <c r="JB3" s="61">
        <v>386.7</v>
      </c>
      <c r="JC3" s="62">
        <v>1235.46</v>
      </c>
      <c r="JD3" s="62">
        <v>49712.46</v>
      </c>
      <c r="JE3" s="62">
        <v>398360.98</v>
      </c>
      <c r="JF3" s="62">
        <v>15925.94</v>
      </c>
      <c r="JG3" s="62">
        <v>88811.7</v>
      </c>
      <c r="JH3" s="62">
        <v>2019.68</v>
      </c>
      <c r="JI3" s="62">
        <v>6943.49</v>
      </c>
      <c r="JJ3" s="62">
        <v>16727.43</v>
      </c>
      <c r="JK3" s="62">
        <v>73075.33</v>
      </c>
      <c r="JL3" s="61">
        <v>0</v>
      </c>
      <c r="JM3" s="61">
        <v>0</v>
      </c>
      <c r="JN3" s="62">
        <v>1206.7</v>
      </c>
      <c r="JO3" s="62">
        <v>3504.63</v>
      </c>
      <c r="JP3" s="64">
        <v>362629</v>
      </c>
      <c r="JQ3" s="64">
        <v>1077386</v>
      </c>
      <c r="JR3" s="63">
        <v>0.34949999999999998</v>
      </c>
      <c r="JS3" s="64">
        <v>351009</v>
      </c>
      <c r="JT3" s="64">
        <v>220308</v>
      </c>
      <c r="JU3" s="64">
        <v>3804</v>
      </c>
      <c r="JV3" s="64">
        <v>2514</v>
      </c>
      <c r="JW3" s="64">
        <v>2231</v>
      </c>
      <c r="JX3" s="64">
        <v>1884</v>
      </c>
      <c r="JY3" s="61">
        <v>6</v>
      </c>
      <c r="JZ3" s="61">
        <v>3</v>
      </c>
      <c r="KA3" s="61">
        <v>1</v>
      </c>
      <c r="KB3" s="61">
        <v>37</v>
      </c>
      <c r="KC3" s="61">
        <v>5</v>
      </c>
      <c r="KD3" s="61">
        <v>27</v>
      </c>
      <c r="KE3" s="61">
        <v>19</v>
      </c>
      <c r="KF3" s="61">
        <v>27</v>
      </c>
      <c r="KG3" s="61">
        <v>2</v>
      </c>
      <c r="KH3" s="64">
        <v>1007</v>
      </c>
      <c r="KI3" s="61">
        <v>6</v>
      </c>
      <c r="KJ3" s="61">
        <v>5</v>
      </c>
      <c r="KK3" s="61">
        <v>11</v>
      </c>
      <c r="KL3" s="61">
        <v>1</v>
      </c>
      <c r="KM3" s="61">
        <v>418</v>
      </c>
      <c r="KN3" s="61">
        <v>289</v>
      </c>
      <c r="KO3" s="64">
        <v>1003</v>
      </c>
      <c r="KP3" s="61">
        <v>21</v>
      </c>
      <c r="KQ3" s="61">
        <v>30</v>
      </c>
      <c r="KR3" s="61">
        <v>113</v>
      </c>
      <c r="KS3" s="61">
        <v>31</v>
      </c>
      <c r="KT3" s="61">
        <v>80</v>
      </c>
      <c r="KU3" s="64">
        <v>1005</v>
      </c>
      <c r="KV3" s="61">
        <v>392</v>
      </c>
      <c r="KW3" s="61">
        <v>220</v>
      </c>
      <c r="KX3" s="61">
        <v>8</v>
      </c>
      <c r="KY3" s="61">
        <v>239</v>
      </c>
      <c r="KZ3" s="61">
        <v>164</v>
      </c>
      <c r="LA3" s="61">
        <v>1</v>
      </c>
      <c r="LB3" s="61">
        <v>20</v>
      </c>
      <c r="LC3" s="61">
        <v>6</v>
      </c>
      <c r="LD3" s="61">
        <v>9</v>
      </c>
      <c r="LE3" s="61">
        <v>1</v>
      </c>
      <c r="LF3" s="61">
        <v>15</v>
      </c>
      <c r="LG3" s="61">
        <v>332</v>
      </c>
      <c r="LH3" s="61">
        <v>697</v>
      </c>
      <c r="LI3" s="61">
        <v>53</v>
      </c>
      <c r="LJ3" s="61">
        <v>49</v>
      </c>
      <c r="LK3" s="61">
        <v>59</v>
      </c>
      <c r="LL3" s="64">
        <v>1480</v>
      </c>
      <c r="LM3" s="61">
        <v>45</v>
      </c>
      <c r="LN3" s="61">
        <v>19</v>
      </c>
      <c r="LO3" s="61">
        <v>122</v>
      </c>
    </row>
    <row r="4" spans="1:328" s="72" customFormat="1" x14ac:dyDescent="0.2">
      <c r="C4" s="77" t="s">
        <v>1972</v>
      </c>
      <c r="D4" s="73">
        <v>1185.8</v>
      </c>
      <c r="F4" s="74">
        <v>0.79949999999999999</v>
      </c>
      <c r="G4" s="74">
        <v>0.20050000000000001</v>
      </c>
      <c r="H4" s="75">
        <v>665929</v>
      </c>
      <c r="J4" s="75">
        <v>348217</v>
      </c>
      <c r="K4" s="74">
        <v>0.52290000000000003</v>
      </c>
      <c r="L4" s="75">
        <v>317712</v>
      </c>
      <c r="M4" s="74">
        <v>0.47710000000000002</v>
      </c>
      <c r="N4" s="75">
        <v>147004</v>
      </c>
      <c r="O4" s="74">
        <v>0.2208</v>
      </c>
      <c r="P4" s="75">
        <v>167301</v>
      </c>
      <c r="Q4" s="74">
        <v>0.25119999999999998</v>
      </c>
      <c r="R4" s="75">
        <v>482557</v>
      </c>
      <c r="S4" s="74">
        <v>0.72460000000000002</v>
      </c>
      <c r="T4" s="75">
        <v>270810</v>
      </c>
      <c r="U4" s="74">
        <v>0.40670000000000001</v>
      </c>
      <c r="V4" s="75">
        <v>78116</v>
      </c>
      <c r="W4" s="74">
        <v>0.1173</v>
      </c>
      <c r="X4" s="75">
        <v>447574</v>
      </c>
      <c r="Y4" s="74">
        <v>0.67210000000000003</v>
      </c>
      <c r="Z4" s="72">
        <v>69</v>
      </c>
      <c r="AA4" s="75">
        <v>2407</v>
      </c>
      <c r="AB4" s="75">
        <v>129854</v>
      </c>
      <c r="AC4" s="75">
        <v>199167</v>
      </c>
      <c r="AE4" s="76">
        <v>0.02</v>
      </c>
      <c r="AF4" s="74">
        <v>5.4999999999999997E-3</v>
      </c>
      <c r="AG4" s="74">
        <v>3.0999999999999999E-3</v>
      </c>
      <c r="AH4" s="72">
        <v>8</v>
      </c>
      <c r="AL4" s="75">
        <v>57406</v>
      </c>
      <c r="AM4" s="74">
        <v>0.2873</v>
      </c>
      <c r="AN4" s="75">
        <v>184741</v>
      </c>
      <c r="AO4" s="74">
        <v>0.52180000000000004</v>
      </c>
      <c r="AP4" s="75">
        <v>335745</v>
      </c>
      <c r="AQ4" s="74">
        <v>3.3000000000000002E-2</v>
      </c>
      <c r="AR4" s="75">
        <v>21292</v>
      </c>
      <c r="AS4" s="74">
        <v>3.6999999999999998E-2</v>
      </c>
      <c r="AT4" s="75">
        <v>24147</v>
      </c>
      <c r="AU4" s="74">
        <v>0.18129999999999999</v>
      </c>
      <c r="AV4" s="75">
        <v>116844</v>
      </c>
      <c r="AW4" s="74">
        <v>0.28110000000000002</v>
      </c>
      <c r="AX4" s="75">
        <v>180995</v>
      </c>
      <c r="AY4" s="74">
        <v>2.4799999999999999E-2</v>
      </c>
      <c r="AZ4" s="75">
        <v>16014</v>
      </c>
      <c r="BA4" s="74">
        <v>6.4100000000000004E-2</v>
      </c>
      <c r="BB4" s="75">
        <v>41025</v>
      </c>
      <c r="BC4" s="75">
        <v>1040</v>
      </c>
      <c r="BD4" s="72">
        <v>769</v>
      </c>
      <c r="BE4" s="72">
        <v>271</v>
      </c>
      <c r="BF4" s="75">
        <v>7458</v>
      </c>
      <c r="BG4" s="75">
        <v>6503</v>
      </c>
      <c r="BH4" s="72">
        <v>690</v>
      </c>
      <c r="BI4" s="72">
        <v>5</v>
      </c>
      <c r="BJ4" s="72">
        <v>1</v>
      </c>
      <c r="BK4" s="72">
        <v>1</v>
      </c>
      <c r="BL4" s="72">
        <v>1</v>
      </c>
      <c r="BM4" s="75">
        <v>1836</v>
      </c>
      <c r="BN4" s="72">
        <v>153</v>
      </c>
      <c r="BO4" s="75">
        <v>22453</v>
      </c>
      <c r="BP4" s="72">
        <v>49</v>
      </c>
      <c r="BQ4" s="72">
        <v>4</v>
      </c>
      <c r="BR4" s="75">
        <v>1578</v>
      </c>
      <c r="BS4" s="72">
        <v>147</v>
      </c>
      <c r="BT4" s="72">
        <v>3</v>
      </c>
      <c r="BU4" s="72">
        <v>188</v>
      </c>
      <c r="BV4" s="72">
        <v>608</v>
      </c>
      <c r="BW4" s="75">
        <v>1106</v>
      </c>
      <c r="BX4" s="72">
        <v>496</v>
      </c>
      <c r="BY4" s="72">
        <v>244</v>
      </c>
      <c r="BZ4" s="75">
        <v>2586</v>
      </c>
      <c r="CA4" s="75">
        <v>15444</v>
      </c>
      <c r="CB4" s="72">
        <v>5</v>
      </c>
      <c r="CC4" s="72">
        <v>738</v>
      </c>
      <c r="CD4" s="72">
        <v>107</v>
      </c>
      <c r="CE4" s="72">
        <v>253</v>
      </c>
      <c r="CF4" s="72">
        <v>252</v>
      </c>
      <c r="CG4" s="72">
        <v>126</v>
      </c>
      <c r="CH4" s="74">
        <v>0.50990000000000002</v>
      </c>
      <c r="CI4" s="74">
        <v>0.62880000000000003</v>
      </c>
      <c r="CJ4" s="74">
        <v>0.51910000000000001</v>
      </c>
      <c r="CK4" s="76">
        <v>0.94</v>
      </c>
      <c r="CL4" s="74">
        <v>0.39829999999999999</v>
      </c>
      <c r="CM4" s="74">
        <v>0.94240000000000002</v>
      </c>
      <c r="CN4" s="72">
        <v>0</v>
      </c>
      <c r="CP4" s="75">
        <v>370231</v>
      </c>
      <c r="CQ4" s="75">
        <v>312381</v>
      </c>
      <c r="CR4" s="75">
        <v>37975</v>
      </c>
      <c r="CS4" s="75">
        <v>19875</v>
      </c>
      <c r="CT4" s="75">
        <v>166486</v>
      </c>
      <c r="CU4" s="72">
        <v>361</v>
      </c>
      <c r="CV4" s="75">
        <v>1558</v>
      </c>
      <c r="CW4" s="75">
        <v>1059</v>
      </c>
      <c r="CX4" s="75">
        <v>218952</v>
      </c>
      <c r="CY4" s="75">
        <v>13662</v>
      </c>
      <c r="CZ4" s="72">
        <v>338</v>
      </c>
      <c r="DA4" s="75">
        <v>16901</v>
      </c>
      <c r="DB4" s="75">
        <v>1030</v>
      </c>
      <c r="DC4" s="72">
        <v>334</v>
      </c>
      <c r="DD4" s="75">
        <v>60369</v>
      </c>
      <c r="DE4" s="75">
        <v>2841</v>
      </c>
      <c r="DF4" s="72">
        <v>158</v>
      </c>
      <c r="DG4" s="75">
        <v>32690</v>
      </c>
      <c r="DH4" s="75">
        <v>2314</v>
      </c>
      <c r="DI4" s="72">
        <v>85</v>
      </c>
      <c r="DJ4" s="75">
        <v>37413</v>
      </c>
      <c r="DK4" s="75">
        <v>1948</v>
      </c>
      <c r="DL4" s="72">
        <v>72</v>
      </c>
      <c r="DM4" s="75">
        <v>56662</v>
      </c>
      <c r="DN4" s="75">
        <v>4890</v>
      </c>
      <c r="DO4" s="72">
        <v>10.199999999999999</v>
      </c>
      <c r="DQ4" s="74">
        <v>2.07E-2</v>
      </c>
      <c r="DR4" s="75">
        <v>10224413</v>
      </c>
      <c r="DS4" s="75">
        <v>102220</v>
      </c>
      <c r="DT4" s="73">
        <v>62890.57</v>
      </c>
      <c r="DU4" s="72">
        <v>91</v>
      </c>
      <c r="DV4" s="72">
        <v>55</v>
      </c>
      <c r="DW4" s="72">
        <v>18</v>
      </c>
      <c r="DX4" s="72">
        <v>1</v>
      </c>
      <c r="DY4" s="72">
        <v>22</v>
      </c>
      <c r="DZ4" s="72">
        <v>61</v>
      </c>
      <c r="EA4" s="75">
        <v>18360</v>
      </c>
      <c r="EB4" s="75">
        <v>36020</v>
      </c>
      <c r="EC4" s="75">
        <v>5044588</v>
      </c>
      <c r="ED4" s="75">
        <v>351135</v>
      </c>
      <c r="EE4" s="75">
        <v>343617</v>
      </c>
      <c r="EF4" s="74">
        <v>0.97860000000000003</v>
      </c>
      <c r="EG4" s="74">
        <v>0.4541</v>
      </c>
      <c r="EH4" s="74">
        <v>0.54590000000000005</v>
      </c>
      <c r="EI4" s="75">
        <v>7518</v>
      </c>
      <c r="EJ4" s="74">
        <v>2.1399999999999999E-2</v>
      </c>
      <c r="EK4" s="75">
        <v>29329</v>
      </c>
      <c r="EL4" s="75">
        <v>125077</v>
      </c>
      <c r="EM4" s="73">
        <v>51019.49</v>
      </c>
      <c r="EN4" s="75">
        <v>310770</v>
      </c>
      <c r="EO4" s="74">
        <v>1.7399999999999999E-2</v>
      </c>
      <c r="EP4" s="74">
        <v>0.1915</v>
      </c>
      <c r="EQ4" s="74">
        <v>0.21160000000000001</v>
      </c>
      <c r="ER4" s="74">
        <v>0.56310000000000004</v>
      </c>
      <c r="ES4" s="72">
        <v>240.18</v>
      </c>
      <c r="EU4" s="72">
        <v>58.08</v>
      </c>
      <c r="EW4" s="72">
        <v>65</v>
      </c>
      <c r="EX4" s="72">
        <v>28</v>
      </c>
      <c r="EY4" s="72">
        <v>8</v>
      </c>
      <c r="EZ4" s="72">
        <v>2</v>
      </c>
      <c r="FA4" s="72">
        <v>3</v>
      </c>
      <c r="FB4" s="72">
        <v>5</v>
      </c>
      <c r="FC4" s="72">
        <v>222</v>
      </c>
      <c r="FD4" s="72">
        <v>5</v>
      </c>
      <c r="FE4" s="72">
        <v>28</v>
      </c>
      <c r="FF4" s="72">
        <v>1</v>
      </c>
      <c r="FG4" s="72">
        <v>23</v>
      </c>
      <c r="FH4" s="72">
        <v>31</v>
      </c>
      <c r="FI4" s="72">
        <v>23</v>
      </c>
      <c r="FJ4" s="73">
        <v>43560.78</v>
      </c>
      <c r="FK4" s="73">
        <v>35521.08</v>
      </c>
      <c r="FL4" s="73">
        <v>138418.5</v>
      </c>
      <c r="FM4" s="73">
        <v>518505.55</v>
      </c>
      <c r="FN4" s="72">
        <v>576.38</v>
      </c>
      <c r="FO4" s="72">
        <v>12.3</v>
      </c>
      <c r="FP4" s="73">
        <v>475697.74</v>
      </c>
      <c r="FQ4" s="73">
        <v>17449.95</v>
      </c>
      <c r="FR4" s="73">
        <v>4932.8100000000004</v>
      </c>
      <c r="FS4" s="72">
        <v>150.4</v>
      </c>
      <c r="FT4" s="73">
        <v>82243.47</v>
      </c>
      <c r="FU4" s="73">
        <v>1962.84</v>
      </c>
      <c r="FV4" s="73">
        <v>86093.91</v>
      </c>
      <c r="FW4" s="73">
        <v>10043.459999999999</v>
      </c>
      <c r="FX4" s="73">
        <v>6665.01</v>
      </c>
      <c r="FY4" s="72">
        <v>172.47</v>
      </c>
      <c r="FZ4" s="72">
        <v>0</v>
      </c>
      <c r="GA4" s="72">
        <v>0</v>
      </c>
      <c r="GB4" s="73">
        <v>2641.07</v>
      </c>
      <c r="GC4" s="72">
        <v>59.61</v>
      </c>
      <c r="GD4" s="73">
        <v>80465.27</v>
      </c>
      <c r="GE4" s="73">
        <v>1647.4</v>
      </c>
      <c r="GF4" s="73">
        <v>75999.740000000005</v>
      </c>
      <c r="GG4" s="73">
        <v>1792.49</v>
      </c>
      <c r="GH4" s="72">
        <v>274.92</v>
      </c>
      <c r="GI4" s="73">
        <v>4174.63</v>
      </c>
      <c r="GJ4" s="72">
        <v>0</v>
      </c>
      <c r="GK4" s="72">
        <v>0</v>
      </c>
      <c r="GL4" s="73">
        <v>1780.96</v>
      </c>
      <c r="GM4" s="72">
        <v>689.29</v>
      </c>
      <c r="GN4" s="73">
        <v>82372.11</v>
      </c>
      <c r="GO4" s="73">
        <v>28931.46</v>
      </c>
      <c r="GP4" s="72">
        <v>0</v>
      </c>
      <c r="GQ4" s="72">
        <v>0</v>
      </c>
      <c r="GR4" s="72">
        <v>0</v>
      </c>
      <c r="GS4" s="72">
        <v>0</v>
      </c>
      <c r="GT4" s="73">
        <v>6156.3</v>
      </c>
      <c r="GU4" s="73">
        <v>44120.22</v>
      </c>
      <c r="GV4" s="72">
        <v>0</v>
      </c>
      <c r="GW4" s="72">
        <v>0</v>
      </c>
      <c r="GX4" s="73">
        <v>28782.76</v>
      </c>
      <c r="GY4" s="73">
        <v>114098.54</v>
      </c>
      <c r="GZ4" s="72">
        <v>0</v>
      </c>
      <c r="HA4" s="72">
        <v>0</v>
      </c>
      <c r="HB4" s="72">
        <v>0</v>
      </c>
      <c r="HC4" s="72">
        <v>0</v>
      </c>
      <c r="HD4" s="72">
        <v>0</v>
      </c>
      <c r="HE4" s="72">
        <v>0</v>
      </c>
      <c r="HF4" s="72">
        <v>0</v>
      </c>
      <c r="HG4" s="72">
        <v>0</v>
      </c>
      <c r="HH4" s="72">
        <v>0</v>
      </c>
      <c r="HI4" s="72">
        <v>0</v>
      </c>
      <c r="HJ4" s="72">
        <v>0</v>
      </c>
      <c r="HK4" s="72">
        <v>0</v>
      </c>
      <c r="HL4" s="72">
        <v>299.97000000000003</v>
      </c>
      <c r="HM4" s="73">
        <v>3241.19</v>
      </c>
      <c r="HN4" s="72">
        <v>0</v>
      </c>
      <c r="HO4" s="72">
        <v>0</v>
      </c>
      <c r="HP4" s="72">
        <v>0</v>
      </c>
      <c r="HQ4" s="72">
        <v>0</v>
      </c>
      <c r="HR4" s="72">
        <v>0</v>
      </c>
      <c r="HS4" s="72">
        <v>0</v>
      </c>
      <c r="HT4" s="72">
        <v>0</v>
      </c>
      <c r="HU4" s="72">
        <v>0</v>
      </c>
      <c r="HV4" s="72">
        <v>36.76</v>
      </c>
      <c r="HW4" s="72">
        <v>234.23</v>
      </c>
      <c r="HX4" s="73">
        <v>42859.06</v>
      </c>
      <c r="HY4" s="73">
        <v>218560.63</v>
      </c>
      <c r="HZ4" s="73">
        <v>3090.04</v>
      </c>
      <c r="IA4" s="73">
        <v>1246.8699999999999</v>
      </c>
      <c r="IB4" s="73">
        <v>9563.2099999999991</v>
      </c>
      <c r="IC4" s="75">
        <v>41602</v>
      </c>
      <c r="ID4" s="72">
        <v>0</v>
      </c>
      <c r="IE4" s="72">
        <v>0</v>
      </c>
      <c r="IF4" s="72">
        <v>147.96</v>
      </c>
      <c r="IG4" s="72">
        <v>821.77</v>
      </c>
      <c r="IH4" s="72">
        <v>458.68</v>
      </c>
      <c r="II4" s="73">
        <v>2981.79</v>
      </c>
      <c r="IJ4" s="72">
        <v>355.8</v>
      </c>
      <c r="IK4" s="72">
        <v>436.55</v>
      </c>
      <c r="IL4" s="72">
        <v>708.61</v>
      </c>
      <c r="IM4" s="73">
        <v>3564.8</v>
      </c>
      <c r="IN4" s="72">
        <v>0</v>
      </c>
      <c r="IO4" s="72">
        <v>0</v>
      </c>
      <c r="IP4" s="72">
        <v>0</v>
      </c>
      <c r="IQ4" s="72">
        <v>0</v>
      </c>
      <c r="IR4" s="72">
        <v>0</v>
      </c>
      <c r="IS4" s="72">
        <v>0</v>
      </c>
      <c r="IT4" s="72">
        <v>68</v>
      </c>
      <c r="IU4" s="72">
        <v>612</v>
      </c>
      <c r="IV4" s="72">
        <v>0</v>
      </c>
      <c r="IW4" s="72">
        <v>0</v>
      </c>
      <c r="IX4" s="72">
        <v>0</v>
      </c>
      <c r="IY4" s="72">
        <v>0</v>
      </c>
      <c r="IZ4" s="75">
        <v>7488</v>
      </c>
      <c r="JA4" s="73">
        <v>2951.02</v>
      </c>
      <c r="JB4" s="72">
        <v>0</v>
      </c>
      <c r="JC4" s="72">
        <v>0</v>
      </c>
      <c r="JD4" s="73">
        <v>6316.32</v>
      </c>
      <c r="JE4" s="73">
        <v>55921.599999999999</v>
      </c>
      <c r="JF4" s="72">
        <v>0</v>
      </c>
      <c r="JG4" s="72">
        <v>0</v>
      </c>
      <c r="JH4" s="72">
        <v>37.659999999999997</v>
      </c>
      <c r="JI4" s="72">
        <v>154.55000000000001</v>
      </c>
      <c r="JJ4" s="73">
        <v>6961.15</v>
      </c>
      <c r="JK4" s="73">
        <v>37947.51</v>
      </c>
      <c r="JL4" s="72">
        <v>0</v>
      </c>
      <c r="JM4" s="72">
        <v>0</v>
      </c>
      <c r="JN4" s="72">
        <v>0</v>
      </c>
      <c r="JO4" s="72">
        <v>0</v>
      </c>
      <c r="JP4" s="75">
        <v>15703</v>
      </c>
      <c r="JQ4" s="75">
        <v>113677</v>
      </c>
      <c r="JR4" s="74">
        <v>0.17069999999999999</v>
      </c>
      <c r="JS4" s="75">
        <v>28231</v>
      </c>
      <c r="JT4" s="75">
        <v>8420</v>
      </c>
      <c r="JU4" s="72">
        <v>335</v>
      </c>
      <c r="JV4" s="72">
        <v>621</v>
      </c>
      <c r="JW4" s="72">
        <v>534</v>
      </c>
      <c r="JX4" s="72">
        <v>446</v>
      </c>
      <c r="JY4" s="72">
        <v>6</v>
      </c>
      <c r="JZ4" s="72">
        <v>0</v>
      </c>
      <c r="KA4" s="72">
        <v>0</v>
      </c>
      <c r="KB4" s="72">
        <v>9</v>
      </c>
      <c r="KC4" s="72">
        <v>0</v>
      </c>
      <c r="KD4" s="72">
        <v>10</v>
      </c>
      <c r="KE4" s="72">
        <v>7</v>
      </c>
      <c r="KF4" s="72">
        <v>8</v>
      </c>
      <c r="KG4" s="72">
        <v>0</v>
      </c>
      <c r="KH4" s="72">
        <v>180</v>
      </c>
      <c r="KI4" s="72">
        <v>0</v>
      </c>
      <c r="KJ4" s="72">
        <v>0</v>
      </c>
      <c r="KK4" s="72">
        <v>3</v>
      </c>
      <c r="KL4" s="72">
        <v>0</v>
      </c>
      <c r="KM4" s="72">
        <v>77</v>
      </c>
      <c r="KN4" s="72">
        <v>72</v>
      </c>
      <c r="KO4" s="72">
        <v>183</v>
      </c>
      <c r="KP4" s="72">
        <v>1</v>
      </c>
      <c r="KQ4" s="72">
        <v>5</v>
      </c>
      <c r="KR4" s="72">
        <v>21</v>
      </c>
      <c r="KS4" s="72">
        <v>10</v>
      </c>
      <c r="KT4" s="72">
        <v>24</v>
      </c>
      <c r="KU4" s="72">
        <v>150</v>
      </c>
      <c r="KV4" s="72">
        <v>149</v>
      </c>
      <c r="KW4" s="72">
        <v>31</v>
      </c>
      <c r="KX4" s="72">
        <v>0</v>
      </c>
      <c r="KY4" s="72">
        <v>19</v>
      </c>
      <c r="KZ4" s="72">
        <v>37</v>
      </c>
      <c r="LA4" s="72">
        <v>0</v>
      </c>
      <c r="LB4" s="72">
        <v>10</v>
      </c>
      <c r="LC4" s="72">
        <v>1</v>
      </c>
      <c r="LD4" s="72">
        <v>6</v>
      </c>
      <c r="LE4" s="72">
        <v>0</v>
      </c>
      <c r="LF4" s="72">
        <v>0</v>
      </c>
      <c r="LG4" s="72">
        <v>41</v>
      </c>
      <c r="LH4" s="72">
        <v>139</v>
      </c>
      <c r="LI4" s="72">
        <v>9</v>
      </c>
      <c r="LJ4" s="72">
        <v>19</v>
      </c>
      <c r="LK4" s="72">
        <v>32</v>
      </c>
      <c r="LL4" s="72">
        <v>173</v>
      </c>
      <c r="LM4" s="72">
        <v>8</v>
      </c>
      <c r="LN4" s="72">
        <v>7</v>
      </c>
      <c r="LO4" s="72">
        <v>27</v>
      </c>
    </row>
    <row r="5" spans="1:328" s="72" customFormat="1" x14ac:dyDescent="0.2">
      <c r="C5" s="77" t="s">
        <v>1973</v>
      </c>
      <c r="D5" s="72">
        <v>591.4</v>
      </c>
      <c r="F5" s="74">
        <v>0.77780000000000005</v>
      </c>
      <c r="G5" s="74">
        <v>0.2114</v>
      </c>
      <c r="H5" s="75">
        <v>256795</v>
      </c>
      <c r="J5" s="75">
        <v>132102</v>
      </c>
      <c r="K5" s="74">
        <v>0.51439999999999997</v>
      </c>
      <c r="L5" s="75">
        <v>124693</v>
      </c>
      <c r="M5" s="74">
        <v>0.48559999999999998</v>
      </c>
      <c r="N5" s="75">
        <v>63316</v>
      </c>
      <c r="O5" s="74">
        <v>0.24660000000000001</v>
      </c>
      <c r="P5" s="75">
        <v>61235</v>
      </c>
      <c r="Q5" s="74">
        <v>0.23849999999999999</v>
      </c>
      <c r="R5" s="75">
        <v>179899</v>
      </c>
      <c r="S5" s="74">
        <v>0.7006</v>
      </c>
      <c r="T5" s="75">
        <v>103377</v>
      </c>
      <c r="U5" s="74">
        <v>0.40260000000000001</v>
      </c>
      <c r="V5" s="75">
        <v>28728</v>
      </c>
      <c r="W5" s="74">
        <v>0.1119</v>
      </c>
      <c r="X5" s="75">
        <v>182008</v>
      </c>
      <c r="Y5" s="74">
        <v>0.70879999999999999</v>
      </c>
      <c r="Z5" s="72">
        <v>52</v>
      </c>
      <c r="AA5" s="72">
        <v>463</v>
      </c>
      <c r="AB5" s="75">
        <v>47626</v>
      </c>
      <c r="AC5" s="75">
        <v>71630</v>
      </c>
      <c r="AE5" s="74">
        <v>1.83E-2</v>
      </c>
      <c r="AF5" s="74">
        <v>1.2200000000000001E-2</v>
      </c>
      <c r="AG5" s="74">
        <v>6.3E-3</v>
      </c>
      <c r="AH5" s="72">
        <v>15</v>
      </c>
      <c r="AL5" s="75">
        <v>27688</v>
      </c>
      <c r="AM5" s="74">
        <v>0.24729999999999999</v>
      </c>
      <c r="AN5" s="75">
        <v>60613</v>
      </c>
      <c r="AO5" s="74">
        <v>0.52780000000000005</v>
      </c>
      <c r="AP5" s="75">
        <v>129293</v>
      </c>
      <c r="AQ5" s="74">
        <v>4.0800000000000003E-2</v>
      </c>
      <c r="AR5" s="75">
        <v>9984</v>
      </c>
      <c r="AS5" s="74">
        <v>5.4600000000000003E-2</v>
      </c>
      <c r="AT5" s="75">
        <v>13407</v>
      </c>
      <c r="AU5" s="74">
        <v>0.19750000000000001</v>
      </c>
      <c r="AV5" s="75">
        <v>48583</v>
      </c>
      <c r="AW5" s="74">
        <v>0.33789999999999998</v>
      </c>
      <c r="AX5" s="75">
        <v>82785</v>
      </c>
      <c r="AY5" s="74">
        <v>2.4299999999999999E-2</v>
      </c>
      <c r="AZ5" s="75">
        <v>5958</v>
      </c>
      <c r="BA5" s="74">
        <v>7.5999999999999998E-2</v>
      </c>
      <c r="BB5" s="75">
        <v>18670</v>
      </c>
      <c r="BC5" s="72">
        <v>376</v>
      </c>
      <c r="BD5" s="72">
        <v>284</v>
      </c>
      <c r="BE5" s="72">
        <v>92</v>
      </c>
      <c r="BF5" s="75">
        <v>5885</v>
      </c>
      <c r="BG5" s="75">
        <v>4061</v>
      </c>
      <c r="BH5" s="75">
        <v>1224</v>
      </c>
      <c r="BI5" s="72">
        <v>0</v>
      </c>
      <c r="BJ5" s="72">
        <v>1</v>
      </c>
      <c r="BK5" s="72">
        <v>1</v>
      </c>
      <c r="BL5" s="72">
        <v>0</v>
      </c>
      <c r="BM5" s="72">
        <v>585</v>
      </c>
      <c r="BN5" s="72">
        <v>66</v>
      </c>
      <c r="BO5" s="75">
        <v>4829</v>
      </c>
      <c r="BP5" s="72">
        <v>78</v>
      </c>
      <c r="BQ5" s="72">
        <v>1</v>
      </c>
      <c r="BR5" s="72">
        <v>455</v>
      </c>
      <c r="BS5" s="72">
        <v>23</v>
      </c>
      <c r="BT5" s="72">
        <v>1</v>
      </c>
      <c r="BU5" s="72">
        <v>77</v>
      </c>
      <c r="BV5" s="72">
        <v>117</v>
      </c>
      <c r="BW5" s="72">
        <v>511</v>
      </c>
      <c r="BX5" s="72">
        <v>146</v>
      </c>
      <c r="BY5" s="72">
        <v>100</v>
      </c>
      <c r="BZ5" s="72">
        <v>636</v>
      </c>
      <c r="CA5" s="75">
        <v>2684</v>
      </c>
      <c r="CB5" s="72">
        <v>2</v>
      </c>
      <c r="CC5" s="72">
        <v>243</v>
      </c>
      <c r="CD5" s="72">
        <v>60</v>
      </c>
      <c r="CE5" s="72">
        <v>140</v>
      </c>
      <c r="CF5" s="72">
        <v>8</v>
      </c>
      <c r="CG5" s="72">
        <v>35</v>
      </c>
      <c r="CH5" s="74">
        <v>0.35039999999999999</v>
      </c>
      <c r="CI5" s="74">
        <v>0.44640000000000002</v>
      </c>
      <c r="CJ5" s="74">
        <v>0.4924</v>
      </c>
      <c r="CK5" s="74">
        <v>0.89180000000000004</v>
      </c>
      <c r="CL5" s="74">
        <v>0.29849999999999999</v>
      </c>
      <c r="CM5" s="74">
        <v>0.93159999999999998</v>
      </c>
      <c r="CN5" s="72">
        <v>0</v>
      </c>
      <c r="CP5" s="75">
        <v>150000</v>
      </c>
      <c r="CQ5" s="75">
        <v>125600</v>
      </c>
      <c r="CR5" s="75">
        <v>18200</v>
      </c>
      <c r="CS5" s="75">
        <v>6200</v>
      </c>
      <c r="CT5" s="75">
        <v>41189</v>
      </c>
      <c r="CU5" s="72">
        <v>631</v>
      </c>
      <c r="CV5" s="72">
        <v>535</v>
      </c>
      <c r="CW5" s="72">
        <v>414</v>
      </c>
      <c r="CX5" s="75">
        <v>82362</v>
      </c>
      <c r="CY5" s="75">
        <v>4085</v>
      </c>
      <c r="CZ5" s="72">
        <v>149</v>
      </c>
      <c r="DA5" s="75">
        <v>7721</v>
      </c>
      <c r="DB5" s="72">
        <v>441</v>
      </c>
      <c r="DC5" s="72">
        <v>140</v>
      </c>
      <c r="DD5" s="75">
        <v>26477</v>
      </c>
      <c r="DE5" s="75">
        <v>1186</v>
      </c>
      <c r="DF5" s="72">
        <v>58</v>
      </c>
      <c r="DG5" s="75">
        <v>13964</v>
      </c>
      <c r="DH5" s="72">
        <v>850</v>
      </c>
      <c r="DI5" s="72">
        <v>38</v>
      </c>
      <c r="DJ5" s="75">
        <v>10635</v>
      </c>
      <c r="DK5" s="72">
        <v>631</v>
      </c>
      <c r="DL5" s="72">
        <v>14</v>
      </c>
      <c r="DM5" s="75">
        <v>9572</v>
      </c>
      <c r="DN5" s="72">
        <v>736</v>
      </c>
      <c r="DO5" s="72">
        <v>9.69</v>
      </c>
      <c r="DQ5" s="74">
        <v>2.6700000000000002E-2</v>
      </c>
      <c r="DR5" s="75">
        <v>4880723</v>
      </c>
      <c r="DS5" s="75">
        <v>46757</v>
      </c>
      <c r="DT5" s="73">
        <v>23940.59</v>
      </c>
      <c r="DU5" s="72">
        <v>32</v>
      </c>
      <c r="DV5" s="72">
        <v>29</v>
      </c>
      <c r="DW5" s="72">
        <v>7</v>
      </c>
      <c r="DX5" s="72">
        <v>2</v>
      </c>
      <c r="DY5" s="72">
        <v>22</v>
      </c>
      <c r="DZ5" s="72">
        <v>28</v>
      </c>
      <c r="EA5" s="75">
        <v>5911</v>
      </c>
      <c r="EB5" s="75">
        <v>12767</v>
      </c>
      <c r="EC5" s="75">
        <v>2031392</v>
      </c>
      <c r="ED5" s="75">
        <v>125011</v>
      </c>
      <c r="EE5" s="75">
        <v>121642</v>
      </c>
      <c r="EF5" s="74">
        <v>0.97309999999999997</v>
      </c>
      <c r="EG5" s="74">
        <v>0.40989999999999999</v>
      </c>
      <c r="EH5" s="74">
        <v>0.59009999999999996</v>
      </c>
      <c r="EI5" s="75">
        <v>3369</v>
      </c>
      <c r="EJ5" s="74">
        <v>2.69E-2</v>
      </c>
      <c r="EK5" s="75">
        <v>11683</v>
      </c>
      <c r="EL5" s="75">
        <v>54159</v>
      </c>
      <c r="EM5" s="73">
        <v>215775.7</v>
      </c>
      <c r="EN5" s="75">
        <v>104757</v>
      </c>
      <c r="EO5" s="74">
        <v>4.5699999999999998E-2</v>
      </c>
      <c r="EP5" s="76">
        <v>0.32</v>
      </c>
      <c r="EQ5" s="74">
        <v>0.19520000000000001</v>
      </c>
      <c r="ER5" s="74">
        <v>0.41389999999999999</v>
      </c>
      <c r="ES5" s="72">
        <v>60.96</v>
      </c>
      <c r="EU5" s="72">
        <v>58.52</v>
      </c>
      <c r="EW5" s="72">
        <v>51</v>
      </c>
      <c r="EX5" s="72">
        <v>11</v>
      </c>
      <c r="EY5" s="72">
        <v>0</v>
      </c>
      <c r="EZ5" s="72">
        <v>0</v>
      </c>
      <c r="FA5" s="72">
        <v>0</v>
      </c>
      <c r="FB5" s="72">
        <v>1</v>
      </c>
      <c r="FC5" s="72">
        <v>33</v>
      </c>
      <c r="FD5" s="72">
        <v>0</v>
      </c>
      <c r="FE5" s="72">
        <v>4</v>
      </c>
      <c r="FF5" s="72">
        <v>0</v>
      </c>
      <c r="FG5" s="72">
        <v>5</v>
      </c>
      <c r="FH5" s="72">
        <v>20</v>
      </c>
      <c r="FI5" s="72">
        <v>13</v>
      </c>
      <c r="FJ5" s="73">
        <v>16965.28</v>
      </c>
      <c r="FK5" s="75">
        <v>13563</v>
      </c>
      <c r="FL5" s="73">
        <v>875646.83</v>
      </c>
      <c r="FM5" s="73">
        <v>648141.46</v>
      </c>
      <c r="FN5" s="72">
        <v>30.55</v>
      </c>
      <c r="FO5" s="72">
        <v>1.66</v>
      </c>
      <c r="FP5" s="73">
        <v>18560.509999999998</v>
      </c>
      <c r="FQ5" s="72">
        <v>872.39</v>
      </c>
      <c r="FR5" s="73">
        <v>27191.31</v>
      </c>
      <c r="FS5" s="72">
        <v>869.09</v>
      </c>
      <c r="FT5" s="73">
        <v>187374.26</v>
      </c>
      <c r="FU5" s="73">
        <v>5223.05</v>
      </c>
      <c r="FV5" s="73">
        <v>408301.76</v>
      </c>
      <c r="FW5" s="73">
        <v>55883.35</v>
      </c>
      <c r="FX5" s="73">
        <v>2481.87</v>
      </c>
      <c r="FY5" s="72">
        <v>71.73</v>
      </c>
      <c r="FZ5" s="72">
        <v>0</v>
      </c>
      <c r="GA5" s="72">
        <v>0</v>
      </c>
      <c r="GB5" s="73">
        <v>6027.15</v>
      </c>
      <c r="GC5" s="72">
        <v>161.29</v>
      </c>
      <c r="GD5" s="73">
        <v>47651.68</v>
      </c>
      <c r="GE5" s="72">
        <v>991.96</v>
      </c>
      <c r="GF5" s="73">
        <v>20813.43</v>
      </c>
      <c r="GG5" s="72">
        <v>766.87</v>
      </c>
      <c r="GH5" s="72">
        <v>90.58</v>
      </c>
      <c r="GI5" s="73">
        <v>1831.36</v>
      </c>
      <c r="GJ5" s="72">
        <v>0</v>
      </c>
      <c r="GK5" s="72">
        <v>0</v>
      </c>
      <c r="GL5" s="73">
        <v>65926.3</v>
      </c>
      <c r="GM5" s="73">
        <v>22442.97</v>
      </c>
      <c r="GN5" s="73">
        <v>24561.01</v>
      </c>
      <c r="GO5" s="73">
        <v>8942.11</v>
      </c>
      <c r="GP5" s="72">
        <v>0</v>
      </c>
      <c r="GQ5" s="72">
        <v>0</v>
      </c>
      <c r="GR5" s="72">
        <v>0</v>
      </c>
      <c r="GS5" s="72">
        <v>0</v>
      </c>
      <c r="GT5" s="73">
        <v>1730.13</v>
      </c>
      <c r="GU5" s="73">
        <v>7483.94</v>
      </c>
      <c r="GV5" s="72">
        <v>101.89</v>
      </c>
      <c r="GW5" s="72">
        <v>540.76</v>
      </c>
      <c r="GX5" s="73">
        <v>4554.62</v>
      </c>
      <c r="GY5" s="73">
        <v>19095.509999999998</v>
      </c>
      <c r="GZ5" s="72">
        <v>0</v>
      </c>
      <c r="HA5" s="72">
        <v>0</v>
      </c>
      <c r="HB5" s="72">
        <v>42.67</v>
      </c>
      <c r="HC5" s="72">
        <v>274.54000000000002</v>
      </c>
      <c r="HD5" s="72">
        <v>0</v>
      </c>
      <c r="HE5" s="72">
        <v>0</v>
      </c>
      <c r="HF5" s="72">
        <v>0</v>
      </c>
      <c r="HG5" s="72">
        <v>0</v>
      </c>
      <c r="HH5" s="72">
        <v>0</v>
      </c>
      <c r="HI5" s="72">
        <v>0</v>
      </c>
      <c r="HJ5" s="72">
        <v>0</v>
      </c>
      <c r="HK5" s="72">
        <v>0</v>
      </c>
      <c r="HL5" s="72">
        <v>242.18</v>
      </c>
      <c r="HM5" s="73">
        <v>2789.31</v>
      </c>
      <c r="HN5" s="72">
        <v>0</v>
      </c>
      <c r="HO5" s="72">
        <v>0</v>
      </c>
      <c r="HP5" s="72">
        <v>0</v>
      </c>
      <c r="HQ5" s="72">
        <v>0</v>
      </c>
      <c r="HR5" s="72">
        <v>0</v>
      </c>
      <c r="HS5" s="72">
        <v>0</v>
      </c>
      <c r="HT5" s="72">
        <v>101.18</v>
      </c>
      <c r="HU5" s="72">
        <v>329.84</v>
      </c>
      <c r="HV5" s="72">
        <v>147.30000000000001</v>
      </c>
      <c r="HW5" s="72">
        <v>882.64</v>
      </c>
      <c r="HX5" s="72">
        <v>304.38</v>
      </c>
      <c r="HY5" s="73">
        <v>1509.09</v>
      </c>
      <c r="HZ5" s="73">
        <v>15999.98</v>
      </c>
      <c r="IA5" s="73">
        <v>7133.15</v>
      </c>
      <c r="IB5" s="73">
        <v>20655.32</v>
      </c>
      <c r="IC5" s="73">
        <v>88180.78</v>
      </c>
      <c r="ID5" s="72">
        <v>0</v>
      </c>
      <c r="IE5" s="72">
        <v>0</v>
      </c>
      <c r="IF5" s="72">
        <v>21.45</v>
      </c>
      <c r="IG5" s="72">
        <v>25.67</v>
      </c>
      <c r="IH5" s="72">
        <v>16.899999999999999</v>
      </c>
      <c r="II5" s="72">
        <v>144.30000000000001</v>
      </c>
      <c r="IJ5" s="72">
        <v>795.55</v>
      </c>
      <c r="IK5" s="72">
        <v>664.24</v>
      </c>
      <c r="IL5" s="72">
        <v>0</v>
      </c>
      <c r="IM5" s="72">
        <v>0</v>
      </c>
      <c r="IN5" s="72">
        <v>127.04</v>
      </c>
      <c r="IO5" s="73">
        <v>2803.06</v>
      </c>
      <c r="IP5" s="72">
        <v>0</v>
      </c>
      <c r="IQ5" s="72">
        <v>0</v>
      </c>
      <c r="IR5" s="72">
        <v>0</v>
      </c>
      <c r="IS5" s="72">
        <v>0</v>
      </c>
      <c r="IT5" s="72">
        <v>0</v>
      </c>
      <c r="IU5" s="72">
        <v>0</v>
      </c>
      <c r="IV5" s="72">
        <v>0</v>
      </c>
      <c r="IW5" s="72">
        <v>0</v>
      </c>
      <c r="IX5" s="72">
        <v>0</v>
      </c>
      <c r="IY5" s="72">
        <v>0</v>
      </c>
      <c r="IZ5" s="72">
        <v>0</v>
      </c>
      <c r="JA5" s="72">
        <v>0</v>
      </c>
      <c r="JB5" s="72">
        <v>0</v>
      </c>
      <c r="JC5" s="72">
        <v>0</v>
      </c>
      <c r="JD5" s="73">
        <v>2803.18</v>
      </c>
      <c r="JE5" s="73">
        <v>20748.07</v>
      </c>
      <c r="JF5" s="72">
        <v>899.47</v>
      </c>
      <c r="JG5" s="73">
        <v>5981.48</v>
      </c>
      <c r="JH5" s="72">
        <v>33.26</v>
      </c>
      <c r="JI5" s="72">
        <v>152.66999999999999</v>
      </c>
      <c r="JJ5" s="72">
        <v>0</v>
      </c>
      <c r="JK5" s="72">
        <v>0</v>
      </c>
      <c r="JL5" s="72">
        <v>0</v>
      </c>
      <c r="JM5" s="72">
        <v>0</v>
      </c>
      <c r="JN5" s="72">
        <v>0</v>
      </c>
      <c r="JO5" s="72">
        <v>0</v>
      </c>
      <c r="JP5" s="75">
        <v>1728</v>
      </c>
      <c r="JQ5" s="75">
        <v>41823</v>
      </c>
      <c r="JR5" s="74">
        <v>0.16289999999999999</v>
      </c>
      <c r="JS5" s="75">
        <v>1284</v>
      </c>
      <c r="JT5" s="75">
        <v>1407</v>
      </c>
      <c r="JU5" s="72">
        <v>45</v>
      </c>
      <c r="JV5" s="72">
        <v>225</v>
      </c>
      <c r="JW5" s="72">
        <v>550</v>
      </c>
      <c r="JX5" s="72">
        <v>303</v>
      </c>
      <c r="JY5" s="72">
        <v>0</v>
      </c>
      <c r="JZ5" s="72">
        <v>0</v>
      </c>
      <c r="KA5" s="72">
        <v>0</v>
      </c>
      <c r="KB5" s="72">
        <v>10</v>
      </c>
      <c r="KC5" s="72">
        <v>0</v>
      </c>
      <c r="KD5" s="72">
        <v>8</v>
      </c>
      <c r="KE5" s="72">
        <v>0</v>
      </c>
      <c r="KF5" s="72">
        <v>3</v>
      </c>
      <c r="KG5" s="72">
        <v>0</v>
      </c>
      <c r="KH5" s="72">
        <v>162</v>
      </c>
      <c r="KI5" s="72">
        <v>0</v>
      </c>
      <c r="KJ5" s="72">
        <v>0</v>
      </c>
      <c r="KK5" s="72">
        <v>0</v>
      </c>
      <c r="KL5" s="72">
        <v>1</v>
      </c>
      <c r="KM5" s="72">
        <v>60</v>
      </c>
      <c r="KN5" s="72">
        <v>31</v>
      </c>
      <c r="KO5" s="72">
        <v>133</v>
      </c>
      <c r="KP5" s="72">
        <v>4</v>
      </c>
      <c r="KQ5" s="72">
        <v>0</v>
      </c>
      <c r="KR5" s="72">
        <v>42</v>
      </c>
      <c r="KS5" s="72">
        <v>0</v>
      </c>
      <c r="KT5" s="72">
        <v>14</v>
      </c>
      <c r="KU5" s="72">
        <v>23</v>
      </c>
      <c r="KV5" s="72">
        <v>44</v>
      </c>
      <c r="KW5" s="72">
        <v>24</v>
      </c>
      <c r="KX5" s="72">
        <v>8</v>
      </c>
      <c r="KY5" s="72">
        <v>39</v>
      </c>
      <c r="KZ5" s="72">
        <v>14</v>
      </c>
      <c r="LA5" s="72">
        <v>0</v>
      </c>
      <c r="LB5" s="72">
        <v>0</v>
      </c>
      <c r="LC5" s="72">
        <v>4</v>
      </c>
      <c r="LD5" s="72">
        <v>0</v>
      </c>
      <c r="LE5" s="72">
        <v>0</v>
      </c>
      <c r="LF5" s="72">
        <v>0</v>
      </c>
      <c r="LG5" s="72">
        <v>64</v>
      </c>
      <c r="LH5" s="72">
        <v>184</v>
      </c>
      <c r="LI5" s="72">
        <v>20</v>
      </c>
      <c r="LJ5" s="72">
        <v>23</v>
      </c>
      <c r="LK5" s="72">
        <v>9</v>
      </c>
      <c r="LL5" s="72">
        <v>73</v>
      </c>
      <c r="LM5" s="72">
        <v>9</v>
      </c>
      <c r="LN5" s="72">
        <v>0</v>
      </c>
      <c r="LO5" s="72">
        <v>22</v>
      </c>
    </row>
    <row r="6" spans="1:328" s="72" customFormat="1" x14ac:dyDescent="0.2">
      <c r="C6" s="77" t="s">
        <v>1974</v>
      </c>
      <c r="D6" s="72">
        <v>673.1</v>
      </c>
      <c r="F6" s="74">
        <v>0.65490000000000004</v>
      </c>
      <c r="G6" s="74">
        <v>0.34510000000000002</v>
      </c>
      <c r="H6" s="75">
        <v>268351</v>
      </c>
      <c r="J6" s="75">
        <v>141072</v>
      </c>
      <c r="K6" s="74">
        <v>0.52569999999999995</v>
      </c>
      <c r="L6" s="75">
        <v>127279</v>
      </c>
      <c r="M6" s="74">
        <v>0.4743</v>
      </c>
      <c r="N6" s="75">
        <v>69680</v>
      </c>
      <c r="O6" s="74">
        <v>0.25969999999999999</v>
      </c>
      <c r="P6" s="75">
        <v>66617</v>
      </c>
      <c r="Q6" s="74">
        <v>0.2482</v>
      </c>
      <c r="R6" s="75">
        <v>183768</v>
      </c>
      <c r="S6" s="74">
        <v>0.68479999999999996</v>
      </c>
      <c r="T6" s="75">
        <v>101189</v>
      </c>
      <c r="U6" s="74">
        <v>0.37709999999999999</v>
      </c>
      <c r="V6" s="75">
        <v>30728</v>
      </c>
      <c r="W6" s="74">
        <v>0.1145</v>
      </c>
      <c r="X6" s="75">
        <v>153070</v>
      </c>
      <c r="Y6" s="74">
        <v>0.57040000000000002</v>
      </c>
      <c r="Z6" s="72">
        <v>31</v>
      </c>
      <c r="AA6" s="72">
        <v>447</v>
      </c>
      <c r="AB6" s="75">
        <v>40181</v>
      </c>
      <c r="AC6" s="75">
        <v>73060</v>
      </c>
      <c r="AE6" s="74">
        <v>2.9100000000000001E-2</v>
      </c>
      <c r="AF6" s="74">
        <v>1.6E-2</v>
      </c>
      <c r="AG6" s="74">
        <v>4.7000000000000002E-3</v>
      </c>
      <c r="AH6" s="72">
        <v>7</v>
      </c>
      <c r="AL6" s="75">
        <v>42330</v>
      </c>
      <c r="AM6" s="74">
        <v>0.37590000000000001</v>
      </c>
      <c r="AN6" s="75">
        <v>96512</v>
      </c>
      <c r="AO6" s="74">
        <v>0.73180000000000001</v>
      </c>
      <c r="AP6" s="75">
        <v>188216</v>
      </c>
      <c r="AQ6" s="74">
        <v>6.2600000000000003E-2</v>
      </c>
      <c r="AR6" s="75">
        <v>16135</v>
      </c>
      <c r="AS6" s="74">
        <v>7.6100000000000001E-2</v>
      </c>
      <c r="AT6" s="75">
        <v>19616</v>
      </c>
      <c r="AU6" s="74">
        <v>0.17810000000000001</v>
      </c>
      <c r="AV6" s="75">
        <v>45906</v>
      </c>
      <c r="AW6" s="74">
        <v>0.48859999999999998</v>
      </c>
      <c r="AX6" s="75">
        <v>125851</v>
      </c>
      <c r="AY6" s="74">
        <v>5.2299999999999999E-2</v>
      </c>
      <c r="AZ6" s="75">
        <v>13497</v>
      </c>
      <c r="BA6" s="74">
        <v>5.4600000000000003E-2</v>
      </c>
      <c r="BB6" s="75">
        <v>14002</v>
      </c>
      <c r="BC6" s="72">
        <v>298</v>
      </c>
      <c r="BD6" s="72">
        <v>231</v>
      </c>
      <c r="BE6" s="72">
        <v>67</v>
      </c>
      <c r="BF6" s="75">
        <v>3242</v>
      </c>
      <c r="BG6" s="75">
        <v>3120</v>
      </c>
      <c r="BH6" s="72">
        <v>122</v>
      </c>
      <c r="BI6" s="72">
        <v>0</v>
      </c>
      <c r="BJ6" s="72">
        <v>1</v>
      </c>
      <c r="BK6" s="72">
        <v>1</v>
      </c>
      <c r="BL6" s="72">
        <v>0</v>
      </c>
      <c r="BM6" s="72">
        <v>585</v>
      </c>
      <c r="BN6" s="72">
        <v>40</v>
      </c>
      <c r="BO6" s="75">
        <v>6059</v>
      </c>
      <c r="BP6" s="72">
        <v>32</v>
      </c>
      <c r="BQ6" s="72">
        <v>3</v>
      </c>
      <c r="BR6" s="75">
        <v>1026</v>
      </c>
      <c r="BS6" s="72">
        <v>42</v>
      </c>
      <c r="BT6" s="72">
        <v>0</v>
      </c>
      <c r="BU6" s="72">
        <v>58</v>
      </c>
      <c r="BV6" s="72">
        <v>92</v>
      </c>
      <c r="BW6" s="72">
        <v>443</v>
      </c>
      <c r="BX6" s="72">
        <v>67</v>
      </c>
      <c r="BY6" s="72">
        <v>129</v>
      </c>
      <c r="BZ6" s="72">
        <v>853</v>
      </c>
      <c r="CA6" s="75">
        <v>3314</v>
      </c>
      <c r="CB6" s="72">
        <v>8</v>
      </c>
      <c r="CC6" s="72">
        <v>377</v>
      </c>
      <c r="CD6" s="72">
        <v>62</v>
      </c>
      <c r="CE6" s="72">
        <v>112</v>
      </c>
      <c r="CF6" s="72">
        <v>134</v>
      </c>
      <c r="CG6" s="72">
        <v>69</v>
      </c>
      <c r="CH6" s="74">
        <v>0.2974</v>
      </c>
      <c r="CI6" s="74">
        <v>0.45069999999999999</v>
      </c>
      <c r="CJ6" s="74">
        <v>0.42809999999999998</v>
      </c>
      <c r="CK6" s="74">
        <v>0.8992</v>
      </c>
      <c r="CL6" s="74">
        <v>0.34139999999999998</v>
      </c>
      <c r="CM6" s="74">
        <v>0.92910000000000004</v>
      </c>
      <c r="CN6" s="72">
        <v>0</v>
      </c>
      <c r="CP6" s="75">
        <v>182036</v>
      </c>
      <c r="CQ6" s="73">
        <v>71511.199999999997</v>
      </c>
      <c r="CR6" s="73">
        <v>85569.4</v>
      </c>
      <c r="CS6" s="73">
        <v>24955.4</v>
      </c>
      <c r="CT6" s="75">
        <v>52293</v>
      </c>
      <c r="CU6" s="72">
        <v>207</v>
      </c>
      <c r="CV6" s="72">
        <v>524</v>
      </c>
      <c r="CW6" s="72">
        <v>552</v>
      </c>
      <c r="CX6" s="75">
        <v>85365</v>
      </c>
      <c r="CY6" s="75">
        <v>4496</v>
      </c>
      <c r="CZ6" s="72">
        <v>185</v>
      </c>
      <c r="DA6" s="75">
        <v>8241</v>
      </c>
      <c r="DB6" s="72">
        <v>463</v>
      </c>
      <c r="DC6" s="72">
        <v>197</v>
      </c>
      <c r="DD6" s="75">
        <v>29710</v>
      </c>
      <c r="DE6" s="75">
        <v>1320</v>
      </c>
      <c r="DF6" s="72">
        <v>80</v>
      </c>
      <c r="DG6" s="75">
        <v>14914</v>
      </c>
      <c r="DH6" s="72">
        <v>922</v>
      </c>
      <c r="DI6" s="72">
        <v>41</v>
      </c>
      <c r="DJ6" s="75">
        <v>12916</v>
      </c>
      <c r="DK6" s="72">
        <v>679</v>
      </c>
      <c r="DL6" s="72">
        <v>18</v>
      </c>
      <c r="DM6" s="75">
        <v>12661</v>
      </c>
      <c r="DN6" s="72">
        <v>874</v>
      </c>
      <c r="DO6" s="72">
        <v>9.0500000000000007</v>
      </c>
      <c r="DQ6" s="74">
        <v>5.3999999999999999E-2</v>
      </c>
      <c r="DR6" s="75">
        <v>7285582</v>
      </c>
      <c r="DS6" s="75">
        <v>50103</v>
      </c>
      <c r="DT6" s="73">
        <v>32227.1</v>
      </c>
      <c r="DU6" s="72">
        <v>36</v>
      </c>
      <c r="DV6" s="72">
        <v>19</v>
      </c>
      <c r="DW6" s="72">
        <v>5</v>
      </c>
      <c r="DX6" s="72">
        <v>1</v>
      </c>
      <c r="DY6" s="72">
        <v>17</v>
      </c>
      <c r="DZ6" s="72">
        <v>23</v>
      </c>
      <c r="EA6" s="75">
        <v>4613</v>
      </c>
      <c r="EB6" s="75">
        <v>9232</v>
      </c>
      <c r="EC6" s="75">
        <v>1236030</v>
      </c>
      <c r="ED6" s="75">
        <v>136212</v>
      </c>
      <c r="EE6" s="75">
        <v>134319</v>
      </c>
      <c r="EF6" s="74">
        <v>0.98609999999999998</v>
      </c>
      <c r="EG6" s="74">
        <v>0.44180000000000003</v>
      </c>
      <c r="EH6" s="74">
        <v>0.55820000000000003</v>
      </c>
      <c r="EI6" s="75">
        <v>1893</v>
      </c>
      <c r="EJ6" s="74">
        <v>1.3899999999999999E-2</v>
      </c>
      <c r="EK6" s="75">
        <v>14761</v>
      </c>
      <c r="EL6" s="75">
        <v>42796</v>
      </c>
      <c r="EM6" s="73">
        <v>11475.67</v>
      </c>
      <c r="EN6" s="75">
        <v>114423</v>
      </c>
      <c r="EO6" s="74">
        <v>7.1499999999999994E-2</v>
      </c>
      <c r="EP6" s="74">
        <v>0.27210000000000001</v>
      </c>
      <c r="EQ6" s="74">
        <v>0.23649999999999999</v>
      </c>
      <c r="ER6" s="74">
        <v>0.40300000000000002</v>
      </c>
      <c r="ES6" s="72">
        <v>286.10000000000002</v>
      </c>
      <c r="EU6" s="72">
        <v>56.87</v>
      </c>
      <c r="EW6" s="72">
        <v>26</v>
      </c>
      <c r="EX6" s="72">
        <v>21</v>
      </c>
      <c r="EY6" s="72">
        <v>0</v>
      </c>
      <c r="EZ6" s="72">
        <v>0</v>
      </c>
      <c r="FA6" s="72">
        <v>1</v>
      </c>
      <c r="FB6" s="72">
        <v>1</v>
      </c>
      <c r="FC6" s="72">
        <v>71</v>
      </c>
      <c r="FD6" s="72">
        <v>0</v>
      </c>
      <c r="FE6" s="72">
        <v>15</v>
      </c>
      <c r="FF6" s="72">
        <v>2</v>
      </c>
      <c r="FG6" s="72">
        <v>11</v>
      </c>
      <c r="FH6" s="72">
        <v>16</v>
      </c>
      <c r="FI6" s="72">
        <v>6</v>
      </c>
      <c r="FJ6" s="73">
        <v>28229.05</v>
      </c>
      <c r="FK6" s="73">
        <v>26746.06</v>
      </c>
      <c r="FL6" s="73">
        <v>302852.61</v>
      </c>
      <c r="FM6" s="73">
        <v>395284.07</v>
      </c>
      <c r="FN6" s="73">
        <v>1352.31</v>
      </c>
      <c r="FO6" s="72">
        <v>27.01</v>
      </c>
      <c r="FP6" s="73">
        <v>54174.19</v>
      </c>
      <c r="FQ6" s="73">
        <v>1740.29</v>
      </c>
      <c r="FR6" s="73">
        <v>51168.03</v>
      </c>
      <c r="FS6" s="73">
        <v>1524.6</v>
      </c>
      <c r="FT6" s="73">
        <v>57065.68</v>
      </c>
      <c r="FU6" s="73">
        <v>1800.39</v>
      </c>
      <c r="FV6" s="73">
        <v>287134.17</v>
      </c>
      <c r="FW6" s="73">
        <v>38671.4</v>
      </c>
      <c r="FX6" s="72">
        <v>823.9</v>
      </c>
      <c r="FY6" s="72">
        <v>22.75</v>
      </c>
      <c r="FZ6" s="72">
        <v>0</v>
      </c>
      <c r="GA6" s="72">
        <v>0</v>
      </c>
      <c r="GB6" s="73">
        <v>1082.52</v>
      </c>
      <c r="GC6" s="72">
        <v>27.45</v>
      </c>
      <c r="GD6" s="73">
        <v>30834.7</v>
      </c>
      <c r="GE6" s="72">
        <v>626.45000000000005</v>
      </c>
      <c r="GF6" s="73">
        <v>41259.160000000003</v>
      </c>
      <c r="GG6" s="73">
        <v>1109.79</v>
      </c>
      <c r="GH6" s="72">
        <v>0</v>
      </c>
      <c r="GI6" s="72">
        <v>0</v>
      </c>
      <c r="GJ6" s="72">
        <v>0</v>
      </c>
      <c r="GK6" s="72">
        <v>0</v>
      </c>
      <c r="GL6" s="73">
        <v>7991.49</v>
      </c>
      <c r="GM6" s="73">
        <v>2716.99</v>
      </c>
      <c r="GN6" s="73">
        <v>3795.51</v>
      </c>
      <c r="GO6" s="73">
        <v>1406.92</v>
      </c>
      <c r="GP6" s="72">
        <v>0</v>
      </c>
      <c r="GQ6" s="72">
        <v>0</v>
      </c>
      <c r="GR6" s="72">
        <v>0</v>
      </c>
      <c r="GS6" s="72">
        <v>0</v>
      </c>
      <c r="GT6" s="75">
        <v>2114</v>
      </c>
      <c r="GU6" s="73">
        <v>12078.21</v>
      </c>
      <c r="GV6" s="72">
        <v>0</v>
      </c>
      <c r="GW6" s="72">
        <v>0</v>
      </c>
      <c r="GX6" s="73">
        <v>5977.35</v>
      </c>
      <c r="GY6" s="73">
        <v>24764.81</v>
      </c>
      <c r="GZ6" s="72">
        <v>0</v>
      </c>
      <c r="HA6" s="72">
        <v>0</v>
      </c>
      <c r="HB6" s="72">
        <v>0</v>
      </c>
      <c r="HC6" s="72">
        <v>0</v>
      </c>
      <c r="HD6" s="72">
        <v>0</v>
      </c>
      <c r="HE6" s="72">
        <v>0</v>
      </c>
      <c r="HF6" s="72">
        <v>0</v>
      </c>
      <c r="HG6" s="72">
        <v>0</v>
      </c>
      <c r="HH6" s="72">
        <v>0</v>
      </c>
      <c r="HI6" s="72">
        <v>0</v>
      </c>
      <c r="HJ6" s="72">
        <v>0</v>
      </c>
      <c r="HK6" s="72">
        <v>0</v>
      </c>
      <c r="HL6" s="72">
        <v>47.21</v>
      </c>
      <c r="HM6" s="72">
        <v>559.05999999999995</v>
      </c>
      <c r="HN6" s="72">
        <v>0</v>
      </c>
      <c r="HO6" s="72">
        <v>0</v>
      </c>
      <c r="HP6" s="72">
        <v>0</v>
      </c>
      <c r="HQ6" s="72">
        <v>0</v>
      </c>
      <c r="HR6" s="72">
        <v>0</v>
      </c>
      <c r="HS6" s="72">
        <v>0</v>
      </c>
      <c r="HT6" s="72">
        <v>0</v>
      </c>
      <c r="HU6" s="72">
        <v>0</v>
      </c>
      <c r="HV6" s="72">
        <v>41.95</v>
      </c>
      <c r="HW6" s="72">
        <v>266.18</v>
      </c>
      <c r="HX6" s="72">
        <v>0</v>
      </c>
      <c r="HY6" s="72">
        <v>0</v>
      </c>
      <c r="HZ6" s="73">
        <v>6972.49</v>
      </c>
      <c r="IA6" s="73">
        <v>2818.43</v>
      </c>
      <c r="IB6" s="73">
        <v>6768.82</v>
      </c>
      <c r="IC6" s="73">
        <v>29079.34</v>
      </c>
      <c r="ID6" s="72">
        <v>44.75</v>
      </c>
      <c r="IE6" s="72">
        <v>157.63</v>
      </c>
      <c r="IF6" s="72">
        <v>140.4</v>
      </c>
      <c r="IG6" s="72">
        <v>779.22</v>
      </c>
      <c r="IH6" s="72">
        <v>0</v>
      </c>
      <c r="II6" s="72">
        <v>0</v>
      </c>
      <c r="IJ6" s="72">
        <v>897</v>
      </c>
      <c r="IK6" s="75">
        <v>1106</v>
      </c>
      <c r="IL6" s="72">
        <v>0</v>
      </c>
      <c r="IM6" s="72">
        <v>0</v>
      </c>
      <c r="IN6" s="72">
        <v>0</v>
      </c>
      <c r="IO6" s="72">
        <v>0</v>
      </c>
      <c r="IP6" s="72">
        <v>0</v>
      </c>
      <c r="IQ6" s="72">
        <v>0</v>
      </c>
      <c r="IR6" s="72">
        <v>0</v>
      </c>
      <c r="IS6" s="72">
        <v>0</v>
      </c>
      <c r="IT6" s="72">
        <v>0</v>
      </c>
      <c r="IU6" s="72">
        <v>0</v>
      </c>
      <c r="IV6" s="72">
        <v>0</v>
      </c>
      <c r="IW6" s="72">
        <v>0</v>
      </c>
      <c r="IX6" s="72">
        <v>57</v>
      </c>
      <c r="IY6" s="72">
        <v>234.77</v>
      </c>
      <c r="IZ6" s="72">
        <v>0</v>
      </c>
      <c r="JA6" s="72">
        <v>0</v>
      </c>
      <c r="JB6" s="72">
        <v>0</v>
      </c>
      <c r="JC6" s="72">
        <v>0</v>
      </c>
      <c r="JD6" s="72">
        <v>0</v>
      </c>
      <c r="JE6" s="72">
        <v>0</v>
      </c>
      <c r="JF6" s="72">
        <v>0</v>
      </c>
      <c r="JG6" s="72">
        <v>0</v>
      </c>
      <c r="JH6" s="72">
        <v>35.04</v>
      </c>
      <c r="JI6" s="72">
        <v>140.16</v>
      </c>
      <c r="JJ6" s="72">
        <v>457.33</v>
      </c>
      <c r="JK6" s="73">
        <v>2461.15</v>
      </c>
      <c r="JL6" s="72">
        <v>0</v>
      </c>
      <c r="JM6" s="72">
        <v>0</v>
      </c>
      <c r="JN6" s="72">
        <v>0</v>
      </c>
      <c r="JO6" s="72">
        <v>0</v>
      </c>
      <c r="JP6" s="75">
        <v>5170</v>
      </c>
      <c r="JQ6" s="75">
        <v>39285</v>
      </c>
      <c r="JR6" s="74">
        <v>0.1464</v>
      </c>
      <c r="JS6" s="75">
        <v>4623</v>
      </c>
      <c r="JT6" s="75">
        <v>7404</v>
      </c>
      <c r="JU6" s="72">
        <v>128</v>
      </c>
      <c r="JV6" s="72">
        <v>334</v>
      </c>
      <c r="JW6" s="72">
        <v>66</v>
      </c>
      <c r="JX6" s="72">
        <v>77</v>
      </c>
      <c r="JY6" s="72">
        <v>0</v>
      </c>
      <c r="JZ6" s="72">
        <v>3</v>
      </c>
      <c r="KA6" s="72">
        <v>0</v>
      </c>
      <c r="KB6" s="72">
        <v>0</v>
      </c>
      <c r="KC6" s="72">
        <v>5</v>
      </c>
      <c r="KD6" s="72">
        <v>4</v>
      </c>
      <c r="KE6" s="72">
        <v>2</v>
      </c>
      <c r="KF6" s="72">
        <v>0</v>
      </c>
      <c r="KG6" s="72">
        <v>0</v>
      </c>
      <c r="KH6" s="72">
        <v>80</v>
      </c>
      <c r="KI6" s="72">
        <v>0</v>
      </c>
      <c r="KJ6" s="72">
        <v>0</v>
      </c>
      <c r="KK6" s="72">
        <v>0</v>
      </c>
      <c r="KL6" s="72">
        <v>0</v>
      </c>
      <c r="KM6" s="72">
        <v>35</v>
      </c>
      <c r="KN6" s="72">
        <v>7</v>
      </c>
      <c r="KO6" s="72">
        <v>58</v>
      </c>
      <c r="KP6" s="72">
        <v>0</v>
      </c>
      <c r="KQ6" s="72">
        <v>0</v>
      </c>
      <c r="KR6" s="72">
        <v>0</v>
      </c>
      <c r="KS6" s="72">
        <v>4</v>
      </c>
      <c r="KT6" s="72">
        <v>5</v>
      </c>
      <c r="KU6" s="72">
        <v>54</v>
      </c>
      <c r="KV6" s="72">
        <v>37</v>
      </c>
      <c r="KW6" s="72">
        <v>0</v>
      </c>
      <c r="KX6" s="72">
        <v>0</v>
      </c>
      <c r="KY6" s="72">
        <v>3</v>
      </c>
      <c r="KZ6" s="72">
        <v>7</v>
      </c>
      <c r="LA6" s="72">
        <v>0</v>
      </c>
      <c r="LB6" s="72">
        <v>0</v>
      </c>
      <c r="LC6" s="72">
        <v>0</v>
      </c>
      <c r="LD6" s="72">
        <v>0</v>
      </c>
      <c r="LE6" s="72">
        <v>0</v>
      </c>
      <c r="LF6" s="72">
        <v>6</v>
      </c>
      <c r="LG6" s="72">
        <v>10</v>
      </c>
      <c r="LH6" s="72">
        <v>24</v>
      </c>
      <c r="LI6" s="72">
        <v>0</v>
      </c>
      <c r="LJ6" s="72">
        <v>0</v>
      </c>
      <c r="LK6" s="72">
        <v>2</v>
      </c>
      <c r="LL6" s="72">
        <v>22</v>
      </c>
      <c r="LM6" s="72">
        <v>0</v>
      </c>
      <c r="LN6" s="72">
        <v>0</v>
      </c>
      <c r="LO6" s="72">
        <v>0</v>
      </c>
    </row>
    <row r="7" spans="1:328" s="72" customFormat="1" x14ac:dyDescent="0.2">
      <c r="C7" s="77" t="s">
        <v>1975</v>
      </c>
      <c r="D7" s="72">
        <v>77.8</v>
      </c>
      <c r="F7" s="74">
        <v>0.94450000000000001</v>
      </c>
      <c r="G7" s="74">
        <v>5.5500000000000001E-2</v>
      </c>
      <c r="H7" s="75">
        <v>168302</v>
      </c>
      <c r="J7" s="75">
        <v>86255</v>
      </c>
      <c r="K7" s="74">
        <v>0.51249999999999996</v>
      </c>
      <c r="L7" s="75">
        <v>82047</v>
      </c>
      <c r="M7" s="74">
        <v>0.48749999999999999</v>
      </c>
      <c r="N7" s="75">
        <v>46159</v>
      </c>
      <c r="O7" s="74">
        <v>0.27429999999999999</v>
      </c>
      <c r="P7" s="75">
        <v>40865</v>
      </c>
      <c r="Q7" s="74">
        <v>0.24279999999999999</v>
      </c>
      <c r="R7" s="75">
        <v>112367</v>
      </c>
      <c r="S7" s="74">
        <v>0.66769999999999996</v>
      </c>
      <c r="T7" s="75">
        <v>67945</v>
      </c>
      <c r="U7" s="74">
        <v>0.4037</v>
      </c>
      <c r="V7" s="75">
        <v>13266</v>
      </c>
      <c r="W7" s="74">
        <v>7.8799999999999995E-2</v>
      </c>
      <c r="X7" s="75">
        <v>108889</v>
      </c>
      <c r="Y7" s="74">
        <v>0.64700000000000002</v>
      </c>
      <c r="Z7" s="72">
        <v>9</v>
      </c>
      <c r="AA7" s="72">
        <v>106</v>
      </c>
      <c r="AB7" s="75">
        <v>35280</v>
      </c>
      <c r="AC7" s="75">
        <v>47476</v>
      </c>
      <c r="AE7" s="74">
        <v>9.4999999999999998E-3</v>
      </c>
      <c r="AF7" s="74">
        <v>1.4E-3</v>
      </c>
      <c r="AG7" s="74">
        <v>2.2000000000000001E-3</v>
      </c>
      <c r="AH7" s="72">
        <v>11</v>
      </c>
      <c r="AL7" s="75">
        <v>16070</v>
      </c>
      <c r="AM7" s="74">
        <v>0.28939999999999999</v>
      </c>
      <c r="AN7" s="75">
        <v>46448</v>
      </c>
      <c r="AO7" s="74">
        <v>0.50439999999999996</v>
      </c>
      <c r="AP7" s="75">
        <v>80960</v>
      </c>
      <c r="AQ7" s="74">
        <v>5.3600000000000002E-2</v>
      </c>
      <c r="AR7" s="75">
        <v>8607</v>
      </c>
      <c r="AS7" s="74">
        <v>3.1199999999999999E-2</v>
      </c>
      <c r="AT7" s="75">
        <v>5005</v>
      </c>
      <c r="AU7" s="74">
        <v>0.2505</v>
      </c>
      <c r="AV7" s="75">
        <v>40216</v>
      </c>
      <c r="AW7" s="74">
        <v>0.3589</v>
      </c>
      <c r="AX7" s="75">
        <v>57613</v>
      </c>
      <c r="AY7" s="74">
        <v>3.4700000000000002E-2</v>
      </c>
      <c r="AZ7" s="75">
        <v>5567</v>
      </c>
      <c r="BA7" s="74">
        <v>0.1086</v>
      </c>
      <c r="BB7" s="75">
        <v>17432</v>
      </c>
      <c r="BC7" s="72">
        <v>191</v>
      </c>
      <c r="BD7" s="72">
        <v>150</v>
      </c>
      <c r="BE7" s="72">
        <v>41</v>
      </c>
      <c r="BF7" s="72">
        <v>830</v>
      </c>
      <c r="BG7" s="72">
        <v>708</v>
      </c>
      <c r="BH7" s="72">
        <v>108</v>
      </c>
      <c r="BI7" s="72">
        <v>0</v>
      </c>
      <c r="BJ7" s="72">
        <v>0</v>
      </c>
      <c r="BK7" s="72">
        <v>1</v>
      </c>
      <c r="BL7" s="72">
        <v>0</v>
      </c>
      <c r="BM7" s="72">
        <v>15</v>
      </c>
      <c r="BN7" s="72">
        <v>0</v>
      </c>
      <c r="BO7" s="75">
        <v>4719</v>
      </c>
      <c r="BP7" s="72">
        <v>32</v>
      </c>
      <c r="BQ7" s="72">
        <v>3</v>
      </c>
      <c r="BR7" s="72">
        <v>518</v>
      </c>
      <c r="BS7" s="72">
        <v>49</v>
      </c>
      <c r="BT7" s="72">
        <v>3</v>
      </c>
      <c r="BU7" s="72">
        <v>34</v>
      </c>
      <c r="BV7" s="72">
        <v>117</v>
      </c>
      <c r="BW7" s="72">
        <v>427</v>
      </c>
      <c r="BX7" s="72">
        <v>91</v>
      </c>
      <c r="BY7" s="72">
        <v>107</v>
      </c>
      <c r="BZ7" s="72">
        <v>738</v>
      </c>
      <c r="CA7" s="75">
        <v>2600</v>
      </c>
      <c r="CB7" s="72">
        <v>4</v>
      </c>
      <c r="CC7" s="72">
        <v>43</v>
      </c>
      <c r="CD7" s="72">
        <v>15</v>
      </c>
      <c r="CE7" s="72">
        <v>19</v>
      </c>
      <c r="CF7" s="72">
        <v>0</v>
      </c>
      <c r="CG7" s="72">
        <v>9</v>
      </c>
      <c r="CH7" s="74">
        <v>0.39650000000000002</v>
      </c>
      <c r="CI7" s="74">
        <v>0.54210000000000003</v>
      </c>
      <c r="CJ7" s="74">
        <v>0.36680000000000001</v>
      </c>
      <c r="CK7" s="74">
        <v>0.94940000000000002</v>
      </c>
      <c r="CL7" s="74">
        <v>0.20660000000000001</v>
      </c>
      <c r="CM7" s="74">
        <v>0.95720000000000005</v>
      </c>
      <c r="CN7" s="72">
        <v>0</v>
      </c>
      <c r="CP7" s="75">
        <v>168000</v>
      </c>
      <c r="CQ7" s="75">
        <v>164640</v>
      </c>
      <c r="CR7" s="75">
        <v>3360</v>
      </c>
      <c r="CS7" s="72">
        <v>0</v>
      </c>
      <c r="CT7" s="75">
        <v>17824</v>
      </c>
      <c r="CU7" s="72">
        <v>14</v>
      </c>
      <c r="CV7" s="72">
        <v>11</v>
      </c>
      <c r="CW7" s="72">
        <v>202</v>
      </c>
      <c r="CX7" s="75">
        <v>50299</v>
      </c>
      <c r="CY7" s="75">
        <v>2329</v>
      </c>
      <c r="CZ7" s="72">
        <v>63</v>
      </c>
      <c r="DA7" s="75">
        <v>5228</v>
      </c>
      <c r="DB7" s="72">
        <v>249</v>
      </c>
      <c r="DC7" s="72">
        <v>70</v>
      </c>
      <c r="DD7" s="75">
        <v>19841</v>
      </c>
      <c r="DE7" s="72">
        <v>733</v>
      </c>
      <c r="DF7" s="72">
        <v>28</v>
      </c>
      <c r="DG7" s="75">
        <v>11016</v>
      </c>
      <c r="DH7" s="72">
        <v>593</v>
      </c>
      <c r="DI7" s="72">
        <v>23</v>
      </c>
      <c r="DJ7" s="75">
        <v>9216</v>
      </c>
      <c r="DK7" s="72">
        <v>385</v>
      </c>
      <c r="DL7" s="72">
        <v>5</v>
      </c>
      <c r="DM7" s="75">
        <v>1927</v>
      </c>
      <c r="DN7" s="72">
        <v>267</v>
      </c>
      <c r="DO7" s="72">
        <v>10.119999999999999</v>
      </c>
      <c r="DQ7" s="74">
        <v>1.5800000000000002E-2</v>
      </c>
      <c r="DR7" s="75">
        <v>784831</v>
      </c>
      <c r="DS7" s="75">
        <v>36334</v>
      </c>
      <c r="DT7" s="73">
        <v>11112.6</v>
      </c>
      <c r="DU7" s="72">
        <v>13</v>
      </c>
      <c r="DV7" s="72">
        <v>16</v>
      </c>
      <c r="DW7" s="72">
        <v>4</v>
      </c>
      <c r="DX7" s="72">
        <v>0</v>
      </c>
      <c r="DY7" s="72">
        <v>2</v>
      </c>
      <c r="DZ7" s="72">
        <v>15</v>
      </c>
      <c r="EA7" s="75">
        <v>7642</v>
      </c>
      <c r="EB7" s="75">
        <v>15701</v>
      </c>
      <c r="EC7" s="75">
        <v>2362544</v>
      </c>
      <c r="ED7" s="75">
        <v>82520</v>
      </c>
      <c r="EE7" s="75">
        <v>80686</v>
      </c>
      <c r="EF7" s="74">
        <v>0.9778</v>
      </c>
      <c r="EG7" s="74">
        <v>0.41570000000000001</v>
      </c>
      <c r="EH7" s="74">
        <v>0.58430000000000004</v>
      </c>
      <c r="EI7" s="75">
        <v>1834</v>
      </c>
      <c r="EJ7" s="74">
        <v>2.2200000000000001E-2</v>
      </c>
      <c r="EK7" s="75">
        <v>5817</v>
      </c>
      <c r="EL7" s="75">
        <v>29649</v>
      </c>
      <c r="EM7" s="73">
        <v>25397.25</v>
      </c>
      <c r="EN7" s="75">
        <v>70928</v>
      </c>
      <c r="EO7" s="74">
        <v>1.49E-2</v>
      </c>
      <c r="EP7" s="74">
        <v>0.25900000000000001</v>
      </c>
      <c r="EQ7" s="74">
        <v>0.22989999999999999</v>
      </c>
      <c r="ER7" s="74">
        <v>0.46639999999999998</v>
      </c>
      <c r="ES7" s="72">
        <v>38.92</v>
      </c>
      <c r="EU7" s="72">
        <v>59.42</v>
      </c>
      <c r="EW7" s="72">
        <v>4</v>
      </c>
      <c r="EX7" s="72">
        <v>2</v>
      </c>
      <c r="EY7" s="72">
        <v>0</v>
      </c>
      <c r="EZ7" s="72">
        <v>0</v>
      </c>
      <c r="FA7" s="72">
        <v>0</v>
      </c>
      <c r="FB7" s="72">
        <v>0</v>
      </c>
      <c r="FC7" s="72">
        <v>9</v>
      </c>
      <c r="FD7" s="72">
        <v>0</v>
      </c>
      <c r="FE7" s="72">
        <v>0</v>
      </c>
      <c r="FF7" s="72">
        <v>2</v>
      </c>
      <c r="FG7" s="72">
        <v>3</v>
      </c>
      <c r="FH7" s="72">
        <v>5</v>
      </c>
      <c r="FI7" s="72">
        <v>1</v>
      </c>
      <c r="FJ7" s="73">
        <v>2361.8000000000002</v>
      </c>
      <c r="FK7" s="73">
        <v>2239.8000000000002</v>
      </c>
      <c r="FL7" s="73">
        <v>13759.74</v>
      </c>
      <c r="FM7" s="73">
        <v>13016.41</v>
      </c>
      <c r="FN7" s="72">
        <v>137.22999999999999</v>
      </c>
      <c r="FO7" s="72">
        <v>3.61</v>
      </c>
      <c r="FP7" s="73">
        <v>113935.59</v>
      </c>
      <c r="FQ7" s="73">
        <v>4094.5</v>
      </c>
      <c r="FR7" s="72">
        <v>228.74</v>
      </c>
      <c r="FS7" s="72">
        <v>7.76</v>
      </c>
      <c r="FT7" s="73">
        <v>29565.88</v>
      </c>
      <c r="FU7" s="72">
        <v>736.11</v>
      </c>
      <c r="FV7" s="73">
        <v>870136.04</v>
      </c>
      <c r="FW7" s="73">
        <v>103711.09</v>
      </c>
      <c r="FX7" s="73">
        <v>1396.6</v>
      </c>
      <c r="FY7" s="72">
        <v>36.32</v>
      </c>
      <c r="FZ7" s="72">
        <v>0</v>
      </c>
      <c r="GA7" s="72">
        <v>0</v>
      </c>
      <c r="GB7" s="72">
        <v>394.33</v>
      </c>
      <c r="GC7" s="72">
        <v>9.66</v>
      </c>
      <c r="GD7" s="73">
        <v>13658.18</v>
      </c>
      <c r="GE7" s="72">
        <v>278.52</v>
      </c>
      <c r="GF7" s="73">
        <v>5151.76</v>
      </c>
      <c r="GG7" s="72">
        <v>123.84</v>
      </c>
      <c r="GH7" s="72">
        <v>0</v>
      </c>
      <c r="GI7" s="72">
        <v>0</v>
      </c>
      <c r="GJ7" s="72">
        <v>0</v>
      </c>
      <c r="GK7" s="72">
        <v>0</v>
      </c>
      <c r="GL7" s="73">
        <v>141613.70000000001</v>
      </c>
      <c r="GM7" s="73">
        <v>44962.03</v>
      </c>
      <c r="GN7" s="73">
        <v>1280.25</v>
      </c>
      <c r="GO7" s="72">
        <v>205.05</v>
      </c>
      <c r="GP7" s="72">
        <v>0</v>
      </c>
      <c r="GQ7" s="72">
        <v>0</v>
      </c>
      <c r="GR7" s="72">
        <v>0</v>
      </c>
      <c r="GS7" s="72">
        <v>0</v>
      </c>
      <c r="GT7" s="72">
        <v>0</v>
      </c>
      <c r="GU7" s="72">
        <v>0</v>
      </c>
      <c r="GV7" s="72">
        <v>138.4</v>
      </c>
      <c r="GW7" s="72">
        <v>512.08000000000004</v>
      </c>
      <c r="GX7" s="72">
        <v>0</v>
      </c>
      <c r="GY7" s="72">
        <v>0</v>
      </c>
      <c r="GZ7" s="72">
        <v>0</v>
      </c>
      <c r="HA7" s="72">
        <v>0</v>
      </c>
      <c r="HB7" s="72">
        <v>121.75</v>
      </c>
      <c r="HC7" s="72">
        <v>906.63</v>
      </c>
      <c r="HD7" s="72">
        <v>520.72</v>
      </c>
      <c r="HE7" s="73">
        <v>1920.72</v>
      </c>
      <c r="HF7" s="72">
        <v>0</v>
      </c>
      <c r="HG7" s="72">
        <v>0</v>
      </c>
      <c r="HH7" s="72">
        <v>0</v>
      </c>
      <c r="HI7" s="72">
        <v>0</v>
      </c>
      <c r="HJ7" s="72">
        <v>0</v>
      </c>
      <c r="HK7" s="72">
        <v>0</v>
      </c>
      <c r="HL7" s="72">
        <v>54.95</v>
      </c>
      <c r="HM7" s="72">
        <v>510.32</v>
      </c>
      <c r="HN7" s="72">
        <v>0</v>
      </c>
      <c r="HO7" s="72">
        <v>0</v>
      </c>
      <c r="HP7" s="72">
        <v>0</v>
      </c>
      <c r="HQ7" s="72">
        <v>0</v>
      </c>
      <c r="HR7" s="72">
        <v>0</v>
      </c>
      <c r="HS7" s="72">
        <v>0</v>
      </c>
      <c r="HT7" s="72">
        <v>0</v>
      </c>
      <c r="HU7" s="72">
        <v>0</v>
      </c>
      <c r="HV7" s="72">
        <v>0</v>
      </c>
      <c r="HW7" s="72">
        <v>0</v>
      </c>
      <c r="HX7" s="72">
        <v>0</v>
      </c>
      <c r="HY7" s="72">
        <v>0</v>
      </c>
      <c r="HZ7" s="73">
        <v>5962.6</v>
      </c>
      <c r="IA7" s="73">
        <v>2623.1</v>
      </c>
      <c r="IB7" s="73">
        <v>2036.66</v>
      </c>
      <c r="IC7" s="73">
        <v>8936.5</v>
      </c>
      <c r="ID7" s="72">
        <v>0</v>
      </c>
      <c r="IE7" s="72">
        <v>0</v>
      </c>
      <c r="IF7" s="72">
        <v>0</v>
      </c>
      <c r="IG7" s="72">
        <v>0</v>
      </c>
      <c r="IH7" s="72">
        <v>0</v>
      </c>
      <c r="II7" s="72">
        <v>0</v>
      </c>
      <c r="IJ7" s="72">
        <v>0</v>
      </c>
      <c r="IK7" s="72">
        <v>0</v>
      </c>
      <c r="IL7" s="72">
        <v>0</v>
      </c>
      <c r="IM7" s="72">
        <v>0</v>
      </c>
      <c r="IN7" s="72">
        <v>0</v>
      </c>
      <c r="IO7" s="72">
        <v>0</v>
      </c>
      <c r="IP7" s="72">
        <v>0</v>
      </c>
      <c r="IQ7" s="72">
        <v>0</v>
      </c>
      <c r="IR7" s="72">
        <v>0</v>
      </c>
      <c r="IS7" s="72">
        <v>0</v>
      </c>
      <c r="IT7" s="72">
        <v>0</v>
      </c>
      <c r="IU7" s="72">
        <v>0</v>
      </c>
      <c r="IV7" s="72">
        <v>0</v>
      </c>
      <c r="IW7" s="72">
        <v>0</v>
      </c>
      <c r="IX7" s="72">
        <v>0</v>
      </c>
      <c r="IY7" s="72">
        <v>0</v>
      </c>
      <c r="IZ7" s="72">
        <v>0</v>
      </c>
      <c r="JA7" s="72">
        <v>0</v>
      </c>
      <c r="JB7" s="72">
        <v>0</v>
      </c>
      <c r="JC7" s="72">
        <v>0</v>
      </c>
      <c r="JD7" s="72">
        <v>0</v>
      </c>
      <c r="JE7" s="72">
        <v>0</v>
      </c>
      <c r="JF7" s="72">
        <v>47.8</v>
      </c>
      <c r="JG7" s="72">
        <v>194.22</v>
      </c>
      <c r="JH7" s="72">
        <v>6.2</v>
      </c>
      <c r="JI7" s="72">
        <v>21.93</v>
      </c>
      <c r="JJ7" s="72">
        <v>0</v>
      </c>
      <c r="JK7" s="72">
        <v>0</v>
      </c>
      <c r="JL7" s="72">
        <v>0</v>
      </c>
      <c r="JM7" s="72">
        <v>0</v>
      </c>
      <c r="JN7" s="72">
        <v>0</v>
      </c>
      <c r="JO7" s="72">
        <v>0</v>
      </c>
      <c r="JP7" s="75">
        <v>2676</v>
      </c>
      <c r="JQ7" s="75">
        <v>18268</v>
      </c>
      <c r="JR7" s="74">
        <v>0.1085</v>
      </c>
      <c r="JS7" s="75">
        <v>3992</v>
      </c>
      <c r="JT7" s="72">
        <v>811</v>
      </c>
      <c r="JU7" s="72">
        <v>28</v>
      </c>
      <c r="JV7" s="72">
        <v>638</v>
      </c>
      <c r="JW7" s="72">
        <v>373</v>
      </c>
      <c r="JX7" s="72">
        <v>332</v>
      </c>
      <c r="JY7" s="72">
        <v>0</v>
      </c>
      <c r="JZ7" s="72">
        <v>0</v>
      </c>
      <c r="KA7" s="72">
        <v>0</v>
      </c>
      <c r="KB7" s="72">
        <v>2</v>
      </c>
      <c r="KC7" s="72">
        <v>0</v>
      </c>
      <c r="KD7" s="72">
        <v>3</v>
      </c>
      <c r="KE7" s="72">
        <v>4</v>
      </c>
      <c r="KF7" s="72">
        <v>0</v>
      </c>
      <c r="KG7" s="72">
        <v>2</v>
      </c>
      <c r="KH7" s="72">
        <v>161</v>
      </c>
      <c r="KI7" s="72">
        <v>5</v>
      </c>
      <c r="KJ7" s="72">
        <v>0</v>
      </c>
      <c r="KK7" s="72">
        <v>0</v>
      </c>
      <c r="KL7" s="72">
        <v>0</v>
      </c>
      <c r="KM7" s="72">
        <v>90</v>
      </c>
      <c r="KN7" s="72">
        <v>63</v>
      </c>
      <c r="KO7" s="72">
        <v>308</v>
      </c>
      <c r="KP7" s="72">
        <v>1</v>
      </c>
      <c r="KQ7" s="72">
        <v>0</v>
      </c>
      <c r="KR7" s="72">
        <v>12</v>
      </c>
      <c r="KS7" s="72">
        <v>6</v>
      </c>
      <c r="KT7" s="72">
        <v>16</v>
      </c>
      <c r="KU7" s="72">
        <v>124</v>
      </c>
      <c r="KV7" s="72">
        <v>61</v>
      </c>
      <c r="KW7" s="72">
        <v>32</v>
      </c>
      <c r="KX7" s="72">
        <v>0</v>
      </c>
      <c r="KY7" s="72">
        <v>38</v>
      </c>
      <c r="KZ7" s="72">
        <v>30</v>
      </c>
      <c r="LA7" s="72">
        <v>0</v>
      </c>
      <c r="LB7" s="72">
        <v>0</v>
      </c>
      <c r="LC7" s="72">
        <v>0</v>
      </c>
      <c r="LD7" s="72">
        <v>0</v>
      </c>
      <c r="LE7" s="72">
        <v>0</v>
      </c>
      <c r="LF7" s="72">
        <v>0</v>
      </c>
      <c r="LG7" s="72">
        <v>49</v>
      </c>
      <c r="LH7" s="72">
        <v>187</v>
      </c>
      <c r="LI7" s="72">
        <v>10</v>
      </c>
      <c r="LJ7" s="72">
        <v>0</v>
      </c>
      <c r="LK7" s="72">
        <v>6</v>
      </c>
      <c r="LL7" s="72">
        <v>66</v>
      </c>
      <c r="LM7" s="72">
        <v>19</v>
      </c>
      <c r="LN7" s="72">
        <v>0</v>
      </c>
      <c r="LO7" s="72">
        <v>41</v>
      </c>
    </row>
    <row r="8" spans="1:328" s="72" customFormat="1" x14ac:dyDescent="0.2">
      <c r="C8" s="77" t="s">
        <v>1976</v>
      </c>
      <c r="D8" s="73">
        <v>18295.599999999999</v>
      </c>
      <c r="F8" s="74">
        <v>0.38940000000000002</v>
      </c>
      <c r="G8" s="74">
        <v>0.61080000000000001</v>
      </c>
      <c r="H8" s="75">
        <v>1723464</v>
      </c>
      <c r="J8" s="75">
        <v>893816</v>
      </c>
      <c r="K8" s="74">
        <v>0.51859999999999995</v>
      </c>
      <c r="L8" s="75">
        <v>829648</v>
      </c>
      <c r="M8" s="74">
        <v>0.48139999999999999</v>
      </c>
      <c r="N8" s="75">
        <v>465259</v>
      </c>
      <c r="O8" s="76">
        <v>0.27</v>
      </c>
      <c r="P8" s="75">
        <v>405799</v>
      </c>
      <c r="Q8" s="74">
        <v>0.23549999999999999</v>
      </c>
      <c r="R8" s="75">
        <v>1162169</v>
      </c>
      <c r="S8" s="74">
        <v>0.67430000000000001</v>
      </c>
      <c r="T8" s="75">
        <v>619404</v>
      </c>
      <c r="U8" s="74">
        <v>0.3594</v>
      </c>
      <c r="V8" s="75">
        <v>232837</v>
      </c>
      <c r="W8" s="74">
        <v>0.1351</v>
      </c>
      <c r="X8" s="75">
        <v>1257832</v>
      </c>
      <c r="Y8" s="74">
        <v>0.7298</v>
      </c>
      <c r="Z8" s="72">
        <v>699</v>
      </c>
      <c r="AA8" s="75">
        <v>2482</v>
      </c>
      <c r="AB8" s="75">
        <v>343213</v>
      </c>
      <c r="AC8" s="75">
        <v>464497</v>
      </c>
      <c r="AE8" s="74">
        <v>5.4800000000000001E-2</v>
      </c>
      <c r="AF8" s="74">
        <v>3.5099999999999999E-2</v>
      </c>
      <c r="AG8" s="74">
        <v>1.32E-2</v>
      </c>
      <c r="AH8" s="72">
        <v>82</v>
      </c>
      <c r="AL8" s="75">
        <v>341459</v>
      </c>
      <c r="AM8" s="74">
        <v>0.2487</v>
      </c>
      <c r="AN8" s="75">
        <v>434097</v>
      </c>
      <c r="AO8" s="74">
        <v>0.75480000000000003</v>
      </c>
      <c r="AP8" s="75">
        <v>1327412</v>
      </c>
      <c r="AQ8" s="74">
        <v>0.1043</v>
      </c>
      <c r="AR8" s="75">
        <v>184808</v>
      </c>
      <c r="AS8" s="74">
        <v>0.31580000000000003</v>
      </c>
      <c r="AT8" s="75">
        <v>564615</v>
      </c>
      <c r="AU8" s="74">
        <v>0.29389999999999999</v>
      </c>
      <c r="AV8" s="75">
        <v>521587</v>
      </c>
      <c r="AW8" s="74">
        <v>0.5383</v>
      </c>
      <c r="AX8" s="75">
        <v>947508</v>
      </c>
      <c r="AY8" s="74">
        <v>0.1009</v>
      </c>
      <c r="AZ8" s="75">
        <v>180133</v>
      </c>
      <c r="BA8" s="74">
        <v>3.5099999999999999E-2</v>
      </c>
      <c r="BB8" s="75">
        <v>59402</v>
      </c>
      <c r="BC8" s="75">
        <v>2189</v>
      </c>
      <c r="BD8" s="75">
        <v>1760</v>
      </c>
      <c r="BE8" s="72">
        <v>429</v>
      </c>
      <c r="BF8" s="75">
        <v>12992</v>
      </c>
      <c r="BG8" s="75">
        <v>9188</v>
      </c>
      <c r="BH8" s="75">
        <v>1788</v>
      </c>
      <c r="BI8" s="72">
        <v>10</v>
      </c>
      <c r="BJ8" s="72">
        <v>9</v>
      </c>
      <c r="BK8" s="72">
        <v>10</v>
      </c>
      <c r="BL8" s="72">
        <v>0</v>
      </c>
      <c r="BM8" s="75">
        <v>1381</v>
      </c>
      <c r="BN8" s="72">
        <v>86</v>
      </c>
      <c r="BO8" s="75">
        <v>19165</v>
      </c>
      <c r="BP8" s="72">
        <v>188</v>
      </c>
      <c r="BQ8" s="72">
        <v>4</v>
      </c>
      <c r="BR8" s="75">
        <v>2660</v>
      </c>
      <c r="BS8" s="72">
        <v>104</v>
      </c>
      <c r="BT8" s="72">
        <v>13</v>
      </c>
      <c r="BU8" s="72">
        <v>223</v>
      </c>
      <c r="BV8" s="72">
        <v>407</v>
      </c>
      <c r="BW8" s="72">
        <v>988</v>
      </c>
      <c r="BX8" s="72">
        <v>244</v>
      </c>
      <c r="BY8" s="72">
        <v>444</v>
      </c>
      <c r="BZ8" s="75">
        <v>2722</v>
      </c>
      <c r="CA8" s="75">
        <v>11168</v>
      </c>
      <c r="CB8" s="72">
        <v>64</v>
      </c>
      <c r="CC8" s="75">
        <v>9720</v>
      </c>
      <c r="CD8" s="72">
        <v>672</v>
      </c>
      <c r="CE8" s="75">
        <v>2222</v>
      </c>
      <c r="CF8" s="75">
        <v>4896</v>
      </c>
      <c r="CG8" s="75">
        <v>1930</v>
      </c>
      <c r="CH8" s="74">
        <v>0.2021</v>
      </c>
      <c r="CI8" s="74">
        <v>0.25069999999999998</v>
      </c>
      <c r="CJ8" s="74">
        <v>0.41120000000000001</v>
      </c>
      <c r="CK8" s="74">
        <v>0.78800000000000003</v>
      </c>
      <c r="CL8" s="74">
        <v>0.16189999999999999</v>
      </c>
      <c r="CM8" s="74">
        <v>0.84330000000000005</v>
      </c>
      <c r="CN8" s="72">
        <v>0</v>
      </c>
      <c r="CP8" s="75">
        <v>945656</v>
      </c>
      <c r="CQ8" s="73">
        <v>573719.65</v>
      </c>
      <c r="CR8" s="73">
        <v>284888.53000000003</v>
      </c>
      <c r="CS8" s="73">
        <v>87050.82</v>
      </c>
      <c r="CT8" s="75">
        <v>168895</v>
      </c>
      <c r="CU8" s="72">
        <v>372</v>
      </c>
      <c r="CV8" s="72">
        <v>647</v>
      </c>
      <c r="CW8" s="75">
        <v>6408</v>
      </c>
      <c r="CX8" s="75">
        <v>545021</v>
      </c>
      <c r="CY8" s="75">
        <v>29178</v>
      </c>
      <c r="CZ8" s="75">
        <v>2317</v>
      </c>
      <c r="DA8" s="75">
        <v>59151</v>
      </c>
      <c r="DB8" s="75">
        <v>3982</v>
      </c>
      <c r="DC8" s="75">
        <v>2435</v>
      </c>
      <c r="DD8" s="75">
        <v>187960</v>
      </c>
      <c r="DE8" s="75">
        <v>10709</v>
      </c>
      <c r="DF8" s="75">
        <v>1052</v>
      </c>
      <c r="DG8" s="75">
        <v>98076</v>
      </c>
      <c r="DH8" s="75">
        <v>6017</v>
      </c>
      <c r="DI8" s="72">
        <v>372</v>
      </c>
      <c r="DJ8" s="75">
        <v>76523</v>
      </c>
      <c r="DK8" s="75">
        <v>3765</v>
      </c>
      <c r="DL8" s="72">
        <v>48</v>
      </c>
      <c r="DM8" s="75">
        <v>36236</v>
      </c>
      <c r="DN8" s="75">
        <v>2438</v>
      </c>
      <c r="DO8" s="72">
        <v>8.11</v>
      </c>
      <c r="DQ8" s="74">
        <v>9.9400000000000002E-2</v>
      </c>
      <c r="DR8" s="75">
        <v>87284744</v>
      </c>
      <c r="DS8" s="75">
        <v>395006</v>
      </c>
      <c r="DT8" s="73">
        <v>225016.14</v>
      </c>
      <c r="DU8" s="72">
        <v>133</v>
      </c>
      <c r="DV8" s="72">
        <v>239</v>
      </c>
      <c r="DW8" s="72">
        <v>35</v>
      </c>
      <c r="DX8" s="72">
        <v>6</v>
      </c>
      <c r="DY8" s="72">
        <v>846</v>
      </c>
      <c r="DZ8" s="72">
        <v>285</v>
      </c>
      <c r="EA8" s="75">
        <v>55445</v>
      </c>
      <c r="EB8" s="75">
        <v>103537</v>
      </c>
      <c r="EC8" s="75">
        <v>13814762</v>
      </c>
      <c r="ED8" s="75">
        <v>807486</v>
      </c>
      <c r="EE8" s="75">
        <v>793640</v>
      </c>
      <c r="EF8" s="74">
        <v>0.9829</v>
      </c>
      <c r="EG8" s="74">
        <v>0.39689999999999998</v>
      </c>
      <c r="EH8" s="74">
        <v>0.60309999999999997</v>
      </c>
      <c r="EI8" s="75">
        <v>13846</v>
      </c>
      <c r="EJ8" s="74">
        <v>1.7100000000000001E-2</v>
      </c>
      <c r="EK8" s="75">
        <v>57231</v>
      </c>
      <c r="EL8" s="75">
        <v>180618</v>
      </c>
      <c r="EM8" s="73">
        <v>97371.59</v>
      </c>
      <c r="EN8" s="75">
        <v>656928</v>
      </c>
      <c r="EO8" s="74">
        <v>0.2283</v>
      </c>
      <c r="EP8" s="74">
        <v>0.26569999999999999</v>
      </c>
      <c r="EQ8" s="74">
        <v>0.1757</v>
      </c>
      <c r="ER8" s="74">
        <v>0.32140000000000002</v>
      </c>
      <c r="ES8" s="73">
        <v>1125.82</v>
      </c>
      <c r="EU8" s="72">
        <v>54.34</v>
      </c>
      <c r="EW8" s="72">
        <v>346</v>
      </c>
      <c r="EX8" s="72">
        <v>40</v>
      </c>
      <c r="EY8" s="72">
        <v>86</v>
      </c>
      <c r="EZ8" s="72">
        <v>12</v>
      </c>
      <c r="FA8" s="72">
        <v>7</v>
      </c>
      <c r="FB8" s="72">
        <v>40</v>
      </c>
      <c r="FC8" s="72">
        <v>407</v>
      </c>
      <c r="FD8" s="72">
        <v>1</v>
      </c>
      <c r="FE8" s="72">
        <v>33</v>
      </c>
      <c r="FF8" s="72">
        <v>17</v>
      </c>
      <c r="FG8" s="72">
        <v>63</v>
      </c>
      <c r="FH8" s="72">
        <v>216</v>
      </c>
      <c r="FI8" s="72">
        <v>105</v>
      </c>
      <c r="FJ8" s="73">
        <v>378638.13</v>
      </c>
      <c r="FK8" s="73">
        <v>351140.81</v>
      </c>
      <c r="FL8" s="73">
        <v>5541127.1500000004</v>
      </c>
      <c r="FM8" s="73">
        <v>8575794.8100000005</v>
      </c>
      <c r="FN8" s="73">
        <v>65596.800000000003</v>
      </c>
      <c r="FO8" s="73">
        <v>1409.12</v>
      </c>
      <c r="FP8" s="73">
        <v>2671805.7000000002</v>
      </c>
      <c r="FQ8" s="73">
        <v>94966.15</v>
      </c>
      <c r="FR8" s="73">
        <v>128984.09</v>
      </c>
      <c r="FS8" s="73">
        <v>4051.25</v>
      </c>
      <c r="FT8" s="73">
        <v>1966221.48</v>
      </c>
      <c r="FU8" s="73">
        <v>52070.13</v>
      </c>
      <c r="FV8" s="73">
        <v>1676620.63</v>
      </c>
      <c r="FW8" s="73">
        <v>221548.61</v>
      </c>
      <c r="FX8" s="73">
        <v>45420.46</v>
      </c>
      <c r="FY8" s="73">
        <v>1258.67</v>
      </c>
      <c r="FZ8" s="72">
        <v>495.32</v>
      </c>
      <c r="GA8" s="72">
        <v>61.29</v>
      </c>
      <c r="GB8" s="73">
        <v>48914.43</v>
      </c>
      <c r="GC8" s="73">
        <v>1216.1199999999999</v>
      </c>
      <c r="GD8" s="73">
        <v>484486.76</v>
      </c>
      <c r="GE8" s="73">
        <v>9942.08</v>
      </c>
      <c r="GF8" s="73">
        <v>619986.54</v>
      </c>
      <c r="GG8" s="73">
        <v>17266.87</v>
      </c>
      <c r="GH8" s="73">
        <v>2881.03</v>
      </c>
      <c r="GI8" s="75">
        <v>48749</v>
      </c>
      <c r="GJ8" s="72">
        <v>731.98</v>
      </c>
      <c r="GK8" s="73">
        <v>15577.15</v>
      </c>
      <c r="GL8" s="73">
        <v>4258876.82</v>
      </c>
      <c r="GM8" s="73">
        <v>1377159.01</v>
      </c>
      <c r="GN8" s="73">
        <v>199601.6</v>
      </c>
      <c r="GO8" s="73">
        <v>60638.97</v>
      </c>
      <c r="GP8" s="73">
        <v>2709.49</v>
      </c>
      <c r="GQ8" s="73">
        <v>11055.4</v>
      </c>
      <c r="GR8" s="72">
        <v>589.79999999999995</v>
      </c>
      <c r="GS8" s="73">
        <v>1898.59</v>
      </c>
      <c r="GT8" s="73">
        <v>19301.169999999998</v>
      </c>
      <c r="GU8" s="73">
        <v>124259.7</v>
      </c>
      <c r="GV8" s="73">
        <v>41171.69</v>
      </c>
      <c r="GW8" s="73">
        <v>166746.74</v>
      </c>
      <c r="GX8" s="73">
        <v>180915.02</v>
      </c>
      <c r="GY8" s="73">
        <v>755176.86</v>
      </c>
      <c r="GZ8" s="75">
        <v>1717</v>
      </c>
      <c r="HA8" s="73">
        <v>8503.43</v>
      </c>
      <c r="HB8" s="73">
        <v>12632.81</v>
      </c>
      <c r="HC8" s="73">
        <v>229022.51</v>
      </c>
      <c r="HD8" s="73">
        <v>14648.21</v>
      </c>
      <c r="HE8" s="73">
        <v>54893.68</v>
      </c>
      <c r="HF8" s="73">
        <v>1733.52</v>
      </c>
      <c r="HG8" s="73">
        <v>23406.91</v>
      </c>
      <c r="HH8" s="73">
        <v>14209.37</v>
      </c>
      <c r="HI8" s="73">
        <v>41140.32</v>
      </c>
      <c r="HJ8" s="72">
        <v>17.8</v>
      </c>
      <c r="HK8" s="72">
        <v>376.49</v>
      </c>
      <c r="HL8" s="73">
        <v>12665.42</v>
      </c>
      <c r="HM8" s="73">
        <v>142542.95000000001</v>
      </c>
      <c r="HN8" s="72">
        <v>14.4</v>
      </c>
      <c r="HO8" s="72">
        <v>234.08</v>
      </c>
      <c r="HP8" s="73">
        <v>1467.99</v>
      </c>
      <c r="HQ8" s="73">
        <v>6137.79</v>
      </c>
      <c r="HR8" s="72">
        <v>490.08</v>
      </c>
      <c r="HS8" s="73">
        <v>2903.76</v>
      </c>
      <c r="HT8" s="73">
        <v>2176.25</v>
      </c>
      <c r="HU8" s="73">
        <v>8337.7199999999993</v>
      </c>
      <c r="HV8" s="73">
        <v>1644.39</v>
      </c>
      <c r="HW8" s="73">
        <v>5902.27</v>
      </c>
      <c r="HX8" s="73">
        <v>66534.89</v>
      </c>
      <c r="HY8" s="73">
        <v>352053.28</v>
      </c>
      <c r="HZ8" s="73">
        <v>95810.04</v>
      </c>
      <c r="IA8" s="73">
        <v>41674.559999999998</v>
      </c>
      <c r="IB8" s="73">
        <v>568833.52</v>
      </c>
      <c r="IC8" s="73">
        <v>2534953.3199999998</v>
      </c>
      <c r="ID8" s="72">
        <v>217.84</v>
      </c>
      <c r="IE8" s="72">
        <v>195.34</v>
      </c>
      <c r="IF8" s="72">
        <v>202.62</v>
      </c>
      <c r="IG8" s="72">
        <v>654.41999999999996</v>
      </c>
      <c r="IH8" s="73">
        <v>2391.0500000000002</v>
      </c>
      <c r="II8" s="73">
        <v>17088.34</v>
      </c>
      <c r="IJ8" s="73">
        <v>63581.120000000003</v>
      </c>
      <c r="IK8" s="73">
        <v>71960.83</v>
      </c>
      <c r="IL8" s="73">
        <v>5224.0200000000004</v>
      </c>
      <c r="IM8" s="73">
        <v>20695.259999999998</v>
      </c>
      <c r="IN8" s="73">
        <v>2821.93</v>
      </c>
      <c r="IO8" s="73">
        <v>69015.240000000005</v>
      </c>
      <c r="IP8" s="72">
        <v>450.86</v>
      </c>
      <c r="IQ8" s="73">
        <v>2912.03</v>
      </c>
      <c r="IR8" s="73">
        <v>3481.54</v>
      </c>
      <c r="IS8" s="73">
        <v>18936.740000000002</v>
      </c>
      <c r="IT8" s="72">
        <v>150.54</v>
      </c>
      <c r="IU8" s="73">
        <v>1074.3499999999999</v>
      </c>
      <c r="IV8" s="72">
        <v>408.38</v>
      </c>
      <c r="IW8" s="73">
        <v>4174.6400000000003</v>
      </c>
      <c r="IX8" s="72">
        <v>0</v>
      </c>
      <c r="IY8" s="72">
        <v>0</v>
      </c>
      <c r="IZ8" s="72">
        <v>0</v>
      </c>
      <c r="JA8" s="72">
        <v>0</v>
      </c>
      <c r="JB8" s="72">
        <v>386.7</v>
      </c>
      <c r="JC8" s="73">
        <v>1235.46</v>
      </c>
      <c r="JD8" s="73">
        <v>40593.96</v>
      </c>
      <c r="JE8" s="73">
        <v>321691.31</v>
      </c>
      <c r="JF8" s="73">
        <v>14979.67</v>
      </c>
      <c r="JG8" s="75">
        <v>82635</v>
      </c>
      <c r="JH8" s="73">
        <v>1908.52</v>
      </c>
      <c r="JI8" s="73">
        <v>6477.18</v>
      </c>
      <c r="JJ8" s="73">
        <v>9309.9500000000007</v>
      </c>
      <c r="JK8" s="73">
        <v>32668.67</v>
      </c>
      <c r="JL8" s="72">
        <v>0</v>
      </c>
      <c r="JM8" s="72">
        <v>0</v>
      </c>
      <c r="JN8" s="73">
        <v>1206.7</v>
      </c>
      <c r="JO8" s="73">
        <v>3504.63</v>
      </c>
      <c r="JP8" s="75">
        <v>337352</v>
      </c>
      <c r="JQ8" s="75">
        <v>864333</v>
      </c>
      <c r="JR8" s="74">
        <v>0.50149999999999995</v>
      </c>
      <c r="JS8" s="75">
        <v>312879</v>
      </c>
      <c r="JT8" s="75">
        <v>202266</v>
      </c>
      <c r="JU8" s="75">
        <v>3268</v>
      </c>
      <c r="JV8" s="72">
        <v>696</v>
      </c>
      <c r="JW8" s="72">
        <v>708</v>
      </c>
      <c r="JX8" s="72">
        <v>726</v>
      </c>
      <c r="JY8" s="72">
        <v>0</v>
      </c>
      <c r="JZ8" s="72">
        <v>0</v>
      </c>
      <c r="KA8" s="72">
        <v>1</v>
      </c>
      <c r="KB8" s="72">
        <v>16</v>
      </c>
      <c r="KC8" s="72">
        <v>0</v>
      </c>
      <c r="KD8" s="72">
        <v>2</v>
      </c>
      <c r="KE8" s="72">
        <v>6</v>
      </c>
      <c r="KF8" s="72">
        <v>16</v>
      </c>
      <c r="KG8" s="72">
        <v>0</v>
      </c>
      <c r="KH8" s="72">
        <v>424</v>
      </c>
      <c r="KI8" s="72">
        <v>1</v>
      </c>
      <c r="KJ8" s="72">
        <v>5</v>
      </c>
      <c r="KK8" s="72">
        <v>8</v>
      </c>
      <c r="KL8" s="72">
        <v>0</v>
      </c>
      <c r="KM8" s="72">
        <v>156</v>
      </c>
      <c r="KN8" s="72">
        <v>116</v>
      </c>
      <c r="KO8" s="72">
        <v>321</v>
      </c>
      <c r="KP8" s="72">
        <v>15</v>
      </c>
      <c r="KQ8" s="72">
        <v>25</v>
      </c>
      <c r="KR8" s="72">
        <v>38</v>
      </c>
      <c r="KS8" s="72">
        <v>11</v>
      </c>
      <c r="KT8" s="72">
        <v>21</v>
      </c>
      <c r="KU8" s="72">
        <v>654</v>
      </c>
      <c r="KV8" s="72">
        <v>101</v>
      </c>
      <c r="KW8" s="72">
        <v>133</v>
      </c>
      <c r="KX8" s="72">
        <v>0</v>
      </c>
      <c r="KY8" s="72">
        <v>140</v>
      </c>
      <c r="KZ8" s="72">
        <v>76</v>
      </c>
      <c r="LA8" s="72">
        <v>1</v>
      </c>
      <c r="LB8" s="72">
        <v>10</v>
      </c>
      <c r="LC8" s="72">
        <v>1</v>
      </c>
      <c r="LD8" s="72">
        <v>3</v>
      </c>
      <c r="LE8" s="72">
        <v>1</v>
      </c>
      <c r="LF8" s="72">
        <v>9</v>
      </c>
      <c r="LG8" s="72">
        <v>168</v>
      </c>
      <c r="LH8" s="72">
        <v>163</v>
      </c>
      <c r="LI8" s="72">
        <v>14</v>
      </c>
      <c r="LJ8" s="72">
        <v>7</v>
      </c>
      <c r="LK8" s="72">
        <v>10</v>
      </c>
      <c r="LL8" s="75">
        <v>1146</v>
      </c>
      <c r="LM8" s="72">
        <v>9</v>
      </c>
      <c r="LN8" s="72">
        <v>12</v>
      </c>
      <c r="LO8" s="72">
        <v>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8579E-BAF5-44C5-8F88-DA3380206728}">
  <dimension ref="A1:E357"/>
  <sheetViews>
    <sheetView tabSelected="1" workbookViewId="0">
      <selection activeCell="B166" sqref="B166"/>
    </sheetView>
  </sheetViews>
  <sheetFormatPr baseColWidth="10" defaultRowHeight="12.75" x14ac:dyDescent="0.2"/>
  <cols>
    <col min="1" max="1" width="106.7109375" customWidth="1"/>
    <col min="2" max="2" width="255.5703125" customWidth="1"/>
  </cols>
  <sheetData>
    <row r="1" spans="1:5" x14ac:dyDescent="0.2">
      <c r="A1" s="112" t="s">
        <v>1977</v>
      </c>
      <c r="B1" s="112"/>
    </row>
    <row r="2" spans="1:5" x14ac:dyDescent="0.2">
      <c r="A2" t="s">
        <v>1978</v>
      </c>
    </row>
    <row r="3" spans="1:5" x14ac:dyDescent="0.2">
      <c r="A3" t="s">
        <v>4</v>
      </c>
    </row>
    <row r="4" spans="1:5" x14ac:dyDescent="0.2">
      <c r="A4" t="s">
        <v>5</v>
      </c>
    </row>
    <row r="5" spans="1:5" x14ac:dyDescent="0.2">
      <c r="A5" t="s">
        <v>6</v>
      </c>
    </row>
    <row r="6" spans="1:5" x14ac:dyDescent="0.2">
      <c r="A6" t="s">
        <v>7</v>
      </c>
      <c r="B6" t="s">
        <v>1979</v>
      </c>
      <c r="E6" s="80"/>
    </row>
    <row r="7" spans="1:5" x14ac:dyDescent="0.2">
      <c r="A7" t="s">
        <v>8</v>
      </c>
      <c r="B7" t="s">
        <v>1979</v>
      </c>
      <c r="E7" s="80"/>
    </row>
    <row r="8" spans="1:5" x14ac:dyDescent="0.2">
      <c r="A8" t="s">
        <v>9</v>
      </c>
      <c r="B8" t="s">
        <v>1979</v>
      </c>
      <c r="E8" s="80"/>
    </row>
    <row r="9" spans="1:5" x14ac:dyDescent="0.2">
      <c r="A9" t="s">
        <v>10</v>
      </c>
      <c r="B9" t="s">
        <v>1979</v>
      </c>
      <c r="E9" s="80"/>
    </row>
    <row r="10" spans="1:5" x14ac:dyDescent="0.2">
      <c r="A10" t="s">
        <v>11</v>
      </c>
      <c r="B10" t="s">
        <v>1979</v>
      </c>
      <c r="E10" s="80"/>
    </row>
    <row r="11" spans="1:5" x14ac:dyDescent="0.2">
      <c r="A11" t="s">
        <v>12</v>
      </c>
      <c r="B11" t="s">
        <v>1979</v>
      </c>
      <c r="E11" s="80"/>
    </row>
    <row r="12" spans="1:5" x14ac:dyDescent="0.2">
      <c r="A12" t="s">
        <v>13</v>
      </c>
      <c r="B12" t="s">
        <v>1980</v>
      </c>
      <c r="E12" s="80"/>
    </row>
    <row r="13" spans="1:5" x14ac:dyDescent="0.2">
      <c r="A13" t="s">
        <v>14</v>
      </c>
      <c r="B13" t="s">
        <v>1980</v>
      </c>
      <c r="E13" s="80"/>
    </row>
    <row r="14" spans="1:5" x14ac:dyDescent="0.2">
      <c r="A14" t="s">
        <v>15</v>
      </c>
      <c r="B14" t="s">
        <v>1980</v>
      </c>
      <c r="E14" s="80"/>
    </row>
    <row r="15" spans="1:5" x14ac:dyDescent="0.2">
      <c r="A15" t="s">
        <v>16</v>
      </c>
      <c r="B15" t="s">
        <v>1980</v>
      </c>
      <c r="E15" s="80"/>
    </row>
    <row r="16" spans="1:5" x14ac:dyDescent="0.2">
      <c r="A16" t="s">
        <v>1981</v>
      </c>
      <c r="B16" t="s">
        <v>1980</v>
      </c>
      <c r="E16" s="80"/>
    </row>
    <row r="17" spans="1:5" x14ac:dyDescent="0.2">
      <c r="A17" t="s">
        <v>1982</v>
      </c>
      <c r="B17" t="s">
        <v>1980</v>
      </c>
      <c r="E17" s="80"/>
    </row>
    <row r="18" spans="1:5" x14ac:dyDescent="0.2">
      <c r="A18" t="s">
        <v>19</v>
      </c>
      <c r="B18" t="s">
        <v>1980</v>
      </c>
      <c r="E18" s="80"/>
    </row>
    <row r="19" spans="1:5" x14ac:dyDescent="0.2">
      <c r="A19" t="s">
        <v>20</v>
      </c>
      <c r="B19" t="s">
        <v>1980</v>
      </c>
      <c r="E19" s="80"/>
    </row>
    <row r="20" spans="1:5" x14ac:dyDescent="0.2">
      <c r="A20" t="s">
        <v>21</v>
      </c>
      <c r="B20" t="s">
        <v>1980</v>
      </c>
      <c r="E20" s="80"/>
    </row>
    <row r="21" spans="1:5" x14ac:dyDescent="0.2">
      <c r="A21" t="s">
        <v>22</v>
      </c>
      <c r="B21" t="s">
        <v>1980</v>
      </c>
      <c r="E21" s="80"/>
    </row>
    <row r="23" spans="1:5" x14ac:dyDescent="0.2">
      <c r="A23" s="98" t="s">
        <v>1983</v>
      </c>
      <c r="B23" s="98"/>
    </row>
    <row r="24" spans="1:5" x14ac:dyDescent="0.2">
      <c r="A24" t="s">
        <v>23</v>
      </c>
      <c r="B24" t="s">
        <v>1984</v>
      </c>
      <c r="E24" s="79"/>
    </row>
    <row r="25" spans="1:5" x14ac:dyDescent="0.2">
      <c r="A25" t="s">
        <v>24</v>
      </c>
      <c r="B25" t="s">
        <v>1984</v>
      </c>
      <c r="E25" s="79"/>
    </row>
    <row r="26" spans="1:5" x14ac:dyDescent="0.2">
      <c r="A26" t="s">
        <v>25</v>
      </c>
      <c r="E26" s="81"/>
    </row>
    <row r="27" spans="1:5" x14ac:dyDescent="0.2">
      <c r="A27" t="s">
        <v>26</v>
      </c>
      <c r="E27" s="81"/>
    </row>
    <row r="28" spans="1:5" x14ac:dyDescent="0.2">
      <c r="A28" t="s">
        <v>27</v>
      </c>
      <c r="E28" s="81"/>
    </row>
    <row r="30" spans="1:5" x14ac:dyDescent="0.2">
      <c r="A30" s="113" t="s">
        <v>1985</v>
      </c>
      <c r="B30" s="113"/>
    </row>
    <row r="31" spans="1:5" x14ac:dyDescent="0.2">
      <c r="A31" t="s">
        <v>28</v>
      </c>
      <c r="B31" t="s">
        <v>1986</v>
      </c>
      <c r="E31" s="80"/>
    </row>
    <row r="32" spans="1:5" x14ac:dyDescent="0.2">
      <c r="A32" t="s">
        <v>29</v>
      </c>
      <c r="B32" t="s">
        <v>1987</v>
      </c>
      <c r="E32" s="80"/>
    </row>
    <row r="33" spans="1:5" x14ac:dyDescent="0.2">
      <c r="A33" t="s">
        <v>1988</v>
      </c>
      <c r="B33" t="s">
        <v>1987</v>
      </c>
      <c r="E33" s="80"/>
    </row>
    <row r="34" spans="1:5" x14ac:dyDescent="0.2">
      <c r="A34" t="s">
        <v>1989</v>
      </c>
      <c r="B34" t="s">
        <v>1987</v>
      </c>
      <c r="E34" s="80"/>
    </row>
    <row r="35" spans="1:5" x14ac:dyDescent="0.2">
      <c r="A35" t="s">
        <v>1990</v>
      </c>
      <c r="B35" t="s">
        <v>1987</v>
      </c>
      <c r="E35" s="80"/>
    </row>
    <row r="36" spans="1:5" x14ac:dyDescent="0.2">
      <c r="A36" t="s">
        <v>33</v>
      </c>
      <c r="E36" s="81"/>
    </row>
    <row r="37" spans="1:5" x14ac:dyDescent="0.2">
      <c r="A37" t="s">
        <v>34</v>
      </c>
      <c r="B37" t="s">
        <v>1987</v>
      </c>
      <c r="E37" s="79"/>
    </row>
    <row r="39" spans="1:5" x14ac:dyDescent="0.2">
      <c r="A39" s="102" t="s">
        <v>1991</v>
      </c>
      <c r="B39" s="102"/>
    </row>
    <row r="40" spans="1:5" x14ac:dyDescent="0.2">
      <c r="A40" t="s">
        <v>35</v>
      </c>
      <c r="B40" s="78" t="s">
        <v>1992</v>
      </c>
      <c r="E40" s="80"/>
    </row>
    <row r="41" spans="1:5" x14ac:dyDescent="0.2">
      <c r="A41" t="s">
        <v>36</v>
      </c>
      <c r="B41" s="78" t="s">
        <v>1992</v>
      </c>
      <c r="E41" s="80"/>
    </row>
    <row r="42" spans="1:5" x14ac:dyDescent="0.2">
      <c r="A42" t="s">
        <v>37</v>
      </c>
      <c r="B42" s="78" t="s">
        <v>1992</v>
      </c>
      <c r="E42" s="80"/>
    </row>
    <row r="43" spans="1:5" x14ac:dyDescent="0.2">
      <c r="A43" t="s">
        <v>38</v>
      </c>
      <c r="B43" s="78" t="s">
        <v>1992</v>
      </c>
      <c r="E43" s="80"/>
    </row>
    <row r="44" spans="1:5" x14ac:dyDescent="0.2">
      <c r="A44" t="s">
        <v>39</v>
      </c>
      <c r="B44" s="78" t="s">
        <v>1992</v>
      </c>
      <c r="E44" s="80"/>
    </row>
    <row r="45" spans="1:5" x14ac:dyDescent="0.2">
      <c r="A45" t="s">
        <v>40</v>
      </c>
      <c r="B45" s="78" t="s">
        <v>1992</v>
      </c>
      <c r="E45" s="80"/>
    </row>
    <row r="46" spans="1:5" x14ac:dyDescent="0.2">
      <c r="A46" t="s">
        <v>41</v>
      </c>
      <c r="B46" s="78" t="s">
        <v>1992</v>
      </c>
      <c r="E46" s="80"/>
    </row>
    <row r="47" spans="1:5" x14ac:dyDescent="0.2">
      <c r="A47" t="s">
        <v>42</v>
      </c>
      <c r="B47" s="78" t="s">
        <v>1992</v>
      </c>
      <c r="E47" s="80"/>
    </row>
    <row r="48" spans="1:5" x14ac:dyDescent="0.2">
      <c r="A48" t="s">
        <v>1993</v>
      </c>
      <c r="B48" s="78" t="s">
        <v>1992</v>
      </c>
      <c r="E48" s="80"/>
    </row>
    <row r="49" spans="1:5" x14ac:dyDescent="0.2">
      <c r="A49" t="s">
        <v>1994</v>
      </c>
      <c r="B49" s="78" t="s">
        <v>1992</v>
      </c>
      <c r="E49" s="80"/>
    </row>
    <row r="50" spans="1:5" x14ac:dyDescent="0.2">
      <c r="A50" t="s">
        <v>45</v>
      </c>
      <c r="B50" s="78" t="s">
        <v>1992</v>
      </c>
      <c r="E50" s="80"/>
    </row>
    <row r="51" spans="1:5" x14ac:dyDescent="0.2">
      <c r="A51" t="s">
        <v>46</v>
      </c>
      <c r="B51" s="78" t="s">
        <v>1992</v>
      </c>
      <c r="E51" s="80"/>
    </row>
    <row r="53" spans="1:5" x14ac:dyDescent="0.2">
      <c r="A53" s="114" t="s">
        <v>48</v>
      </c>
      <c r="B53" s="114"/>
    </row>
    <row r="54" spans="1:5" x14ac:dyDescent="0.2">
      <c r="A54" t="s">
        <v>47</v>
      </c>
      <c r="B54" s="78" t="s">
        <v>1992</v>
      </c>
      <c r="E54" s="80"/>
    </row>
    <row r="55" spans="1:5" x14ac:dyDescent="0.2">
      <c r="A55" t="s">
        <v>48</v>
      </c>
      <c r="B55" s="78" t="s">
        <v>1992</v>
      </c>
      <c r="E55" s="80"/>
    </row>
    <row r="56" spans="1:5" x14ac:dyDescent="0.2">
      <c r="A56" t="s">
        <v>49</v>
      </c>
      <c r="B56" s="78" t="s">
        <v>1992</v>
      </c>
      <c r="E56" s="80"/>
    </row>
    <row r="57" spans="1:5" x14ac:dyDescent="0.2">
      <c r="A57" t="s">
        <v>50</v>
      </c>
      <c r="B57" s="78" t="s">
        <v>1992</v>
      </c>
      <c r="E57" s="80"/>
    </row>
    <row r="58" spans="1:5" x14ac:dyDescent="0.2">
      <c r="A58" t="s">
        <v>51</v>
      </c>
      <c r="B58" s="78" t="s">
        <v>1992</v>
      </c>
      <c r="E58" s="80"/>
    </row>
    <row r="59" spans="1:5" x14ac:dyDescent="0.2">
      <c r="A59" t="s">
        <v>52</v>
      </c>
      <c r="B59" s="78" t="s">
        <v>1992</v>
      </c>
      <c r="E59" s="80"/>
    </row>
    <row r="61" spans="1:5" x14ac:dyDescent="0.2">
      <c r="A61" s="115" t="s">
        <v>1995</v>
      </c>
      <c r="B61" s="115"/>
    </row>
    <row r="62" spans="1:5" x14ac:dyDescent="0.2">
      <c r="A62" t="s">
        <v>1996</v>
      </c>
      <c r="B62" s="78" t="s">
        <v>1997</v>
      </c>
      <c r="E62" s="79"/>
    </row>
    <row r="63" spans="1:5" x14ac:dyDescent="0.2">
      <c r="A63" t="s">
        <v>1998</v>
      </c>
      <c r="B63" t="s">
        <v>1997</v>
      </c>
      <c r="E63" s="79"/>
    </row>
    <row r="64" spans="1:5" x14ac:dyDescent="0.2">
      <c r="A64" t="s">
        <v>1999</v>
      </c>
      <c r="B64" t="s">
        <v>1997</v>
      </c>
      <c r="E64" s="79"/>
    </row>
    <row r="66" spans="1:5" x14ac:dyDescent="0.2">
      <c r="A66" s="107" t="s">
        <v>56</v>
      </c>
      <c r="B66" s="107"/>
    </row>
    <row r="67" spans="1:5" x14ac:dyDescent="0.2">
      <c r="A67" t="s">
        <v>56</v>
      </c>
      <c r="B67" t="s">
        <v>1997</v>
      </c>
      <c r="E67" s="79"/>
    </row>
    <row r="68" spans="1:5" x14ac:dyDescent="0.2">
      <c r="A68" t="s">
        <v>2000</v>
      </c>
      <c r="B68" t="s">
        <v>1997</v>
      </c>
      <c r="E68" s="79"/>
    </row>
    <row r="69" spans="1:5" x14ac:dyDescent="0.2">
      <c r="A69" t="s">
        <v>2001</v>
      </c>
      <c r="B69" t="s">
        <v>1997</v>
      </c>
      <c r="E69" s="79"/>
    </row>
    <row r="70" spans="1:5" x14ac:dyDescent="0.2">
      <c r="A70" t="s">
        <v>2002</v>
      </c>
      <c r="B70" t="s">
        <v>1997</v>
      </c>
      <c r="E70" s="79"/>
    </row>
    <row r="72" spans="1:5" x14ac:dyDescent="0.2">
      <c r="A72" s="104" t="s">
        <v>2003</v>
      </c>
      <c r="B72" s="104"/>
    </row>
    <row r="73" spans="1:5" x14ac:dyDescent="0.2">
      <c r="A73" t="s">
        <v>60</v>
      </c>
      <c r="B73" s="78" t="s">
        <v>2004</v>
      </c>
      <c r="E73" s="79"/>
    </row>
    <row r="74" spans="1:5" x14ac:dyDescent="0.2">
      <c r="A74" t="s">
        <v>2005</v>
      </c>
      <c r="B74" s="78" t="s">
        <v>2006</v>
      </c>
      <c r="E74" s="79"/>
    </row>
    <row r="75" spans="1:5" x14ac:dyDescent="0.2">
      <c r="A75" t="s">
        <v>2007</v>
      </c>
      <c r="B75" s="78" t="s">
        <v>2008</v>
      </c>
      <c r="E75" s="79"/>
    </row>
    <row r="76" spans="1:5" x14ac:dyDescent="0.2">
      <c r="A76" t="s">
        <v>2009</v>
      </c>
      <c r="B76" s="78" t="s">
        <v>2010</v>
      </c>
      <c r="E76" s="79"/>
    </row>
    <row r="77" spans="1:5" x14ac:dyDescent="0.2">
      <c r="A77" t="s">
        <v>2011</v>
      </c>
      <c r="B77" s="78" t="s">
        <v>2012</v>
      </c>
      <c r="E77" s="79"/>
    </row>
    <row r="79" spans="1:5" x14ac:dyDescent="0.2">
      <c r="A79" s="108" t="s">
        <v>2013</v>
      </c>
      <c r="B79" s="108"/>
    </row>
    <row r="80" spans="1:5" x14ac:dyDescent="0.2">
      <c r="A80" t="s">
        <v>65</v>
      </c>
      <c r="B80" t="s">
        <v>2014</v>
      </c>
      <c r="E80" s="80"/>
    </row>
    <row r="81" spans="1:5" x14ac:dyDescent="0.2">
      <c r="A81" t="s">
        <v>66</v>
      </c>
      <c r="B81" t="s">
        <v>2014</v>
      </c>
      <c r="E81" s="80"/>
    </row>
    <row r="82" spans="1:5" x14ac:dyDescent="0.2">
      <c r="A82" t="s">
        <v>67</v>
      </c>
      <c r="B82" t="s">
        <v>2014</v>
      </c>
      <c r="E82" s="80"/>
    </row>
    <row r="83" spans="1:5" x14ac:dyDescent="0.2">
      <c r="A83" t="s">
        <v>68</v>
      </c>
      <c r="B83" t="s">
        <v>2014</v>
      </c>
      <c r="E83" s="80"/>
    </row>
    <row r="84" spans="1:5" x14ac:dyDescent="0.2">
      <c r="A84" t="s">
        <v>2015</v>
      </c>
      <c r="B84" t="s">
        <v>2014</v>
      </c>
      <c r="E84" s="80"/>
    </row>
    <row r="85" spans="1:5" x14ac:dyDescent="0.2">
      <c r="A85" t="s">
        <v>70</v>
      </c>
      <c r="B85" t="s">
        <v>2014</v>
      </c>
      <c r="E85" s="80"/>
    </row>
    <row r="86" spans="1:5" x14ac:dyDescent="0.2">
      <c r="A86" t="s">
        <v>71</v>
      </c>
      <c r="B86" t="s">
        <v>2014</v>
      </c>
      <c r="E86" s="80"/>
    </row>
    <row r="87" spans="1:5" x14ac:dyDescent="0.2">
      <c r="A87" t="s">
        <v>72</v>
      </c>
      <c r="B87" t="s">
        <v>2014</v>
      </c>
      <c r="E87" s="80"/>
    </row>
    <row r="88" spans="1:5" x14ac:dyDescent="0.2">
      <c r="A88" t="s">
        <v>73</v>
      </c>
      <c r="B88" t="s">
        <v>2014</v>
      </c>
      <c r="E88" s="80"/>
    </row>
    <row r="89" spans="1:5" x14ac:dyDescent="0.2">
      <c r="A89" t="s">
        <v>74</v>
      </c>
      <c r="B89" t="s">
        <v>2014</v>
      </c>
      <c r="E89" s="80"/>
    </row>
    <row r="90" spans="1:5" x14ac:dyDescent="0.2">
      <c r="A90" t="s">
        <v>75</v>
      </c>
      <c r="B90" t="s">
        <v>2014</v>
      </c>
      <c r="E90" s="80"/>
    </row>
    <row r="91" spans="1:5" x14ac:dyDescent="0.2">
      <c r="A91" t="s">
        <v>76</v>
      </c>
      <c r="B91" t="s">
        <v>2014</v>
      </c>
      <c r="E91" s="80"/>
    </row>
    <row r="92" spans="1:5" x14ac:dyDescent="0.2">
      <c r="A92" t="s">
        <v>77</v>
      </c>
      <c r="B92" t="s">
        <v>2014</v>
      </c>
      <c r="E92" s="80"/>
    </row>
    <row r="94" spans="1:5" x14ac:dyDescent="0.2">
      <c r="A94" s="109" t="s">
        <v>78</v>
      </c>
      <c r="B94" s="109"/>
    </row>
    <row r="95" spans="1:5" x14ac:dyDescent="0.2">
      <c r="A95" t="s">
        <v>33</v>
      </c>
      <c r="B95" s="78" t="s">
        <v>2016</v>
      </c>
      <c r="E95" s="79"/>
    </row>
    <row r="97" spans="1:5" x14ac:dyDescent="0.2">
      <c r="A97" s="110" t="s">
        <v>2017</v>
      </c>
      <c r="B97" s="110"/>
    </row>
    <row r="98" spans="1:5" x14ac:dyDescent="0.2">
      <c r="A98" t="s">
        <v>79</v>
      </c>
      <c r="B98" s="78" t="s">
        <v>2018</v>
      </c>
      <c r="E98" s="80"/>
    </row>
    <row r="99" spans="1:5" x14ac:dyDescent="0.2">
      <c r="A99" t="s">
        <v>80</v>
      </c>
      <c r="B99" s="78" t="s">
        <v>2018</v>
      </c>
      <c r="E99" s="80"/>
    </row>
    <row r="100" spans="1:5" x14ac:dyDescent="0.2">
      <c r="A100" t="s">
        <v>81</v>
      </c>
      <c r="B100" s="78" t="s">
        <v>2018</v>
      </c>
      <c r="E100" s="80"/>
    </row>
    <row r="101" spans="1:5" x14ac:dyDescent="0.2">
      <c r="A101" t="s">
        <v>82</v>
      </c>
      <c r="B101" s="78" t="s">
        <v>2018</v>
      </c>
      <c r="E101" s="80"/>
    </row>
    <row r="102" spans="1:5" x14ac:dyDescent="0.2">
      <c r="A102" t="s">
        <v>83</v>
      </c>
      <c r="B102" s="78" t="s">
        <v>2018</v>
      </c>
      <c r="E102" s="80"/>
    </row>
    <row r="104" spans="1:5" x14ac:dyDescent="0.2">
      <c r="A104" s="111" t="s">
        <v>2019</v>
      </c>
      <c r="B104" s="111"/>
    </row>
    <row r="105" spans="1:5" x14ac:dyDescent="0.2">
      <c r="A105" t="s">
        <v>2020</v>
      </c>
    </row>
    <row r="106" spans="1:5" x14ac:dyDescent="0.2">
      <c r="A106" t="s">
        <v>93</v>
      </c>
    </row>
    <row r="107" spans="1:5" x14ac:dyDescent="0.2">
      <c r="A107" t="s">
        <v>94</v>
      </c>
    </row>
    <row r="108" spans="1:5" x14ac:dyDescent="0.2">
      <c r="A108" t="s">
        <v>95</v>
      </c>
    </row>
    <row r="110" spans="1:5" x14ac:dyDescent="0.2">
      <c r="A110" s="101" t="s">
        <v>2021</v>
      </c>
      <c r="B110" s="101"/>
    </row>
    <row r="111" spans="1:5" x14ac:dyDescent="0.2">
      <c r="A111" t="s">
        <v>2022</v>
      </c>
      <c r="B111" t="s">
        <v>2023</v>
      </c>
    </row>
    <row r="112" spans="1:5" x14ac:dyDescent="0.2">
      <c r="A112" t="s">
        <v>97</v>
      </c>
      <c r="B112" t="s">
        <v>2023</v>
      </c>
    </row>
    <row r="113" spans="1:5" x14ac:dyDescent="0.2">
      <c r="A113" t="s">
        <v>98</v>
      </c>
      <c r="B113" t="s">
        <v>2023</v>
      </c>
    </row>
    <row r="115" spans="1:5" x14ac:dyDescent="0.2">
      <c r="A115" s="102" t="s">
        <v>2024</v>
      </c>
      <c r="B115" s="102"/>
    </row>
    <row r="116" spans="1:5" x14ac:dyDescent="0.2">
      <c r="A116" t="s">
        <v>99</v>
      </c>
      <c r="B116" t="s">
        <v>2025</v>
      </c>
      <c r="E116" s="80"/>
    </row>
    <row r="117" spans="1:5" x14ac:dyDescent="0.2">
      <c r="A117" t="s">
        <v>2026</v>
      </c>
      <c r="B117" t="s">
        <v>2025</v>
      </c>
      <c r="E117" s="80"/>
    </row>
    <row r="118" spans="1:5" x14ac:dyDescent="0.2">
      <c r="A118" t="s">
        <v>101</v>
      </c>
      <c r="B118" t="s">
        <v>2025</v>
      </c>
      <c r="E118" s="80"/>
    </row>
    <row r="119" spans="1:5" x14ac:dyDescent="0.2">
      <c r="E119" s="80"/>
    </row>
    <row r="120" spans="1:5" x14ac:dyDescent="0.2">
      <c r="A120" t="s">
        <v>102</v>
      </c>
      <c r="B120" t="s">
        <v>2025</v>
      </c>
      <c r="E120" s="80"/>
    </row>
    <row r="121" spans="1:5" x14ac:dyDescent="0.2">
      <c r="A121" t="s">
        <v>2027</v>
      </c>
      <c r="B121" t="s">
        <v>2025</v>
      </c>
      <c r="E121" s="80"/>
    </row>
    <row r="122" spans="1:5" x14ac:dyDescent="0.2">
      <c r="A122" t="s">
        <v>104</v>
      </c>
      <c r="B122" t="s">
        <v>2025</v>
      </c>
      <c r="E122" s="80"/>
    </row>
    <row r="123" spans="1:5" x14ac:dyDescent="0.2">
      <c r="E123" s="80"/>
    </row>
    <row r="124" spans="1:5" x14ac:dyDescent="0.2">
      <c r="A124" t="s">
        <v>105</v>
      </c>
      <c r="B124" t="s">
        <v>2025</v>
      </c>
      <c r="E124" s="80"/>
    </row>
    <row r="125" spans="1:5" x14ac:dyDescent="0.2">
      <c r="A125" t="s">
        <v>2028</v>
      </c>
      <c r="B125" t="s">
        <v>2025</v>
      </c>
      <c r="E125" s="80"/>
    </row>
    <row r="126" spans="1:5" x14ac:dyDescent="0.2">
      <c r="A126" t="s">
        <v>107</v>
      </c>
      <c r="B126" t="s">
        <v>2025</v>
      </c>
      <c r="E126" s="80"/>
    </row>
    <row r="127" spans="1:5" x14ac:dyDescent="0.2">
      <c r="E127" s="80"/>
    </row>
    <row r="128" spans="1:5" x14ac:dyDescent="0.2">
      <c r="A128" t="s">
        <v>108</v>
      </c>
      <c r="B128" t="s">
        <v>2025</v>
      </c>
      <c r="E128" s="80"/>
    </row>
    <row r="129" spans="1:5" x14ac:dyDescent="0.2">
      <c r="A129" t="s">
        <v>2029</v>
      </c>
      <c r="B129" t="s">
        <v>2025</v>
      </c>
      <c r="E129" s="80"/>
    </row>
    <row r="130" spans="1:5" x14ac:dyDescent="0.2">
      <c r="A130" t="s">
        <v>110</v>
      </c>
      <c r="B130" t="s">
        <v>2025</v>
      </c>
      <c r="E130" s="80"/>
    </row>
    <row r="131" spans="1:5" x14ac:dyDescent="0.2">
      <c r="E131" s="80"/>
    </row>
    <row r="132" spans="1:5" x14ac:dyDescent="0.2">
      <c r="A132" t="s">
        <v>1965</v>
      </c>
      <c r="B132" t="s">
        <v>2025</v>
      </c>
      <c r="E132" s="80"/>
    </row>
    <row r="133" spans="1:5" x14ac:dyDescent="0.2">
      <c r="A133" t="s">
        <v>2030</v>
      </c>
      <c r="B133" t="s">
        <v>2025</v>
      </c>
      <c r="E133" s="80"/>
    </row>
    <row r="134" spans="1:5" x14ac:dyDescent="0.2">
      <c r="A134" t="s">
        <v>1967</v>
      </c>
      <c r="B134" t="s">
        <v>2025</v>
      </c>
      <c r="E134" s="80"/>
    </row>
    <row r="135" spans="1:5" x14ac:dyDescent="0.2">
      <c r="E135" s="80"/>
    </row>
    <row r="136" spans="1:5" x14ac:dyDescent="0.2">
      <c r="A136" t="s">
        <v>1968</v>
      </c>
      <c r="B136" t="s">
        <v>2025</v>
      </c>
      <c r="E136" s="80"/>
    </row>
    <row r="137" spans="1:5" x14ac:dyDescent="0.2">
      <c r="A137" t="s">
        <v>2031</v>
      </c>
      <c r="B137" t="s">
        <v>2025</v>
      </c>
      <c r="E137" s="80"/>
    </row>
    <row r="138" spans="1:5" x14ac:dyDescent="0.2">
      <c r="A138" t="s">
        <v>1970</v>
      </c>
      <c r="B138" t="s">
        <v>2025</v>
      </c>
      <c r="E138" s="80"/>
    </row>
    <row r="139" spans="1:5" x14ac:dyDescent="0.2">
      <c r="E139" s="80"/>
    </row>
    <row r="140" spans="1:5" x14ac:dyDescent="0.2">
      <c r="A140" t="s">
        <v>111</v>
      </c>
      <c r="B140" s="78" t="s">
        <v>2032</v>
      </c>
      <c r="E140" s="80"/>
    </row>
    <row r="141" spans="1:5" x14ac:dyDescent="0.2">
      <c r="A141" t="s">
        <v>112</v>
      </c>
      <c r="B141" t="s">
        <v>2033</v>
      </c>
      <c r="E141" s="80"/>
    </row>
    <row r="142" spans="1:5" x14ac:dyDescent="0.2">
      <c r="A142" t="s">
        <v>113</v>
      </c>
      <c r="B142" s="78" t="s">
        <v>2034</v>
      </c>
      <c r="E142" s="80"/>
    </row>
    <row r="143" spans="1:5" x14ac:dyDescent="0.2">
      <c r="A143" t="s">
        <v>114</v>
      </c>
      <c r="E143" s="81"/>
    </row>
    <row r="144" spans="1:5" x14ac:dyDescent="0.2">
      <c r="A144" t="s">
        <v>2035</v>
      </c>
      <c r="E144" s="81"/>
    </row>
    <row r="145" spans="1:5" x14ac:dyDescent="0.2">
      <c r="A145" t="s">
        <v>116</v>
      </c>
      <c r="E145" s="81"/>
    </row>
    <row r="147" spans="1:5" x14ac:dyDescent="0.2">
      <c r="A147" s="103" t="s">
        <v>2036</v>
      </c>
      <c r="B147" s="103"/>
    </row>
    <row r="148" spans="1:5" x14ac:dyDescent="0.2">
      <c r="A148" t="s">
        <v>2037</v>
      </c>
    </row>
    <row r="149" spans="1:5" x14ac:dyDescent="0.2">
      <c r="A149" t="s">
        <v>118</v>
      </c>
      <c r="B149" s="78" t="s">
        <v>2103</v>
      </c>
      <c r="E149" s="80"/>
    </row>
    <row r="150" spans="1:5" x14ac:dyDescent="0.2">
      <c r="A150" t="s">
        <v>119</v>
      </c>
      <c r="B150" s="78" t="s">
        <v>2100</v>
      </c>
      <c r="E150" s="80"/>
    </row>
    <row r="151" spans="1:5" x14ac:dyDescent="0.2">
      <c r="A151" t="s">
        <v>120</v>
      </c>
      <c r="B151" s="78" t="s">
        <v>2101</v>
      </c>
      <c r="E151" s="80"/>
    </row>
    <row r="152" spans="1:5" x14ac:dyDescent="0.2">
      <c r="A152" t="s">
        <v>121</v>
      </c>
      <c r="B152" s="78" t="s">
        <v>2102</v>
      </c>
      <c r="E152" s="80"/>
    </row>
    <row r="154" spans="1:5" x14ac:dyDescent="0.2">
      <c r="A154" s="104" t="s">
        <v>2039</v>
      </c>
      <c r="B154" s="104"/>
    </row>
    <row r="155" spans="1:5" x14ac:dyDescent="0.2">
      <c r="A155" t="s">
        <v>2040</v>
      </c>
      <c r="B155" s="78" t="s">
        <v>2104</v>
      </c>
      <c r="E155" s="80"/>
    </row>
    <row r="156" spans="1:5" x14ac:dyDescent="0.2">
      <c r="A156" t="s">
        <v>2041</v>
      </c>
      <c r="B156" s="78" t="s">
        <v>2105</v>
      </c>
      <c r="E156" s="80"/>
    </row>
    <row r="157" spans="1:5" x14ac:dyDescent="0.2">
      <c r="A157" t="s">
        <v>2042</v>
      </c>
      <c r="B157" s="78" t="s">
        <v>2106</v>
      </c>
      <c r="E157" s="80"/>
    </row>
    <row r="158" spans="1:5" x14ac:dyDescent="0.2">
      <c r="A158" t="s">
        <v>2043</v>
      </c>
      <c r="B158" s="78" t="s">
        <v>2107</v>
      </c>
      <c r="E158" s="80"/>
    </row>
    <row r="160" spans="1:5" x14ac:dyDescent="0.2">
      <c r="A160" s="105" t="s">
        <v>2044</v>
      </c>
      <c r="B160" s="105"/>
    </row>
    <row r="161" spans="1:5" x14ac:dyDescent="0.2">
      <c r="A161" t="s">
        <v>126</v>
      </c>
      <c r="B161" t="s">
        <v>2045</v>
      </c>
      <c r="E161" s="80"/>
    </row>
    <row r="162" spans="1:5" x14ac:dyDescent="0.2">
      <c r="A162" t="s">
        <v>128</v>
      </c>
      <c r="B162" t="s">
        <v>2045</v>
      </c>
      <c r="E162" s="80"/>
    </row>
    <row r="163" spans="1:5" x14ac:dyDescent="0.2">
      <c r="A163" t="s">
        <v>129</v>
      </c>
      <c r="B163" t="s">
        <v>2045</v>
      </c>
      <c r="E163" s="80"/>
    </row>
    <row r="164" spans="1:5" x14ac:dyDescent="0.2">
      <c r="A164" t="s">
        <v>130</v>
      </c>
      <c r="B164" t="s">
        <v>2045</v>
      </c>
      <c r="E164" s="80"/>
    </row>
    <row r="165" spans="1:5" x14ac:dyDescent="0.2">
      <c r="A165" t="s">
        <v>130</v>
      </c>
      <c r="B165" t="s">
        <v>2045</v>
      </c>
      <c r="E165" s="80"/>
    </row>
    <row r="166" spans="1:5" x14ac:dyDescent="0.2">
      <c r="A166" t="s">
        <v>132</v>
      </c>
      <c r="B166" s="78" t="s">
        <v>2046</v>
      </c>
      <c r="E166" s="80"/>
    </row>
    <row r="167" spans="1:5" x14ac:dyDescent="0.2">
      <c r="A167" t="s">
        <v>133</v>
      </c>
      <c r="B167" t="s">
        <v>2046</v>
      </c>
      <c r="E167" s="80"/>
    </row>
    <row r="168" spans="1:5" x14ac:dyDescent="0.2">
      <c r="A168" t="s">
        <v>134</v>
      </c>
      <c r="B168" t="s">
        <v>2046</v>
      </c>
      <c r="E168" s="80"/>
    </row>
    <row r="169" spans="1:5" x14ac:dyDescent="0.2">
      <c r="A169" t="s">
        <v>135</v>
      </c>
      <c r="B169" t="s">
        <v>2046</v>
      </c>
      <c r="E169" s="80"/>
    </row>
    <row r="170" spans="1:5" x14ac:dyDescent="0.2">
      <c r="A170" t="s">
        <v>136</v>
      </c>
      <c r="B170" t="s">
        <v>2046</v>
      </c>
      <c r="E170" s="80"/>
    </row>
    <row r="171" spans="1:5" x14ac:dyDescent="0.2">
      <c r="A171" t="s">
        <v>137</v>
      </c>
      <c r="B171" t="s">
        <v>2046</v>
      </c>
      <c r="E171" s="80"/>
    </row>
    <row r="172" spans="1:5" x14ac:dyDescent="0.2">
      <c r="A172" t="s">
        <v>138</v>
      </c>
      <c r="B172" t="s">
        <v>2046</v>
      </c>
      <c r="E172" s="80"/>
    </row>
    <row r="173" spans="1:5" x14ac:dyDescent="0.2">
      <c r="A173" t="s">
        <v>139</v>
      </c>
      <c r="B173" t="s">
        <v>2046</v>
      </c>
      <c r="E173" s="80"/>
    </row>
    <row r="174" spans="1:5" x14ac:dyDescent="0.2">
      <c r="A174" t="s">
        <v>2047</v>
      </c>
      <c r="B174" t="s">
        <v>2046</v>
      </c>
      <c r="E174" s="80"/>
    </row>
    <row r="175" spans="1:5" x14ac:dyDescent="0.2">
      <c r="A175" t="s">
        <v>2048</v>
      </c>
      <c r="B175" s="78" t="s">
        <v>2046</v>
      </c>
      <c r="E175" s="80"/>
    </row>
    <row r="176" spans="1:5" x14ac:dyDescent="0.2">
      <c r="A176" t="s">
        <v>142</v>
      </c>
      <c r="E176" s="82"/>
    </row>
    <row r="178" spans="1:5" x14ac:dyDescent="0.2">
      <c r="A178" s="106" t="s">
        <v>2049</v>
      </c>
      <c r="B178" s="106"/>
    </row>
    <row r="179" spans="1:5" x14ac:dyDescent="0.2">
      <c r="A179" t="s">
        <v>143</v>
      </c>
      <c r="B179" s="78" t="s">
        <v>2108</v>
      </c>
      <c r="E179" s="80"/>
    </row>
    <row r="180" spans="1:5" x14ac:dyDescent="0.2">
      <c r="A180" t="s">
        <v>144</v>
      </c>
      <c r="B180" s="78" t="s">
        <v>2109</v>
      </c>
      <c r="E180" s="80"/>
    </row>
    <row r="181" spans="1:5" x14ac:dyDescent="0.2">
      <c r="A181" t="s">
        <v>145</v>
      </c>
      <c r="B181" s="78" t="s">
        <v>2110</v>
      </c>
      <c r="E181" s="80"/>
    </row>
    <row r="182" spans="1:5" x14ac:dyDescent="0.2">
      <c r="A182" t="s">
        <v>146</v>
      </c>
      <c r="B182" s="78" t="s">
        <v>2111</v>
      </c>
      <c r="E182" s="80"/>
    </row>
    <row r="183" spans="1:5" x14ac:dyDescent="0.2">
      <c r="A183" t="s">
        <v>147</v>
      </c>
      <c r="B183" s="78" t="s">
        <v>2112</v>
      </c>
      <c r="E183" s="80"/>
    </row>
    <row r="184" spans="1:5" x14ac:dyDescent="0.2">
      <c r="A184" t="s">
        <v>148</v>
      </c>
      <c r="B184" s="78" t="s">
        <v>2038</v>
      </c>
      <c r="E184" s="81"/>
    </row>
    <row r="185" spans="1:5" x14ac:dyDescent="0.2">
      <c r="A185" t="s">
        <v>149</v>
      </c>
      <c r="B185" s="78" t="s">
        <v>2113</v>
      </c>
      <c r="E185" s="80"/>
    </row>
    <row r="186" spans="1:5" x14ac:dyDescent="0.2">
      <c r="A186" t="s">
        <v>150</v>
      </c>
      <c r="B186" s="78" t="s">
        <v>2114</v>
      </c>
      <c r="E186" s="80"/>
    </row>
    <row r="187" spans="1:5" x14ac:dyDescent="0.2">
      <c r="A187" t="s">
        <v>151</v>
      </c>
      <c r="B187" s="78" t="s">
        <v>2115</v>
      </c>
      <c r="E187" s="80"/>
    </row>
    <row r="188" spans="1:5" x14ac:dyDescent="0.2">
      <c r="A188" t="s">
        <v>152</v>
      </c>
      <c r="B188" s="78" t="s">
        <v>2116</v>
      </c>
      <c r="E188" s="80"/>
    </row>
    <row r="189" spans="1:5" x14ac:dyDescent="0.2">
      <c r="A189" t="s">
        <v>153</v>
      </c>
      <c r="B189" s="78" t="s">
        <v>2117</v>
      </c>
      <c r="E189" s="80"/>
    </row>
    <row r="191" spans="1:5" x14ac:dyDescent="0.2">
      <c r="A191" s="98" t="s">
        <v>2050</v>
      </c>
      <c r="B191" s="98"/>
    </row>
    <row r="192" spans="1:5" x14ac:dyDescent="0.2">
      <c r="A192" t="s">
        <v>156</v>
      </c>
      <c r="B192" s="78" t="s">
        <v>2051</v>
      </c>
      <c r="E192" s="80"/>
    </row>
    <row r="193" spans="1:5" x14ac:dyDescent="0.2">
      <c r="A193" t="s">
        <v>157</v>
      </c>
      <c r="B193" s="78" t="s">
        <v>2051</v>
      </c>
      <c r="E193" s="80"/>
    </row>
    <row r="194" spans="1:5" x14ac:dyDescent="0.2">
      <c r="A194" t="s">
        <v>158</v>
      </c>
      <c r="B194" s="78" t="s">
        <v>2051</v>
      </c>
      <c r="E194" s="80"/>
    </row>
    <row r="195" spans="1:5" x14ac:dyDescent="0.2">
      <c r="A195" t="s">
        <v>159</v>
      </c>
      <c r="B195" s="78" t="s">
        <v>2051</v>
      </c>
      <c r="E195" s="80"/>
    </row>
    <row r="196" spans="1:5" x14ac:dyDescent="0.2">
      <c r="E196" s="80"/>
    </row>
    <row r="197" spans="1:5" x14ac:dyDescent="0.2">
      <c r="A197" s="99" t="s">
        <v>2052</v>
      </c>
      <c r="B197" s="99"/>
    </row>
    <row r="198" spans="1:5" x14ac:dyDescent="0.2">
      <c r="A198" t="s">
        <v>160</v>
      </c>
      <c r="E198" s="80"/>
    </row>
    <row r="199" spans="1:5" x14ac:dyDescent="0.2">
      <c r="A199" t="s">
        <v>161</v>
      </c>
      <c r="E199" s="80"/>
    </row>
    <row r="200" spans="1:5" x14ac:dyDescent="0.2">
      <c r="A200" t="s">
        <v>162</v>
      </c>
      <c r="E200" s="80"/>
    </row>
    <row r="201" spans="1:5" x14ac:dyDescent="0.2">
      <c r="A201" t="s">
        <v>163</v>
      </c>
      <c r="E201" s="80"/>
    </row>
    <row r="202" spans="1:5" x14ac:dyDescent="0.2">
      <c r="A202" t="s">
        <v>164</v>
      </c>
      <c r="E202" s="80"/>
    </row>
    <row r="203" spans="1:5" x14ac:dyDescent="0.2">
      <c r="A203" t="s">
        <v>165</v>
      </c>
      <c r="E203" s="80"/>
    </row>
    <row r="204" spans="1:5" x14ac:dyDescent="0.2">
      <c r="A204" t="s">
        <v>166</v>
      </c>
      <c r="E204" s="80"/>
    </row>
    <row r="205" spans="1:5" x14ac:dyDescent="0.2">
      <c r="A205" t="s">
        <v>167</v>
      </c>
      <c r="E205" s="80"/>
    </row>
    <row r="206" spans="1:5" x14ac:dyDescent="0.2">
      <c r="A206" t="s">
        <v>168</v>
      </c>
      <c r="E206" s="80"/>
    </row>
    <row r="207" spans="1:5" x14ac:dyDescent="0.2">
      <c r="A207" t="s">
        <v>169</v>
      </c>
      <c r="E207" s="80"/>
    </row>
    <row r="208" spans="1:5" x14ac:dyDescent="0.2">
      <c r="A208" t="s">
        <v>170</v>
      </c>
      <c r="E208" s="80"/>
    </row>
    <row r="209" spans="1:5" x14ac:dyDescent="0.2">
      <c r="A209" t="s">
        <v>171</v>
      </c>
      <c r="E209" s="80"/>
    </row>
    <row r="210" spans="1:5" x14ac:dyDescent="0.2">
      <c r="A210" t="s">
        <v>172</v>
      </c>
      <c r="E210" s="80"/>
    </row>
    <row r="211" spans="1:5" x14ac:dyDescent="0.2">
      <c r="A211" t="s">
        <v>173</v>
      </c>
      <c r="E211" s="80"/>
    </row>
    <row r="212" spans="1:5" x14ac:dyDescent="0.2">
      <c r="A212" t="s">
        <v>174</v>
      </c>
      <c r="E212" s="80"/>
    </row>
    <row r="213" spans="1:5" x14ac:dyDescent="0.2">
      <c r="A213" t="s">
        <v>175</v>
      </c>
      <c r="E213" s="80"/>
    </row>
    <row r="214" spans="1:5" x14ac:dyDescent="0.2">
      <c r="A214" t="s">
        <v>176</v>
      </c>
    </row>
    <row r="215" spans="1:5" x14ac:dyDescent="0.2">
      <c r="A215" t="s">
        <v>177</v>
      </c>
    </row>
    <row r="216" spans="1:5" x14ac:dyDescent="0.2">
      <c r="A216" t="s">
        <v>178</v>
      </c>
    </row>
    <row r="217" spans="1:5" x14ac:dyDescent="0.2">
      <c r="A217" t="s">
        <v>179</v>
      </c>
    </row>
    <row r="218" spans="1:5" x14ac:dyDescent="0.2">
      <c r="A218" t="s">
        <v>180</v>
      </c>
    </row>
    <row r="219" spans="1:5" x14ac:dyDescent="0.2">
      <c r="A219" t="s">
        <v>181</v>
      </c>
    </row>
    <row r="220" spans="1:5" x14ac:dyDescent="0.2">
      <c r="A220" t="s">
        <v>182</v>
      </c>
    </row>
    <row r="221" spans="1:5" x14ac:dyDescent="0.2">
      <c r="A221" t="s">
        <v>183</v>
      </c>
    </row>
    <row r="222" spans="1:5" x14ac:dyDescent="0.2">
      <c r="A222" t="s">
        <v>184</v>
      </c>
    </row>
    <row r="223" spans="1:5" x14ac:dyDescent="0.2">
      <c r="A223" t="s">
        <v>185</v>
      </c>
    </row>
    <row r="224" spans="1:5" x14ac:dyDescent="0.2">
      <c r="A224" t="s">
        <v>186</v>
      </c>
    </row>
    <row r="225" spans="1:1" x14ac:dyDescent="0.2">
      <c r="A225" t="s">
        <v>187</v>
      </c>
    </row>
    <row r="226" spans="1:1" x14ac:dyDescent="0.2">
      <c r="A226" t="s">
        <v>188</v>
      </c>
    </row>
    <row r="227" spans="1:1" x14ac:dyDescent="0.2">
      <c r="A227" t="s">
        <v>189</v>
      </c>
    </row>
    <row r="228" spans="1:1" x14ac:dyDescent="0.2">
      <c r="A228" t="s">
        <v>190</v>
      </c>
    </row>
    <row r="229" spans="1:1" x14ac:dyDescent="0.2">
      <c r="A229" t="s">
        <v>191</v>
      </c>
    </row>
    <row r="230" spans="1:1" x14ac:dyDescent="0.2">
      <c r="A230" t="s">
        <v>192</v>
      </c>
    </row>
    <row r="231" spans="1:1" x14ac:dyDescent="0.2">
      <c r="A231" t="s">
        <v>193</v>
      </c>
    </row>
    <row r="232" spans="1:1" x14ac:dyDescent="0.2">
      <c r="A232" t="s">
        <v>194</v>
      </c>
    </row>
    <row r="233" spans="1:1" x14ac:dyDescent="0.2">
      <c r="A233" t="s">
        <v>195</v>
      </c>
    </row>
    <row r="234" spans="1:1" x14ac:dyDescent="0.2">
      <c r="A234" t="s">
        <v>196</v>
      </c>
    </row>
    <row r="235" spans="1:1" x14ac:dyDescent="0.2">
      <c r="A235" t="s">
        <v>197</v>
      </c>
    </row>
    <row r="236" spans="1:1" x14ac:dyDescent="0.2">
      <c r="A236" t="s">
        <v>198</v>
      </c>
    </row>
    <row r="237" spans="1:1" x14ac:dyDescent="0.2">
      <c r="A237" t="s">
        <v>199</v>
      </c>
    </row>
    <row r="238" spans="1:1" x14ac:dyDescent="0.2">
      <c r="A238" t="s">
        <v>200</v>
      </c>
    </row>
    <row r="239" spans="1:1" x14ac:dyDescent="0.2">
      <c r="A239" t="s">
        <v>201</v>
      </c>
    </row>
    <row r="240" spans="1:1" x14ac:dyDescent="0.2">
      <c r="A240" t="s">
        <v>202</v>
      </c>
    </row>
    <row r="241" spans="1:1" x14ac:dyDescent="0.2">
      <c r="A241" t="s">
        <v>203</v>
      </c>
    </row>
    <row r="242" spans="1:1" x14ac:dyDescent="0.2">
      <c r="A242" t="s">
        <v>204</v>
      </c>
    </row>
    <row r="243" spans="1:1" x14ac:dyDescent="0.2">
      <c r="A243" t="s">
        <v>205</v>
      </c>
    </row>
    <row r="244" spans="1:1" x14ac:dyDescent="0.2">
      <c r="A244" t="s">
        <v>206</v>
      </c>
    </row>
    <row r="245" spans="1:1" x14ac:dyDescent="0.2">
      <c r="A245" t="s">
        <v>207</v>
      </c>
    </row>
    <row r="246" spans="1:1" x14ac:dyDescent="0.2">
      <c r="A246" t="s">
        <v>208</v>
      </c>
    </row>
    <row r="247" spans="1:1" x14ac:dyDescent="0.2">
      <c r="A247" t="s">
        <v>209</v>
      </c>
    </row>
    <row r="248" spans="1:1" x14ac:dyDescent="0.2">
      <c r="A248" t="s">
        <v>210</v>
      </c>
    </row>
    <row r="249" spans="1:1" x14ac:dyDescent="0.2">
      <c r="A249" t="s">
        <v>211</v>
      </c>
    </row>
    <row r="250" spans="1:1" x14ac:dyDescent="0.2">
      <c r="A250" t="s">
        <v>212</v>
      </c>
    </row>
    <row r="251" spans="1:1" x14ac:dyDescent="0.2">
      <c r="A251" t="s">
        <v>213</v>
      </c>
    </row>
    <row r="252" spans="1:1" x14ac:dyDescent="0.2">
      <c r="A252" t="s">
        <v>214</v>
      </c>
    </row>
    <row r="253" spans="1:1" x14ac:dyDescent="0.2">
      <c r="A253" t="s">
        <v>215</v>
      </c>
    </row>
    <row r="254" spans="1:1" x14ac:dyDescent="0.2">
      <c r="A254" t="s">
        <v>216</v>
      </c>
    </row>
    <row r="255" spans="1:1" x14ac:dyDescent="0.2">
      <c r="A255" t="s">
        <v>217</v>
      </c>
    </row>
    <row r="256" spans="1:1" x14ac:dyDescent="0.2">
      <c r="A256" t="s">
        <v>218</v>
      </c>
    </row>
    <row r="257" spans="1:1" x14ac:dyDescent="0.2">
      <c r="A257" t="s">
        <v>219</v>
      </c>
    </row>
    <row r="258" spans="1:1" x14ac:dyDescent="0.2">
      <c r="A258" t="s">
        <v>220</v>
      </c>
    </row>
    <row r="259" spans="1:1" x14ac:dyDescent="0.2">
      <c r="A259" t="s">
        <v>221</v>
      </c>
    </row>
    <row r="260" spans="1:1" x14ac:dyDescent="0.2">
      <c r="A260" t="s">
        <v>222</v>
      </c>
    </row>
    <row r="261" spans="1:1" x14ac:dyDescent="0.2">
      <c r="A261" t="s">
        <v>223</v>
      </c>
    </row>
    <row r="262" spans="1:1" x14ac:dyDescent="0.2">
      <c r="A262" t="s">
        <v>224</v>
      </c>
    </row>
    <row r="263" spans="1:1" x14ac:dyDescent="0.2">
      <c r="A263" t="s">
        <v>225</v>
      </c>
    </row>
    <row r="264" spans="1:1" x14ac:dyDescent="0.2">
      <c r="A264" t="s">
        <v>226</v>
      </c>
    </row>
    <row r="265" spans="1:1" x14ac:dyDescent="0.2">
      <c r="A265" t="s">
        <v>227</v>
      </c>
    </row>
    <row r="266" spans="1:1" x14ac:dyDescent="0.2">
      <c r="A266" t="s">
        <v>228</v>
      </c>
    </row>
    <row r="267" spans="1:1" x14ac:dyDescent="0.2">
      <c r="A267" t="s">
        <v>229</v>
      </c>
    </row>
    <row r="268" spans="1:1" x14ac:dyDescent="0.2">
      <c r="A268" t="s">
        <v>230</v>
      </c>
    </row>
    <row r="269" spans="1:1" x14ac:dyDescent="0.2">
      <c r="A269" t="s">
        <v>231</v>
      </c>
    </row>
    <row r="270" spans="1:1" x14ac:dyDescent="0.2">
      <c r="A270" t="s">
        <v>232</v>
      </c>
    </row>
    <row r="271" spans="1:1" x14ac:dyDescent="0.2">
      <c r="A271" t="s">
        <v>233</v>
      </c>
    </row>
    <row r="272" spans="1:1" x14ac:dyDescent="0.2">
      <c r="A272" t="s">
        <v>234</v>
      </c>
    </row>
    <row r="273" spans="1:1" x14ac:dyDescent="0.2">
      <c r="A273" t="s">
        <v>235</v>
      </c>
    </row>
    <row r="274" spans="1:1" x14ac:dyDescent="0.2">
      <c r="A274" t="s">
        <v>236</v>
      </c>
    </row>
    <row r="275" spans="1:1" x14ac:dyDescent="0.2">
      <c r="A275" t="s">
        <v>237</v>
      </c>
    </row>
    <row r="276" spans="1:1" x14ac:dyDescent="0.2">
      <c r="A276" t="s">
        <v>238</v>
      </c>
    </row>
    <row r="277" spans="1:1" x14ac:dyDescent="0.2">
      <c r="A277" t="s">
        <v>239</v>
      </c>
    </row>
    <row r="278" spans="1:1" x14ac:dyDescent="0.2">
      <c r="A278" t="s">
        <v>240</v>
      </c>
    </row>
    <row r="279" spans="1:1" x14ac:dyDescent="0.2">
      <c r="A279" t="s">
        <v>241</v>
      </c>
    </row>
    <row r="280" spans="1:1" x14ac:dyDescent="0.2">
      <c r="A280" t="s">
        <v>242</v>
      </c>
    </row>
    <row r="281" spans="1:1" x14ac:dyDescent="0.2">
      <c r="A281" t="s">
        <v>243</v>
      </c>
    </row>
    <row r="282" spans="1:1" x14ac:dyDescent="0.2">
      <c r="A282" t="s">
        <v>244</v>
      </c>
    </row>
    <row r="283" spans="1:1" x14ac:dyDescent="0.2">
      <c r="A283" t="s">
        <v>245</v>
      </c>
    </row>
    <row r="284" spans="1:1" x14ac:dyDescent="0.2">
      <c r="A284" t="s">
        <v>246</v>
      </c>
    </row>
    <row r="285" spans="1:1" x14ac:dyDescent="0.2">
      <c r="A285" t="s">
        <v>247</v>
      </c>
    </row>
    <row r="286" spans="1:1" x14ac:dyDescent="0.2">
      <c r="A286" t="s">
        <v>248</v>
      </c>
    </row>
    <row r="287" spans="1:1" x14ac:dyDescent="0.2">
      <c r="A287" t="s">
        <v>249</v>
      </c>
    </row>
    <row r="288" spans="1:1" x14ac:dyDescent="0.2">
      <c r="A288" t="s">
        <v>250</v>
      </c>
    </row>
    <row r="289" spans="1:1" x14ac:dyDescent="0.2">
      <c r="A289" t="s">
        <v>251</v>
      </c>
    </row>
    <row r="290" spans="1:1" x14ac:dyDescent="0.2">
      <c r="A290" t="s">
        <v>252</v>
      </c>
    </row>
    <row r="291" spans="1:1" x14ac:dyDescent="0.2">
      <c r="A291" t="s">
        <v>253</v>
      </c>
    </row>
    <row r="292" spans="1:1" x14ac:dyDescent="0.2">
      <c r="A292" t="s">
        <v>254</v>
      </c>
    </row>
    <row r="293" spans="1:1" x14ac:dyDescent="0.2">
      <c r="A293" t="s">
        <v>255</v>
      </c>
    </row>
    <row r="294" spans="1:1" x14ac:dyDescent="0.2">
      <c r="A294" t="s">
        <v>256</v>
      </c>
    </row>
    <row r="295" spans="1:1" x14ac:dyDescent="0.2">
      <c r="A295" t="s">
        <v>257</v>
      </c>
    </row>
    <row r="296" spans="1:1" x14ac:dyDescent="0.2">
      <c r="A296" t="s">
        <v>258</v>
      </c>
    </row>
    <row r="297" spans="1:1" x14ac:dyDescent="0.2">
      <c r="A297" t="s">
        <v>259</v>
      </c>
    </row>
    <row r="298" spans="1:1" x14ac:dyDescent="0.2">
      <c r="A298" t="s">
        <v>260</v>
      </c>
    </row>
    <row r="299" spans="1:1" x14ac:dyDescent="0.2">
      <c r="A299" t="s">
        <v>261</v>
      </c>
    </row>
    <row r="300" spans="1:1" x14ac:dyDescent="0.2">
      <c r="A300" t="s">
        <v>262</v>
      </c>
    </row>
    <row r="301" spans="1:1" x14ac:dyDescent="0.2">
      <c r="A301" t="s">
        <v>263</v>
      </c>
    </row>
    <row r="302" spans="1:1" x14ac:dyDescent="0.2">
      <c r="A302" t="s">
        <v>264</v>
      </c>
    </row>
    <row r="303" spans="1:1" x14ac:dyDescent="0.2">
      <c r="A303" t="s">
        <v>265</v>
      </c>
    </row>
    <row r="305" spans="1:2" x14ac:dyDescent="0.2">
      <c r="A305" s="100" t="s">
        <v>2097</v>
      </c>
      <c r="B305" s="100"/>
    </row>
    <row r="306" spans="1:2" x14ac:dyDescent="0.2">
      <c r="A306" t="s">
        <v>1964</v>
      </c>
      <c r="B306" t="s">
        <v>2098</v>
      </c>
    </row>
    <row r="307" spans="1:2" x14ac:dyDescent="0.2">
      <c r="A307" t="s">
        <v>1912</v>
      </c>
      <c r="B307" t="s">
        <v>2099</v>
      </c>
    </row>
    <row r="308" spans="1:2" x14ac:dyDescent="0.2">
      <c r="A308" t="s">
        <v>1913</v>
      </c>
      <c r="B308" t="s">
        <v>2099</v>
      </c>
    </row>
    <row r="309" spans="1:2" x14ac:dyDescent="0.2">
      <c r="A309" t="s">
        <v>1914</v>
      </c>
      <c r="B309" t="s">
        <v>2099</v>
      </c>
    </row>
    <row r="310" spans="1:2" x14ac:dyDescent="0.2">
      <c r="A310" t="s">
        <v>1915</v>
      </c>
      <c r="B310" t="s">
        <v>2099</v>
      </c>
    </row>
    <row r="311" spans="1:2" x14ac:dyDescent="0.2">
      <c r="A311" t="s">
        <v>1916</v>
      </c>
      <c r="B311" t="s">
        <v>2099</v>
      </c>
    </row>
    <row r="312" spans="1:2" x14ac:dyDescent="0.2">
      <c r="A312" t="s">
        <v>2053</v>
      </c>
      <c r="B312" t="s">
        <v>2099</v>
      </c>
    </row>
    <row r="313" spans="1:2" x14ac:dyDescent="0.2">
      <c r="A313" t="s">
        <v>1918</v>
      </c>
      <c r="B313" t="s">
        <v>2099</v>
      </c>
    </row>
    <row r="314" spans="1:2" x14ac:dyDescent="0.2">
      <c r="A314" t="s">
        <v>1919</v>
      </c>
      <c r="B314" t="s">
        <v>2099</v>
      </c>
    </row>
    <row r="315" spans="1:2" x14ac:dyDescent="0.2">
      <c r="A315" t="s">
        <v>2054</v>
      </c>
      <c r="B315" t="s">
        <v>2099</v>
      </c>
    </row>
    <row r="316" spans="1:2" x14ac:dyDescent="0.2">
      <c r="A316" t="s">
        <v>2055</v>
      </c>
      <c r="B316" t="s">
        <v>2099</v>
      </c>
    </row>
    <row r="317" spans="1:2" x14ac:dyDescent="0.2">
      <c r="A317" t="s">
        <v>2056</v>
      </c>
      <c r="B317" t="s">
        <v>2099</v>
      </c>
    </row>
    <row r="318" spans="1:2" x14ac:dyDescent="0.2">
      <c r="A318" t="s">
        <v>2057</v>
      </c>
      <c r="B318" t="s">
        <v>2099</v>
      </c>
    </row>
    <row r="319" spans="1:2" x14ac:dyDescent="0.2">
      <c r="A319" t="s">
        <v>2058</v>
      </c>
      <c r="B319" t="s">
        <v>2099</v>
      </c>
    </row>
    <row r="320" spans="1:2" x14ac:dyDescent="0.2">
      <c r="A320" t="s">
        <v>2059</v>
      </c>
      <c r="B320" t="s">
        <v>2099</v>
      </c>
    </row>
    <row r="321" spans="1:2" x14ac:dyDescent="0.2">
      <c r="A321" t="s">
        <v>2060</v>
      </c>
      <c r="B321" t="s">
        <v>2099</v>
      </c>
    </row>
    <row r="322" spans="1:2" x14ac:dyDescent="0.2">
      <c r="A322" t="s">
        <v>2061</v>
      </c>
      <c r="B322" t="s">
        <v>2099</v>
      </c>
    </row>
    <row r="323" spans="1:2" x14ac:dyDescent="0.2">
      <c r="A323" t="s">
        <v>2062</v>
      </c>
      <c r="B323" t="s">
        <v>2099</v>
      </c>
    </row>
    <row r="324" spans="1:2" x14ac:dyDescent="0.2">
      <c r="A324" t="s">
        <v>2063</v>
      </c>
      <c r="B324" t="s">
        <v>2099</v>
      </c>
    </row>
    <row r="325" spans="1:2" x14ac:dyDescent="0.2">
      <c r="A325" t="s">
        <v>2064</v>
      </c>
      <c r="B325" t="s">
        <v>2099</v>
      </c>
    </row>
    <row r="326" spans="1:2" x14ac:dyDescent="0.2">
      <c r="A326" t="s">
        <v>2065</v>
      </c>
      <c r="B326" t="s">
        <v>2099</v>
      </c>
    </row>
    <row r="327" spans="1:2" x14ac:dyDescent="0.2">
      <c r="A327" t="s">
        <v>2066</v>
      </c>
      <c r="B327" t="s">
        <v>2099</v>
      </c>
    </row>
    <row r="328" spans="1:2" x14ac:dyDescent="0.2">
      <c r="A328" t="s">
        <v>2067</v>
      </c>
      <c r="B328" t="s">
        <v>2099</v>
      </c>
    </row>
    <row r="329" spans="1:2" x14ac:dyDescent="0.2">
      <c r="A329" t="s">
        <v>2068</v>
      </c>
      <c r="B329" t="s">
        <v>2099</v>
      </c>
    </row>
    <row r="330" spans="1:2" x14ac:dyDescent="0.2">
      <c r="A330" t="s">
        <v>2069</v>
      </c>
      <c r="B330" t="s">
        <v>2099</v>
      </c>
    </row>
    <row r="331" spans="1:2" x14ac:dyDescent="0.2">
      <c r="A331" t="s">
        <v>2070</v>
      </c>
      <c r="B331" t="s">
        <v>2099</v>
      </c>
    </row>
    <row r="332" spans="1:2" x14ac:dyDescent="0.2">
      <c r="A332" t="s">
        <v>2071</v>
      </c>
      <c r="B332" t="s">
        <v>2099</v>
      </c>
    </row>
    <row r="333" spans="1:2" x14ac:dyDescent="0.2">
      <c r="A333" t="s">
        <v>2072</v>
      </c>
      <c r="B333" t="s">
        <v>2099</v>
      </c>
    </row>
    <row r="334" spans="1:2" x14ac:dyDescent="0.2">
      <c r="A334" t="s">
        <v>2073</v>
      </c>
      <c r="B334" t="s">
        <v>2099</v>
      </c>
    </row>
    <row r="335" spans="1:2" x14ac:dyDescent="0.2">
      <c r="A335" t="s">
        <v>2074</v>
      </c>
      <c r="B335" t="s">
        <v>2099</v>
      </c>
    </row>
    <row r="336" spans="1:2" x14ac:dyDescent="0.2">
      <c r="A336" t="s">
        <v>2075</v>
      </c>
      <c r="B336" t="s">
        <v>2099</v>
      </c>
    </row>
    <row r="337" spans="1:2" x14ac:dyDescent="0.2">
      <c r="A337" t="s">
        <v>2076</v>
      </c>
      <c r="B337" t="s">
        <v>2099</v>
      </c>
    </row>
    <row r="338" spans="1:2" x14ac:dyDescent="0.2">
      <c r="A338" t="s">
        <v>2077</v>
      </c>
      <c r="B338" t="s">
        <v>2099</v>
      </c>
    </row>
    <row r="339" spans="1:2" x14ac:dyDescent="0.2">
      <c r="A339" t="s">
        <v>2078</v>
      </c>
      <c r="B339" t="s">
        <v>2099</v>
      </c>
    </row>
    <row r="340" spans="1:2" x14ac:dyDescent="0.2">
      <c r="A340" t="s">
        <v>2079</v>
      </c>
      <c r="B340" t="s">
        <v>2099</v>
      </c>
    </row>
    <row r="341" spans="1:2" x14ac:dyDescent="0.2">
      <c r="A341" t="s">
        <v>2080</v>
      </c>
      <c r="B341" t="s">
        <v>2099</v>
      </c>
    </row>
    <row r="342" spans="1:2" x14ac:dyDescent="0.2">
      <c r="A342" t="s">
        <v>2081</v>
      </c>
      <c r="B342" t="s">
        <v>2099</v>
      </c>
    </row>
    <row r="343" spans="1:2" x14ac:dyDescent="0.2">
      <c r="A343" t="s">
        <v>2082</v>
      </c>
      <c r="B343" t="s">
        <v>2099</v>
      </c>
    </row>
    <row r="344" spans="1:2" x14ac:dyDescent="0.2">
      <c r="A344" t="s">
        <v>2083</v>
      </c>
      <c r="B344" t="s">
        <v>2099</v>
      </c>
    </row>
    <row r="345" spans="1:2" x14ac:dyDescent="0.2">
      <c r="A345" t="s">
        <v>2084</v>
      </c>
      <c r="B345" t="s">
        <v>2099</v>
      </c>
    </row>
    <row r="346" spans="1:2" x14ac:dyDescent="0.2">
      <c r="A346" t="s">
        <v>2085</v>
      </c>
      <c r="B346" t="s">
        <v>2099</v>
      </c>
    </row>
    <row r="347" spans="1:2" x14ac:dyDescent="0.2">
      <c r="A347" t="s">
        <v>2086</v>
      </c>
      <c r="B347" t="s">
        <v>2099</v>
      </c>
    </row>
    <row r="348" spans="1:2" x14ac:dyDescent="0.2">
      <c r="A348" t="s">
        <v>2087</v>
      </c>
      <c r="B348" t="s">
        <v>2099</v>
      </c>
    </row>
    <row r="349" spans="1:2" x14ac:dyDescent="0.2">
      <c r="A349" t="s">
        <v>2088</v>
      </c>
      <c r="B349" t="s">
        <v>2099</v>
      </c>
    </row>
    <row r="350" spans="1:2" x14ac:dyDescent="0.2">
      <c r="A350" t="s">
        <v>2089</v>
      </c>
      <c r="B350" t="s">
        <v>2099</v>
      </c>
    </row>
    <row r="351" spans="1:2" x14ac:dyDescent="0.2">
      <c r="A351" t="s">
        <v>2090</v>
      </c>
      <c r="B351" t="s">
        <v>2099</v>
      </c>
    </row>
    <row r="352" spans="1:2" x14ac:dyDescent="0.2">
      <c r="A352" t="s">
        <v>2091</v>
      </c>
      <c r="B352" t="s">
        <v>2099</v>
      </c>
    </row>
    <row r="353" spans="1:2" x14ac:dyDescent="0.2">
      <c r="A353" t="s">
        <v>2092</v>
      </c>
      <c r="B353" t="s">
        <v>2099</v>
      </c>
    </row>
    <row r="354" spans="1:2" x14ac:dyDescent="0.2">
      <c r="A354" t="s">
        <v>2093</v>
      </c>
      <c r="B354" t="s">
        <v>2099</v>
      </c>
    </row>
    <row r="355" spans="1:2" x14ac:dyDescent="0.2">
      <c r="A355" t="s">
        <v>2094</v>
      </c>
      <c r="B355" t="s">
        <v>2099</v>
      </c>
    </row>
    <row r="356" spans="1:2" x14ac:dyDescent="0.2">
      <c r="A356" t="s">
        <v>2095</v>
      </c>
      <c r="B356" t="s">
        <v>2099</v>
      </c>
    </row>
    <row r="357" spans="1:2" x14ac:dyDescent="0.2">
      <c r="A357" t="s">
        <v>2096</v>
      </c>
      <c r="B357" t="s">
        <v>2099</v>
      </c>
    </row>
  </sheetData>
  <mergeCells count="21">
    <mergeCell ref="A104:B104"/>
    <mergeCell ref="A1:B1"/>
    <mergeCell ref="A23:B23"/>
    <mergeCell ref="A30:B30"/>
    <mergeCell ref="A39:B39"/>
    <mergeCell ref="A53:B53"/>
    <mergeCell ref="A61:B61"/>
    <mergeCell ref="A66:B66"/>
    <mergeCell ref="A72:B72"/>
    <mergeCell ref="A79:B79"/>
    <mergeCell ref="A94:B94"/>
    <mergeCell ref="A97:B97"/>
    <mergeCell ref="A191:B191"/>
    <mergeCell ref="A197:B197"/>
    <mergeCell ref="A305:B305"/>
    <mergeCell ref="A110:B110"/>
    <mergeCell ref="A115:B115"/>
    <mergeCell ref="A147:B147"/>
    <mergeCell ref="A154:B154"/>
    <mergeCell ref="A160:B160"/>
    <mergeCell ref="A178:B178"/>
  </mergeCells>
  <phoneticPr fontId="13" type="noConversion"/>
  <hyperlinks>
    <hyperlink ref="B192" r:id="rId1" xr:uid="{E860903F-837A-4C4B-9000-94EE0FE854FE}"/>
    <hyperlink ref="B193:B195" r:id="rId2" display="http://infosiap.siap.gob.mx/gobmx/datosAbiertos.php" xr:uid="{FED989E8-C66D-441F-B3A6-B474BF5911D7}"/>
    <hyperlink ref="B98" r:id="rId3" xr:uid="{CD514C0A-DCEC-45E0-9857-17CD2B8F2216}"/>
    <hyperlink ref="B54" r:id="rId4" xr:uid="{30A58636-5010-47A5-AD94-A7424A555CF0}"/>
    <hyperlink ref="B40" r:id="rId5" xr:uid="{E0A5595A-1E5D-400F-881E-F4735594155F}"/>
    <hyperlink ref="B41:B51" r:id="rId6" display="https://www.coneval.org.mx/Medicion/Paginas/Pobreza-municipio-2010-2020.aspx                                       Descargar Anexo Estadistico/ Filtras Hidalgo" xr:uid="{C00BFC4D-15A7-4BDE-A018-04C5FF0B5FAA}"/>
    <hyperlink ref="B55:B59" r:id="rId7" display="https://www.coneval.org.mx/Medicion/Paginas/Pobreza-municipio-2010-2020.aspx                                       Descargar Anexo Estadistico/ Filtras Hidalgo" xr:uid="{7717E936-1620-4B8D-A70F-D9266128A5C1}"/>
    <hyperlink ref="B62" r:id="rId8" location="datos_abiertos" xr:uid="{564C29DC-C73B-404C-B596-D89BC18D8C2F}"/>
    <hyperlink ref="B73" r:id="rId9" xr:uid="{EB9E5766-5071-4C17-B500-47B985A4D090}"/>
    <hyperlink ref="B74:B77" r:id="rId10" display="https://cdhhgo.org/home/wp-content/uploads/2022/07/2021-INFORME-ESPECIAL-CDHEH-SISTEMA-PENITENCIARIO-Y-BARANDILLA-2021.pdf            Pagina 14" xr:uid="{4E4126C7-0C1F-4A0A-B5DC-5FBDF2527FE8}"/>
    <hyperlink ref="B95" r:id="rId11" location="tabulados                                   ,  Descargar agua potable y se encuentra en la hoja 35" xr:uid="{A638AA31-523C-4EFB-9341-B1AFBCE40292}"/>
    <hyperlink ref="B140" r:id="rId12" xr:uid="{5F131FB6-D2B3-4419-ABB2-69135FBDF34E}"/>
    <hyperlink ref="B142" r:id="rId13" display="https://sep.hidalgo.gob.mx/index.php?ruta=evaluacion-monitoreo/rezago-educativo                   , Te puedes ir al mapa de Analfabetismo Municipal 2020 o puedes encontrar la informacion en " xr:uid="{32430642-06A6-451D-8306-0A8E4832F457}"/>
    <hyperlink ref="B149" r:id="rId14" location="collapse-Tabulados                                   Area Geografica: Hidalgo,                          Titulo: De Integracion, 2024.  Seleccionas: Comercio y es Unidades de comercio y de abasto en operación por municipio. / Al 31 de diciembre de 2023" display="https://www.inegi.org.mx/app/areasgeograficas/#collapse-Tabulados                                   Area Geografica: Hidalgo,                          Titulo: De Integracion, 2024.  Seleccionas: Comercio y es Unidades de comercio y de abasto en operación por municipio. / Al 31 de diciembre de 2023" xr:uid="{ECCCCE96-5288-4F22-A22D-7FE698D8411A}"/>
    <hyperlink ref="B166" r:id="rId15" xr:uid="{EF863BE2-9E41-4A15-AC30-BCDD03CA5F6A}"/>
    <hyperlink ref="B99:B102" r:id="rId16" display="https://www.inegi.org.mx/app/cuadroentidad/Hgo/2022/22/22_1" xr:uid="{338CC1A9-7C72-4E88-9FD0-0411CD1A6A1E}"/>
    <hyperlink ref="B179" r:id="rId17" location="collapse-Tabulados                                   Area Geografica: Hidalgo,                          Titulo: De Integracion, 2023.  Seleccionas: Turismo y es Establecimientos de hospedaje registrados por municipio según tipo de alojamiento / Al 31 de diciembre de 2022" display="https://www.inegi.org.mx/app/areasgeograficas/#collapse-Tabulados                                   Area Geografica: Hidalgo,                          Titulo: De Integracion, 2023.  Seleccionas: Turismo y es Establecimientos de hospedaje registrados por municipio según tipo de alojamiento / Al 31 de diciembre de 2022" xr:uid="{59E62842-60F5-4D4B-B12F-4B8728216BB9}"/>
    <hyperlink ref="B150:B152" r:id="rId18" location="collapse-Tabulados                                   Area Geografica: Hidalgo,                          Titulo: De Integracion, 2024.  Seleccionas Comercio y es Unidades de comercio y de abasto en operación por municipio. / Al 31 de diciembre de 2023" display="https://www.inegi.org.mx/app/areasgeograficas/#collapse-Tabulados                                   Area Geografica: Hidalgo,                          Titulo: De Integracion, 2024.  Seleccionas Comercio y es Unidades de comercio y de abasto en operación por municipio. / Al 31 de diciembre de 2023" xr:uid="{8B7C1E2A-74D9-4519-9711-69F8E9DC6604}"/>
    <hyperlink ref="B155" r:id="rId19" location="collapse-Tabulados                                   Area Geografica: Hidalgo,                          Titulo: De Integracion, 2024.  Seleccionas: Puntos de atención, familias beneficiarias, beneficiarios, dotación anual e importe de la venta de leche fortificada del programa de abasto social Liconsa por municipio. / 2023" display="https://www.inegi.org.mx/app/areasgeograficas/#collapse-Tabulados                                   Area Geografica: Hidalgo,                          Titulo: De Integracion, 2024.  Seleccionas: Puntos de atención, familias beneficiarias, beneficiarios, dotación anual e importe de la venta de leche fortificada del programa de abasto social Liconsa por municipio. / 2023" xr:uid="{B05CA93E-DBB3-46B8-8728-0369F9478E77}"/>
    <hyperlink ref="B156:B158" r:id="rId20" location="collapse-Tabulados                                   Area Geografica: Hidalgo,                          Titulo: De Integracion, 2024.  Seleccionas: Puntos de atención, familias beneficiarias, beneficiarios, dotación anual e importe de la venta de leche fortificada del programa de abasto social Liconsa por municipio. / 2023" display="https://www.inegi.org.mx/app/areasgeograficas/#collapse-Tabulados                                   Area Geografica: Hidalgo,                          Titulo: De Integracion, 2024.  Seleccionas: Puntos de atención, familias beneficiarias, beneficiarios, dotación anual e importe de la venta de leche fortificada del programa de abasto social Liconsa por municipio. / 2023" xr:uid="{0D029D52-EE39-4678-9B7A-CF6435EA9BA6}"/>
    <hyperlink ref="B175" r:id="rId21" xr:uid="{150849D6-44A7-40D2-8065-E27ECE41D1BB}"/>
    <hyperlink ref="B99" r:id="rId22" xr:uid="{EFF2C0D8-75A4-493B-94C4-E13835B51915}"/>
    <hyperlink ref="B100" r:id="rId23" xr:uid="{FE7BC701-CBDD-4B4D-B4AB-615982C51E16}"/>
    <hyperlink ref="B101" r:id="rId24" xr:uid="{EC276266-4FAD-4BEA-A856-9782F83BF04C}"/>
    <hyperlink ref="B102" r:id="rId25" xr:uid="{B4CFE4B8-F1C8-47AE-8BB3-D868754EC7FA}"/>
    <hyperlink ref="B180:B183" r:id="rId26" location="collapse-Tabulados                                   Area Geografica: Hidalgo,                          Titulo: De Integracion, 2023.  Seleccionas: Turismo y es Establecimientos de hospedaje registrados por municipio según tipo de alojamiento / Al 31 de diciembre de 2022" display="https://www.inegi.org.mx/app/areasgeograficas/#collapse-Tabulados                                   Area Geografica: Hidalgo,                          Titulo: De Integracion, 2023.  Seleccionas: Turismo y es Establecimientos de hospedaje registrados por municipio según tipo de alojamiento / Al 31 de diciembre de 2022" xr:uid="{A286BFE0-DDF4-4C5E-8CE3-BCE88E26322F}"/>
    <hyperlink ref="B183" r:id="rId27" location="collapse-Tabulados                                   Area Geografica: Hidalgo,                          Titulo: De Integracion, 2023.  Seleccionas: Turismo y es Establecimientos de hospedaje registrados por municipio según tipo de alojamiento / Al 31 de diciembre de 2026" display="https://www.inegi.org.mx/app/areasgeograficas/#collapse-Tabulados                                   Area Geografica: Hidalgo,                          Titulo: De Integracion, 2023.  Seleccionas: Turismo y es Establecimientos de hospedaje registrados por municipio según tipo de alojamiento / Al 31 de diciembre de 2026" xr:uid="{92D0792B-63E6-491C-99F6-508B3194576E}"/>
    <hyperlink ref="B184" r:id="rId28" location="collapse-Tabulados" xr:uid="{6B71D1F8-D134-4860-936F-23785A2B38AF}"/>
    <hyperlink ref="B185" r:id="rId29" location="collapse-Tabulados                                   Area Geografica: Hidalgo,                          Titulo: De Integracion, 2023.  Seleccionas: Turismo y es Establecimientos de preparación y servicio de alimentos y de bebidas con categoría turística por municipio según clase del establecimiento / Al 31 de diciembre de 2022" display="https://www.inegi.org.mx/app/areasgeograficas/#collapse-Tabulados                                   Area Geografica: Hidalgo,                          Titulo: De Integracion, 2023.  Seleccionas: Turismo y es Establecimientos de preparación y servicio de alimentos y de bebidas con categoría turística por municipio según clase del establecimiento / Al 31 de diciembre de 2022" xr:uid="{D77C2523-9EC0-4A4B-94AF-A198A434140E}"/>
    <hyperlink ref="B186:B189" r:id="rId30" location="collapse-Tabulados                                   Area Geografica: Hidalgo,                          Titulo: De Integracion, 2023.  Seleccionas: Turismo y es Establecimientos de preparación y servicio de alimentos y de bebidas con categoría turística por municipio según clase del establecimiento / Al 31 de diciembre de 2022" display="https://www.inegi.org.mx/app/areasgeograficas/#collapse-Tabulados                                   Area Geografica: Hidalgo,                          Titulo: De Integracion, 2023.  Seleccionas: Turismo y es Establecimientos de preparación y servicio de alimentos y de bebidas con categoría turística por municipio según clase del establecimiento / Al 31 de diciembre de 2022" xr:uid="{2AFE5697-913B-41F8-99CE-C2B0FA3A7D2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194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Municipal</vt:lpstr>
      <vt:lpstr>Regional</vt:lpstr>
      <vt:lpstr>Metropolitana</vt:lpstr>
      <vt:lpstr>Referencias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Lalo Alanis</dc:creator>
  <dc:description/>
  <cp:lastModifiedBy>Lalo Alanis</cp:lastModifiedBy>
  <cp:revision>12</cp:revision>
  <dcterms:created xsi:type="dcterms:W3CDTF">2024-07-05T12:02:56Z</dcterms:created>
  <dcterms:modified xsi:type="dcterms:W3CDTF">2024-07-19T22:24:15Z</dcterms:modified>
  <dc:language>es-MX</dc:language>
</cp:coreProperties>
</file>