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heng_huang/Desktop/"/>
    </mc:Choice>
  </mc:AlternateContent>
  <xr:revisionPtr revIDLastSave="0" documentId="8_{38DE414E-4BF8-5F4D-8E88-566C537C557B}" xr6:coauthVersionLast="47" xr6:coauthVersionMax="47" xr10:uidLastSave="{00000000-0000-0000-0000-000000000000}"/>
  <bookViews>
    <workbookView xWindow="240" yWindow="500" windowWidth="28300" windowHeight="16220" xr2:uid="{D521453E-F142-2549-B7C9-0B04B88570F2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I7" i="3" s="1"/>
  <c r="G7" i="3"/>
  <c r="H6" i="3"/>
  <c r="G6" i="3"/>
  <c r="H5" i="3"/>
  <c r="G5" i="3"/>
  <c r="H4" i="3"/>
  <c r="I4" i="3" s="1"/>
  <c r="G4" i="3"/>
  <c r="H15" i="3"/>
  <c r="G15" i="3"/>
  <c r="H14" i="3"/>
  <c r="G14" i="3"/>
  <c r="J14" i="3" s="1"/>
  <c r="H13" i="3"/>
  <c r="K13" i="3" s="1"/>
  <c r="G13" i="3"/>
  <c r="H12" i="3"/>
  <c r="G12" i="3"/>
  <c r="I14" i="3" l="1"/>
  <c r="I5" i="3"/>
  <c r="I15" i="3"/>
  <c r="I6" i="3"/>
  <c r="J12" i="3"/>
  <c r="J15" i="3" s="1"/>
  <c r="K12" i="3"/>
  <c r="I12" i="3"/>
  <c r="J13" i="3"/>
  <c r="L13" i="3" s="1"/>
  <c r="M13" i="3" s="1"/>
  <c r="K14" i="3"/>
  <c r="I13" i="3"/>
  <c r="K15" i="3" l="1"/>
  <c r="L12" i="3"/>
  <c r="M12" i="3" s="1"/>
  <c r="L14" i="3"/>
  <c r="M14" i="3" s="1"/>
  <c r="L15" i="3" l="1"/>
  <c r="M15" i="3" s="1"/>
</calcChain>
</file>

<file path=xl/sharedStrings.xml><?xml version="1.0" encoding="utf-8"?>
<sst xmlns="http://schemas.openxmlformats.org/spreadsheetml/2006/main" count="32" uniqueCount="14">
  <si>
    <t>新客</t>
    <phoneticPr fontId="2" type="noConversion"/>
  </si>
  <si>
    <t>次新</t>
    <phoneticPr fontId="2" type="noConversion"/>
  </si>
  <si>
    <t>总量</t>
    <phoneticPr fontId="2" type="noConversion"/>
  </si>
  <si>
    <t>存量</t>
    <phoneticPr fontId="2" type="noConversion"/>
  </si>
  <si>
    <t>总用户数</t>
    <phoneticPr fontId="2" type="noConversion"/>
  </si>
  <si>
    <t>指标增长率</t>
    <phoneticPr fontId="2" type="noConversion"/>
  </si>
  <si>
    <t>基期</t>
    <phoneticPr fontId="2" type="noConversion"/>
  </si>
  <si>
    <t>现期</t>
    <phoneticPr fontId="2" type="noConversion"/>
  </si>
  <si>
    <t>付费用户数</t>
    <phoneticPr fontId="2" type="noConversion"/>
  </si>
  <si>
    <t>付费率</t>
    <phoneticPr fontId="2" type="noConversion"/>
  </si>
  <si>
    <t>客群结构
变化</t>
    <phoneticPr fontId="2" type="noConversion"/>
  </si>
  <si>
    <t>付费率
变化</t>
    <phoneticPr fontId="2" type="noConversion"/>
  </si>
  <si>
    <t>变化汇总</t>
    <phoneticPr fontId="2" type="noConversion"/>
  </si>
  <si>
    <t>因素贡献度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</si>
</sst>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B050"/>
      <name val="等线"/>
      <family val="2"/>
      <charset val="134"/>
      <scheme val="minor"/>
    </font>
    <font>
      <sz val="12"/>
      <color rgb="FFC0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F9B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5" borderId="0" xfId="1" applyNumberFormat="1" applyFont="1" applyFill="1" applyBorder="1" applyAlignment="1">
      <alignment horizontal="center" vertical="center"/>
    </xf>
    <xf numFmtId="176" fontId="0" fillId="5" borderId="1" xfId="1" applyNumberFormat="1" applyFont="1" applyFill="1" applyBorder="1" applyAlignment="1">
      <alignment horizontal="center" vertical="center"/>
    </xf>
    <xf numFmtId="176" fontId="0" fillId="5" borderId="2" xfId="1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176" fontId="6" fillId="5" borderId="2" xfId="1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0" fillId="5" borderId="2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BF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B422-1491-FD44-8A7C-FDE36BBDC457}">
  <dimension ref="A1:N20"/>
  <sheetViews>
    <sheetView showGridLines="0" tabSelected="1" workbookViewId="0">
      <selection activeCell="C28" sqref="C28"/>
    </sheetView>
  </sheetViews>
  <sheetFormatPr baseColWidth="10" defaultRowHeight="16"/>
  <cols>
    <col min="1" max="1" width="10.83203125" style="1"/>
    <col min="2" max="2" width="13.33203125" style="1" bestFit="1" customWidth="1"/>
    <col min="3" max="8" width="10.83203125" style="1"/>
    <col min="9" max="9" width="12" style="1" bestFit="1" customWidth="1"/>
    <col min="10" max="10" width="10" style="1" bestFit="1" customWidth="1"/>
    <col min="11" max="11" width="10.33203125" style="1" customWidth="1"/>
    <col min="12" max="12" width="10" style="1" bestFit="1" customWidth="1"/>
    <col min="13" max="13" width="12" style="1" bestFit="1" customWidth="1"/>
    <col min="14" max="16384" width="10.83203125" style="1"/>
  </cols>
  <sheetData>
    <row r="1" spans="1:14" ht="17" thickBot="1">
      <c r="B1" s="2"/>
      <c r="C1" s="2"/>
      <c r="D1" s="2"/>
      <c r="E1" s="2"/>
      <c r="F1" s="2"/>
      <c r="G1" s="2"/>
      <c r="H1" s="2"/>
      <c r="I1" s="2"/>
    </row>
    <row r="2" spans="1:14" ht="19" thickTop="1">
      <c r="B2" s="3"/>
      <c r="C2" s="5" t="s">
        <v>4</v>
      </c>
      <c r="D2" s="5"/>
      <c r="E2" s="8" t="s">
        <v>8</v>
      </c>
      <c r="F2" s="8"/>
      <c r="G2" s="10" t="s">
        <v>9</v>
      </c>
      <c r="H2" s="10"/>
      <c r="I2" s="22" t="s">
        <v>5</v>
      </c>
    </row>
    <row r="3" spans="1:14" ht="17" thickBot="1">
      <c r="B3" s="2"/>
      <c r="C3" s="4" t="s">
        <v>6</v>
      </c>
      <c r="D3" s="4" t="s">
        <v>7</v>
      </c>
      <c r="E3" s="9" t="s">
        <v>6</v>
      </c>
      <c r="F3" s="9" t="s">
        <v>7</v>
      </c>
      <c r="G3" s="11" t="s">
        <v>6</v>
      </c>
      <c r="H3" s="11" t="s">
        <v>7</v>
      </c>
      <c r="I3" s="22"/>
    </row>
    <row r="4" spans="1:14" ht="17" thickTop="1">
      <c r="B4" s="12" t="s">
        <v>0</v>
      </c>
      <c r="C4" s="12">
        <v>1538</v>
      </c>
      <c r="D4" s="12">
        <v>3340</v>
      </c>
      <c r="E4" s="12">
        <v>94</v>
      </c>
      <c r="F4" s="12">
        <v>260</v>
      </c>
      <c r="G4" s="15">
        <f>E4/C4</f>
        <v>6.1118335500650198E-2</v>
      </c>
      <c r="H4" s="15">
        <f>F4/D4</f>
        <v>7.7844311377245512E-2</v>
      </c>
      <c r="I4" s="18">
        <f>H4-G4</f>
        <v>1.6725975876595314E-2</v>
      </c>
    </row>
    <row r="5" spans="1:14">
      <c r="B5" s="12" t="s">
        <v>1</v>
      </c>
      <c r="C5" s="12">
        <v>3189</v>
      </c>
      <c r="D5" s="12">
        <v>2470</v>
      </c>
      <c r="E5" s="12">
        <v>450</v>
      </c>
      <c r="F5" s="12">
        <v>380</v>
      </c>
      <c r="G5" s="15">
        <f>E5/C5</f>
        <v>0.14111006585136407</v>
      </c>
      <c r="H5" s="15">
        <f>F5/D5</f>
        <v>0.15384615384615385</v>
      </c>
      <c r="I5" s="19">
        <f>H5-G5</f>
        <v>1.2736087994789785E-2</v>
      </c>
    </row>
    <row r="6" spans="1:14" ht="17" thickBot="1">
      <c r="B6" s="13" t="s">
        <v>3</v>
      </c>
      <c r="C6" s="13">
        <v>6500</v>
      </c>
      <c r="D6" s="13">
        <v>4360</v>
      </c>
      <c r="E6" s="13">
        <v>1490</v>
      </c>
      <c r="F6" s="13">
        <v>1050</v>
      </c>
      <c r="G6" s="16">
        <f>E6/C6</f>
        <v>0.22923076923076924</v>
      </c>
      <c r="H6" s="16">
        <f>F6/D6</f>
        <v>0.24082568807339449</v>
      </c>
      <c r="I6" s="20">
        <f>H6-G6</f>
        <v>1.1594918842625257E-2</v>
      </c>
    </row>
    <row r="7" spans="1:14" ht="18" thickTop="1" thickBot="1">
      <c r="B7" s="14" t="s">
        <v>2</v>
      </c>
      <c r="C7" s="14">
        <v>11227</v>
      </c>
      <c r="D7" s="14">
        <v>10170</v>
      </c>
      <c r="E7" s="14">
        <v>2034</v>
      </c>
      <c r="F7" s="14">
        <v>1690</v>
      </c>
      <c r="G7" s="17">
        <f>E7/C7</f>
        <v>0.18117039280306405</v>
      </c>
      <c r="H7" s="17">
        <f>F7/D7</f>
        <v>0.16617502458210423</v>
      </c>
      <c r="I7" s="21">
        <f>H7-G7</f>
        <v>-1.4995368220959815E-2</v>
      </c>
    </row>
    <row r="8" spans="1:14" ht="17" thickTop="1"/>
    <row r="9" spans="1:14" ht="17" thickBot="1">
      <c r="A9" s="29"/>
      <c r="B9" s="2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4" ht="19" thickTop="1">
      <c r="A10" s="29"/>
      <c r="B10" s="3"/>
      <c r="C10" s="5" t="s">
        <v>4</v>
      </c>
      <c r="D10" s="5"/>
      <c r="E10" s="8" t="s">
        <v>8</v>
      </c>
      <c r="F10" s="8"/>
      <c r="G10" s="10" t="s">
        <v>9</v>
      </c>
      <c r="H10" s="10"/>
      <c r="I10" s="22" t="s">
        <v>5</v>
      </c>
      <c r="J10" s="23" t="s">
        <v>10</v>
      </c>
      <c r="K10" s="23" t="s">
        <v>11</v>
      </c>
      <c r="L10" s="24" t="s">
        <v>12</v>
      </c>
      <c r="M10" s="6" t="s">
        <v>13</v>
      </c>
      <c r="N10" s="29"/>
    </row>
    <row r="11" spans="1:14" ht="17" thickBot="1">
      <c r="A11" s="29"/>
      <c r="B11" s="2"/>
      <c r="C11" s="4" t="s">
        <v>6</v>
      </c>
      <c r="D11" s="4" t="s">
        <v>7</v>
      </c>
      <c r="E11" s="9" t="s">
        <v>6</v>
      </c>
      <c r="F11" s="9" t="s">
        <v>7</v>
      </c>
      <c r="G11" s="11" t="s">
        <v>6</v>
      </c>
      <c r="H11" s="11" t="s">
        <v>7</v>
      </c>
      <c r="I11" s="22"/>
      <c r="J11" s="25"/>
      <c r="K11" s="25"/>
      <c r="L11" s="25"/>
      <c r="M11" s="7"/>
      <c r="N11" s="29"/>
    </row>
    <row r="12" spans="1:14" ht="17" thickTop="1">
      <c r="A12" s="29"/>
      <c r="B12" s="12" t="s">
        <v>0</v>
      </c>
      <c r="C12" s="12">
        <v>1538</v>
      </c>
      <c r="D12" s="12">
        <v>3340</v>
      </c>
      <c r="E12" s="12">
        <v>94</v>
      </c>
      <c r="F12" s="12">
        <v>260</v>
      </c>
      <c r="G12" s="15">
        <f>E12/C12</f>
        <v>6.1118335500650198E-2</v>
      </c>
      <c r="H12" s="15">
        <f>F12/D12</f>
        <v>7.7844311377245512E-2</v>
      </c>
      <c r="I12" s="18">
        <f>H12-G12</f>
        <v>1.6725975876595314E-2</v>
      </c>
      <c r="J12" s="26">
        <f>(G12-$G$15)*(D12-C12)/$D$15</f>
        <v>-2.127176079242377E-2</v>
      </c>
      <c r="K12" s="26">
        <f>(H12-G12)*D12/$D$15</f>
        <v>5.4930933557353337E-3</v>
      </c>
      <c r="L12" s="26">
        <f>J12+K12</f>
        <v>-1.5778667436688435E-2</v>
      </c>
      <c r="M12" s="15">
        <f>L12/(H$15-G$15)</f>
        <v>1.0522360774464852</v>
      </c>
      <c r="N12" s="29"/>
    </row>
    <row r="13" spans="1:14">
      <c r="A13" s="29"/>
      <c r="B13" s="12" t="s">
        <v>1</v>
      </c>
      <c r="C13" s="12">
        <v>3189</v>
      </c>
      <c r="D13" s="12">
        <v>2470</v>
      </c>
      <c r="E13" s="12">
        <v>450</v>
      </c>
      <c r="F13" s="12">
        <v>380</v>
      </c>
      <c r="G13" s="15">
        <f>E13/C13</f>
        <v>0.14111006585136407</v>
      </c>
      <c r="H13" s="15">
        <f>F13/D13</f>
        <v>0.15384615384615385</v>
      </c>
      <c r="I13" s="19">
        <f>H13-G13</f>
        <v>1.2736087994789785E-2</v>
      </c>
      <c r="J13" s="26">
        <f>(G13-$G$15)*(D13-C13)/$D$15</f>
        <v>2.8321902731831151E-3</v>
      </c>
      <c r="K13" s="26">
        <f>(H13-G13)*D13/$D$15</f>
        <v>3.0932288443589742E-3</v>
      </c>
      <c r="L13" s="26">
        <f>J13+K13</f>
        <v>5.9254191175420893E-3</v>
      </c>
      <c r="M13" s="15">
        <f>L13/(H$15-G$15)</f>
        <v>-0.39514995765557925</v>
      </c>
      <c r="N13" s="29"/>
    </row>
    <row r="14" spans="1:14" ht="17" thickBot="1">
      <c r="A14" s="29"/>
      <c r="B14" s="13" t="s">
        <v>3</v>
      </c>
      <c r="C14" s="13">
        <v>6500</v>
      </c>
      <c r="D14" s="13">
        <v>4360</v>
      </c>
      <c r="E14" s="13">
        <v>1490</v>
      </c>
      <c r="F14" s="13">
        <v>1050</v>
      </c>
      <c r="G14" s="16">
        <f>E14/C14</f>
        <v>0.22923076923076924</v>
      </c>
      <c r="H14" s="16">
        <f>F14/D14</f>
        <v>0.24082568807339449</v>
      </c>
      <c r="I14" s="20">
        <f>H14-G14</f>
        <v>1.1594918842625257E-2</v>
      </c>
      <c r="J14" s="27">
        <f>(G14-$G$15)*(D14-C14)/$D$15</f>
        <v>-1.0112999562958615E-2</v>
      </c>
      <c r="K14" s="27">
        <f>(H14-G14)*D14/$D$15</f>
        <v>4.9708796611451448E-3</v>
      </c>
      <c r="L14" s="27">
        <f>J14+K14</f>
        <v>-5.1421199018134699E-3</v>
      </c>
      <c r="M14" s="16">
        <f>L14/(H$15-G$15)</f>
        <v>0.34291388020909408</v>
      </c>
      <c r="N14" s="29"/>
    </row>
    <row r="15" spans="1:14" ht="18" thickTop="1" thickBot="1">
      <c r="A15" s="29"/>
      <c r="B15" s="14" t="s">
        <v>2</v>
      </c>
      <c r="C15" s="14">
        <v>11227</v>
      </c>
      <c r="D15" s="14">
        <v>10170</v>
      </c>
      <c r="E15" s="14">
        <v>2034</v>
      </c>
      <c r="F15" s="14">
        <v>1690</v>
      </c>
      <c r="G15" s="17">
        <f>E15/C15</f>
        <v>0.18117039280306405</v>
      </c>
      <c r="H15" s="17">
        <f>F15/D15</f>
        <v>0.16617502458210423</v>
      </c>
      <c r="I15" s="21">
        <f>H15-G15</f>
        <v>-1.4995368220959815E-2</v>
      </c>
      <c r="J15" s="28">
        <f>SUM(J12:J14)</f>
        <v>-2.8552570082199268E-2</v>
      </c>
      <c r="K15" s="28">
        <f>SUM(K12:K14)</f>
        <v>1.3557201861239453E-2</v>
      </c>
      <c r="L15" s="28">
        <f>SUM(L12:L14)</f>
        <v>-1.4995368220959817E-2</v>
      </c>
      <c r="M15" s="17">
        <f>L15/(H$15-G$15)</f>
        <v>1.0000000000000002</v>
      </c>
      <c r="N15" s="29"/>
    </row>
    <row r="16" spans="1:14" ht="17" thickTop="1">
      <c r="A16" s="29"/>
      <c r="B16" s="29"/>
      <c r="C16" s="29"/>
      <c r="D16" s="29"/>
      <c r="E16" s="29"/>
      <c r="F16" s="29"/>
      <c r="G16" s="29"/>
      <c r="H16" s="29"/>
      <c r="I16" s="29"/>
      <c r="J16" s="30"/>
      <c r="K16" s="29"/>
      <c r="L16" s="29"/>
      <c r="M16" s="29"/>
      <c r="N16" s="29"/>
    </row>
    <row r="17" spans="1:1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5">
    <mergeCell ref="L10:L11"/>
    <mergeCell ref="M10:M11"/>
    <mergeCell ref="B10:B11"/>
    <mergeCell ref="C10:D10"/>
    <mergeCell ref="E10:F10"/>
    <mergeCell ref="G10:H10"/>
    <mergeCell ref="I10:I11"/>
    <mergeCell ref="J10:J11"/>
    <mergeCell ref="K10:K11"/>
    <mergeCell ref="B1:I1"/>
    <mergeCell ref="B2:B3"/>
    <mergeCell ref="C2:D2"/>
    <mergeCell ref="E2:F2"/>
    <mergeCell ref="G2:H2"/>
    <mergeCell ref="I2:I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siheng_huang@outlook.com</dc:creator>
  <cp:lastModifiedBy>siheng_huang@outlook.com</cp:lastModifiedBy>
  <dcterms:created xsi:type="dcterms:W3CDTF">2024-01-23T09:22:50Z</dcterms:created>
  <dcterms:modified xsi:type="dcterms:W3CDTF">2024-01-24T06:06:33Z</dcterms:modified>
</cp:coreProperties>
</file>