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witch Serial Sheet" sheetId="1" r:id="rId3"/>
    <sheet state="visible" name="Sheet293" sheetId="2" r:id="rId4"/>
    <sheet state="visible" name="Sheet292" sheetId="3" r:id="rId5"/>
    <sheet state="visible" name="Sheet291" sheetId="4" r:id="rId6"/>
    <sheet state="visible" name="Sheet289" sheetId="5" r:id="rId7"/>
    <sheet state="visible" name="Sheet287" sheetId="6" r:id="rId8"/>
    <sheet state="visible" name="Sheet288" sheetId="7" r:id="rId9"/>
    <sheet state="visible" name="Sheet286" sheetId="8" r:id="rId10"/>
    <sheet state="visible" name="Copy of Switch Serial Sheet" sheetId="9" r:id="rId11"/>
    <sheet state="visible" name="Copy of Copy of Switch Serial S" sheetId="10" r:id="rId12"/>
    <sheet state="visible" name="Sheet285" sheetId="11" r:id="rId13"/>
    <sheet state="visible" name="Sheet283" sheetId="12" r:id="rId14"/>
    <sheet state="visible" name="Sheet284" sheetId="13" r:id="rId15"/>
    <sheet state="visible" name="Sheet290" sheetId="14" r:id="rId16"/>
    <sheet state="visible" name="Breakdowns" sheetId="15" r:id="rId17"/>
  </sheets>
  <definedNames>
    <definedName name="us">'Switch Serial Sheet'!$B:$B</definedName>
    <definedName name="NamedRange1">#REF!</definedName>
    <definedName name="XAJ">'Switch Serial Sheet'!$1:$1428</definedName>
    <definedName localSheetId="9" name="XAJ">'Copy of Copy of Switch Serial S'!$1:$1428</definedName>
    <definedName localSheetId="8" name="XAJ">'Copy of Switch Serial Sheet'!$1:$1428</definedName>
    <definedName localSheetId="9" name="us">'Copy of Copy of Switch Serial S'!$B:$B</definedName>
    <definedName localSheetId="8" name="us">'Copy of Switch Serial Sheet'!$B:$B</definedName>
    <definedName hidden="1" localSheetId="8" name="Z_18417178_B2FF_4C8A_BBCF_32A6095EE28C_.wvu.FilterData">'Copy of Switch Serial Sheet'!$H$539:$H$544</definedName>
    <definedName hidden="1" localSheetId="9" name="Z_18417178_B2FF_4C8A_BBCF_32A6095EE28C_.wvu.FilterData">'Copy of Copy of Switch Serial S'!$H$539:$H$544</definedName>
    <definedName hidden="1" localSheetId="0" name="Z_18417178_B2FF_4C8A_BBCF_32A6095EE28C_.wvu.FilterData">'Switch Serial Sheet'!$H$539:$H$544</definedName>
  </definedNames>
  <calcPr/>
  <customWorkbookViews>
    <customWorkbookView activeSheetId="0" maximized="1" tabRatio="600" windowHeight="0" windowWidth="0" guid="{18417178-B2FF-4C8A-BBCF-32A6095EE28C}" name="hello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70">
      <text>
        <t xml:space="preserve">Manufactured: Made In China (2018) </t>
      </text>
    </comment>
    <comment authorId="0" ref="G396">
      <text>
        <t xml:space="preserve">non-patched unit. checked. i got the 0x7000 response</t>
      </text>
    </comment>
    <comment authorId="0" ref="G431">
      <text>
        <t xml:space="preserve">not patched unit. Got the 0x7000 response</t>
      </text>
    </comment>
    <comment authorId="0" ref="F565">
      <text>
        <t xml:space="preserve">Bought brand new Dec 6th. Unpatched.</t>
      </text>
    </comment>
    <comment authorId="0" ref="A1">
      <text>
        <t xml:space="preserve">xaw4001700?
	-Carlos Damacena
_Marked as resolved_
	-Alban Almeida
_Re-opened_
	-Carlos Damacena</t>
      </text>
    </comment>
    <comment authorId="0" ref="F657">
      <text>
        <t xml:space="preserve">anyone know if xaw1011 is patched?
	-Likeabozz
yes is patched
	-mel fris</t>
      </text>
    </comment>
    <comment authorId="0" ref="G460">
      <text>
        <t xml:space="preserve">Highlighted red, states "Not patched"
	-Anonymous</t>
      </text>
    </comment>
    <comment authorId="0" ref="A1">
      <text>
        <t xml:space="preserve">XAJ400647
PATCHED??
	-Julie Hamilton</t>
      </text>
    </comment>
    <comment authorId="0" ref="A1">
      <text>
        <t xml:space="preserve">XAJ70006449646
	-Ganciuy Hellsing</t>
      </text>
    </comment>
    <comment authorId="0" ref="A1">
      <text>
        <t xml:space="preserve">Xaw70016901905 is it hackable can't find it on here
	-joshua harris
Every device in this list is unique, ofc you wont find yours on this. btw. its not hackable
	-Duc Dang</t>
      </text>
    </comment>
    <comment authorId="0" ref="A1">
      <text>
        <t xml:space="preserve">USA NEON XAW70023757540
	-Christian Coronel</t>
      </text>
    </comment>
    <comment authorId="0" ref="B530">
      <text>
        <t xml:space="preserve">Chile?
	-Anonymous</t>
      </text>
    </comment>
    <comment authorId="0" ref="H303">
      <text>
        <t xml:space="preserve">Question: I have a XAW40051 and for some reason Tegra is not discovering it in RCM mode...any solutions? THX
	-Ryan Willcox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70">
      <text>
        <t xml:space="preserve">Manufactured: Made In China (2018) </t>
      </text>
    </comment>
    <comment authorId="0" ref="G396">
      <text>
        <t xml:space="preserve">non-patched unit. checked. i got the 0x7000 response</t>
      </text>
    </comment>
    <comment authorId="0" ref="G431">
      <text>
        <t xml:space="preserve">not patched unit. Got the 0x7000 response</t>
      </text>
    </comment>
    <comment authorId="0" ref="F565">
      <text>
        <t xml:space="preserve">Bought brand new Dec 6th. Unpatched.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70">
      <text>
        <t xml:space="preserve">Manufactured: Made In China (2018) </t>
      </text>
    </comment>
    <comment authorId="0" ref="G396">
      <text>
        <t xml:space="preserve">non-patched unit. checked. i got the 0x7000 response</t>
      </text>
    </comment>
    <comment authorId="0" ref="G431">
      <text>
        <t xml:space="preserve">not patched unit. Got the 0x7000 response</t>
      </text>
    </comment>
    <comment authorId="0" ref="F565">
      <text>
        <t xml:space="preserve">Bought brand new Dec 6th. Unpatched.</t>
      </text>
    </comment>
  </commentList>
</comments>
</file>

<file path=xl/sharedStrings.xml><?xml version="1.0" encoding="utf-8"?>
<sst xmlns="http://schemas.openxmlformats.org/spreadsheetml/2006/main" count="15956" uniqueCount="1776">
  <si>
    <t>Switch Serial Sheet</t>
  </si>
  <si>
    <t>Current New Consoles Come with:</t>
  </si>
  <si>
    <t>7.0 Patched</t>
  </si>
  <si>
    <t xml:space="preserve">Serials Submitted: </t>
  </si>
  <si>
    <t xml:space="preserve">http://gbatemp.net/threads/switch-firmware-by-serial-number.481215/ </t>
  </si>
  <si>
    <t>Entry</t>
  </si>
  <si>
    <t>Region</t>
  </si>
  <si>
    <t>Edition</t>
  </si>
  <si>
    <t>Retailer</t>
  </si>
  <si>
    <t>Date Bought</t>
  </si>
  <si>
    <t>Serial</t>
  </si>
  <si>
    <t>Firmware</t>
  </si>
  <si>
    <t>Nick (Optional)</t>
  </si>
  <si>
    <t>Editable</t>
  </si>
  <si>
    <t>1JED7791ktVqk6HeMQX5ZrtfE3TLjTXxk</t>
  </si>
  <si>
    <t>JPN</t>
  </si>
  <si>
    <t>Gray</t>
  </si>
  <si>
    <t>Amazon JP</t>
  </si>
  <si>
    <t>XAJ100042XXXXX</t>
  </si>
  <si>
    <t>1.0.0</t>
  </si>
  <si>
    <t>pegasus21</t>
  </si>
  <si>
    <t>🔒</t>
  </si>
  <si>
    <t>More Rows Added - 1/18/2019</t>
  </si>
  <si>
    <t>EUR</t>
  </si>
  <si>
    <t>Game UK</t>
  </si>
  <si>
    <t>XAJ400020XXXXX</t>
  </si>
  <si>
    <t>lumothesinner</t>
  </si>
  <si>
    <t>Consolidated Pathced Section in Breakdowns</t>
  </si>
  <si>
    <t>---</t>
  </si>
  <si>
    <t>XAJ400033XXXXX</t>
  </si>
  <si>
    <t>INCO</t>
  </si>
  <si>
    <t>New Switches with 4.1 Need Different Method for RCM</t>
  </si>
  <si>
    <t>XAJ400078XXXXX</t>
  </si>
  <si>
    <t>dashkiller</t>
  </si>
  <si>
    <t>If Your Switch Has This ...Denote Firmware w/ "(Patched)"</t>
  </si>
  <si>
    <t>XAJ4000XXXXXXX</t>
  </si>
  <si>
    <t>Ptrk25</t>
  </si>
  <si>
    <t>...Row Will Automatically Turn Red</t>
  </si>
  <si>
    <t>Alex1234</t>
  </si>
  <si>
    <t>Neon</t>
  </si>
  <si>
    <t>Mediamarkt</t>
  </si>
  <si>
    <t>XAJ400105XXXXX</t>
  </si>
  <si>
    <t>2.3.0</t>
  </si>
  <si>
    <t>Serials Beginning with XAW1:</t>
  </si>
  <si>
    <t>XAJ400107XXXXX</t>
  </si>
  <si>
    <t>2.2.0</t>
  </si>
  <si>
    <t>XAW1007XXX and below are safe to buy</t>
  </si>
  <si>
    <t>XAJ400119XXXXX</t>
  </si>
  <si>
    <t>crow132</t>
  </si>
  <si>
    <t>XAW1008XXX not safe to buy, probably patched</t>
  </si>
  <si>
    <t>Splatoon 2</t>
  </si>
  <si>
    <t>XAJ4001261XXXX</t>
  </si>
  <si>
    <t>3.0.0</t>
  </si>
  <si>
    <t>XAW1009XXX and above definitely patched</t>
  </si>
  <si>
    <t>2.1.0</t>
  </si>
  <si>
    <t>simtok</t>
  </si>
  <si>
    <t>XAJ400181XXXXX</t>
  </si>
  <si>
    <t>Serials Beginning with XAW4:</t>
  </si>
  <si>
    <t xml:space="preserve">
</t>
  </si>
  <si>
    <t>XAJ4001XXXXXXX</t>
  </si>
  <si>
    <t>Paiuand</t>
  </si>
  <si>
    <t>Argos (app)</t>
  </si>
  <si>
    <t>XAJ700012XXXXX</t>
  </si>
  <si>
    <t>XAJ700024XXXXX</t>
  </si>
  <si>
    <t>X3402</t>
  </si>
  <si>
    <t>XAJ7000267XXXX</t>
  </si>
  <si>
    <t>coolomon</t>
  </si>
  <si>
    <t>No patched Switch has been reported yet</t>
  </si>
  <si>
    <t>XAJ70002XXXXXX</t>
  </si>
  <si>
    <t>BlastedGuy9905</t>
  </si>
  <si>
    <t>Gamestop (BM)</t>
  </si>
  <si>
    <t>XAJ700033XXXXX</t>
  </si>
  <si>
    <t>CAN/US</t>
  </si>
  <si>
    <t>XAJ700035XXXXX</t>
  </si>
  <si>
    <t>Garou</t>
  </si>
  <si>
    <t>xawj70002237001</t>
  </si>
  <si>
    <t>Serials Beginning with XAW7:</t>
  </si>
  <si>
    <t>mech</t>
  </si>
  <si>
    <t>XAJ700093XXXXX</t>
  </si>
  <si>
    <t>XAW70017X and below are safe to buy</t>
  </si>
  <si>
    <t>Amazon.de</t>
  </si>
  <si>
    <t>XAW70018X not safe to buy, probably patched</t>
  </si>
  <si>
    <t>XAW70019X and above definitely patched</t>
  </si>
  <si>
    <t>Serials Beginning with XAJ1:</t>
  </si>
  <si>
    <t>XAJ7000989XXXX</t>
  </si>
  <si>
    <t>Shopto.net</t>
  </si>
  <si>
    <t>XAJ70009XXXXXX</t>
  </si>
  <si>
    <t>Vamosi</t>
  </si>
  <si>
    <t>Saturn</t>
  </si>
  <si>
    <t>XAJ7000XXXXXXX</t>
  </si>
  <si>
    <t>sarkwalvein</t>
  </si>
  <si>
    <t>Argos</t>
  </si>
  <si>
    <t>Abu_Senpai</t>
  </si>
  <si>
    <t>Riyaz</t>
  </si>
  <si>
    <t>Amazon.co.uk</t>
  </si>
  <si>
    <t>Serials Beginning with XAJ4:</t>
  </si>
  <si>
    <t>XAJ40052X and below are safe to buy</t>
  </si>
  <si>
    <t>XAJ40053X not safe to buy, probably patched</t>
  </si>
  <si>
    <t>31/03/2017</t>
  </si>
  <si>
    <t>XAJ4006XX and above definitely patched</t>
  </si>
  <si>
    <t>XAJ700101XXXXX</t>
  </si>
  <si>
    <t>ploggy</t>
  </si>
  <si>
    <t>XAJ700102XXXXX</t>
  </si>
  <si>
    <t>MatMaf</t>
  </si>
  <si>
    <t>Serials Beginning with XAJ7:</t>
  </si>
  <si>
    <t>XAJ7001036XXXX</t>
  </si>
  <si>
    <t>XAJ700109XXXXX</t>
  </si>
  <si>
    <t>flewsea</t>
  </si>
  <si>
    <t>Walmart CAN/US</t>
  </si>
  <si>
    <t>XAW100021XXXXX</t>
  </si>
  <si>
    <t>Y2K</t>
  </si>
  <si>
    <t>XAW1000251XXXX</t>
  </si>
  <si>
    <t>OfficialFBomb</t>
  </si>
  <si>
    <t>BestBuy</t>
  </si>
  <si>
    <t>XAW10002XXXXXX</t>
  </si>
  <si>
    <t>XAJ70042X and below are safe to buy</t>
  </si>
  <si>
    <t>ZachSZ</t>
  </si>
  <si>
    <t>XAW100037XXXXX</t>
  </si>
  <si>
    <t>XAJ70043X not safe to buy, probably patched</t>
  </si>
  <si>
    <t>XAW100060XXXXX</t>
  </si>
  <si>
    <t>zZJhoNZz</t>
  </si>
  <si>
    <t>Walmart.com</t>
  </si>
  <si>
    <t>XAJ7005XX and above definitely patched</t>
  </si>
  <si>
    <t>XAW100074XXXXX</t>
  </si>
  <si>
    <t>GerbilSoft</t>
  </si>
  <si>
    <t>Target</t>
  </si>
  <si>
    <t>XAW100075XXXXX</t>
  </si>
  <si>
    <t>The_Lotus_Pod</t>
  </si>
  <si>
    <t>XAW100084XXXXX</t>
  </si>
  <si>
    <t>gameboy</t>
  </si>
  <si>
    <t>XAW1000873XXXX</t>
  </si>
  <si>
    <t>2.0.0</t>
  </si>
  <si>
    <t>rikipy</t>
  </si>
  <si>
    <t>BestBuy (BM)</t>
  </si>
  <si>
    <t>XAW100092XXXXX</t>
  </si>
  <si>
    <t>Xplic1T</t>
  </si>
  <si>
    <t>XAW100098XXXXX</t>
  </si>
  <si>
    <t>Furniture0</t>
  </si>
  <si>
    <t>XAW1000XXXXXXX</t>
  </si>
  <si>
    <t>Wii8461</t>
  </si>
  <si>
    <t>Edition =</t>
  </si>
  <si>
    <t>EBGames</t>
  </si>
  <si>
    <t>iAqua</t>
  </si>
  <si>
    <t>Target (BM)</t>
  </si>
  <si>
    <t>Bundles or Color You Bought</t>
  </si>
  <si>
    <t>XAW100128XXXXX</t>
  </si>
  <si>
    <t xml:space="preserve">sypherce </t>
  </si>
  <si>
    <t>Best Buy</t>
  </si>
  <si>
    <t>XAW1001586XXXX</t>
  </si>
  <si>
    <t>MethFred</t>
  </si>
  <si>
    <t>XAW100165XXXXX</t>
  </si>
  <si>
    <t>ShadowOne333</t>
  </si>
  <si>
    <t>Retailer =</t>
  </si>
  <si>
    <t>Amazon</t>
  </si>
  <si>
    <t>XAW100168XXXXX</t>
  </si>
  <si>
    <t>8BitWonder</t>
  </si>
  <si>
    <t>XAW100193XXXXX</t>
  </si>
  <si>
    <t>zes</t>
  </si>
  <si>
    <t>Where you bought the system .. Indicate whether</t>
  </si>
  <si>
    <t>Fry's Electronics (BM)8</t>
  </si>
  <si>
    <t>XAW1001963XXXX</t>
  </si>
  <si>
    <t>SocraticBliss</t>
  </si>
  <si>
    <t>XAW100196XXXXX</t>
  </si>
  <si>
    <t>SirByte</t>
  </si>
  <si>
    <t>retailer was BM or website</t>
  </si>
  <si>
    <t>XAW1001998XXXX</t>
  </si>
  <si>
    <t>XAW1001XXXXXXX</t>
  </si>
  <si>
    <t>Patodox</t>
  </si>
  <si>
    <t>Duhasst0</t>
  </si>
  <si>
    <t>BM = Brick and Mortar</t>
  </si>
  <si>
    <t>XAW100202XXXXX</t>
  </si>
  <si>
    <t>XAW1002068XXXX</t>
  </si>
  <si>
    <t>XAW10021XXXXXX</t>
  </si>
  <si>
    <t>senas8</t>
  </si>
  <si>
    <t>XAW400012XXXXX</t>
  </si>
  <si>
    <t>roarn20</t>
  </si>
  <si>
    <t>EBGames (BM)</t>
  </si>
  <si>
    <t>XAW400014XXXXX</t>
  </si>
  <si>
    <t>SirECK</t>
  </si>
  <si>
    <t>Walmart Canada</t>
  </si>
  <si>
    <t>XAW400015XXXXX</t>
  </si>
  <si>
    <t>Istolla</t>
  </si>
  <si>
    <t>XAW4000174XXXX</t>
  </si>
  <si>
    <t>Frysenberg</t>
  </si>
  <si>
    <t>CAN/US = Canada and USA or NTSC-U</t>
  </si>
  <si>
    <t>XAW4000181XXXX</t>
  </si>
  <si>
    <t>Magicduck</t>
  </si>
  <si>
    <t>Best Buy (BM)</t>
  </si>
  <si>
    <t>XAW4000189XXXX</t>
  </si>
  <si>
    <t>Adacaia</t>
  </si>
  <si>
    <t>JPN = Japan or NTSC-J</t>
  </si>
  <si>
    <t>GameStop (BM)</t>
  </si>
  <si>
    <t>XAW4000225XXXX</t>
  </si>
  <si>
    <t>FallenArchangel</t>
  </si>
  <si>
    <t>XAW70000XXXXXX</t>
  </si>
  <si>
    <t>Inf3cted_Joka</t>
  </si>
  <si>
    <t>EUR = Europe or PAL</t>
  </si>
  <si>
    <t>AUS</t>
  </si>
  <si>
    <t>EB Games (BM)</t>
  </si>
  <si>
    <t>XAW700015XXXXX</t>
  </si>
  <si>
    <t>ElPres</t>
  </si>
  <si>
    <t>XAW700023XXXXX</t>
  </si>
  <si>
    <t>the-returning-void</t>
  </si>
  <si>
    <t>AUS = Australia</t>
  </si>
  <si>
    <t>Amazon.ca</t>
  </si>
  <si>
    <t>XAW700026XXXXX</t>
  </si>
  <si>
    <t>LoseSilent</t>
  </si>
  <si>
    <t>XAW700050XXXXX</t>
  </si>
  <si>
    <t>XAW70005XXXXXX</t>
  </si>
  <si>
    <t>azza900</t>
  </si>
  <si>
    <t>XAW4000336XXXX</t>
  </si>
  <si>
    <t>PaulZ</t>
  </si>
  <si>
    <t>XAW100008XXXXX</t>
  </si>
  <si>
    <t>Gamestop</t>
  </si>
  <si>
    <t>XAW400022XXXXX</t>
  </si>
  <si>
    <t>Heatran5400</t>
  </si>
  <si>
    <t>-Xplic1T</t>
  </si>
  <si>
    <t>XAJ400173XXXXX</t>
  </si>
  <si>
    <t>amytest</t>
  </si>
  <si>
    <t>XAW700060XXXXX</t>
  </si>
  <si>
    <t>saneki</t>
  </si>
  <si>
    <t>MHXX</t>
  </si>
  <si>
    <t>Yahoo! Japan</t>
  </si>
  <si>
    <t>XAJ100086XXXXX</t>
  </si>
  <si>
    <t>JhoJho</t>
  </si>
  <si>
    <t>XAJ700113XXXXX</t>
  </si>
  <si>
    <t>XAW400033XXXXX</t>
  </si>
  <si>
    <t>KiteFite</t>
  </si>
  <si>
    <t>XAW700071XXXXX</t>
  </si>
  <si>
    <t>Amazon Canada</t>
  </si>
  <si>
    <t>XAW100240XXXXX</t>
  </si>
  <si>
    <t>3.0.1</t>
  </si>
  <si>
    <t>OranginaSprite</t>
  </si>
  <si>
    <t>Best Buy Canada (BM)</t>
  </si>
  <si>
    <t>XAW700070XXXXX</t>
  </si>
  <si>
    <t>mediamarkt PT</t>
  </si>
  <si>
    <t>XAJ7001268XXXXX</t>
  </si>
  <si>
    <t>Molko</t>
  </si>
  <si>
    <t>TAPE</t>
  </si>
  <si>
    <t>XAJ400170XXXXX</t>
  </si>
  <si>
    <t>Jet.com</t>
  </si>
  <si>
    <t>XAW400021XXXXX</t>
  </si>
  <si>
    <t>Elgiganten</t>
  </si>
  <si>
    <t>XAJ700065XXXXX</t>
  </si>
  <si>
    <t>Grey</t>
  </si>
  <si>
    <t>XAW100182XXXXX</t>
  </si>
  <si>
    <t>azoreseuropa</t>
  </si>
  <si>
    <t>XAW70007143284</t>
  </si>
  <si>
    <t>Brayton1234567</t>
  </si>
  <si>
    <t>Walmart (BM)</t>
  </si>
  <si>
    <t>XAW1002063XXXX</t>
  </si>
  <si>
    <t>ur mum</t>
  </si>
  <si>
    <t>vsod99</t>
  </si>
  <si>
    <t>Ebay Seller (Authorized Nintendo Dealer)</t>
  </si>
  <si>
    <t>XAW10024XXXXX</t>
  </si>
  <si>
    <t>Preem</t>
  </si>
  <si>
    <t>XAW100222XXXX</t>
  </si>
  <si>
    <t>Gamestop(BM)</t>
  </si>
  <si>
    <t>XAW100126XXXX</t>
  </si>
  <si>
    <t>AUS/NZ</t>
  </si>
  <si>
    <t>Mightyape</t>
  </si>
  <si>
    <t>XAW400030XXXXX</t>
  </si>
  <si>
    <t>Kawaii</t>
  </si>
  <si>
    <t>XAJ40015XXXXXX</t>
  </si>
  <si>
    <t>XAW10025XXXXXX</t>
  </si>
  <si>
    <t>XAJ70008XXXXXX</t>
  </si>
  <si>
    <t>XAW10018XXXXXX</t>
  </si>
  <si>
    <t>Real Markt</t>
  </si>
  <si>
    <t>XAJ400032XXXXX</t>
  </si>
  <si>
    <t>Naendow</t>
  </si>
  <si>
    <t>XAJ400171XXXXX</t>
  </si>
  <si>
    <t>markgoodmonkey</t>
  </si>
  <si>
    <t>XAW100238XXXXX</t>
  </si>
  <si>
    <t>Unieuro</t>
  </si>
  <si>
    <t>XAJ400141XXXXX</t>
  </si>
  <si>
    <t>Somario</t>
  </si>
  <si>
    <t>Konzol VideoGame Kft</t>
  </si>
  <si>
    <t>XAJ400174XXXX</t>
  </si>
  <si>
    <t>balika011</t>
  </si>
  <si>
    <t>BIG W</t>
  </si>
  <si>
    <t>XAW700049XXXXX</t>
  </si>
  <si>
    <t>gamepark.hu</t>
  </si>
  <si>
    <t>XAJ4001544XXXX</t>
  </si>
  <si>
    <t>werdy</t>
  </si>
  <si>
    <t xml:space="preserve">      Neon</t>
  </si>
  <si>
    <t xml:space="preserve">       GameStop</t>
  </si>
  <si>
    <t>XAW1002515XXXX</t>
  </si>
  <si>
    <t>Bigkuhuna24</t>
  </si>
  <si>
    <t xml:space="preserve">      Grey</t>
  </si>
  <si>
    <t xml:space="preserve">  Amazon.com (US)</t>
  </si>
  <si>
    <t>XAW1002479XXXX</t>
  </si>
  <si>
    <t>WALMART (Canada)</t>
  </si>
  <si>
    <t>XAW10028XXXXXX</t>
  </si>
  <si>
    <t>XAW7000691XXXX</t>
  </si>
  <si>
    <t>Lacius</t>
  </si>
  <si>
    <t>Walmart</t>
  </si>
  <si>
    <t>XAW100207XXXXX</t>
  </si>
  <si>
    <t>planetarian</t>
  </si>
  <si>
    <t>XAW100027XXXXX</t>
  </si>
  <si>
    <t>XAW100208XXXXX</t>
  </si>
  <si>
    <t>XAW4000089XXXXX</t>
  </si>
  <si>
    <t>Private store</t>
  </si>
  <si>
    <t>XAJ400169XXXXX</t>
  </si>
  <si>
    <t>BicCamera</t>
  </si>
  <si>
    <t>XAJ100022XXXXX</t>
  </si>
  <si>
    <t>XAW700079XXXXX</t>
  </si>
  <si>
    <t>XAW100225XXXXX</t>
  </si>
  <si>
    <t>XAW100237XXXXX</t>
  </si>
  <si>
    <t>XAJ700124XXXXX</t>
  </si>
  <si>
    <t>XAJ700045XXXXX</t>
  </si>
  <si>
    <t>XAW100228XXXXX</t>
  </si>
  <si>
    <t>XAJ700132XXXXX</t>
  </si>
  <si>
    <t>altex.ro</t>
  </si>
  <si>
    <t>XAJ400135XXXXX</t>
  </si>
  <si>
    <t>Liverpool</t>
  </si>
  <si>
    <t>XAW100058XXXXX</t>
  </si>
  <si>
    <t>GameStop</t>
  </si>
  <si>
    <t>XAW400016XXXXX</t>
  </si>
  <si>
    <t>Lojas BigBang</t>
  </si>
  <si>
    <t>XAJ400090XXXXX</t>
  </si>
  <si>
    <t>XAJ700104XXXXX</t>
  </si>
  <si>
    <t>Intertoys</t>
  </si>
  <si>
    <t>XAJ70064XXXXX</t>
  </si>
  <si>
    <t>Elgiganten Bäckebol</t>
  </si>
  <si>
    <t>XAJ400081XXXXX</t>
  </si>
  <si>
    <t>XAJ700138XXXXX</t>
  </si>
  <si>
    <t>XAJ700130XXXXX</t>
  </si>
  <si>
    <t>XAW100166XXXXX</t>
  </si>
  <si>
    <t>Walmart Online</t>
  </si>
  <si>
    <t>XAW100209XXXXX</t>
  </si>
  <si>
    <t>XAJ400187XXXXX</t>
  </si>
  <si>
    <t>XAJ700091XXXXX</t>
  </si>
  <si>
    <t>XAW700061XXXXX</t>
  </si>
  <si>
    <t>XAW700059XXXXX</t>
  </si>
  <si>
    <t>Nintendo NYC</t>
  </si>
  <si>
    <t>XAW10017XXXXX</t>
  </si>
  <si>
    <t>XAW700030XXXXX</t>
  </si>
  <si>
    <t>XAW400027XXXXX</t>
  </si>
  <si>
    <t>XAW400023XXXXX</t>
  </si>
  <si>
    <t>XAW100179XXXXX</t>
  </si>
  <si>
    <t>Microplay</t>
  </si>
  <si>
    <t>XAW100006XXXXX</t>
  </si>
  <si>
    <t>XAW100192XXXXX</t>
  </si>
  <si>
    <t>XAW1002252XXXX</t>
  </si>
  <si>
    <t>XAJ700118XXXXX</t>
  </si>
  <si>
    <t>XAW100194XXXXX</t>
  </si>
  <si>
    <t>XAW100018XXXXX</t>
  </si>
  <si>
    <t>XAW100016XXXXX</t>
  </si>
  <si>
    <t>XAW1001396XXXX</t>
  </si>
  <si>
    <t>amazon de</t>
  </si>
  <si>
    <t>XAJ4000416XXXX</t>
  </si>
  <si>
    <t>XAW7001379XXXXX</t>
  </si>
  <si>
    <t>XAW7000695XXXXX</t>
  </si>
  <si>
    <t>Online</t>
  </si>
  <si>
    <t>XAW100173XXXXX</t>
  </si>
  <si>
    <t>Media Markt</t>
  </si>
  <si>
    <t>XAJ70015XXXXX</t>
  </si>
  <si>
    <t>amazon .de</t>
  </si>
  <si>
    <t>XAJ400148XXXXX</t>
  </si>
  <si>
    <t>Blackfall</t>
  </si>
  <si>
    <t>XAW700068XXXXX</t>
  </si>
  <si>
    <t>GameStop in Store</t>
  </si>
  <si>
    <t>XAW1000060XXXX</t>
  </si>
  <si>
    <t>Codemasterv</t>
  </si>
  <si>
    <t>Medimax (BM)</t>
  </si>
  <si>
    <t>XAJ7001162XXXX</t>
  </si>
  <si>
    <t>E.Leclerc</t>
  </si>
  <si>
    <t>XAJ4000046XXXX</t>
  </si>
  <si>
    <t>EBGAMES</t>
  </si>
  <si>
    <t>XAW700012XXXXX</t>
  </si>
  <si>
    <t>XAW4000301XXXX</t>
  </si>
  <si>
    <t>ieatpixels</t>
  </si>
  <si>
    <t>UK</t>
  </si>
  <si>
    <t>Ebay</t>
  </si>
  <si>
    <t>XAJ7001388XXXX</t>
  </si>
  <si>
    <t>Mediamarkt AT</t>
  </si>
  <si>
    <t>XAJ4000779XXXX</t>
  </si>
  <si>
    <t>Mario Red</t>
  </si>
  <si>
    <t>XAW100234XXXXX</t>
  </si>
  <si>
    <t>delete12345</t>
  </si>
  <si>
    <t>Target (B&amp;M)</t>
  </si>
  <si>
    <t>ANU815</t>
  </si>
  <si>
    <t>XAW400028XXXXX</t>
  </si>
  <si>
    <t>Takshi267</t>
  </si>
  <si>
    <t>XAW100256XXXXX</t>
  </si>
  <si>
    <t>XAW700062XXXXX</t>
  </si>
  <si>
    <t>PrivateRyn</t>
  </si>
  <si>
    <t>XAW700081XXXXX</t>
  </si>
  <si>
    <t>YY/6/2017</t>
  </si>
  <si>
    <t>XAJ700075XXXXX</t>
  </si>
  <si>
    <t>Best Buy(BM)</t>
  </si>
  <si>
    <t>XAW700055XXXXX</t>
  </si>
  <si>
    <t>XAW1002127XXXX</t>
  </si>
  <si>
    <t>satan89</t>
  </si>
  <si>
    <t>amazon.de</t>
  </si>
  <si>
    <t>XAJ400205XXXXX</t>
  </si>
  <si>
    <t>pLaYeR^^</t>
  </si>
  <si>
    <t>Germany online</t>
  </si>
  <si>
    <t>otto.de</t>
  </si>
  <si>
    <t>XAJ40016XXXXXX</t>
  </si>
  <si>
    <t>lemmiwinks</t>
  </si>
  <si>
    <t>konzolvilag</t>
  </si>
  <si>
    <t>XAJ10011342XXXX</t>
  </si>
  <si>
    <t>Fnac.com (France)</t>
  </si>
  <si>
    <t>08/XX/2017</t>
  </si>
  <si>
    <t>XAJ400136XXXXX</t>
  </si>
  <si>
    <t>MitsukiUchiha</t>
  </si>
  <si>
    <t>Ehnoah</t>
  </si>
  <si>
    <t>Corte Inglés (ES)</t>
  </si>
  <si>
    <t>XAJ70001484932X</t>
  </si>
  <si>
    <t>Guillem</t>
  </si>
  <si>
    <t>Carrefour (Fr)</t>
  </si>
  <si>
    <t>XAJ700143XXXXX</t>
  </si>
  <si>
    <t>IdahoNate153</t>
  </si>
  <si>
    <t>XAJ7000577XXXX</t>
  </si>
  <si>
    <t>Hamamsy</t>
  </si>
  <si>
    <t>XAJ700157XXXXX</t>
  </si>
  <si>
    <t>deSSy2724</t>
  </si>
  <si>
    <t>MediaMarkt</t>
  </si>
  <si>
    <t>XAJ700135XXXXX</t>
  </si>
  <si>
    <t>XAJ100128XXXXX</t>
  </si>
  <si>
    <t>Smyths Toys</t>
  </si>
  <si>
    <t>XAJ400036XXXXX</t>
  </si>
  <si>
    <t>thinkgeek</t>
  </si>
  <si>
    <t>XAW400232XXXX</t>
  </si>
  <si>
    <t>XAW400236XXXX</t>
  </si>
  <si>
    <t>studio.co.uk</t>
  </si>
  <si>
    <t>XAJ4001972XXXX</t>
  </si>
  <si>
    <t>XAJ700139XXXXX</t>
  </si>
  <si>
    <t>XAJ40090724XXX</t>
  </si>
  <si>
    <t>MarkGPlays</t>
  </si>
  <si>
    <t>XAW1002966XXX</t>
  </si>
  <si>
    <t>3.0.2</t>
  </si>
  <si>
    <t>XAJ7000708XXXX</t>
  </si>
  <si>
    <t>astra221</t>
  </si>
  <si>
    <t>XAW1002013XXXX</t>
  </si>
  <si>
    <t>insearchofthe</t>
  </si>
  <si>
    <t>ARGOS (BM)</t>
  </si>
  <si>
    <t>XAJ100119XXXXX</t>
  </si>
  <si>
    <t>XAW10027289999</t>
  </si>
  <si>
    <t>XAW100230XXXXX</t>
  </si>
  <si>
    <t>XAW700078XXXXX</t>
  </si>
  <si>
    <t>GameStop(BM)</t>
  </si>
  <si>
    <t>XAW10024031XXX</t>
  </si>
  <si>
    <t>L_Strike</t>
  </si>
  <si>
    <t>Target (online)</t>
  </si>
  <si>
    <t>XAW10031798XXX</t>
  </si>
  <si>
    <t>XAW10034634XXX</t>
  </si>
  <si>
    <t>BigW (BM)</t>
  </si>
  <si>
    <t>19/11/2017</t>
  </si>
  <si>
    <t>XAW400042XXXXX</t>
  </si>
  <si>
    <t>Smyths Toys (online)</t>
  </si>
  <si>
    <t>XAJ400212XXXXX</t>
  </si>
  <si>
    <t>NEON</t>
  </si>
  <si>
    <t>Mueller (Germany, local)</t>
  </si>
  <si>
    <t>XAJ40014XXXXXX</t>
  </si>
  <si>
    <t>amazon.co.uk</t>
  </si>
  <si>
    <t>XAJ4002177XXXX</t>
  </si>
  <si>
    <t>XAW700062XXXX</t>
  </si>
  <si>
    <t>Bravo</t>
  </si>
  <si>
    <t>Mediamarkt (NL)</t>
  </si>
  <si>
    <t>Kebabmuts</t>
  </si>
  <si>
    <t>Shoppers Drug Mart</t>
  </si>
  <si>
    <t>XAW100264XXXXX</t>
  </si>
  <si>
    <t>Amazon CAN/US</t>
  </si>
  <si>
    <t>XAW100267XXXXX</t>
  </si>
  <si>
    <t>Her0</t>
  </si>
  <si>
    <t>Elgiganten (BM) (SE)</t>
  </si>
  <si>
    <t>XAJ400146XXXXX</t>
  </si>
  <si>
    <t>XAJ1001182XXXX</t>
  </si>
  <si>
    <t>gay asshole ;)</t>
  </si>
  <si>
    <t>XAJ4001717XXXX</t>
  </si>
  <si>
    <t>cider sex -_•</t>
  </si>
  <si>
    <t>comtech.de</t>
  </si>
  <si>
    <t>XAJ400229XXXXX</t>
  </si>
  <si>
    <t>sake ^^</t>
  </si>
  <si>
    <t>amazon.fr</t>
  </si>
  <si>
    <t>XAJ4004257XXXX</t>
  </si>
  <si>
    <t>4.0.0</t>
  </si>
  <si>
    <t>stinky :p</t>
  </si>
  <si>
    <t>JBHIFI</t>
  </si>
  <si>
    <t>XAW7000928XXXX</t>
  </si>
  <si>
    <t>rhum sparrow</t>
  </si>
  <si>
    <t>ToysRUs</t>
  </si>
  <si>
    <t>XAW100124XXXX</t>
  </si>
  <si>
    <t>fartware: 3.0.1 prrrt</t>
  </si>
  <si>
    <t>Clas  Ohlson</t>
  </si>
  <si>
    <t>XAJ40028146519</t>
  </si>
  <si>
    <t>tequila ?</t>
  </si>
  <si>
    <t>Tesco Direct</t>
  </si>
  <si>
    <t>XAJ700209XXXXX</t>
  </si>
  <si>
    <t>fart  ҉ _, ҉</t>
  </si>
  <si>
    <t>Mediamarkt Erfurt/TP</t>
  </si>
  <si>
    <t>XAJ700121XXXXX</t>
  </si>
  <si>
    <t>pee •_•</t>
  </si>
  <si>
    <t>Leclerc</t>
  </si>
  <si>
    <t>XAJ400250XXXXX</t>
  </si>
  <si>
    <t>absinthe X_X</t>
  </si>
  <si>
    <t>AUCHAN (FR)</t>
  </si>
  <si>
    <t>XAJ700242XXXXX</t>
  </si>
  <si>
    <t>burp é_è</t>
  </si>
  <si>
    <t>Euronics (DE)</t>
  </si>
  <si>
    <t>XAJ700133XXXXX</t>
  </si>
  <si>
    <t>beer pong</t>
  </si>
  <si>
    <t>Gamemania (NL)</t>
  </si>
  <si>
    <t>XAJ700142XXXXX</t>
  </si>
  <si>
    <t>gnac and co</t>
  </si>
  <si>
    <t>XAW7000530XXXX</t>
  </si>
  <si>
    <t>marcel champagnol</t>
  </si>
  <si>
    <t>Berlet Hagen</t>
  </si>
  <si>
    <t>29/12/17</t>
  </si>
  <si>
    <t>XAJ40014766XXX</t>
  </si>
  <si>
    <t>fuckme :-3&lt;Ѽ</t>
  </si>
  <si>
    <t>Euronics (EE)</t>
  </si>
  <si>
    <t>XAJ400155XXXXX</t>
  </si>
  <si>
    <t>shito :-|</t>
  </si>
  <si>
    <t>Mediamarkt (DE)</t>
  </si>
  <si>
    <t>30/12/2017</t>
  </si>
  <si>
    <t>XAJ100127XXXXX</t>
  </si>
  <si>
    <t>gin levis</t>
  </si>
  <si>
    <t>Saturn(DE)</t>
  </si>
  <si>
    <t>crapy :o</t>
  </si>
  <si>
    <t>Amazon.com</t>
  </si>
  <si>
    <t>XAW100297XXXXX</t>
  </si>
  <si>
    <t>ugly johnny :'(</t>
  </si>
  <si>
    <t>JAP</t>
  </si>
  <si>
    <t>Tokopedia</t>
  </si>
  <si>
    <t>25/12/2017</t>
  </si>
  <si>
    <t>XAJ100182XXXXX</t>
  </si>
  <si>
    <t>Martin I.</t>
  </si>
  <si>
    <t>Splatoon2</t>
  </si>
  <si>
    <t>XAW100205XXXXX</t>
  </si>
  <si>
    <t>Poopy è_é</t>
  </si>
  <si>
    <t>28/12/2017</t>
  </si>
  <si>
    <t>XAJ400221XXXXX</t>
  </si>
  <si>
    <t>pisang (peeblood)</t>
  </si>
  <si>
    <t>31/12/2017</t>
  </si>
  <si>
    <t>1FingerAndAWhiski</t>
  </si>
  <si>
    <t>target.com</t>
  </si>
  <si>
    <t>XAW10044277160</t>
  </si>
  <si>
    <t>vodka romanova</t>
  </si>
  <si>
    <t>Coolblue (BM/NL)</t>
  </si>
  <si>
    <t>(s)wine</t>
  </si>
  <si>
    <t>Local store</t>
  </si>
  <si>
    <t>XAJ100123XXXXX</t>
  </si>
  <si>
    <t xml:space="preserve">porto </t>
  </si>
  <si>
    <t>XAW100367XXXXX</t>
  </si>
  <si>
    <t>baileyssima</t>
  </si>
  <si>
    <t>Electroworld.cz</t>
  </si>
  <si>
    <t>Stratouzo</t>
  </si>
  <si>
    <t>Media galaxy (RO)</t>
  </si>
  <si>
    <t>XAJ400231XXXXX</t>
  </si>
  <si>
    <t>XAW100236XXXXX</t>
  </si>
  <si>
    <t>XAJ700224xxxxx</t>
  </si>
  <si>
    <t>Zelda Gray</t>
  </si>
  <si>
    <t>www.dns-shop.ru</t>
  </si>
  <si>
    <t>XAJ400250xxxxx</t>
  </si>
  <si>
    <t>Rolfiatina</t>
  </si>
  <si>
    <t>warp.by</t>
  </si>
  <si>
    <t>XAJ400251xxxxx</t>
  </si>
  <si>
    <t>XAJ400155xxxxx</t>
  </si>
  <si>
    <t>XAJ700107xxxxx</t>
  </si>
  <si>
    <t>XAW700017xxxxx</t>
  </si>
  <si>
    <t>tesnos6921</t>
  </si>
  <si>
    <t>eBay Reseller</t>
  </si>
  <si>
    <t>XAW100125xxxxx</t>
  </si>
  <si>
    <t>Kyle4679</t>
  </si>
  <si>
    <t>Media Markt (DE)</t>
  </si>
  <si>
    <t>puelo</t>
  </si>
  <si>
    <t>XAW100163XXXXX</t>
  </si>
  <si>
    <t>xxzombiepikachu</t>
  </si>
  <si>
    <t>Regional grocery store</t>
  </si>
  <si>
    <t>XAW100203XXXXX</t>
  </si>
  <si>
    <t>Premier Man</t>
  </si>
  <si>
    <t>XAJ700176XXXXX</t>
  </si>
  <si>
    <t>rossh18</t>
  </si>
  <si>
    <t>Amazon.it</t>
  </si>
  <si>
    <t>XAJ7002405XXXX</t>
  </si>
  <si>
    <t>T</t>
  </si>
  <si>
    <t>Unknown</t>
  </si>
  <si>
    <t>XAJ700199XXXXX</t>
  </si>
  <si>
    <t>Menacing</t>
  </si>
  <si>
    <t>XAW100046XXXX</t>
  </si>
  <si>
    <t>LinkSoraZelda</t>
  </si>
  <si>
    <t>XAW100067XXXX</t>
  </si>
  <si>
    <t>?</t>
  </si>
  <si>
    <t>Eglobalcentral</t>
  </si>
  <si>
    <t>XAJ700357XXXXX</t>
  </si>
  <si>
    <t>4.1.0</t>
  </si>
  <si>
    <t>XAW1005525XXXXX</t>
  </si>
  <si>
    <t>4.0.1</t>
  </si>
  <si>
    <t>Urist</t>
  </si>
  <si>
    <t>Boulanger.com</t>
  </si>
  <si>
    <t>27/10/2017</t>
  </si>
  <si>
    <t>XAJ10013805XXX</t>
  </si>
  <si>
    <t>shakin</t>
  </si>
  <si>
    <t>19/02/2018</t>
  </si>
  <si>
    <t>XAJ700257XXXXX</t>
  </si>
  <si>
    <t>chepuha</t>
  </si>
  <si>
    <t>XAW1000659XXXX</t>
  </si>
  <si>
    <t>clitor</t>
  </si>
  <si>
    <t>US</t>
  </si>
  <si>
    <t xml:space="preserve"> 3.0.0</t>
  </si>
  <si>
    <t>CzarCzarCzar</t>
  </si>
  <si>
    <t>xaw100201XXXXX</t>
  </si>
  <si>
    <t>DoIOffend</t>
  </si>
  <si>
    <t>Intermarché (FR)</t>
  </si>
  <si>
    <t>XAJ700137XXXXX</t>
  </si>
  <si>
    <t>Riska</t>
  </si>
  <si>
    <t>GameStop.com</t>
  </si>
  <si>
    <t>XAW100154XXXXX</t>
  </si>
  <si>
    <t>Electricboy</t>
  </si>
  <si>
    <t>Saturn (AT)</t>
  </si>
  <si>
    <t>XAJ700152XXXXX</t>
  </si>
  <si>
    <t>Local Store</t>
  </si>
  <si>
    <t>XAJ400383XXXXX</t>
  </si>
  <si>
    <t>XAJ700319207XX</t>
  </si>
  <si>
    <t>15/02/2018</t>
  </si>
  <si>
    <t>XAJ700272711XX</t>
  </si>
  <si>
    <t xml:space="preserve">    EUR</t>
  </si>
  <si>
    <t xml:space="preserve">  Splatoon 2</t>
  </si>
  <si>
    <t>XAJ4001268XXXX</t>
  </si>
  <si>
    <t>Godofcheese</t>
  </si>
  <si>
    <t>Leclerc (FR)</t>
  </si>
  <si>
    <t>13/01/2018</t>
  </si>
  <si>
    <t>XAJ700145XXXXX</t>
  </si>
  <si>
    <t>Blop</t>
  </si>
  <si>
    <t>XAJ700311XXXXX</t>
  </si>
  <si>
    <t>Newegg</t>
  </si>
  <si>
    <t>XAW400088XXXXX</t>
  </si>
  <si>
    <t>mediamarkt.de</t>
  </si>
  <si>
    <t>XAJ400253XXXXX</t>
  </si>
  <si>
    <t>23/01/18</t>
  </si>
  <si>
    <t>XAJ700248XXXXX</t>
  </si>
  <si>
    <t>Dungeonseeker</t>
  </si>
  <si>
    <t>Bol.com</t>
  </si>
  <si>
    <t>13/03/2018</t>
  </si>
  <si>
    <t>XAJ400311XXXXX</t>
  </si>
  <si>
    <t>Thoopje</t>
  </si>
  <si>
    <t>XAJ700027XXXXX</t>
  </si>
  <si>
    <t>Gamestop US</t>
  </si>
  <si>
    <t>ReHex</t>
  </si>
  <si>
    <t>XAW100581XXXXX</t>
  </si>
  <si>
    <t>Gen15Lien</t>
  </si>
  <si>
    <t>XAW100297xxxxx</t>
  </si>
  <si>
    <t>MrGame20</t>
  </si>
  <si>
    <t>XAW1002181xxxx</t>
  </si>
  <si>
    <t>XAJ7001XXXXXXX</t>
  </si>
  <si>
    <t>XAW100472XXXX</t>
  </si>
  <si>
    <t>angelbless45</t>
  </si>
  <si>
    <t>amazon.it</t>
  </si>
  <si>
    <t>XAJ7003162XXXX</t>
  </si>
  <si>
    <t>eBay Reseller (manhattanproducts)</t>
  </si>
  <si>
    <t>XAW1003556XXXX</t>
  </si>
  <si>
    <t>Golden</t>
  </si>
  <si>
    <t xml:space="preserve">Media Markt (DE) </t>
  </si>
  <si>
    <t>XAJ700089XXXXX</t>
  </si>
  <si>
    <t>eBay (Newegg)</t>
  </si>
  <si>
    <t>XAW400090XXXXX</t>
  </si>
  <si>
    <t>Base Exchange(BX)</t>
  </si>
  <si>
    <t>XAW100443XXXXX</t>
  </si>
  <si>
    <t>Local Store (IT)</t>
  </si>
  <si>
    <t>Saturn (DE)</t>
  </si>
  <si>
    <t>XAJ700256XXXXX</t>
  </si>
  <si>
    <t>XAJ400218XXXXX</t>
  </si>
  <si>
    <t>NoMoreMemes</t>
  </si>
  <si>
    <t>Craigslist/ToysRus</t>
  </si>
  <si>
    <t>XAW100210XXXXX</t>
  </si>
  <si>
    <t>EB Games</t>
  </si>
  <si>
    <t>XAW700052XXXXX</t>
  </si>
  <si>
    <t>eBay (manhattanproducts)</t>
  </si>
  <si>
    <t>XAW100426XXXXX</t>
  </si>
  <si>
    <t>XAJ4000145XXXX</t>
  </si>
  <si>
    <t>Cybernatus</t>
  </si>
  <si>
    <t>XAJ7001444XXXX</t>
  </si>
  <si>
    <t>Aredbullx1</t>
  </si>
  <si>
    <t>Worten (ES)</t>
  </si>
  <si>
    <t>XAJ700329XXXXX</t>
  </si>
  <si>
    <t>Enblacar</t>
  </si>
  <si>
    <t>XAJ7001326XXXX</t>
  </si>
  <si>
    <t>Niorgio</t>
  </si>
  <si>
    <t>31/03/2018</t>
  </si>
  <si>
    <t>XAJ700325XXXXX</t>
  </si>
  <si>
    <t>Filo-Man</t>
  </si>
  <si>
    <t>XAW400104XXXXX</t>
  </si>
  <si>
    <t>Gamestop (DE)</t>
  </si>
  <si>
    <t>MICROMANIA - Buchelay (FR)</t>
  </si>
  <si>
    <t>XAJ700315XXXXX</t>
  </si>
  <si>
    <t>VhS</t>
  </si>
  <si>
    <t>Marktkauf (DE)</t>
  </si>
  <si>
    <t>XAJ400323XXXXX</t>
  </si>
  <si>
    <t>XAJ700154XXXXX</t>
  </si>
  <si>
    <t>v3n3</t>
  </si>
  <si>
    <t>XAW700098XXXXX</t>
  </si>
  <si>
    <t>Catch</t>
  </si>
  <si>
    <t>XAW700013XXXXX</t>
  </si>
  <si>
    <t>SimonMKWii</t>
  </si>
  <si>
    <t>Games Mart Dubai Mall</t>
  </si>
  <si>
    <t>annson24</t>
  </si>
  <si>
    <t>XAJ700141XXXXX</t>
  </si>
  <si>
    <t>PitPitPit</t>
  </si>
  <si>
    <t>XAJ700240XXXXX</t>
  </si>
  <si>
    <t>Various For</t>
  </si>
  <si>
    <t>Otto.de</t>
  </si>
  <si>
    <t>XAJ400313XXXXX</t>
  </si>
  <si>
    <t>Dell.ca</t>
  </si>
  <si>
    <t>15/03/2018</t>
  </si>
  <si>
    <t>XAW100401XXXXX</t>
  </si>
  <si>
    <t>AoM</t>
  </si>
  <si>
    <t>Second Hand Shop in Akihabara</t>
  </si>
  <si>
    <t>18/04/2018</t>
  </si>
  <si>
    <t>XAJ4002003XXXX</t>
  </si>
  <si>
    <t>Xargon</t>
  </si>
  <si>
    <t>Worten BM (PT)</t>
  </si>
  <si>
    <t>17/04/2018</t>
  </si>
  <si>
    <t>XAJ700345XXXXX</t>
  </si>
  <si>
    <t>----</t>
  </si>
  <si>
    <t>Microspot (CH)</t>
  </si>
  <si>
    <t>24/04/2018</t>
  </si>
  <si>
    <t>XAJ700165XXXXX</t>
  </si>
  <si>
    <t>zerbervs</t>
  </si>
  <si>
    <t>XAJ400310XXXXX</t>
  </si>
  <si>
    <t>Bestcena.pl</t>
  </si>
  <si>
    <t>XAJ1002500XXXX</t>
  </si>
  <si>
    <t>lorek123</t>
  </si>
  <si>
    <t>Asia</t>
  </si>
  <si>
    <t>Online store</t>
  </si>
  <si>
    <t>XAK100051XXXXX</t>
  </si>
  <si>
    <t>ForFun</t>
  </si>
  <si>
    <t>27/04/2018</t>
  </si>
  <si>
    <t>XAW100526XXXXX</t>
  </si>
  <si>
    <t>SolidSnake120</t>
  </si>
  <si>
    <t>25/04/2018</t>
  </si>
  <si>
    <t>XAW100668XXXXX</t>
  </si>
  <si>
    <t>cybik</t>
  </si>
  <si>
    <t>26/04/2018</t>
  </si>
  <si>
    <t>XAW100574XXXXX</t>
  </si>
  <si>
    <t>willhack</t>
  </si>
  <si>
    <t>Target (Google Express)</t>
  </si>
  <si>
    <t>XAW1004183XXXX</t>
  </si>
  <si>
    <t>30/04/2018</t>
  </si>
  <si>
    <t>XAW100666XXXXX</t>
  </si>
  <si>
    <t>XAW700132XXXXX</t>
  </si>
  <si>
    <t>TemaniAzbani</t>
  </si>
  <si>
    <t>XAW100572XXXXX</t>
  </si>
  <si>
    <t>Saturn (PL)</t>
  </si>
  <si>
    <t>XAJ100128XXXXXX</t>
  </si>
  <si>
    <t>XAW100595XXXXX</t>
  </si>
  <si>
    <t>Pneumaticat</t>
  </si>
  <si>
    <t>28/04/2018</t>
  </si>
  <si>
    <t>XAJ700107XXXXX</t>
  </si>
  <si>
    <t>Walmart (CA)</t>
  </si>
  <si>
    <t>XAW100662XXXXX</t>
  </si>
  <si>
    <t>AO</t>
  </si>
  <si>
    <t>XAJ700340XXXXX</t>
  </si>
  <si>
    <t>Henx</t>
  </si>
  <si>
    <t>Monster-shop</t>
  </si>
  <si>
    <t>XAJ700198XXXXX</t>
  </si>
  <si>
    <t>EBGames Canada</t>
  </si>
  <si>
    <t>XAW700143XXXXX</t>
  </si>
  <si>
    <t>Moussinet</t>
  </si>
  <si>
    <t>Walmart Canada(BM)</t>
  </si>
  <si>
    <t>XAW100469XXXXX</t>
  </si>
  <si>
    <t>Newegg via eBay</t>
  </si>
  <si>
    <t>XAW400085XXXXX</t>
  </si>
  <si>
    <t>evaders</t>
  </si>
  <si>
    <t>Mercadolivre.com.br</t>
  </si>
  <si>
    <t>XAW100395XXXXX</t>
  </si>
  <si>
    <t>LFPereira</t>
  </si>
  <si>
    <t>EBGames(BM)</t>
  </si>
  <si>
    <t>XAW7000100XXXX</t>
  </si>
  <si>
    <t>xmagic</t>
  </si>
  <si>
    <t>XAW1006318XXXX</t>
  </si>
  <si>
    <t>eBay: proximitystore</t>
  </si>
  <si>
    <t>XAW4000807XXXX</t>
  </si>
  <si>
    <t>XAW1004XXXXXXX</t>
  </si>
  <si>
    <t>XAJ400309XXXXX</t>
  </si>
  <si>
    <t>XAJ100024XXXXXX</t>
  </si>
  <si>
    <t>pandavova</t>
  </si>
  <si>
    <t>Harvey Norman</t>
  </si>
  <si>
    <t>XAW400040XXXXX</t>
  </si>
  <si>
    <t>Auction</t>
  </si>
  <si>
    <t>XAJ100069XXXXX</t>
  </si>
  <si>
    <t>kouchan66</t>
  </si>
  <si>
    <t>Warranty replace</t>
  </si>
  <si>
    <t>30/05/2018</t>
  </si>
  <si>
    <t>XAJ40025246144</t>
  </si>
  <si>
    <t>5.0.2</t>
  </si>
  <si>
    <t>eGlobalCentralUK</t>
  </si>
  <si>
    <t>21/05/18</t>
  </si>
  <si>
    <t>XAW400063XXXXX</t>
  </si>
  <si>
    <t>RJ21</t>
  </si>
  <si>
    <t>seeBest Buy</t>
  </si>
  <si>
    <t>XAW100648XXXXX</t>
  </si>
  <si>
    <t>XAJ400372XXXXX</t>
  </si>
  <si>
    <t>XAW100719xxxxx</t>
  </si>
  <si>
    <t>yodobashi</t>
  </si>
  <si>
    <t>XAJ100276XXXXX</t>
  </si>
  <si>
    <t>Craigslist</t>
  </si>
  <si>
    <t>XAW100681XXXXX</t>
  </si>
  <si>
    <t>XAJ70026900691</t>
  </si>
  <si>
    <t>Martin005</t>
  </si>
  <si>
    <t>XAJ400370xxxx</t>
  </si>
  <si>
    <t>Amazon (DE)</t>
  </si>
  <si>
    <t>XAJ4004500XXXX</t>
  </si>
  <si>
    <t>u/T1biriy</t>
  </si>
  <si>
    <t>Red\Rouge</t>
  </si>
  <si>
    <t>Mvideo.ru</t>
  </si>
  <si>
    <t>XAJ100126xxxxx</t>
  </si>
  <si>
    <t>XAW400127XXXXX</t>
  </si>
  <si>
    <t>MicroCenter (BM)</t>
  </si>
  <si>
    <t>XAW100597XXXXX</t>
  </si>
  <si>
    <t>Infex</t>
  </si>
  <si>
    <t>XAW1005916XXXX</t>
  </si>
  <si>
    <t>Eprice</t>
  </si>
  <si>
    <t>XAJ70031XXXXXX</t>
  </si>
  <si>
    <t>Jhyrachy</t>
  </si>
  <si>
    <t>Game UK (BM)</t>
  </si>
  <si>
    <t>XAJ700418XXXXX</t>
  </si>
  <si>
    <t>droxy</t>
  </si>
  <si>
    <t>XAW10048XXXXX</t>
  </si>
  <si>
    <t>Walmart  (BM)</t>
  </si>
  <si>
    <t>XAW10077XXXXX</t>
  </si>
  <si>
    <t>Amazon US</t>
  </si>
  <si>
    <t>XAW700104xxxxx</t>
  </si>
  <si>
    <t>Costco (QLD)</t>
  </si>
  <si>
    <t>XAW700098xxxxx</t>
  </si>
  <si>
    <t>Fnac store</t>
  </si>
  <si>
    <t>14/07/2018</t>
  </si>
  <si>
    <t>XAJ400486XXXXX</t>
  </si>
  <si>
    <t>XAJ100248XXXXX</t>
  </si>
  <si>
    <t>Bestbuy</t>
  </si>
  <si>
    <t>XAW400150XXXX</t>
  </si>
  <si>
    <t>Bestbuy (BM)</t>
  </si>
  <si>
    <t>XAW1005307xxxx</t>
  </si>
  <si>
    <t>Hipecor</t>
  </si>
  <si>
    <t>Amazon (AUS)</t>
  </si>
  <si>
    <t>XAW400040689xx</t>
  </si>
  <si>
    <t>BodenM</t>
  </si>
  <si>
    <t>XAW400041XXXX</t>
  </si>
  <si>
    <t>CJDennisT</t>
  </si>
  <si>
    <t>XAW7001764XXX</t>
  </si>
  <si>
    <t>XAW100844XXXX</t>
  </si>
  <si>
    <t>4.1.0 (Patched)</t>
  </si>
  <si>
    <t>GameStop (Micromania)</t>
  </si>
  <si>
    <t>XAJ400380*****</t>
  </si>
  <si>
    <t>ratsz</t>
  </si>
  <si>
    <t>XAJ700342XXXX</t>
  </si>
  <si>
    <t>Shopee (Malaysia)</t>
  </si>
  <si>
    <t>XAJ700208xxxxx</t>
  </si>
  <si>
    <t>5.1.0</t>
  </si>
  <si>
    <t>TheFoxie</t>
  </si>
  <si>
    <t>flowdec</t>
  </si>
  <si>
    <t>Fry's</t>
  </si>
  <si>
    <t>XAW1001861XXXXX</t>
  </si>
  <si>
    <t>XAW10072XXXXXX</t>
  </si>
  <si>
    <t>Hyper U (FR)</t>
  </si>
  <si>
    <t>XAJ700401XXXXX</t>
  </si>
  <si>
    <t>Amazon.com.au</t>
  </si>
  <si>
    <t>24/07/2018</t>
  </si>
  <si>
    <t>XAW400045XXXXX</t>
  </si>
  <si>
    <t>neon</t>
  </si>
  <si>
    <t>liverpool</t>
  </si>
  <si>
    <t>XAW40009XXXXXXX</t>
  </si>
  <si>
    <t>??</t>
  </si>
  <si>
    <t>amazon.ca</t>
  </si>
  <si>
    <t>XAW100863XXXXXX</t>
  </si>
  <si>
    <t>4.1.0 (patched)</t>
  </si>
  <si>
    <t>XAW10082XXXXXX</t>
  </si>
  <si>
    <t>surly</t>
  </si>
  <si>
    <t>amazon.es</t>
  </si>
  <si>
    <t>XAJ40050XXXXXX</t>
  </si>
  <si>
    <t>sl</t>
  </si>
  <si>
    <t>21/07/2018</t>
  </si>
  <si>
    <t>XAJ700433XXXXX</t>
  </si>
  <si>
    <t>Local Store (Italy)</t>
  </si>
  <si>
    <t>30/07/2018</t>
  </si>
  <si>
    <t>XAJ400455XXXXX</t>
  </si>
  <si>
    <t>4sylum</t>
  </si>
  <si>
    <t>E. Leclerc</t>
  </si>
  <si>
    <t>13/08/2018</t>
  </si>
  <si>
    <t>XAJ100266XXXXX</t>
  </si>
  <si>
    <t>Chmouf</t>
  </si>
  <si>
    <t>Second Hand User</t>
  </si>
  <si>
    <t>XAJ100166XXXXX</t>
  </si>
  <si>
    <t>L4n6l3y</t>
  </si>
  <si>
    <t>XAW700092XXXXX</t>
  </si>
  <si>
    <t>XAJ700443XXXXX</t>
  </si>
  <si>
    <t>antiNT</t>
  </si>
  <si>
    <t>Dalionstore (ES)</t>
  </si>
  <si>
    <t>XAJ400419XXXXX</t>
  </si>
  <si>
    <t>Walmart (USA/BM)</t>
  </si>
  <si>
    <t>XAW10070XXXXX</t>
  </si>
  <si>
    <t>XAW10080XXXXX</t>
  </si>
  <si>
    <t>XAW7000982XXXX</t>
  </si>
  <si>
    <t>Yangarang</t>
  </si>
  <si>
    <t>XAW100858XXXX</t>
  </si>
  <si>
    <t>Saturn.de</t>
  </si>
  <si>
    <t>31/07/2018</t>
  </si>
  <si>
    <t>XAJ400542XXXXX</t>
  </si>
  <si>
    <t>16/08/2018</t>
  </si>
  <si>
    <t>XAW1007XXXXXXX</t>
  </si>
  <si>
    <t>Allen</t>
  </si>
  <si>
    <t>Walmart (USA - BM)</t>
  </si>
  <si>
    <t>XAW100807XXXXX</t>
  </si>
  <si>
    <t>Dennis</t>
  </si>
  <si>
    <t>17/08/2018</t>
  </si>
  <si>
    <t>XAJ400521XXXXX</t>
  </si>
  <si>
    <t>julian20</t>
  </si>
  <si>
    <t>Walmart (USA)</t>
  </si>
  <si>
    <t>XAW100655XXXXX</t>
  </si>
  <si>
    <t>EternallyAries</t>
  </si>
  <si>
    <t>XAW7001715XXXX</t>
  </si>
  <si>
    <t>Starns</t>
  </si>
  <si>
    <t>XAJ700026XXXXX</t>
  </si>
  <si>
    <t>shopee (singapore)</t>
  </si>
  <si>
    <t>15/08/2018</t>
  </si>
  <si>
    <t>XAJ7004656XXXX</t>
  </si>
  <si>
    <t>LeRoyaumeChampignon</t>
  </si>
  <si>
    <t>29/07/2018</t>
  </si>
  <si>
    <t>XAJ7004380XXXX</t>
  </si>
  <si>
    <t>Calambiel</t>
  </si>
  <si>
    <t>XAW700179XXXXX</t>
  </si>
  <si>
    <t>Soldjermon</t>
  </si>
  <si>
    <t>XAW100752XXXXX</t>
  </si>
  <si>
    <t>badcat</t>
  </si>
  <si>
    <t>XAW100828XXXXX</t>
  </si>
  <si>
    <t>tutus21</t>
  </si>
  <si>
    <t>XAW100829XXXXX</t>
  </si>
  <si>
    <t>farowe</t>
  </si>
  <si>
    <t>07/--/2018</t>
  </si>
  <si>
    <t>XAW100827XXXXX</t>
  </si>
  <si>
    <t>zboubinou</t>
  </si>
  <si>
    <t>MediaMarkt (DE)</t>
  </si>
  <si>
    <t>XAJ400554XXXXX</t>
  </si>
  <si>
    <t>Bl4ckst4r</t>
  </si>
  <si>
    <t>XAW100813XXXXX</t>
  </si>
  <si>
    <t>Goodwill</t>
  </si>
  <si>
    <t>Don Quijote</t>
  </si>
  <si>
    <t>13/08/18</t>
  </si>
  <si>
    <t>XAJ400532XXXXX</t>
  </si>
  <si>
    <t>XAW100794XXXXX</t>
  </si>
  <si>
    <t>Smyths</t>
  </si>
  <si>
    <t>24/08/2018</t>
  </si>
  <si>
    <t>XAJ700304XXXXX</t>
  </si>
  <si>
    <t>XAJ400344XXXXX</t>
  </si>
  <si>
    <t>Goldenwell games (HK)</t>
  </si>
  <si>
    <t>18/03/2018</t>
  </si>
  <si>
    <t>XAJ700371XXXXX</t>
  </si>
  <si>
    <t>Huskie</t>
  </si>
  <si>
    <t>shopee (Malaysia)</t>
  </si>
  <si>
    <t>XAJ7004655XXXX</t>
  </si>
  <si>
    <t>MediaMarkt(BE)</t>
  </si>
  <si>
    <t>21/08/2018</t>
  </si>
  <si>
    <t>XAJ700442XXXXX</t>
  </si>
  <si>
    <t>Fortress(TKO)</t>
  </si>
  <si>
    <t>21/8/2018</t>
  </si>
  <si>
    <t>XAJ700441xxxx</t>
  </si>
  <si>
    <t>Shopee (Singapore)</t>
  </si>
  <si>
    <t>EquiKnox</t>
  </si>
  <si>
    <t>29/08/2018</t>
  </si>
  <si>
    <t>XAJ400132XXXXX</t>
  </si>
  <si>
    <t>Orion</t>
  </si>
  <si>
    <t>KOR</t>
  </si>
  <si>
    <t>Local store (Korea)</t>
  </si>
  <si>
    <t>30/08/2018</t>
  </si>
  <si>
    <t>XAK100053XXXXX</t>
  </si>
  <si>
    <t>14/08/2018</t>
  </si>
  <si>
    <t>XAJ4001129XXXX</t>
  </si>
  <si>
    <t>Xefir</t>
  </si>
  <si>
    <t>TechnoMarkt (DE)</t>
  </si>
  <si>
    <t>21/7/2018</t>
  </si>
  <si>
    <t>XAJ7004175XXXX</t>
  </si>
  <si>
    <t>COBRA</t>
  </si>
  <si>
    <t>Argos (UK)</t>
  </si>
  <si>
    <t>XAJ7002975XXXX</t>
  </si>
  <si>
    <t>The Source (Canada)</t>
  </si>
  <si>
    <t>XAW1008330XXXX</t>
  </si>
  <si>
    <t>Intent</t>
  </si>
  <si>
    <t>Darty (FR)</t>
  </si>
  <si>
    <t>XAJ700391XXXXX</t>
  </si>
  <si>
    <t>SOK</t>
  </si>
  <si>
    <t>XAW100824XXXX</t>
  </si>
  <si>
    <t>XAW100802XXXX</t>
  </si>
  <si>
    <t>MAX</t>
  </si>
  <si>
    <t>Amazon.co.jp</t>
  </si>
  <si>
    <t>XAJ100277XXXXX</t>
  </si>
  <si>
    <t>XAJ700312XXXXX</t>
  </si>
  <si>
    <t>0/08/2018</t>
  </si>
  <si>
    <t>XAW10094xxx</t>
  </si>
  <si>
    <t>Eckz</t>
  </si>
  <si>
    <t>Media Mark</t>
  </si>
  <si>
    <t>XAJ7004372XXX</t>
  </si>
  <si>
    <t>5.1.0 (Patched)</t>
  </si>
  <si>
    <t>mas2k</t>
  </si>
  <si>
    <t>XAJ400599XXXXX</t>
  </si>
  <si>
    <t>P3T3</t>
  </si>
  <si>
    <t>ASIA</t>
  </si>
  <si>
    <t>GameXtreme (Singapore)</t>
  </si>
  <si>
    <t>XAJ70040XXXXXX</t>
  </si>
  <si>
    <t>ydnawodahs</t>
  </si>
  <si>
    <t>Lazada (Vietnamese)</t>
  </si>
  <si>
    <t>XAW400137XXXXX</t>
  </si>
  <si>
    <t>trieunk</t>
  </si>
  <si>
    <t>LotteMart (BM)</t>
  </si>
  <si>
    <t>XAK100448XXXXX</t>
  </si>
  <si>
    <t>lapytopy</t>
  </si>
  <si>
    <t>K.S.P. [Israel]</t>
  </si>
  <si>
    <t>XAW100806XXXXX</t>
  </si>
  <si>
    <t>Worten Spain</t>
  </si>
  <si>
    <t>XAJ4006053XXXX</t>
  </si>
  <si>
    <t>Walmart (US)</t>
  </si>
  <si>
    <t>9/15/2018</t>
  </si>
  <si>
    <t>XAW4001XXXXXXX</t>
  </si>
  <si>
    <t>XAW10091XXXXXX</t>
  </si>
  <si>
    <t>XAW7001767XXXX</t>
  </si>
  <si>
    <t>Nyx</t>
  </si>
  <si>
    <t>fnac store (fr)</t>
  </si>
  <si>
    <t>02/13/2018</t>
  </si>
  <si>
    <t>WORMSTweaker</t>
  </si>
  <si>
    <t>09/14/2018</t>
  </si>
  <si>
    <t>XAJ100261XXXXX</t>
  </si>
  <si>
    <t>eBay - Newegg</t>
  </si>
  <si>
    <t>06/29/2018</t>
  </si>
  <si>
    <t>XAW100548XXXXX</t>
  </si>
  <si>
    <t>n/a</t>
  </si>
  <si>
    <t>07/15/2018</t>
  </si>
  <si>
    <t>XAW1008123XXXX</t>
  </si>
  <si>
    <t>Eur</t>
  </si>
  <si>
    <t>ebay</t>
  </si>
  <si>
    <t>XAJ40055xxxxxxx</t>
  </si>
  <si>
    <t>Gib72</t>
  </si>
  <si>
    <t>N/A</t>
  </si>
  <si>
    <t>09//17/18</t>
  </si>
  <si>
    <t>XAJ400028xxxxxxx</t>
  </si>
  <si>
    <t>XAJ40000534XXX</t>
  </si>
  <si>
    <t>Emil</t>
  </si>
  <si>
    <t>Qoo10 (SG)</t>
  </si>
  <si>
    <t>GREY</t>
  </si>
  <si>
    <t>GAME STOP</t>
  </si>
  <si>
    <t>9/17/18</t>
  </si>
  <si>
    <t>XAW100841XXXX</t>
  </si>
  <si>
    <t>KG</t>
  </si>
  <si>
    <t>ebay seller - Germany</t>
  </si>
  <si>
    <t>9/22/18</t>
  </si>
  <si>
    <t>XAJ7004426XXXX</t>
  </si>
  <si>
    <t>XX</t>
  </si>
  <si>
    <t>gamestop</t>
  </si>
  <si>
    <t>9/23/18</t>
  </si>
  <si>
    <t>XAW100875XXXXX</t>
  </si>
  <si>
    <t>YourMomsName</t>
  </si>
  <si>
    <t>XAJ7000436XXXXX</t>
  </si>
  <si>
    <t>9/24/18</t>
  </si>
  <si>
    <t>Lazada (Malaysia)</t>
  </si>
  <si>
    <t>9/18/18</t>
  </si>
  <si>
    <t>XAJ700464XXXXX</t>
  </si>
  <si>
    <t>9/21/2018</t>
  </si>
  <si>
    <t>XAJ70027XXXXXX</t>
  </si>
  <si>
    <t>moogri</t>
  </si>
  <si>
    <t>souq.com</t>
  </si>
  <si>
    <t>9/25/2018</t>
  </si>
  <si>
    <t>XAJ700435XXXXX</t>
  </si>
  <si>
    <t>7/14/2018</t>
  </si>
  <si>
    <t>XAW100793XXXXX</t>
  </si>
  <si>
    <t>Cyan_Cupcake</t>
  </si>
  <si>
    <t>XAW100042XXXXX</t>
  </si>
  <si>
    <t>MacDoesReddit</t>
  </si>
  <si>
    <t>Local Shop in Dubai</t>
  </si>
  <si>
    <t>7/27/2018</t>
  </si>
  <si>
    <t>XAJ700431XXXXXX</t>
  </si>
  <si>
    <t>6.1.2</t>
  </si>
  <si>
    <t>Shadow</t>
  </si>
  <si>
    <t>Darty</t>
  </si>
  <si>
    <t>4.1.2</t>
  </si>
  <si>
    <t>MediaMarkt (ES)</t>
  </si>
  <si>
    <t>XAJ700473XXXXX</t>
  </si>
  <si>
    <t>XAJ400573XXXXX</t>
  </si>
  <si>
    <t>MaingauEnergieShop (Germany)</t>
  </si>
  <si>
    <t>XAJ400452XXXXX</t>
  </si>
  <si>
    <t>bug</t>
  </si>
  <si>
    <t>GameStop (Italy)</t>
  </si>
  <si>
    <t>XAJ400053XXXXX</t>
  </si>
  <si>
    <t>Kerminos</t>
  </si>
  <si>
    <t>XAJ70039XXXXXX</t>
  </si>
  <si>
    <t>Carrefour (France)</t>
  </si>
  <si>
    <t>11/13/2018</t>
  </si>
  <si>
    <t>XAJ4004369XXXX</t>
  </si>
  <si>
    <t>eur</t>
  </si>
  <si>
    <t>Micromania (France)</t>
  </si>
  <si>
    <t>XAJ70045XXXXX</t>
  </si>
  <si>
    <t>XAW100450XXXX</t>
  </si>
  <si>
    <t>YES</t>
  </si>
  <si>
    <t>grey</t>
  </si>
  <si>
    <t>XAW100805XXXX</t>
  </si>
  <si>
    <t>AMAZON</t>
  </si>
  <si>
    <t>XAW100774XXXX</t>
  </si>
  <si>
    <t>XAW10013XXXXX</t>
  </si>
  <si>
    <t>EBAY</t>
  </si>
  <si>
    <t>LATAMEL-LIVERPOOL (Mexico)</t>
  </si>
  <si>
    <t>11/14/2018</t>
  </si>
  <si>
    <t>XAW1008XXXXXXX</t>
  </si>
  <si>
    <t>CamarilloJsr16</t>
  </si>
  <si>
    <t>ONLINE (MEXICO)</t>
  </si>
  <si>
    <t>11/15/2018</t>
  </si>
  <si>
    <t>XAW100899XXXX</t>
  </si>
  <si>
    <t>4.1.0 (PATCHED)</t>
  </si>
  <si>
    <t>WOTRIX21</t>
  </si>
  <si>
    <t>Amazon ES</t>
  </si>
  <si>
    <t>1..0.0</t>
  </si>
  <si>
    <t>Collado</t>
  </si>
  <si>
    <t>Toys"R"Us Online (DE)</t>
  </si>
  <si>
    <t>XAJ700479XXXXX</t>
  </si>
  <si>
    <t>us</t>
  </si>
  <si>
    <t>gray</t>
  </si>
  <si>
    <t>SEARS MÉXICO</t>
  </si>
  <si>
    <t>XAW10088XXXXXX</t>
  </si>
  <si>
    <t>eternal darkness</t>
  </si>
  <si>
    <t>CeX</t>
  </si>
  <si>
    <t>XAJ700412XXXXX</t>
  </si>
  <si>
    <t>xeeynamo</t>
  </si>
  <si>
    <t>9/15/18</t>
  </si>
  <si>
    <t>XAW100079XXXXX</t>
  </si>
  <si>
    <t>dank.onion</t>
  </si>
  <si>
    <t>1C-Interes Retail Store (Russia)</t>
  </si>
  <si>
    <t>XAJ700231XXXXX</t>
  </si>
  <si>
    <t>5.0.0</t>
  </si>
  <si>
    <t>(used)</t>
  </si>
  <si>
    <t>XAJ100273XXXXX</t>
  </si>
  <si>
    <t>6.1.0</t>
  </si>
  <si>
    <t>CAN</t>
  </si>
  <si>
    <t>toy r us</t>
  </si>
  <si>
    <t>10/26/18</t>
  </si>
  <si>
    <t>XAW10031XXXXXX</t>
  </si>
  <si>
    <t>HB</t>
  </si>
  <si>
    <t>XAW40018XXXXXX</t>
  </si>
  <si>
    <t>MEX/US</t>
  </si>
  <si>
    <t>Amazon Mexico</t>
  </si>
  <si>
    <t>XAW100755XXXXXX</t>
  </si>
  <si>
    <t>GODDUKEMONEXA</t>
  </si>
  <si>
    <t>XAJ400627XXXXXX</t>
  </si>
  <si>
    <t>MEX</t>
  </si>
  <si>
    <t>GRAY</t>
  </si>
  <si>
    <t>XAW10077XXXXXXX</t>
  </si>
  <si>
    <t>eleazarluffy</t>
  </si>
  <si>
    <t>Fortnite neon</t>
  </si>
  <si>
    <t>XAW10079XXXXXX</t>
  </si>
  <si>
    <t>emperor651</t>
  </si>
  <si>
    <t>shoppers drug mart</t>
  </si>
  <si>
    <t>11/19/18</t>
  </si>
  <si>
    <t>XAW100623XXXXX</t>
  </si>
  <si>
    <t>-</t>
  </si>
  <si>
    <t>XAW10050063XXX</t>
  </si>
  <si>
    <t>deosc</t>
  </si>
  <si>
    <t>XAW100487XXXXX</t>
  </si>
  <si>
    <t>5.2.0</t>
  </si>
  <si>
    <t>Mithryl</t>
  </si>
  <si>
    <t>MercadoLivre</t>
  </si>
  <si>
    <t>XAW100775XXXXX</t>
  </si>
  <si>
    <t>Adrianolls</t>
  </si>
  <si>
    <t>Sam's</t>
  </si>
  <si>
    <t>XAW100765XXXXX</t>
  </si>
  <si>
    <t>KSA</t>
  </si>
  <si>
    <t>Souq.com</t>
  </si>
  <si>
    <t>XAJ7004651XXXX</t>
  </si>
  <si>
    <t>XAW100791XXXXX</t>
  </si>
  <si>
    <t>bushwick2002</t>
  </si>
  <si>
    <t>Fnac</t>
  </si>
  <si>
    <t>XAJ100269XXXXX</t>
  </si>
  <si>
    <t>XAJ100270XXXXX</t>
  </si>
  <si>
    <t>XAW4001037XXXX</t>
  </si>
  <si>
    <t>Linio</t>
  </si>
  <si>
    <t>XAW10075XXXXXX</t>
  </si>
  <si>
    <t>JP</t>
  </si>
  <si>
    <t>Tokyo</t>
  </si>
  <si>
    <t>XAJ40056XXXXXX</t>
  </si>
  <si>
    <t>MC</t>
  </si>
  <si>
    <t>XAJ400306xxxxx</t>
  </si>
  <si>
    <t xml:space="preserve">Mario Kart 8 </t>
  </si>
  <si>
    <t>11/23/2018</t>
  </si>
  <si>
    <t>XAW700231XXXX</t>
  </si>
  <si>
    <t>SilenceStarr</t>
  </si>
  <si>
    <t>XAJ400483XXXXX</t>
  </si>
  <si>
    <t>XAJ4006725XXXX</t>
  </si>
  <si>
    <t>PRAGMA</t>
  </si>
  <si>
    <t>XAJ70056XXXXX</t>
  </si>
  <si>
    <t>PurpleH</t>
  </si>
  <si>
    <t>Let's Go LE</t>
  </si>
  <si>
    <t>store.nintendo.co.uk</t>
  </si>
  <si>
    <t>XAJ10035XXXXX</t>
  </si>
  <si>
    <t>JoshM</t>
  </si>
  <si>
    <t>GAME UK BM</t>
  </si>
  <si>
    <t>XAJ40054XXXXX</t>
  </si>
  <si>
    <t>KorewaStrawberry</t>
  </si>
  <si>
    <t>Wal-mart</t>
  </si>
  <si>
    <t>9/28/2018</t>
  </si>
  <si>
    <t>XAW1008484XXXX</t>
  </si>
  <si>
    <t>Supernova</t>
  </si>
  <si>
    <t>Imported To India</t>
  </si>
  <si>
    <t>11/25/2018</t>
  </si>
  <si>
    <t>XAJ70053XXXXXX</t>
  </si>
  <si>
    <t>Unk0wnh3x</t>
  </si>
  <si>
    <t>Smash</t>
  </si>
  <si>
    <t>GAME</t>
  </si>
  <si>
    <t>11/16/2018</t>
  </si>
  <si>
    <t>XAJ10033XXXXXX</t>
  </si>
  <si>
    <t>4.1.0(Patched)</t>
  </si>
  <si>
    <t>Brio</t>
  </si>
  <si>
    <t>XAJ10035xxxxxx</t>
  </si>
  <si>
    <t>miniadri</t>
  </si>
  <si>
    <t xml:space="preserve">BestBuy </t>
  </si>
  <si>
    <t>XAW4001612XXXX</t>
  </si>
  <si>
    <t>XAJ400479xxxxx</t>
  </si>
  <si>
    <t>Fnac store (FRA)</t>
  </si>
  <si>
    <t>XAJ400696XXXXX</t>
  </si>
  <si>
    <t>CHL</t>
  </si>
  <si>
    <t>Ripley.com (CL)</t>
  </si>
  <si>
    <t>XAW400012XXXXXX</t>
  </si>
  <si>
    <t>DhKDc</t>
  </si>
  <si>
    <t>Amazon AU</t>
  </si>
  <si>
    <t>XAW70011XXXXXX</t>
  </si>
  <si>
    <t xml:space="preserve">Kvik@ResetERA </t>
  </si>
  <si>
    <t xml:space="preserve">Gamestop </t>
  </si>
  <si>
    <t>11/22/18</t>
  </si>
  <si>
    <t>XAW10085XXXXXX</t>
  </si>
  <si>
    <t xml:space="preserve">Sara_06515 </t>
  </si>
  <si>
    <t>MediaMarkt Spain</t>
  </si>
  <si>
    <t>XAJ7004005XXXX</t>
  </si>
  <si>
    <t>Dominguti</t>
  </si>
  <si>
    <t>XAW7000968XXXX</t>
  </si>
  <si>
    <t>sash</t>
  </si>
  <si>
    <t>Cora FR</t>
  </si>
  <si>
    <t>XAJ400433XXXXX</t>
  </si>
  <si>
    <t>Ramzer</t>
  </si>
  <si>
    <t>DataBlitz (PH)</t>
  </si>
  <si>
    <t>A-Oniichan</t>
  </si>
  <si>
    <t>Unieuro (IT)</t>
  </si>
  <si>
    <t>XAJ700398XXXXX</t>
  </si>
  <si>
    <t>Khols</t>
  </si>
  <si>
    <t>11/21/18</t>
  </si>
  <si>
    <t>XAW100972</t>
  </si>
  <si>
    <t>Ascend</t>
  </si>
  <si>
    <t>Pokemon</t>
  </si>
  <si>
    <t>Carrefour (FR)</t>
  </si>
  <si>
    <t>XAJ10037XXXXXX</t>
  </si>
  <si>
    <t>5.1 (Patched)</t>
  </si>
  <si>
    <t>Trondheim Power lade arena</t>
  </si>
  <si>
    <t>XAJ400344xxxxxx</t>
  </si>
  <si>
    <t>sew</t>
  </si>
  <si>
    <t>Gamestop.com</t>
  </si>
  <si>
    <t>11/24/2018</t>
  </si>
  <si>
    <t>XAW100741XXXXX</t>
  </si>
  <si>
    <t>XAW100920XXXXX</t>
  </si>
  <si>
    <t>Reaper2122</t>
  </si>
  <si>
    <t>rakuten.com</t>
  </si>
  <si>
    <t>XAW100826XXXXX</t>
  </si>
  <si>
    <t xml:space="preserve">KOR </t>
  </si>
  <si>
    <t>yong san</t>
  </si>
  <si>
    <t>XAK1000569XXXXX</t>
  </si>
  <si>
    <t>abdou fahem</t>
  </si>
  <si>
    <t>XAW1000876XXXX</t>
  </si>
  <si>
    <t>Tunersub#1209</t>
  </si>
  <si>
    <t>XAJ7003120</t>
  </si>
  <si>
    <t>can/US</t>
  </si>
  <si>
    <t>XAW700177XXXX</t>
  </si>
  <si>
    <t>XAW1000363XXXX</t>
  </si>
  <si>
    <t>BloodMarth</t>
  </si>
  <si>
    <t>Full Game (2nd hand)</t>
  </si>
  <si>
    <t>XAJ7001400XXXX</t>
  </si>
  <si>
    <t>dundiego</t>
  </si>
  <si>
    <t>Alpha Games (alternative mkt)</t>
  </si>
  <si>
    <t>2018 Dec 1</t>
  </si>
  <si>
    <t>XAW10084XXXXXX</t>
  </si>
  <si>
    <t>Johnny C</t>
  </si>
  <si>
    <t>12/14/2017</t>
  </si>
  <si>
    <t>XAW1004197XXXX</t>
  </si>
  <si>
    <t>aarizaga85</t>
  </si>
  <si>
    <t>2nd hand</t>
  </si>
  <si>
    <t>3/15/2017</t>
  </si>
  <si>
    <t>XAW100053XXXXX</t>
  </si>
  <si>
    <t>Androidbot777</t>
  </si>
  <si>
    <t xml:space="preserve"> Alcampo (spain)</t>
  </si>
  <si>
    <t>XAJ400374XXXXX</t>
  </si>
  <si>
    <t>TheVitalus</t>
  </si>
  <si>
    <t>Media Markt (de)</t>
  </si>
  <si>
    <t>XAJ4004824XXXX</t>
  </si>
  <si>
    <t>Euronics (de)</t>
  </si>
  <si>
    <t>XAJ100141XXXXX</t>
  </si>
  <si>
    <t>dr_d00m</t>
  </si>
  <si>
    <t>Auchan (France)</t>
  </si>
  <si>
    <t>soaresden</t>
  </si>
  <si>
    <t>Media Markt (Belgium)</t>
  </si>
  <si>
    <t>XAJ40043XXXXXX</t>
  </si>
  <si>
    <t>--</t>
  </si>
  <si>
    <t>Ebay new</t>
  </si>
  <si>
    <t>XAJ700413XXXXX</t>
  </si>
  <si>
    <t>Kammy</t>
  </si>
  <si>
    <t>hitechricambi (it)</t>
  </si>
  <si>
    <t>XAJ400363XXXXX</t>
  </si>
  <si>
    <t>Fnac (FR)</t>
  </si>
  <si>
    <t>XAJ10034XXXXXX</t>
  </si>
  <si>
    <t>Luyi14</t>
  </si>
  <si>
    <t>Maxxi Games (FR)</t>
  </si>
  <si>
    <t>XAJ40034XXXXXX</t>
  </si>
  <si>
    <t>6.2.0</t>
  </si>
  <si>
    <t>cmens23</t>
  </si>
  <si>
    <t>XAW100727XXXX</t>
  </si>
  <si>
    <t>Whitak3r</t>
  </si>
  <si>
    <t>Ebay.it</t>
  </si>
  <si>
    <t>XAJ1003555xxxx</t>
  </si>
  <si>
    <t>4.1.0 Patched</t>
  </si>
  <si>
    <t>Pippo</t>
  </si>
  <si>
    <t>Mario Kart</t>
  </si>
  <si>
    <t>GAME UK Online</t>
  </si>
  <si>
    <t>XAJ700420XXXXX</t>
  </si>
  <si>
    <t>Commissar Dinxy</t>
  </si>
  <si>
    <t>Neon Mario Kart Bundle</t>
  </si>
  <si>
    <t>Mediamarkt (DE, offline)</t>
  </si>
  <si>
    <t>7 Dec. 2018</t>
  </si>
  <si>
    <t>XAJ400XXXXXXX</t>
  </si>
  <si>
    <t>Helpy</t>
  </si>
  <si>
    <t>Carrefour</t>
  </si>
  <si>
    <t>XAJ700423XXXXX</t>
  </si>
  <si>
    <t>The nEuR0LoGUe</t>
  </si>
  <si>
    <t>8 Dec 2018</t>
  </si>
  <si>
    <t>XAW100729XXXXX</t>
  </si>
  <si>
    <t>CA</t>
  </si>
  <si>
    <t>Shoppers Drugmart</t>
  </si>
  <si>
    <t>9 dec 2018</t>
  </si>
  <si>
    <t>XAW100739XXXXX</t>
  </si>
  <si>
    <t xml:space="preserve">                  Silphroad</t>
  </si>
  <si>
    <t>10 Dec 2018</t>
  </si>
  <si>
    <t>XAJ400370xxxxx</t>
  </si>
  <si>
    <t>Asio</t>
  </si>
  <si>
    <t>Zmart.cl</t>
  </si>
  <si>
    <t>XAW70023XXXXXX</t>
  </si>
  <si>
    <t>6.2.0 Patched</t>
  </si>
  <si>
    <t>TheWisz</t>
  </si>
  <si>
    <t>XAW10068XXXXXX</t>
  </si>
  <si>
    <t>jp</t>
  </si>
  <si>
    <t>amazon.co.jp</t>
  </si>
  <si>
    <t>XAJ700533XXXXX</t>
  </si>
  <si>
    <t>Qoo10</t>
  </si>
  <si>
    <t>XAK10006XXXXXX</t>
  </si>
  <si>
    <t>XAW700173XXXXX</t>
  </si>
  <si>
    <t>PapayaJuice</t>
  </si>
  <si>
    <t>Hitmeister.de  (DE,Online)</t>
  </si>
  <si>
    <t>XAJ7002534XXXXX</t>
  </si>
  <si>
    <t>Sancho</t>
  </si>
  <si>
    <t>Fifa 2019</t>
  </si>
  <si>
    <t>eldorado.ru</t>
  </si>
  <si>
    <t>XAJ7000464XXXXX</t>
  </si>
  <si>
    <t>airnya</t>
  </si>
  <si>
    <t>Mediamarkt (DE, Store)</t>
  </si>
  <si>
    <t>XAJ400482XXXXX</t>
  </si>
  <si>
    <t>K.P</t>
  </si>
  <si>
    <t>ojfz</t>
  </si>
  <si>
    <t>11/24/18</t>
  </si>
  <si>
    <t>XAW100918xxxxx</t>
  </si>
  <si>
    <t>bassclarinetl2</t>
  </si>
  <si>
    <t>Saturn (DE, Store)</t>
  </si>
  <si>
    <t>XAJ7005XXXXXX</t>
  </si>
  <si>
    <t>Syscore</t>
  </si>
  <si>
    <t>Elgiganten (SE, Store)</t>
  </si>
  <si>
    <t>XAJ7000039XXXX</t>
  </si>
  <si>
    <t>Blom</t>
  </si>
  <si>
    <t>Wal-Mart (BM)</t>
  </si>
  <si>
    <t>17 Dec 2018</t>
  </si>
  <si>
    <t>XAJ400366XXXXX</t>
  </si>
  <si>
    <t>AnukTheWolf</t>
  </si>
  <si>
    <t>Cdiscount</t>
  </si>
  <si>
    <t>XAJ4007375XXXX</t>
  </si>
  <si>
    <t>Game Store</t>
  </si>
  <si>
    <t>XAJ400473xxxxx</t>
  </si>
  <si>
    <t>4.1 works</t>
  </si>
  <si>
    <t>xhellocici</t>
  </si>
  <si>
    <t>Wal-Mart</t>
  </si>
  <si>
    <t>XAW100490XXXXX</t>
  </si>
  <si>
    <t>AlphaMercy84</t>
  </si>
  <si>
    <t>Clubsergio</t>
  </si>
  <si>
    <t>XAW700196XXXXX</t>
  </si>
  <si>
    <t>astrapeboy</t>
  </si>
  <si>
    <t>XAJ7003270XXXX</t>
  </si>
  <si>
    <t>mon</t>
  </si>
  <si>
    <t>tytr</t>
  </si>
  <si>
    <t>XAJ100369XXXX</t>
  </si>
  <si>
    <t>20/12/18</t>
  </si>
  <si>
    <t>XAJ70050140346</t>
  </si>
  <si>
    <t>4.2.0</t>
  </si>
  <si>
    <t>XAJ70050140347</t>
  </si>
  <si>
    <t>Digitizer</t>
  </si>
  <si>
    <t>XAJ70050140348</t>
  </si>
  <si>
    <t>XAW100006</t>
  </si>
  <si>
    <t>XAJ100259XXXXX</t>
  </si>
  <si>
    <t>Smyths ToyStore (BM)</t>
  </si>
  <si>
    <t>XAW14090350211</t>
  </si>
  <si>
    <t>Seriel</t>
  </si>
  <si>
    <t>Gamemania.nl (NL)</t>
  </si>
  <si>
    <t>25/01/2019</t>
  </si>
  <si>
    <t>XAJ700496XXXXX</t>
  </si>
  <si>
    <t>Whatever4000</t>
  </si>
  <si>
    <t>XAJ100121XXXXX</t>
  </si>
  <si>
    <t>23/01/2019</t>
  </si>
  <si>
    <t>XAJ70045XXXXXX</t>
  </si>
  <si>
    <t>XAJ400474XXXXX</t>
  </si>
  <si>
    <t>T-Rexed</t>
  </si>
  <si>
    <t>Sainsbury's</t>
  </si>
  <si>
    <t>19/01/2019</t>
  </si>
  <si>
    <t>XAJ700411XXXXX</t>
  </si>
  <si>
    <t>15/12/2018</t>
  </si>
  <si>
    <t>XAJ40052XXXXXX</t>
  </si>
  <si>
    <t>Langer</t>
  </si>
  <si>
    <t>28/1/2019</t>
  </si>
  <si>
    <t>XAJ700424XXXXX</t>
  </si>
  <si>
    <t>eMag (RO)</t>
  </si>
  <si>
    <t>w</t>
  </si>
  <si>
    <t>XAJ400695XXX</t>
  </si>
  <si>
    <t>TheDesertFox</t>
  </si>
  <si>
    <t>TW</t>
  </si>
  <si>
    <t>Carrefour (TW)</t>
  </si>
  <si>
    <t>XAK10000183443</t>
  </si>
  <si>
    <t>Valxe</t>
  </si>
  <si>
    <t>Red/Blue</t>
  </si>
  <si>
    <t>KSP (Israel)</t>
  </si>
  <si>
    <t>XAW40012XXXX</t>
  </si>
  <si>
    <t>XAW10122012447</t>
  </si>
  <si>
    <t>XAW1006072XXXX</t>
  </si>
  <si>
    <t>Hopu</t>
  </si>
  <si>
    <t>Amazon (FR)</t>
  </si>
  <si>
    <t>30/01/2019</t>
  </si>
  <si>
    <t>XAJ4004509XXXX</t>
  </si>
  <si>
    <t>XAJ7004191XXXX</t>
  </si>
  <si>
    <t>MasterDomino</t>
  </si>
  <si>
    <t>XAJ40045512434</t>
  </si>
  <si>
    <t>Littlewoods (UK)</t>
  </si>
  <si>
    <t>XAJ4006659XXXX</t>
  </si>
  <si>
    <t>6.2 (patched)</t>
  </si>
  <si>
    <t>NYCSavage</t>
  </si>
  <si>
    <t>XAW10066XXXX</t>
  </si>
  <si>
    <t>Fortnite</t>
  </si>
  <si>
    <t>Geant Casino</t>
  </si>
  <si>
    <t>Novembre 2018</t>
  </si>
  <si>
    <t>XAJ4005756XXXX</t>
  </si>
  <si>
    <t>6.0 (Patched)</t>
  </si>
  <si>
    <t>XAJ4004805XXXX</t>
  </si>
  <si>
    <t>XAJ4004829XXXX</t>
  </si>
  <si>
    <t>XAJ4006439XXXX</t>
  </si>
  <si>
    <t>13/02/2019</t>
  </si>
  <si>
    <t>XAW1002359XXXX</t>
  </si>
  <si>
    <t>Mediamarkt (Ger)</t>
  </si>
  <si>
    <t>13/01/2019</t>
  </si>
  <si>
    <t>XAJ4003055XXXX</t>
  </si>
  <si>
    <t>Soosele</t>
  </si>
  <si>
    <t>Amazon.fr</t>
  </si>
  <si>
    <t>XAJ4005818XXXX</t>
  </si>
  <si>
    <t>Rem.</t>
  </si>
  <si>
    <t>Worten (PT)</t>
  </si>
  <si>
    <t>16/02/2019</t>
  </si>
  <si>
    <t>XAJ40045XXXX</t>
  </si>
  <si>
    <t>17/02/2019</t>
  </si>
  <si>
    <t>XAW1008XXXX</t>
  </si>
  <si>
    <t>6.2.0 (Patched)</t>
  </si>
  <si>
    <t>XAJ700422XXXXX</t>
  </si>
  <si>
    <t>Gleydar</t>
  </si>
  <si>
    <t>Wadi.com (KSA)</t>
  </si>
  <si>
    <t>14/09/2018</t>
  </si>
  <si>
    <t>XAJ7004050XXXX</t>
  </si>
  <si>
    <t>mvideo.ru (RUS)</t>
  </si>
  <si>
    <t>22/02/2019</t>
  </si>
  <si>
    <t>XAJ4003835XXXX</t>
  </si>
  <si>
    <t>VitSun</t>
  </si>
  <si>
    <t>Ozon (RUS)</t>
  </si>
  <si>
    <t>14/02/2019</t>
  </si>
  <si>
    <t>XAJ4004785XXXX</t>
  </si>
  <si>
    <t>Xeosik</t>
  </si>
  <si>
    <t>XAW100787XXXX</t>
  </si>
  <si>
    <t>darkziosj</t>
  </si>
  <si>
    <t>Mighty Ape</t>
  </si>
  <si>
    <t>XAW7001808XXXX</t>
  </si>
  <si>
    <t>jabz10</t>
  </si>
  <si>
    <t>XAW10081XXXXXX</t>
  </si>
  <si>
    <t>SaltyDog</t>
  </si>
  <si>
    <t>XAW1008543XXXX</t>
  </si>
  <si>
    <t>lapras2494</t>
  </si>
  <si>
    <t>MediaGalaxy (RO)</t>
  </si>
  <si>
    <t>XAJ400306XXXXX</t>
  </si>
  <si>
    <t>Stormillidan</t>
  </si>
  <si>
    <t>Webhallen (Swe)</t>
  </si>
  <si>
    <t>23/02/2019</t>
  </si>
  <si>
    <t>JB</t>
  </si>
  <si>
    <t>XAW70002415607</t>
  </si>
  <si>
    <t>BANDITO</t>
  </si>
  <si>
    <t>24/02/2019</t>
  </si>
  <si>
    <t>XAW10103774487</t>
  </si>
  <si>
    <t>7.0.1(Not tested)</t>
  </si>
  <si>
    <t>cr@sh</t>
  </si>
  <si>
    <t>26/02/2019</t>
  </si>
  <si>
    <t>XAJ4006405XXXX</t>
  </si>
  <si>
    <t>GAME UK</t>
  </si>
  <si>
    <t>14/06/2018</t>
  </si>
  <si>
    <t>XAJ4004733XXXX</t>
  </si>
  <si>
    <t>Spooon</t>
  </si>
  <si>
    <t>XAJ40029411319</t>
  </si>
  <si>
    <t>Bloomingdales</t>
  </si>
  <si>
    <t>20/02/2019</t>
  </si>
  <si>
    <t>XAW100982XXXX</t>
  </si>
  <si>
    <t>Imported (eBay)</t>
  </si>
  <si>
    <t>XAJ100091XXXXX</t>
  </si>
  <si>
    <t>RED/Blue</t>
  </si>
  <si>
    <t>XAW10067XXXXX</t>
  </si>
  <si>
    <t>OhioSuX</t>
  </si>
  <si>
    <t>San Andresito Bogota Colombia</t>
  </si>
  <si>
    <t>XAW10103XXXXXX</t>
  </si>
  <si>
    <t>Alejo Ninten</t>
  </si>
  <si>
    <t>XAW1008920XXXX</t>
  </si>
  <si>
    <t>7.0.1 (Patched)</t>
  </si>
  <si>
    <t>Ryan</t>
  </si>
  <si>
    <t>XAJ4007519XXXX</t>
  </si>
  <si>
    <t>Fifou</t>
  </si>
  <si>
    <t>XAW101183XXXXX</t>
  </si>
  <si>
    <t>7.0.1(Patched)</t>
  </si>
  <si>
    <t>Saturn (GER)</t>
  </si>
  <si>
    <t>Sumandora</t>
  </si>
  <si>
    <t>mercado livre(BR)</t>
  </si>
  <si>
    <t>XAW4001133XXXX</t>
  </si>
  <si>
    <t>leandro2006</t>
  </si>
  <si>
    <t>XAJ70064XXXX</t>
  </si>
  <si>
    <t>xSF_Tech</t>
  </si>
  <si>
    <t>Media Markt (GER)</t>
  </si>
  <si>
    <t>XAJ400582XXXXX</t>
  </si>
  <si>
    <t>unknown stock FW (Patched)</t>
  </si>
  <si>
    <t>HighScore</t>
  </si>
  <si>
    <t>CO</t>
  </si>
  <si>
    <t>Diablo</t>
  </si>
  <si>
    <t>San Andresito Bogotá Colombia</t>
  </si>
  <si>
    <t>XAJ7005578XXXX</t>
  </si>
  <si>
    <t>7.0.1 (Not tested)</t>
  </si>
  <si>
    <t>Repairman</t>
  </si>
  <si>
    <t>XAJ4005074XXXX</t>
  </si>
  <si>
    <t>7.0.1</t>
  </si>
  <si>
    <t>XAJ400342xxxxx</t>
  </si>
  <si>
    <t>6.0.2</t>
  </si>
  <si>
    <t>Buraczeko</t>
  </si>
  <si>
    <t>4.1.0 (Not Tested)</t>
  </si>
  <si>
    <t>Vlad</t>
  </si>
  <si>
    <t>fnac</t>
  </si>
  <si>
    <t>XAJ400668XXXXX</t>
  </si>
  <si>
    <t>Alza.cz</t>
  </si>
  <si>
    <t>XAJ400508XXXXX</t>
  </si>
  <si>
    <t>current 7.0.1, unknown stock fw</t>
  </si>
  <si>
    <t>Koko</t>
  </si>
  <si>
    <t>Blangdirk</t>
  </si>
  <si>
    <t>XAW10119XXXXXX</t>
  </si>
  <si>
    <t>eBay (Import from JPN)</t>
  </si>
  <si>
    <t>28/03/2019</t>
  </si>
  <si>
    <t>XAJ10023XXXXXX</t>
  </si>
  <si>
    <t>6.0.0</t>
  </si>
  <si>
    <t>Media Markt (ES)</t>
  </si>
  <si>
    <t>20/11/2018</t>
  </si>
  <si>
    <t>kiomoh</t>
  </si>
  <si>
    <t>24/03/2019</t>
  </si>
  <si>
    <t>XAW400209XXXXX</t>
  </si>
  <si>
    <t xml:space="preserve">Ebay </t>
  </si>
  <si>
    <t>31/2/2019</t>
  </si>
  <si>
    <t>XAW1005019XXXX</t>
  </si>
  <si>
    <t>Second hand</t>
  </si>
  <si>
    <t>XAJ400187XXXX</t>
  </si>
  <si>
    <t>Grovert11</t>
  </si>
  <si>
    <t>23/17/2017</t>
  </si>
  <si>
    <t>XAJ70014XXXXX</t>
  </si>
  <si>
    <t>r0xANDt0l</t>
  </si>
  <si>
    <t>tsbohemia.cz</t>
  </si>
  <si>
    <t>XAJ70049XXXXX</t>
  </si>
  <si>
    <t>Xmonster</t>
  </si>
  <si>
    <t>Let's GO</t>
  </si>
  <si>
    <t>GameStop (used)</t>
  </si>
  <si>
    <t>XAJ71002735XXXX</t>
  </si>
  <si>
    <t>AlcuZan</t>
  </si>
  <si>
    <t>Amazon (new)</t>
  </si>
  <si>
    <t>XAW101048XXXXX</t>
  </si>
  <si>
    <t>4.0.1 (Patched)</t>
  </si>
  <si>
    <t>Whimsii</t>
  </si>
  <si>
    <t>XAW10113XXXXXXX</t>
  </si>
  <si>
    <t>ericklc02</t>
  </si>
  <si>
    <t>Can/US</t>
  </si>
  <si>
    <t>XAW100680XXXX</t>
  </si>
  <si>
    <t>Jiverouter</t>
  </si>
  <si>
    <t>svijet-medija.hr</t>
  </si>
  <si>
    <t>XAJ4003095XXXX</t>
  </si>
  <si>
    <t>gamesbond</t>
  </si>
  <si>
    <t>unknown</t>
  </si>
  <si>
    <t>XAW400091XXXX</t>
  </si>
  <si>
    <t>HeavyArm</t>
  </si>
  <si>
    <t>31/09/2018</t>
  </si>
  <si>
    <t>7.0.0 (Patched)</t>
  </si>
  <si>
    <t>RexInferos</t>
  </si>
  <si>
    <t>AAFES (military exchange)</t>
  </si>
  <si>
    <t>April 28th, 2019</t>
  </si>
  <si>
    <t>XAW1005948XXXX</t>
  </si>
  <si>
    <t>XAW10050083274</t>
  </si>
  <si>
    <t>Gilles</t>
  </si>
  <si>
    <t>XAW1006381XXXX</t>
  </si>
  <si>
    <t>8.0.1</t>
  </si>
  <si>
    <t>Unknown (gift) - FR</t>
  </si>
  <si>
    <t>XAJ40059XXXXXX</t>
  </si>
  <si>
    <t>GameStop (Ireland, New)</t>
  </si>
  <si>
    <t>March 6th, 2017</t>
  </si>
  <si>
    <t>milomc123</t>
  </si>
  <si>
    <t>EUR (UKV)</t>
  </si>
  <si>
    <t>Scan.co.uk</t>
  </si>
  <si>
    <t>May 17th 2019</t>
  </si>
  <si>
    <t>XAJ7004708XXXX</t>
  </si>
  <si>
    <t>May 8th 2019</t>
  </si>
  <si>
    <t>XAW100911XXXX</t>
  </si>
  <si>
    <t>Antonline thru Google Express (new)</t>
  </si>
  <si>
    <t>XAW100693XXXX</t>
  </si>
  <si>
    <t>Schiz</t>
  </si>
  <si>
    <t>XAW100944XXXX</t>
  </si>
  <si>
    <t xml:space="preserve">Ardes . bg (new) </t>
  </si>
  <si>
    <t>XAJ4007353XXXX</t>
  </si>
  <si>
    <t>15/09/2019</t>
  </si>
  <si>
    <t>XAJ4005538XXXX</t>
  </si>
  <si>
    <t>Megavigore</t>
  </si>
  <si>
    <t>Mediamark</t>
  </si>
  <si>
    <t>14/06/2019</t>
  </si>
  <si>
    <t>XAJ700402XXXX</t>
  </si>
  <si>
    <t>Verkkokauppa (Finland, New)</t>
  </si>
  <si>
    <t>XAJ4004820XXXX</t>
  </si>
  <si>
    <t>lazy_gaming_n00b</t>
  </si>
  <si>
    <t>Alcampo (Bonaire, Valencia, Spain)</t>
  </si>
  <si>
    <t>06/19/2019</t>
  </si>
  <si>
    <t>XAJ4004815XXXX</t>
  </si>
  <si>
    <t>Grey (Dark Souls bundle)</t>
  </si>
  <si>
    <t>mir.nintendo.ru</t>
  </si>
  <si>
    <t>XAJ40038XXXXXX</t>
  </si>
  <si>
    <t>XAW40011XXXXXXX</t>
  </si>
  <si>
    <t>Currently 8.1.0</t>
  </si>
  <si>
    <t>Fry's Electronics</t>
  </si>
  <si>
    <t>XAW1011754XXXX</t>
  </si>
  <si>
    <t>5.1.0 (Possibly Patched)</t>
  </si>
  <si>
    <t>Smoker1</t>
  </si>
  <si>
    <t>XAW10101XXXXX</t>
  </si>
  <si>
    <t>izazagax</t>
  </si>
  <si>
    <t>Cdiscount (FR)</t>
  </si>
  <si>
    <t>XAJ700735XXXXX</t>
  </si>
  <si>
    <t>XAW10120XXXXXX</t>
  </si>
  <si>
    <t>dns-shop.ru</t>
  </si>
  <si>
    <t>XAJ400001XXXXX</t>
  </si>
  <si>
    <t>3.0.1, currently 8.1.0</t>
  </si>
  <si>
    <t>berton</t>
  </si>
  <si>
    <t>Imported to India</t>
  </si>
  <si>
    <t>XAJ400499XXX</t>
  </si>
  <si>
    <t>currently on 8.0.1</t>
  </si>
  <si>
    <t>Canada Computers (Greenfield Park)</t>
  </si>
  <si>
    <t>XAJ1005</t>
  </si>
  <si>
    <t>sebacote</t>
  </si>
  <si>
    <t>XAW7001117XXXX</t>
  </si>
  <si>
    <t>16/07/2019</t>
  </si>
  <si>
    <t>XAJ400589XXXXX</t>
  </si>
  <si>
    <t>8.1.0(Patched)</t>
  </si>
  <si>
    <t>CALI</t>
  </si>
  <si>
    <t>Expert (DE, Store)</t>
  </si>
  <si>
    <t>XAJ400480XXXXX</t>
  </si>
  <si>
    <t>Woody</t>
  </si>
  <si>
    <t>Worten Store (Portugal)</t>
  </si>
  <si>
    <t>17/07/2019</t>
  </si>
  <si>
    <t>XAJ7005252XXXX</t>
  </si>
  <si>
    <t>GiulioKS10</t>
  </si>
  <si>
    <t>Gamestop (New)</t>
  </si>
  <si>
    <t>EBGames (GameStop)</t>
  </si>
  <si>
    <t>XAW1008029XXXX</t>
  </si>
  <si>
    <t>Unknown stock, 8.1.0 Current</t>
  </si>
  <si>
    <t>XAJ4004736XXXX</t>
  </si>
  <si>
    <t>canteko</t>
  </si>
  <si>
    <t>Josh</t>
  </si>
  <si>
    <t>USA</t>
  </si>
  <si>
    <t>Game Stop (New)</t>
  </si>
  <si>
    <t>XKW1000XXXXXXX</t>
  </si>
  <si>
    <t>Stock, 8.1.0 Current</t>
  </si>
  <si>
    <t>CapnBio</t>
  </si>
  <si>
    <t>XAJ400833XXXXX</t>
  </si>
  <si>
    <t>8.1.0</t>
  </si>
  <si>
    <t>agcia</t>
  </si>
  <si>
    <t>Target.com</t>
  </si>
  <si>
    <t>XAW1004502XXXX</t>
  </si>
  <si>
    <t>simplify.exe</t>
  </si>
  <si>
    <t>XAJ4006672XXXX</t>
  </si>
  <si>
    <t>jakota_sbor</t>
  </si>
  <si>
    <t>Argos (Store)</t>
  </si>
  <si>
    <t>XAJ4008297XXXX</t>
  </si>
  <si>
    <t>8.0.0 (Patched)</t>
  </si>
  <si>
    <t>Jeeves</t>
  </si>
  <si>
    <t>Gigantti (BM)</t>
  </si>
  <si>
    <t>23/8/2019</t>
  </si>
  <si>
    <t>MassGenie</t>
  </si>
  <si>
    <t>XAW1006779XXXX</t>
  </si>
  <si>
    <t>Current 8.1.0</t>
  </si>
  <si>
    <t>eglobalcentralgb (through eBay)</t>
  </si>
  <si>
    <t>15/08/2019</t>
  </si>
  <si>
    <t>XAJ1004551XXXX</t>
  </si>
  <si>
    <t>Evee/Pickachu</t>
  </si>
  <si>
    <t>XAW1010832XXXX</t>
  </si>
  <si>
    <t>8.1.0 Current (Patched)</t>
  </si>
  <si>
    <t xml:space="preserve"> Game Store (New)</t>
  </si>
  <si>
    <t>XAJ40080XXXXXX</t>
  </si>
  <si>
    <t>st3v3nzzz</t>
  </si>
  <si>
    <t>Mario Tennis/1-2 Switch</t>
  </si>
  <si>
    <t>XAW100877XXXXX</t>
  </si>
  <si>
    <t>illicit</t>
  </si>
  <si>
    <t>Local Game Store (New)</t>
  </si>
  <si>
    <t>XAJ7004488XXXX</t>
  </si>
  <si>
    <t>Unknown (Patched)</t>
  </si>
  <si>
    <t>XKW1000172</t>
  </si>
  <si>
    <t>7.0.1 (Mariko)</t>
  </si>
  <si>
    <t>ZachyCatGames</t>
  </si>
  <si>
    <t>Local Game Store (used)</t>
  </si>
  <si>
    <t>XAJ4008290XXXX</t>
  </si>
  <si>
    <t>Pawn Shop (Second Hand)</t>
  </si>
  <si>
    <t>XAW7001290XXXX</t>
  </si>
  <si>
    <t>01.10.2019</t>
  </si>
  <si>
    <t>XKJ7000XXXXXX</t>
  </si>
  <si>
    <t>Krooms</t>
  </si>
  <si>
    <t>Real</t>
  </si>
  <si>
    <t>XAJ40050XXXX</t>
  </si>
  <si>
    <t>worten Sagunto(valencia)</t>
  </si>
  <si>
    <t>XAJ40057XXXXX</t>
  </si>
  <si>
    <t>4.1.0(Pached)</t>
  </si>
  <si>
    <t>Gamextreme PH</t>
  </si>
  <si>
    <t>caLoy</t>
  </si>
  <si>
    <t>Saturn Hamburg (Germany)</t>
  </si>
  <si>
    <t>XAJ4005838XXXX</t>
  </si>
  <si>
    <t>dashie</t>
  </si>
  <si>
    <t>XAJ40064XXXXX</t>
  </si>
  <si>
    <t>8.0.1(Patched)</t>
  </si>
  <si>
    <t>xaw100949XXXXX</t>
  </si>
  <si>
    <t>xaw100913XXXXX</t>
  </si>
  <si>
    <t>Saturn Oldenburg (Ger)</t>
  </si>
  <si>
    <t>15/11/2019</t>
  </si>
  <si>
    <t>XAJ70058XXXXX</t>
  </si>
  <si>
    <t>8.0.1 (Patched)</t>
  </si>
  <si>
    <t>Viri</t>
  </si>
  <si>
    <t>Stock, 8.1.0 Current (Mariko / Patched)</t>
  </si>
  <si>
    <t>7.0.1 (Mariko / Patched)</t>
  </si>
  <si>
    <t>XKJ10008909618</t>
  </si>
  <si>
    <t>xkj</t>
  </si>
  <si>
    <t>ledbthand</t>
  </si>
  <si>
    <t>E.Leclerc (Store / FR)</t>
  </si>
  <si>
    <t>18/11/2019</t>
  </si>
  <si>
    <t>XAJ4005812XXXXX</t>
  </si>
  <si>
    <t>Possibly 4.1.0</t>
  </si>
  <si>
    <t>sp3off</t>
  </si>
  <si>
    <t xml:space="preserve"> CA</t>
  </si>
  <si>
    <t>XAW94200XXXX</t>
  </si>
  <si>
    <t>XAW1011946XXXX</t>
  </si>
  <si>
    <t>GameStop (Used)</t>
  </si>
  <si>
    <t>XAW7000694XXXX</t>
  </si>
  <si>
    <t xml:space="preserve">MK8 (GRAY) </t>
  </si>
  <si>
    <t>Gamestop BM</t>
  </si>
  <si>
    <t>XAW4001936XXXX</t>
  </si>
  <si>
    <t xml:space="preserve">5.1.0 (Patched) </t>
  </si>
  <si>
    <t>XAW9420020XXXX</t>
  </si>
  <si>
    <t>Pileot</t>
  </si>
  <si>
    <t>Nintendo France RMA</t>
  </si>
  <si>
    <t>XAJ10051368XXX</t>
  </si>
  <si>
    <t>9.1.0 (Patched)</t>
  </si>
  <si>
    <t>Valentin</t>
  </si>
  <si>
    <t xml:space="preserve">? (FRA)
</t>
  </si>
  <si>
    <t>XAJ40055727XXX</t>
  </si>
  <si>
    <t>? (Patched)</t>
  </si>
  <si>
    <t>E.Leclerc (FRA)</t>
  </si>
  <si>
    <t>27/11/2018</t>
  </si>
  <si>
    <t>XAJ400430XXXXX</t>
  </si>
  <si>
    <t>firmware</t>
  </si>
  <si>
    <t>Patched</t>
  </si>
  <si>
    <t>Totals</t>
  </si>
  <si>
    <t>region</t>
  </si>
  <si>
    <t>Not Provided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</si>
</sst>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3">
    <numFmt numFmtId="164" formatCode="m/d/yyyy"/>
    <numFmt numFmtId="165" formatCode="m/d/yy"/>
    <numFmt numFmtId="166" formatCode="mm/dd/yyyy"/>
    <numFmt numFmtId="167" formatCode="mm/dd/yy"/>
    <numFmt numFmtId="168" formatCode="M/d/yyyy"/>
    <numFmt numFmtId="169" formatCode="m/yyyy"/>
    <numFmt numFmtId="170" formatCode="mm/yyyy"/>
    <numFmt numFmtId="171" formatCode="dd/mm/yy"/>
    <numFmt numFmtId="172" formatCode="dd/mm/yyyy"/>
    <numFmt numFmtId="173" formatCode="d/m/yy"/>
    <numFmt numFmtId="174" formatCode="d/m/yyyy"/>
    <numFmt numFmtId="175" formatCode="d mmm yyyy"/>
    <numFmt numFmtId="176" formatCode="d.m.yy"/>
    <numFmt numFmtId="177" formatCode="d.m"/>
    <numFmt numFmtId="178" formatCode="yyyy mmm d"/>
    <numFmt numFmtId="179" formatCode="yyyy-mm-dd"/>
    <numFmt numFmtId="180" formatCode="d.m.yyyy"/>
    <numFmt numFmtId="181" formatCode="mmmm yyyy"/>
    <numFmt numFmtId="182" formatCode="mmmm d, yyyy"/>
    <numFmt numFmtId="183" formatCode="mmmm dd, yyyy"/>
    <numFmt numFmtId="184" formatCode="mmm yyyy"/>
    <numFmt numFmtId="185" formatCode="mmmm d,yyyy"/>
    <numFmt numFmtId="186" formatCode="m-d-yyyy"/>
  </numFmts>
  <fonts count="45">
    <font>
      <sz val="10.0"/>
      <color rgb="FF000000"/>
      <name val="Arial"/>
    </font>
    <font>
      <b/>
      <sz val="18.0"/>
      <color rgb="FFFFFFFF"/>
      <name val="Open Sans"/>
    </font>
    <font/>
    <font>
      <b/>
      <sz val="11.0"/>
      <color rgb="FFFFFFFF"/>
      <name val="Open Sans"/>
    </font>
    <font>
      <b/>
      <sz val="21.0"/>
      <color rgb="FFFF0000"/>
      <name val="Open Sans"/>
    </font>
    <font>
      <b/>
      <sz val="12.0"/>
      <color rgb="FFFFFFFF"/>
      <name val="Open Sans"/>
    </font>
    <font>
      <b/>
      <sz val="22.0"/>
      <color rgb="FF6AA84F"/>
      <name val="Open Sans"/>
    </font>
    <font>
      <u/>
      <color rgb="FFFFFFFF"/>
      <name val="Open Sans"/>
    </font>
    <font>
      <b/>
      <color rgb="FFFFFFFF"/>
      <name val="Open Sans"/>
    </font>
    <font>
      <color rgb="FFFFFFFF"/>
      <name val="Open Sans"/>
    </font>
    <font>
      <color rgb="FF000000"/>
      <name val="Open Sans"/>
    </font>
    <font>
      <i/>
      <sz val="11.0"/>
      <color rgb="FFFFFFFF"/>
      <name val="Open Sans"/>
    </font>
    <font>
      <i/>
      <sz val="11.0"/>
      <color rgb="FFFF00FF"/>
      <name val="Open Sans"/>
    </font>
    <font>
      <b/>
      <sz val="11.0"/>
      <color rgb="FFFF0000"/>
      <name val="Open Sans"/>
    </font>
    <font>
      <b/>
      <sz val="9.0"/>
      <color rgb="FFFFFFFF"/>
      <name val="Open Sans"/>
    </font>
    <font>
      <sz val="10.0"/>
      <color rgb="FF6AA84F"/>
      <name val="Open Sans"/>
    </font>
    <font>
      <sz val="10.0"/>
      <color rgb="FFFFFF00"/>
      <name val="Open Sans"/>
    </font>
    <font>
      <sz val="10.0"/>
      <color rgb="FFFF0000"/>
      <name val="Open Sans"/>
    </font>
    <font>
      <u/>
      <color rgb="FF000000"/>
      <name val="Open Sans"/>
    </font>
    <font>
      <sz val="8.0"/>
      <color rgb="FFFFFFFF"/>
      <name val="Open Sans"/>
    </font>
    <font>
      <color rgb="FF000000"/>
      <name val="Arial"/>
    </font>
    <font>
      <color rgb="FF000000"/>
    </font>
    <font>
      <u/>
      <color rgb="FF000000"/>
    </font>
    <font>
      <color rgb="FF999999"/>
      <name val="Open Sans"/>
    </font>
    <font>
      <u/>
      <color rgb="FF000000"/>
    </font>
    <font>
      <sz val="11.0"/>
      <color rgb="FF000000"/>
      <name val="Calibri"/>
    </font>
    <font>
      <u/>
      <color rgb="FF000000"/>
      <name val="Arial"/>
    </font>
    <font>
      <u/>
      <color rgb="FF000000"/>
    </font>
    <font>
      <b/>
      <color rgb="FFFFFFFF"/>
    </font>
    <font>
      <u/>
      <color rgb="FF0000FF"/>
    </font>
    <font>
      <b/>
    </font>
    <font>
      <color rgb="FFFFFFFF"/>
    </font>
    <font>
      <u/>
    </font>
    <font>
      <color rgb="FF1D2129"/>
      <name val="Arial"/>
    </font>
    <font>
      <color rgb="FFFBF7F1"/>
    </font>
    <font>
      <sz val="10.0"/>
      <name val="Arial"/>
    </font>
    <font>
      <color rgb="FFF3F3F3"/>
    </font>
    <font>
      <u/>
      <color rgb="FF000000"/>
      <name val="Roboto"/>
    </font>
    <font>
      <u/>
      <color rgb="FF0000FF"/>
    </font>
    <font>
      <u/>
      <color rgb="FF0000FF"/>
    </font>
    <font>
      <b/>
      <u/>
      <color rgb="FFFFFFFF"/>
    </font>
    <font>
      <u/>
    </font>
    <font>
      <b/>
      <i/>
      <sz val="8.0"/>
      <color rgb="FFFFFFFF"/>
      <name val="Open Sans"/>
    </font>
    <font>
      <b/>
      <color rgb="FFFF0000"/>
      <name val="Open Sans"/>
    </font>
    <font>
      <color rgb="FFFF0000"/>
      <name val="Open Sans"/>
    </font>
  </fonts>
  <fills count="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F3F3F3"/>
        <bgColor rgb="FFF3F3F3"/>
      </patternFill>
    </fill>
    <fill>
      <patternFill patternType="solid">
        <fgColor rgb="FFF6F6F6"/>
        <bgColor rgb="FFF6F6F6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EFF1F3"/>
        <bgColor rgb="FFEFF1F3"/>
      </patternFill>
    </fill>
  </fills>
  <borders count="22">
    <border/>
    <border>
      <left style="thick">
        <color rgb="FFFFFFFF"/>
      </left>
      <top style="thick">
        <color rgb="FFFFFFFF"/>
      </top>
    </border>
    <border>
      <top style="thick">
        <color rgb="FFFFFFFF"/>
      </top>
    </border>
    <border>
      <right style="thick">
        <color rgb="FFFFFFFF"/>
      </right>
      <top style="thick">
        <color rgb="FFFFFFFF"/>
      </top>
    </border>
    <border>
      <left style="thick">
        <color rgb="FFFFFFFF"/>
      </left>
      <bottom style="thick">
        <color rgb="FFFFFFFF"/>
      </bottom>
    </border>
    <border>
      <bottom style="thick">
        <color rgb="FFFFFFFF"/>
      </bottom>
    </border>
    <border>
      <right style="thick">
        <color rgb="FFFFFFFF"/>
      </right>
      <bottom style="thick">
        <color rgb="FFFFFFFF"/>
      </bottom>
    </border>
    <border>
      <left style="thin">
        <color rgb="FFFFFFFF"/>
      </left>
      <top style="thin">
        <color rgb="FFFFFFFF"/>
      </top>
      <bottom style="thin">
        <color rgb="FF000000"/>
      </bottom>
    </border>
    <border>
      <top style="thin">
        <color rgb="FFFFFFFF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</border>
    <border>
      <right style="thin">
        <color rgb="FFFFFFFF"/>
      </right>
    </border>
    <border>
      <left style="medium">
        <color rgb="FFFFFFFF"/>
      </left>
      <top style="medium">
        <color rgb="FFFFFFFF"/>
      </top>
    </border>
    <border>
      <top style="medium">
        <color rgb="FFFFFFFF"/>
      </top>
    </border>
    <border>
      <right style="medium">
        <color rgb="FFFFFFFF"/>
      </right>
      <top style="medium">
        <color rgb="FFFFFFFF"/>
      </top>
    </border>
    <border>
      <left style="medium">
        <color rgb="FFFFFFFF"/>
      </left>
    </border>
    <border>
      <right style="medium">
        <color rgb="FFFFFFFF"/>
      </right>
    </border>
    <border>
      <left style="medium">
        <color rgb="FFFFFFFF"/>
      </left>
      <bottom style="medium">
        <color rgb="FFFFFFFF"/>
      </bottom>
    </border>
    <border>
      <bottom style="medium">
        <color rgb="FFFFFFFF"/>
      </bottom>
    </border>
    <border>
      <right style="medium">
        <color rgb="FFFFFFFF"/>
      </right>
      <bottom style="medium">
        <color rgb="FFFFFFFF"/>
      </bottom>
    </border>
    <border>
      <left style="thin">
        <color rgb="FF000000"/>
      </left>
      <right style="medium">
        <color rgb="FFFFFFFF"/>
      </right>
      <top style="thin">
        <color rgb="FF000000"/>
      </top>
      <bottom style="medium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horizontal="right" readingOrder="0" vertical="center"/>
    </xf>
    <xf borderId="3" fillId="2" fontId="4" numFmtId="0" xfId="0" applyAlignment="1" applyBorder="1" applyFont="1">
      <alignment horizontal="center" readingOrder="0" vertical="center"/>
    </xf>
    <xf borderId="1" fillId="2" fontId="5" numFmtId="0" xfId="0" applyAlignment="1" applyBorder="1" applyFont="1">
      <alignment horizontal="center" readingOrder="0" vertical="center"/>
    </xf>
    <xf borderId="3" fillId="2" fontId="6" numFmtId="0" xfId="0" applyAlignment="1" applyBorder="1" applyFont="1">
      <alignment horizontal="left" readingOrder="0" vertical="center"/>
    </xf>
    <xf borderId="1" fillId="2" fontId="7" numFmtId="0" xfId="0" applyAlignment="1" applyBorder="1" applyFont="1">
      <alignment readingOrder="0" vertical="center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0" fillId="3" fontId="8" numFmtId="0" xfId="0" applyAlignment="1" applyFill="1" applyFont="1">
      <alignment readingOrder="0"/>
    </xf>
    <xf borderId="7" fillId="2" fontId="9" numFmtId="0" xfId="0" applyAlignment="1" applyBorder="1" applyFont="1">
      <alignment horizontal="center" readingOrder="0"/>
    </xf>
    <xf borderId="8" fillId="0" fontId="2" numFmtId="0" xfId="0" applyBorder="1" applyFont="1"/>
    <xf borderId="9" fillId="0" fontId="2" numFmtId="0" xfId="0" applyBorder="1" applyFont="1"/>
    <xf borderId="0" fillId="2" fontId="9" numFmtId="0" xfId="0" applyAlignment="1" applyFont="1">
      <alignment horizontal="center" readingOrder="0"/>
    </xf>
    <xf borderId="0" fillId="4" fontId="10" numFmtId="0" xfId="0" applyAlignment="1" applyFill="1" applyFont="1">
      <alignment horizontal="center" readingOrder="0"/>
    </xf>
    <xf borderId="0" fillId="4" fontId="10" numFmtId="164" xfId="0" applyAlignment="1" applyFont="1" applyNumberFormat="1">
      <alignment horizontal="center" readingOrder="0"/>
    </xf>
    <xf borderId="0" fillId="4" fontId="10" numFmtId="0" xfId="0" applyAlignment="1" applyFont="1">
      <alignment horizontal="left" readingOrder="0"/>
    </xf>
    <xf borderId="0" fillId="3" fontId="9" numFmtId="0" xfId="0" applyAlignment="1" applyFont="1">
      <alignment horizontal="center" readingOrder="0"/>
    </xf>
    <xf borderId="10" fillId="2" fontId="11" numFmtId="0" xfId="0" applyAlignment="1" applyBorder="1" applyFont="1">
      <alignment horizontal="center" readingOrder="0" vertical="center"/>
    </xf>
    <xf borderId="10" fillId="2" fontId="12" numFmtId="0" xfId="0" applyAlignment="1" applyBorder="1" applyFont="1">
      <alignment horizontal="center" readingOrder="0" vertical="center"/>
    </xf>
    <xf borderId="10" fillId="2" fontId="3" numFmtId="0" xfId="0" applyAlignment="1" applyBorder="1" applyFont="1">
      <alignment horizontal="center" readingOrder="0" vertical="center"/>
    </xf>
    <xf borderId="10" fillId="2" fontId="13" numFmtId="0" xfId="0" applyAlignment="1" applyBorder="1" applyFont="1">
      <alignment horizontal="center" readingOrder="0" vertical="center"/>
    </xf>
    <xf borderId="11" fillId="0" fontId="2" numFmtId="0" xfId="0" applyBorder="1" applyFont="1"/>
    <xf borderId="12" fillId="2" fontId="14" numFmtId="0" xfId="0" applyAlignment="1" applyBorder="1" applyFont="1">
      <alignment horizontal="left" readingOrder="0" vertical="center"/>
    </xf>
    <xf borderId="13" fillId="0" fontId="2" numFmtId="0" xfId="0" applyBorder="1" applyFont="1"/>
    <xf borderId="14" fillId="0" fontId="2" numFmtId="0" xfId="0" applyBorder="1" applyFont="1"/>
    <xf borderId="15" fillId="2" fontId="15" numFmtId="0" xfId="0" applyAlignment="1" applyBorder="1" applyFont="1">
      <alignment horizontal="center" readingOrder="0" vertical="center"/>
    </xf>
    <xf borderId="16" fillId="0" fontId="2" numFmtId="0" xfId="0" applyBorder="1" applyFont="1"/>
    <xf borderId="15" fillId="2" fontId="16" numFmtId="0" xfId="0" applyAlignment="1" applyBorder="1" applyFont="1">
      <alignment horizontal="center" readingOrder="0" vertical="center"/>
    </xf>
    <xf borderId="15" fillId="2" fontId="17" numFmtId="0" xfId="0" applyAlignment="1" applyBorder="1" applyFont="1">
      <alignment horizontal="center" readingOrder="0" vertical="center"/>
    </xf>
    <xf borderId="15" fillId="2" fontId="3" numFmtId="0" xfId="0" applyAlignment="1" applyBorder="1" applyFont="1">
      <alignment horizontal="left" readingOrder="0" vertical="center"/>
    </xf>
    <xf borderId="15" fillId="2" fontId="14" numFmtId="0" xfId="0" applyAlignment="1" applyBorder="1" applyFont="1">
      <alignment horizontal="left" readingOrder="0" vertical="center"/>
    </xf>
    <xf borderId="0" fillId="4" fontId="18" numFmtId="0" xfId="0" applyAlignment="1" applyFont="1">
      <alignment horizontal="center" readingOrder="0"/>
    </xf>
    <xf borderId="0" fillId="4" fontId="10" numFmtId="0" xfId="0" applyAlignment="1" applyFont="1">
      <alignment horizontal="center" readingOrder="0"/>
    </xf>
    <xf borderId="17" fillId="2" fontId="3" numFmtId="0" xfId="0" applyAlignment="1" applyBorder="1" applyFont="1">
      <alignment horizontal="left" readingOrder="0" vertical="center"/>
    </xf>
    <xf borderId="18" fillId="0" fontId="2" numFmtId="0" xfId="0" applyBorder="1" applyFont="1"/>
    <xf borderId="19" fillId="0" fontId="2" numFmtId="0" xfId="0" applyBorder="1" applyFont="1"/>
    <xf borderId="12" fillId="2" fontId="9" numFmtId="0" xfId="0" applyAlignment="1" applyBorder="1" applyFont="1">
      <alignment readingOrder="0"/>
    </xf>
    <xf borderId="13" fillId="2" fontId="9" numFmtId="0" xfId="0" applyAlignment="1" applyBorder="1" applyFont="1">
      <alignment readingOrder="0"/>
    </xf>
    <xf borderId="14" fillId="2" fontId="9" numFmtId="0" xfId="0" applyBorder="1" applyFont="1"/>
    <xf borderId="15" fillId="2" fontId="9" numFmtId="0" xfId="0" applyAlignment="1" applyBorder="1" applyFont="1">
      <alignment readingOrder="0"/>
    </xf>
    <xf borderId="0" fillId="2" fontId="9" numFmtId="0" xfId="0" applyAlignment="1" applyFont="1">
      <alignment readingOrder="0"/>
    </xf>
    <xf borderId="16" fillId="2" fontId="9" numFmtId="0" xfId="0" applyBorder="1" applyFont="1"/>
    <xf borderId="15" fillId="2" fontId="9" numFmtId="0" xfId="0" applyBorder="1" applyFont="1"/>
    <xf borderId="0" fillId="2" fontId="19" numFmtId="0" xfId="0" applyAlignment="1" applyFont="1">
      <alignment horizontal="right" readingOrder="0"/>
    </xf>
    <xf borderId="17" fillId="2" fontId="9" numFmtId="0" xfId="0" applyAlignment="1" applyBorder="1" applyFont="1">
      <alignment readingOrder="0"/>
    </xf>
    <xf borderId="18" fillId="2" fontId="9" numFmtId="0" xfId="0" applyAlignment="1" applyBorder="1" applyFont="1">
      <alignment readingOrder="0"/>
    </xf>
    <xf borderId="20" fillId="2" fontId="19" numFmtId="0" xfId="0" applyAlignment="1" applyBorder="1" applyFont="1">
      <alignment horizontal="right" readingOrder="0" vertical="top"/>
    </xf>
    <xf borderId="0" fillId="2" fontId="3" numFmtId="0" xfId="0" applyAlignment="1" applyFont="1">
      <alignment horizontal="left" readingOrder="0" vertical="center"/>
    </xf>
    <xf borderId="0" fillId="2" fontId="9" numFmtId="0" xfId="0" applyFont="1"/>
    <xf borderId="21" fillId="2" fontId="19" numFmtId="0" xfId="0" applyAlignment="1" applyBorder="1" applyFont="1">
      <alignment horizontal="right" readingOrder="0" vertical="top"/>
    </xf>
    <xf borderId="0" fillId="4" fontId="10" numFmtId="165" xfId="0" applyAlignment="1" applyFont="1" applyNumberFormat="1">
      <alignment horizontal="center" readingOrder="0"/>
    </xf>
    <xf borderId="0" fillId="4" fontId="10" numFmtId="166" xfId="0" applyAlignment="1" applyFont="1" applyNumberFormat="1">
      <alignment horizontal="center" readingOrder="0"/>
    </xf>
    <xf borderId="0" fillId="4" fontId="10" numFmtId="167" xfId="0" applyAlignment="1" applyFont="1" applyNumberFormat="1">
      <alignment horizontal="center" readingOrder="0"/>
    </xf>
    <xf borderId="0" fillId="4" fontId="10" numFmtId="0" xfId="0" applyAlignment="1" applyFont="1">
      <alignment readingOrder="0"/>
    </xf>
    <xf borderId="0" fillId="4" fontId="20" numFmtId="0" xfId="0" applyAlignment="1" applyFont="1">
      <alignment horizontal="center" readingOrder="0" vertical="bottom"/>
    </xf>
    <xf borderId="0" fillId="4" fontId="20" numFmtId="0" xfId="0" applyAlignment="1" applyFont="1">
      <alignment horizontal="center" readingOrder="0" vertical="bottom"/>
    </xf>
    <xf borderId="0" fillId="4" fontId="10" numFmtId="168" xfId="0" applyAlignment="1" applyFont="1" applyNumberFormat="1">
      <alignment horizontal="center" readingOrder="0"/>
    </xf>
    <xf borderId="0" fillId="4" fontId="10" numFmtId="169" xfId="0" applyAlignment="1" applyFont="1" applyNumberFormat="1">
      <alignment horizontal="center" readingOrder="0"/>
    </xf>
    <xf borderId="0" fillId="2" fontId="9" numFmtId="0" xfId="0" applyAlignment="1" applyFont="1">
      <alignment horizontal="center" vertical="bottom"/>
    </xf>
    <xf borderId="0" fillId="4" fontId="10" numFmtId="0" xfId="0" applyAlignment="1" applyFont="1">
      <alignment horizontal="center" readingOrder="0"/>
    </xf>
    <xf borderId="0" fillId="4" fontId="21" numFmtId="0" xfId="0" applyAlignment="1" applyFont="1">
      <alignment horizontal="center" readingOrder="0"/>
    </xf>
    <xf borderId="0" fillId="4" fontId="21" numFmtId="165" xfId="0" applyAlignment="1" applyFont="1" applyNumberFormat="1">
      <alignment horizontal="center" readingOrder="0"/>
    </xf>
    <xf borderId="0" fillId="4" fontId="21" numFmtId="0" xfId="0" applyAlignment="1" applyFont="1">
      <alignment horizontal="left" readingOrder="0"/>
    </xf>
    <xf borderId="0" fillId="4" fontId="21" numFmtId="164" xfId="0" applyAlignment="1" applyFont="1" applyNumberFormat="1">
      <alignment horizontal="center" readingOrder="0"/>
    </xf>
    <xf borderId="0" fillId="4" fontId="21" numFmtId="166" xfId="0" applyAlignment="1" applyFont="1" applyNumberFormat="1">
      <alignment horizontal="center" readingOrder="0"/>
    </xf>
    <xf borderId="0" fillId="2" fontId="9" numFmtId="0" xfId="0" applyAlignment="1" applyFont="1">
      <alignment horizontal="center" readingOrder="0" vertical="bottom"/>
    </xf>
    <xf borderId="0" fillId="4" fontId="21" numFmtId="0" xfId="0" applyAlignment="1" applyFont="1">
      <alignment readingOrder="0"/>
    </xf>
    <xf borderId="0" fillId="2" fontId="9" numFmtId="0" xfId="0" applyAlignment="1" applyFont="1">
      <alignment horizontal="center"/>
    </xf>
    <xf borderId="0" fillId="4" fontId="22" numFmtId="0" xfId="0" applyAlignment="1" applyFont="1">
      <alignment horizontal="center" readingOrder="0"/>
    </xf>
    <xf borderId="0" fillId="3" fontId="23" numFmtId="0" xfId="0" applyAlignment="1" applyFont="1">
      <alignment horizontal="center" readingOrder="0"/>
    </xf>
    <xf borderId="0" fillId="4" fontId="21" numFmtId="167" xfId="0" applyAlignment="1" applyFont="1" applyNumberFormat="1">
      <alignment horizontal="center" readingOrder="0"/>
    </xf>
    <xf borderId="0" fillId="2" fontId="9" numFmtId="0" xfId="0" applyAlignment="1" applyFont="1">
      <alignment horizontal="right"/>
    </xf>
    <xf borderId="0" fillId="4" fontId="24" numFmtId="0" xfId="0" applyAlignment="1" applyFont="1">
      <alignment horizontal="center" readingOrder="0"/>
    </xf>
    <xf borderId="0" fillId="4" fontId="25" numFmtId="0" xfId="0" applyAlignment="1" applyFont="1">
      <alignment readingOrder="0" shrinkToFit="0" vertical="bottom" wrapText="0"/>
    </xf>
    <xf borderId="0" fillId="4" fontId="20" numFmtId="0" xfId="0" applyAlignment="1" applyFont="1">
      <alignment readingOrder="0"/>
    </xf>
    <xf borderId="0" fillId="4" fontId="20" numFmtId="0" xfId="0" applyAlignment="1" applyFont="1">
      <alignment horizontal="center" readingOrder="0"/>
    </xf>
    <xf borderId="0" fillId="4" fontId="26" numFmtId="0" xfId="0" applyAlignment="1" applyFont="1">
      <alignment horizontal="center" readingOrder="0"/>
    </xf>
    <xf borderId="0" fillId="4" fontId="20" numFmtId="166" xfId="0" applyAlignment="1" applyFont="1" applyNumberFormat="1">
      <alignment horizontal="center" readingOrder="0"/>
    </xf>
    <xf borderId="0" fillId="4" fontId="20" numFmtId="0" xfId="0" applyAlignment="1" applyFont="1">
      <alignment horizontal="left" readingOrder="0"/>
    </xf>
    <xf borderId="0" fillId="4" fontId="27" numFmtId="0" xfId="0" applyAlignment="1" applyFont="1">
      <alignment horizontal="center" readingOrder="0" shrinkToFit="0" wrapText="0"/>
    </xf>
    <xf borderId="0" fillId="4" fontId="21" numFmtId="170" xfId="0" applyAlignment="1" applyFont="1" applyNumberFormat="1">
      <alignment horizontal="center" readingOrder="0"/>
    </xf>
    <xf borderId="0" fillId="4" fontId="21" numFmtId="0" xfId="0" applyAlignment="1" applyFont="1">
      <alignment horizontal="center"/>
    </xf>
    <xf borderId="0" fillId="4" fontId="21" numFmtId="0" xfId="0" applyAlignment="1" applyFont="1">
      <alignment horizontal="center" readingOrder="0" vertical="bottom"/>
    </xf>
    <xf borderId="0" fillId="4" fontId="21" numFmtId="170" xfId="0" applyAlignment="1" applyFont="1" applyNumberFormat="1">
      <alignment horizontal="center" readingOrder="0" vertical="bottom"/>
    </xf>
    <xf borderId="0" fillId="4" fontId="21" numFmtId="0" xfId="0" applyAlignment="1" applyFont="1">
      <alignment readingOrder="0" vertical="bottom"/>
    </xf>
    <xf borderId="0" fillId="4" fontId="10" numFmtId="0" xfId="0" applyAlignment="1" applyFont="1">
      <alignment horizontal="center" readingOrder="0" vertical="bottom"/>
    </xf>
    <xf borderId="0" fillId="4" fontId="2" numFmtId="0" xfId="0" applyAlignment="1" applyFont="1">
      <alignment horizontal="center" readingOrder="0"/>
    </xf>
    <xf borderId="0" fillId="4" fontId="2" numFmtId="166" xfId="0" applyAlignment="1" applyFont="1" applyNumberFormat="1">
      <alignment horizontal="center" readingOrder="0"/>
    </xf>
    <xf borderId="0" fillId="4" fontId="2" numFmtId="0" xfId="0" applyAlignment="1" applyFont="1">
      <alignment readingOrder="0"/>
    </xf>
    <xf borderId="0" fillId="5" fontId="20" numFmtId="0" xfId="0" applyAlignment="1" applyFill="1" applyFont="1">
      <alignment horizontal="center" readingOrder="0" shrinkToFit="0" wrapText="0"/>
    </xf>
    <xf borderId="0" fillId="4" fontId="2" numFmtId="0" xfId="0" applyAlignment="1" applyFont="1">
      <alignment horizontal="center" readingOrder="0" vertical="center"/>
    </xf>
    <xf borderId="0" fillId="4" fontId="2" numFmtId="164" xfId="0" applyAlignment="1" applyFont="1" applyNumberFormat="1">
      <alignment horizontal="center" readingOrder="0"/>
    </xf>
    <xf borderId="0" fillId="6" fontId="28" numFmtId="0" xfId="0" applyAlignment="1" applyFill="1" applyFont="1">
      <alignment horizontal="center" readingOrder="0"/>
    </xf>
    <xf borderId="0" fillId="6" fontId="28" numFmtId="166" xfId="0" applyAlignment="1" applyFont="1" applyNumberFormat="1">
      <alignment horizontal="center" readingOrder="0"/>
    </xf>
    <xf borderId="0" fillId="6" fontId="8" numFmtId="0" xfId="0" applyAlignment="1" applyFont="1">
      <alignment horizontal="left" readingOrder="0"/>
    </xf>
    <xf borderId="0" fillId="4" fontId="29" numFmtId="0" xfId="0" applyAlignment="1" applyFont="1">
      <alignment horizontal="center" readingOrder="0"/>
    </xf>
    <xf borderId="0" fillId="4" fontId="2" numFmtId="0" xfId="0" applyAlignment="1" applyFont="1">
      <alignment horizontal="center" readingOrder="0"/>
    </xf>
    <xf borderId="0" fillId="4" fontId="30" numFmtId="0" xfId="0" applyAlignment="1" applyFont="1">
      <alignment horizontal="center" readingOrder="0"/>
    </xf>
    <xf borderId="0" fillId="4" fontId="2" numFmtId="0" xfId="0" applyAlignment="1" applyFont="1">
      <alignment horizontal="center" readingOrder="0"/>
    </xf>
    <xf borderId="0" fillId="5" fontId="20" numFmtId="0" xfId="0" applyAlignment="1" applyFont="1">
      <alignment horizontal="left" readingOrder="0"/>
    </xf>
    <xf borderId="0" fillId="4" fontId="30" numFmtId="0" xfId="0" applyAlignment="1" applyFont="1">
      <alignment horizontal="left" readingOrder="0"/>
    </xf>
    <xf borderId="0" fillId="4" fontId="2" numFmtId="49" xfId="0" applyAlignment="1" applyFont="1" applyNumberFormat="1">
      <alignment horizontal="center" readingOrder="0"/>
    </xf>
    <xf borderId="0" fillId="7" fontId="20" numFmtId="0" xfId="0" applyAlignment="1" applyFill="1" applyFont="1">
      <alignment readingOrder="0"/>
    </xf>
    <xf borderId="0" fillId="4" fontId="2" numFmtId="171" xfId="0" applyAlignment="1" applyFont="1" applyNumberFormat="1">
      <alignment horizontal="center" readingOrder="0"/>
    </xf>
    <xf borderId="0" fillId="4" fontId="2" numFmtId="172" xfId="0" applyAlignment="1" applyFont="1" applyNumberFormat="1">
      <alignment horizontal="center" readingOrder="0"/>
    </xf>
    <xf borderId="0" fillId="4" fontId="2" numFmtId="173" xfId="0" applyAlignment="1" applyFont="1" applyNumberFormat="1">
      <alignment horizontal="center" readingOrder="0"/>
    </xf>
    <xf borderId="0" fillId="4" fontId="2" numFmtId="17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74" xfId="0" applyAlignment="1" applyFont="1" applyNumberFormat="1">
      <alignment readingOrder="0"/>
    </xf>
    <xf borderId="0" fillId="4" fontId="2" numFmtId="174" xfId="0" applyAlignment="1" applyFont="1" applyNumberFormat="1">
      <alignment horizontal="left" readingOrder="0"/>
    </xf>
    <xf borderId="0" fillId="4" fontId="30" numFmtId="0" xfId="0" applyAlignment="1" applyFont="1">
      <alignment readingOrder="0"/>
    </xf>
    <xf borderId="0" fillId="4" fontId="2" numFmtId="175" xfId="0" applyAlignment="1" applyFont="1" applyNumberFormat="1">
      <alignment horizontal="center" readingOrder="0"/>
    </xf>
    <xf borderId="0" fillId="4" fontId="2" numFmtId="0" xfId="0" applyAlignment="1" applyFont="1">
      <alignment horizontal="center" readingOrder="0" shrinkToFit="0" wrapText="1"/>
    </xf>
    <xf borderId="0" fillId="4" fontId="2" numFmtId="176" xfId="0" applyAlignment="1" applyFont="1" applyNumberFormat="1">
      <alignment horizontal="center" readingOrder="0"/>
    </xf>
    <xf borderId="0" fillId="4" fontId="2" numFmtId="177" xfId="0" applyAlignment="1" applyFont="1" applyNumberFormat="1">
      <alignment horizontal="center" readingOrder="0"/>
    </xf>
    <xf borderId="0" fillId="6" fontId="28" numFmtId="174" xfId="0" applyAlignment="1" applyFont="1" applyNumberFormat="1">
      <alignment horizontal="center" readingOrder="0"/>
    </xf>
    <xf borderId="0" fillId="6" fontId="28" numFmtId="0" xfId="0" applyAlignment="1" applyFont="1">
      <alignment readingOrder="0"/>
    </xf>
    <xf borderId="0" fillId="6" fontId="31" numFmtId="0" xfId="0" applyAlignment="1" applyFont="1">
      <alignment horizontal="center" readingOrder="0"/>
    </xf>
    <xf borderId="0" fillId="4" fontId="32" numFmtId="0" xfId="0" applyAlignment="1" applyFont="1">
      <alignment horizontal="center" readingOrder="0"/>
    </xf>
    <xf borderId="0" fillId="6" fontId="31" numFmtId="171" xfId="0" applyAlignment="1" applyFont="1" applyNumberFormat="1">
      <alignment horizontal="center" readingOrder="0"/>
    </xf>
    <xf borderId="0" fillId="6" fontId="31" numFmtId="0" xfId="0" applyAlignment="1" applyFont="1">
      <alignment readingOrder="0"/>
    </xf>
    <xf borderId="0" fillId="4" fontId="2" numFmtId="178" xfId="0" applyAlignment="1" applyFont="1" applyNumberFormat="1">
      <alignment horizontal="center" readingOrder="0"/>
    </xf>
    <xf borderId="0" fillId="4" fontId="2" numFmtId="179" xfId="0" applyAlignment="1" applyFont="1" applyNumberFormat="1">
      <alignment horizontal="center" readingOrder="0"/>
    </xf>
    <xf borderId="0" fillId="8" fontId="33" numFmtId="0" xfId="0" applyAlignment="1" applyFill="1" applyFont="1">
      <alignment readingOrder="0"/>
    </xf>
    <xf borderId="0" fillId="4" fontId="2" numFmtId="180" xfId="0" applyAlignment="1" applyFont="1" applyNumberFormat="1">
      <alignment horizontal="center" readingOrder="0"/>
    </xf>
    <xf borderId="0" fillId="4" fontId="21" numFmtId="0" xfId="0" applyAlignment="1" applyFont="1">
      <alignment horizontal="center" readingOrder="0"/>
    </xf>
    <xf borderId="0" fillId="7" fontId="21" numFmtId="0" xfId="0" applyAlignment="1" applyFont="1">
      <alignment readingOrder="0"/>
    </xf>
    <xf borderId="0" fillId="4" fontId="34" numFmtId="0" xfId="0" applyAlignment="1" applyFont="1">
      <alignment horizontal="center" readingOrder="0"/>
    </xf>
    <xf borderId="0" fillId="5" fontId="35" numFmtId="0" xfId="0" applyAlignment="1" applyFont="1">
      <alignment readingOrder="0"/>
    </xf>
    <xf borderId="0" fillId="4" fontId="2" numFmtId="165" xfId="0" applyAlignment="1" applyFont="1" applyNumberFormat="1">
      <alignment horizontal="center" readingOrder="0"/>
    </xf>
    <xf borderId="0" fillId="4" fontId="2" numFmtId="181" xfId="0" applyAlignment="1" applyFont="1" applyNumberFormat="1">
      <alignment horizontal="center" readingOrder="0"/>
    </xf>
    <xf borderId="0" fillId="5" fontId="35" numFmtId="0" xfId="0" applyAlignment="1" applyFont="1">
      <alignment horizontal="left" readingOrder="0"/>
    </xf>
    <xf borderId="0" fillId="6" fontId="36" numFmtId="0" xfId="0" applyAlignment="1" applyFont="1">
      <alignment horizontal="center" readingOrder="0"/>
    </xf>
    <xf borderId="0" fillId="4" fontId="2" numFmtId="182" xfId="0" applyAlignment="1" applyFont="1" applyNumberFormat="1">
      <alignment horizontal="center" readingOrder="0"/>
    </xf>
    <xf borderId="0" fillId="4" fontId="2" numFmtId="183" xfId="0" applyAlignment="1" applyFont="1" applyNumberFormat="1">
      <alignment horizontal="center" readingOrder="0"/>
    </xf>
    <xf borderId="0" fillId="7" fontId="37" numFmtId="0" xfId="0" applyAlignment="1" applyFont="1">
      <alignment readingOrder="0"/>
    </xf>
    <xf borderId="0" fillId="4" fontId="2" numFmtId="184" xfId="0" applyAlignment="1" applyFont="1" applyNumberFormat="1">
      <alignment horizontal="center" readingOrder="0"/>
    </xf>
    <xf borderId="0" fillId="4" fontId="38" numFmtId="0" xfId="0" applyAlignment="1" applyFont="1">
      <alignment horizontal="center" readingOrder="0"/>
    </xf>
    <xf borderId="0" fillId="4" fontId="2" numFmtId="169" xfId="0" applyAlignment="1" applyFont="1" applyNumberFormat="1">
      <alignment horizontal="center" readingOrder="0"/>
    </xf>
    <xf borderId="0" fillId="4" fontId="2" numFmtId="0" xfId="0" applyAlignment="1" applyFont="1">
      <alignment horizontal="center" readingOrder="0" shrinkToFit="0" vertical="center" wrapText="1"/>
    </xf>
    <xf borderId="0" fillId="4" fontId="2" numFmtId="185" xfId="0" applyAlignment="1" applyFont="1" applyNumberFormat="1">
      <alignment horizontal="center" readingOrder="0"/>
    </xf>
    <xf borderId="0" fillId="4" fontId="20" numFmtId="49" xfId="0" applyAlignment="1" applyFont="1" applyNumberFormat="1">
      <alignment horizontal="center" readingOrder="0"/>
    </xf>
    <xf borderId="0" fillId="4" fontId="2" numFmtId="0" xfId="0" applyAlignment="1" applyFont="1">
      <alignment horizontal="left" readingOrder="0"/>
    </xf>
    <xf borderId="0" fillId="0" fontId="39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166" xfId="0" applyAlignment="1" applyFont="1" applyNumberFormat="1">
      <alignment horizontal="center" readingOrder="0"/>
    </xf>
    <xf borderId="0" fillId="6" fontId="40" numFmtId="0" xfId="0" applyAlignment="1" applyFont="1">
      <alignment horizontal="center" readingOrder="0"/>
    </xf>
    <xf borderId="0" fillId="4" fontId="30" numFmtId="186" xfId="0" applyAlignment="1" applyFont="1" applyNumberFormat="1">
      <alignment horizontal="center" readingOrder="0"/>
    </xf>
    <xf borderId="0" fillId="4" fontId="41" numFmtId="0" xfId="0" applyAlignment="1" applyFont="1">
      <alignment horizontal="center" readingOrder="0"/>
    </xf>
    <xf borderId="0" fillId="6" fontId="30" numFmtId="0" xfId="0" applyAlignment="1" applyFont="1">
      <alignment horizontal="center" readingOrder="0"/>
    </xf>
    <xf borderId="0" fillId="6" fontId="30" numFmtId="164" xfId="0" applyAlignment="1" applyFont="1" applyNumberFormat="1">
      <alignment horizontal="center" readingOrder="0"/>
    </xf>
    <xf borderId="0" fillId="6" fontId="30" numFmtId="0" xfId="0" applyAlignment="1" applyFont="1">
      <alignment readingOrder="0"/>
    </xf>
    <xf borderId="0" fillId="2" fontId="42" numFmtId="0" xfId="0" applyAlignment="1" applyFont="1">
      <alignment horizontal="right" readingOrder="0" vertical="center"/>
    </xf>
    <xf borderId="0" fillId="2" fontId="8" numFmtId="0" xfId="0" applyAlignment="1" applyFont="1">
      <alignment horizontal="center" readingOrder="0"/>
    </xf>
    <xf borderId="0" fillId="2" fontId="43" numFmtId="0" xfId="0" applyAlignment="1" applyFont="1">
      <alignment horizontal="center" readingOrder="0"/>
    </xf>
    <xf borderId="0" fillId="2" fontId="8" numFmtId="0" xfId="0" applyAlignment="1" applyFont="1">
      <alignment readingOrder="0" vertical="bottom"/>
    </xf>
    <xf borderId="0" fillId="2" fontId="42" numFmtId="0" xfId="0" applyAlignment="1" applyFont="1">
      <alignment readingOrder="0" vertical="center"/>
    </xf>
    <xf borderId="0" fillId="2" fontId="8" numFmtId="0" xfId="0" applyAlignment="1" applyFont="1">
      <alignment readingOrder="0"/>
    </xf>
    <xf borderId="0" fillId="2" fontId="44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8" numFmtId="0" xfId="0" applyAlignment="1" applyFont="1">
      <alignment vertical="bottom"/>
    </xf>
    <xf borderId="0" fillId="2" fontId="9" numFmtId="0" xfId="0" applyAlignment="1" applyFont="1">
      <alignment horizontal="right" vertical="bottom"/>
    </xf>
    <xf borderId="0" fillId="2" fontId="44" numFmtId="0" xfId="0" applyAlignment="1" applyFont="1">
      <alignment horizontal="right" vertical="bottom"/>
    </xf>
    <xf borderId="0" fillId="2" fontId="9" numFmtId="0" xfId="0" applyAlignment="1" applyFont="1">
      <alignment vertical="bottom"/>
    </xf>
    <xf borderId="0" fillId="2" fontId="44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2" fontId="8" numFmtId="0" xfId="0" applyAlignment="1" applyFont="1">
      <alignment horizontal="right" vertical="bottom"/>
    </xf>
    <xf borderId="0" fillId="2" fontId="43" numFmtId="0" xfId="0" applyAlignment="1" applyFont="1">
      <alignment horizontal="right" vertical="bottom"/>
    </xf>
    <xf borderId="0" fillId="3" fontId="31" numFmtId="0" xfId="0" applyFont="1"/>
  </cellXfs>
  <cellStyles count="1">
    <cellStyle xfId="0" name="Normal" builtinId="0"/>
  </cellStyles>
  <dxfs count="2">
    <dxf>
      <font>
        <b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Nintendo Switch Serial Breakdown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Breakdowns!$B$1:$B$2</c:f>
            </c:strRef>
          </c:tx>
          <c:spPr>
            <a:solidFill>
              <a:srgbClr val="3366CC"/>
            </a:solidFill>
          </c:spPr>
          <c:cat>
            <c:strRef>
              <c:f>Breakdowns!$A$3:$A$11</c:f>
            </c:strRef>
          </c:cat>
          <c:val>
            <c:numRef>
              <c:f>Breakdowns!$B$3:$B$11</c:f>
            </c:numRef>
          </c:val>
        </c:ser>
        <c:ser>
          <c:idx val="1"/>
          <c:order val="1"/>
          <c:tx>
            <c:strRef>
              <c:f>Breakdowns!$C$1:$C$2</c:f>
            </c:strRef>
          </c:tx>
          <c:spPr>
            <a:solidFill>
              <a:srgbClr val="DC3912"/>
            </a:solidFill>
          </c:spPr>
          <c:cat>
            <c:strRef>
              <c:f>Breakdowns!$A$3:$A$11</c:f>
            </c:strRef>
          </c:cat>
          <c:val>
            <c:numRef>
              <c:f>Breakdowns!$C$3:$C$11</c:f>
            </c:numRef>
          </c:val>
        </c:ser>
        <c:ser>
          <c:idx val="2"/>
          <c:order val="2"/>
          <c:tx>
            <c:strRef>
              <c:f>Breakdowns!$D$1:$D$2</c:f>
            </c:strRef>
          </c:tx>
          <c:spPr>
            <a:solidFill>
              <a:srgbClr val="FF9900"/>
            </a:solidFill>
          </c:spPr>
          <c:cat>
            <c:strRef>
              <c:f>Breakdowns!$A$3:$A$11</c:f>
            </c:strRef>
          </c:cat>
          <c:val>
            <c:numRef>
              <c:f>Breakdowns!$D$3:$D$11</c:f>
            </c:numRef>
          </c:val>
        </c:ser>
        <c:ser>
          <c:idx val="3"/>
          <c:order val="3"/>
          <c:tx>
            <c:strRef>
              <c:f>Breakdowns!$E$1:$E$2</c:f>
            </c:strRef>
          </c:tx>
          <c:spPr>
            <a:solidFill>
              <a:srgbClr val="109618"/>
            </a:solidFill>
          </c:spPr>
          <c:cat>
            <c:strRef>
              <c:f>Breakdowns!$A$3:$A$11</c:f>
            </c:strRef>
          </c:cat>
          <c:val>
            <c:numRef>
              <c:f>Breakdowns!$E$3:$E$11</c:f>
            </c:numRef>
          </c:val>
        </c:ser>
        <c:ser>
          <c:idx val="4"/>
          <c:order val="4"/>
          <c:tx>
            <c:strRef>
              <c:f>Breakdowns!$F$1:$F$2</c:f>
            </c:strRef>
          </c:tx>
          <c:spPr>
            <a:solidFill>
              <a:srgbClr val="990099"/>
            </a:solidFill>
          </c:spPr>
          <c:cat>
            <c:strRef>
              <c:f>Breakdowns!$A$3:$A$11</c:f>
            </c:strRef>
          </c:cat>
          <c:val>
            <c:numRef>
              <c:f>Breakdowns!$F$3:$F$11</c:f>
            </c:numRef>
          </c:val>
        </c:ser>
        <c:ser>
          <c:idx val="5"/>
          <c:order val="5"/>
          <c:tx>
            <c:strRef>
              <c:f>Breakdowns!$G$1:$G$2</c:f>
            </c:strRef>
          </c:tx>
          <c:spPr>
            <a:solidFill>
              <a:srgbClr val="0099C6"/>
            </a:solidFill>
          </c:spPr>
          <c:cat>
            <c:strRef>
              <c:f>Breakdowns!$A$3:$A$11</c:f>
            </c:strRef>
          </c:cat>
          <c:val>
            <c:numRef>
              <c:f>Breakdowns!$G$3:$G$11</c:f>
            </c:numRef>
          </c:val>
        </c:ser>
        <c:ser>
          <c:idx val="6"/>
          <c:order val="6"/>
          <c:tx>
            <c:strRef>
              <c:f>Breakdowns!$H$1:$H$2</c:f>
            </c:strRef>
          </c:tx>
          <c:spPr>
            <a:solidFill>
              <a:srgbClr val="DD4477"/>
            </a:solidFill>
          </c:spPr>
          <c:cat>
            <c:strRef>
              <c:f>Breakdowns!$A$3:$A$11</c:f>
            </c:strRef>
          </c:cat>
          <c:val>
            <c:numRef>
              <c:f>Breakdowns!$H$3:$H$11</c:f>
            </c:numRef>
          </c:val>
        </c:ser>
        <c:ser>
          <c:idx val="7"/>
          <c:order val="7"/>
          <c:tx>
            <c:strRef>
              <c:f>Breakdowns!$I$1:$I$2</c:f>
            </c:strRef>
          </c:tx>
          <c:spPr>
            <a:solidFill>
              <a:srgbClr val="66AA00"/>
            </a:solidFill>
          </c:spPr>
          <c:cat>
            <c:strRef>
              <c:f>Breakdowns!$A$3:$A$11</c:f>
            </c:strRef>
          </c:cat>
          <c:val>
            <c:numRef>
              <c:f>Breakdowns!$I$3:$I$11</c:f>
            </c:numRef>
          </c:val>
        </c:ser>
        <c:ser>
          <c:idx val="8"/>
          <c:order val="8"/>
          <c:tx>
            <c:strRef>
              <c:f>Breakdowns!$J$1:$J$2</c:f>
            </c:strRef>
          </c:tx>
          <c:spPr>
            <a:solidFill>
              <a:srgbClr val="B82E2E"/>
            </a:solidFill>
          </c:spPr>
          <c:cat>
            <c:strRef>
              <c:f>Breakdowns!$A$3:$A$11</c:f>
            </c:strRef>
          </c:cat>
          <c:val>
            <c:numRef>
              <c:f>Breakdowns!$J$3:$J$11</c:f>
            </c:numRef>
          </c:val>
        </c:ser>
        <c:ser>
          <c:idx val="9"/>
          <c:order val="9"/>
          <c:tx>
            <c:strRef>
              <c:f>Breakdowns!$K$1:$K$2</c:f>
            </c:strRef>
          </c:tx>
          <c:spPr>
            <a:solidFill>
              <a:srgbClr val="316395"/>
            </a:solidFill>
          </c:spPr>
          <c:cat>
            <c:strRef>
              <c:f>Breakdowns!$A$3:$A$11</c:f>
            </c:strRef>
          </c:cat>
          <c:val>
            <c:numRef>
              <c:f>Breakdowns!$K$3:$K$11</c:f>
            </c:numRef>
          </c:val>
        </c:ser>
        <c:ser>
          <c:idx val="10"/>
          <c:order val="10"/>
          <c:tx>
            <c:strRef>
              <c:f>Breakdowns!$L$1:$L$2</c:f>
            </c:strRef>
          </c:tx>
          <c:spPr>
            <a:solidFill>
              <a:srgbClr val="994499"/>
            </a:solidFill>
          </c:spPr>
          <c:cat>
            <c:strRef>
              <c:f>Breakdowns!$A$3:$A$11</c:f>
            </c:strRef>
          </c:cat>
          <c:val>
            <c:numRef>
              <c:f>Breakdowns!$L$3:$L$11</c:f>
            </c:numRef>
          </c:val>
        </c:ser>
        <c:ser>
          <c:idx val="11"/>
          <c:order val="11"/>
          <c:tx>
            <c:strRef>
              <c:f>Breakdowns!$N$1:$N$2</c:f>
            </c:strRef>
          </c:tx>
          <c:spPr>
            <a:solidFill>
              <a:srgbClr val="000000"/>
            </a:solidFill>
          </c:spPr>
          <c:cat>
            <c:strRef>
              <c:f>Breakdowns!$A$3:$A$11</c:f>
            </c:strRef>
          </c:cat>
          <c:val>
            <c:numRef>
              <c:f>Breakdowns!$N$3:$N$11</c:f>
            </c:numRef>
          </c:val>
        </c:ser>
        <c:axId val="464227578"/>
        <c:axId val="1774970444"/>
      </c:barChart>
      <c:catAx>
        <c:axId val="4642275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Countries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74970444"/>
      </c:catAx>
      <c:valAx>
        <c:axId val="1774970444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Consoles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642275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571500</xdr:colOff>
      <xdr:row>44</xdr:row>
      <xdr:rowOff>28575</xdr:rowOff>
    </xdr:from>
    <xdr:ext cx="4257675" cy="49911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190500</xdr:rowOff>
    </xdr:from>
    <xdr:ext cx="8848725" cy="50101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boulanger.com" TargetMode="External"/><Relationship Id="rId42" Type="http://schemas.openxmlformats.org/officeDocument/2006/relationships/hyperlink" Target="http://mediamarkt.de" TargetMode="External"/><Relationship Id="rId41" Type="http://schemas.openxmlformats.org/officeDocument/2006/relationships/hyperlink" Target="http://amazon.de" TargetMode="External"/><Relationship Id="rId44" Type="http://schemas.openxmlformats.org/officeDocument/2006/relationships/hyperlink" Target="http://bol.com" TargetMode="External"/><Relationship Id="rId43" Type="http://schemas.openxmlformats.org/officeDocument/2006/relationships/hyperlink" Target="http://bol.com" TargetMode="External"/><Relationship Id="rId46" Type="http://schemas.openxmlformats.org/officeDocument/2006/relationships/hyperlink" Target="http://amazon.com" TargetMode="External"/><Relationship Id="rId45" Type="http://schemas.openxmlformats.org/officeDocument/2006/relationships/hyperlink" Target="http://amazon.it" TargetMode="External"/><Relationship Id="rId104" Type="http://schemas.openxmlformats.org/officeDocument/2006/relationships/vmlDrawing" Target="../drawings/vmlDrawing1.vml"/><Relationship Id="rId48" Type="http://schemas.openxmlformats.org/officeDocument/2006/relationships/hyperlink" Target="http://otto.de" TargetMode="External"/><Relationship Id="rId47" Type="http://schemas.openxmlformats.org/officeDocument/2006/relationships/hyperlink" Target="http://amazon.it" TargetMode="External"/><Relationship Id="rId49" Type="http://schemas.openxmlformats.org/officeDocument/2006/relationships/hyperlink" Target="http://dell.ca" TargetMode="External"/><Relationship Id="rId103" Type="http://schemas.openxmlformats.org/officeDocument/2006/relationships/drawing" Target="../drawings/drawing1.xml"/><Relationship Id="rId102" Type="http://schemas.openxmlformats.org/officeDocument/2006/relationships/hyperlink" Target="http://jet.com" TargetMode="External"/><Relationship Id="rId101" Type="http://schemas.openxmlformats.org/officeDocument/2006/relationships/hyperlink" Target="http://dns-shop.ru" TargetMode="External"/><Relationship Id="rId100" Type="http://schemas.openxmlformats.org/officeDocument/2006/relationships/hyperlink" Target="http://target.com" TargetMode="External"/><Relationship Id="rId31" Type="http://schemas.openxmlformats.org/officeDocument/2006/relationships/hyperlink" Target="http://www.dns-shop.ru" TargetMode="External"/><Relationship Id="rId30" Type="http://schemas.openxmlformats.org/officeDocument/2006/relationships/hyperlink" Target="http://amazon.co.uk" TargetMode="External"/><Relationship Id="rId33" Type="http://schemas.openxmlformats.org/officeDocument/2006/relationships/hyperlink" Target="http://warp.by" TargetMode="External"/><Relationship Id="rId32" Type="http://schemas.openxmlformats.org/officeDocument/2006/relationships/hyperlink" Target="http://warp.by" TargetMode="External"/><Relationship Id="rId35" Type="http://schemas.openxmlformats.org/officeDocument/2006/relationships/hyperlink" Target="http://amazon.it" TargetMode="External"/><Relationship Id="rId34" Type="http://schemas.openxmlformats.org/officeDocument/2006/relationships/hyperlink" Target="http://amazon.de" TargetMode="External"/><Relationship Id="rId37" Type="http://schemas.openxmlformats.org/officeDocument/2006/relationships/hyperlink" Target="http://amazon.com" TargetMode="External"/><Relationship Id="rId36" Type="http://schemas.openxmlformats.org/officeDocument/2006/relationships/hyperlink" Target="http://boulanger.com" TargetMode="External"/><Relationship Id="rId39" Type="http://schemas.openxmlformats.org/officeDocument/2006/relationships/hyperlink" Target="http://boulanger.com" TargetMode="External"/><Relationship Id="rId38" Type="http://schemas.openxmlformats.org/officeDocument/2006/relationships/hyperlink" Target="http://gamestop.com" TargetMode="External"/><Relationship Id="rId20" Type="http://schemas.openxmlformats.org/officeDocument/2006/relationships/hyperlink" Target="http://studio.co.uk" TargetMode="External"/><Relationship Id="rId22" Type="http://schemas.openxmlformats.org/officeDocument/2006/relationships/hyperlink" Target="http://amazon.co.uk" TargetMode="External"/><Relationship Id="rId21" Type="http://schemas.openxmlformats.org/officeDocument/2006/relationships/hyperlink" Target="http://amazon.de" TargetMode="External"/><Relationship Id="rId24" Type="http://schemas.openxmlformats.org/officeDocument/2006/relationships/hyperlink" Target="http://amazon.co.uk" TargetMode="External"/><Relationship Id="rId23" Type="http://schemas.openxmlformats.org/officeDocument/2006/relationships/hyperlink" Target="http://amazon.co.uk" TargetMode="External"/><Relationship Id="rId26" Type="http://schemas.openxmlformats.org/officeDocument/2006/relationships/hyperlink" Target="http://amazon.fr" TargetMode="External"/><Relationship Id="rId25" Type="http://schemas.openxmlformats.org/officeDocument/2006/relationships/hyperlink" Target="http://comtech.de" TargetMode="External"/><Relationship Id="rId28" Type="http://schemas.openxmlformats.org/officeDocument/2006/relationships/hyperlink" Target="http://target.com" TargetMode="External"/><Relationship Id="rId27" Type="http://schemas.openxmlformats.org/officeDocument/2006/relationships/hyperlink" Target="http://amazon.com" TargetMode="External"/><Relationship Id="rId29" Type="http://schemas.openxmlformats.org/officeDocument/2006/relationships/hyperlink" Target="http://electroworld.cz" TargetMode="External"/><Relationship Id="rId95" Type="http://schemas.openxmlformats.org/officeDocument/2006/relationships/hyperlink" Target="http://scan.co.uk" TargetMode="External"/><Relationship Id="rId94" Type="http://schemas.openxmlformats.org/officeDocument/2006/relationships/hyperlink" Target="http://svijet-medija.hr" TargetMode="External"/><Relationship Id="rId97" Type="http://schemas.openxmlformats.org/officeDocument/2006/relationships/hyperlink" Target="http://amazon.com" TargetMode="External"/><Relationship Id="rId96" Type="http://schemas.openxmlformats.org/officeDocument/2006/relationships/hyperlink" Target="http://mir.nintendo.ru" TargetMode="External"/><Relationship Id="rId11" Type="http://schemas.openxmlformats.org/officeDocument/2006/relationships/hyperlink" Target="http://jet.com" TargetMode="External"/><Relationship Id="rId99" Type="http://schemas.openxmlformats.org/officeDocument/2006/relationships/hyperlink" Target="http://amazon.fr" TargetMode="External"/><Relationship Id="rId10" Type="http://schemas.openxmlformats.org/officeDocument/2006/relationships/hyperlink" Target="http://amazon.de" TargetMode="External"/><Relationship Id="rId98" Type="http://schemas.openxmlformats.org/officeDocument/2006/relationships/hyperlink" Target="http://dns-shop.ru" TargetMode="External"/><Relationship Id="rId13" Type="http://schemas.openxmlformats.org/officeDocument/2006/relationships/hyperlink" Target="http://amazon.co.uk" TargetMode="External"/><Relationship Id="rId12" Type="http://schemas.openxmlformats.org/officeDocument/2006/relationships/hyperlink" Target="http://amazon.de" TargetMode="External"/><Relationship Id="rId91" Type="http://schemas.openxmlformats.org/officeDocument/2006/relationships/hyperlink" Target="http://amazon.de" TargetMode="External"/><Relationship Id="rId90" Type="http://schemas.openxmlformats.org/officeDocument/2006/relationships/hyperlink" Target="http://amazon.com" TargetMode="External"/><Relationship Id="rId93" Type="http://schemas.openxmlformats.org/officeDocument/2006/relationships/hyperlink" Target="http://tsbohemia.cz" TargetMode="External"/><Relationship Id="rId92" Type="http://schemas.openxmlformats.org/officeDocument/2006/relationships/hyperlink" Target="http://alza.cz" TargetMode="External"/><Relationship Id="rId15" Type="http://schemas.openxmlformats.org/officeDocument/2006/relationships/hyperlink" Target="http://altex.ro" TargetMode="External"/><Relationship Id="rId14" Type="http://schemas.openxmlformats.org/officeDocument/2006/relationships/hyperlink" Target="http://gamepark.hu" TargetMode="External"/><Relationship Id="rId17" Type="http://schemas.openxmlformats.org/officeDocument/2006/relationships/hyperlink" Target="http://otto.de" TargetMode="External"/><Relationship Id="rId16" Type="http://schemas.openxmlformats.org/officeDocument/2006/relationships/hyperlink" Target="http://amazon.de" TargetMode="External"/><Relationship Id="rId19" Type="http://schemas.openxmlformats.org/officeDocument/2006/relationships/hyperlink" Target="http://amazon.de" TargetMode="External"/><Relationship Id="rId18" Type="http://schemas.openxmlformats.org/officeDocument/2006/relationships/hyperlink" Target="http://otto.de" TargetMode="External"/><Relationship Id="rId84" Type="http://schemas.openxmlformats.org/officeDocument/2006/relationships/hyperlink" Target="http://amazon.de" TargetMode="External"/><Relationship Id="rId83" Type="http://schemas.openxmlformats.org/officeDocument/2006/relationships/hyperlink" Target="http://store.nintendo.co.uk" TargetMode="External"/><Relationship Id="rId86" Type="http://schemas.openxmlformats.org/officeDocument/2006/relationships/hyperlink" Target="http://amazon.com" TargetMode="External"/><Relationship Id="rId85" Type="http://schemas.openxmlformats.org/officeDocument/2006/relationships/hyperlink" Target="http://amazon.fr" TargetMode="External"/><Relationship Id="rId88" Type="http://schemas.openxmlformats.org/officeDocument/2006/relationships/hyperlink" Target="http://amazon.com" TargetMode="External"/><Relationship Id="rId87" Type="http://schemas.openxmlformats.org/officeDocument/2006/relationships/hyperlink" Target="http://amazon.fr" TargetMode="External"/><Relationship Id="rId89" Type="http://schemas.openxmlformats.org/officeDocument/2006/relationships/hyperlink" Target="http://amazon.com" TargetMode="External"/><Relationship Id="rId80" Type="http://schemas.openxmlformats.org/officeDocument/2006/relationships/hyperlink" Target="http://zmart.cl" TargetMode="External"/><Relationship Id="rId82" Type="http://schemas.openxmlformats.org/officeDocument/2006/relationships/hyperlink" Target="http://eldorado.ru" TargetMode="External"/><Relationship Id="rId81" Type="http://schemas.openxmlformats.org/officeDocument/2006/relationships/hyperlink" Target="http://amazon.co.jp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gbatemp.net/threads/switch-firmware-by-serial-number.481215/" TargetMode="External"/><Relationship Id="rId3" Type="http://schemas.openxmlformats.org/officeDocument/2006/relationships/hyperlink" Target="http://amazon.de" TargetMode="External"/><Relationship Id="rId4" Type="http://schemas.openxmlformats.org/officeDocument/2006/relationships/hyperlink" Target="http://shopto.net" TargetMode="External"/><Relationship Id="rId9" Type="http://schemas.openxmlformats.org/officeDocument/2006/relationships/hyperlink" Target="http://amazon.co.uk" TargetMode="External"/><Relationship Id="rId5" Type="http://schemas.openxmlformats.org/officeDocument/2006/relationships/hyperlink" Target="http://amazon.co.uk" TargetMode="External"/><Relationship Id="rId6" Type="http://schemas.openxmlformats.org/officeDocument/2006/relationships/hyperlink" Target="http://amazon.co.uk" TargetMode="External"/><Relationship Id="rId7" Type="http://schemas.openxmlformats.org/officeDocument/2006/relationships/hyperlink" Target="http://walmart.com" TargetMode="External"/><Relationship Id="rId8" Type="http://schemas.openxmlformats.org/officeDocument/2006/relationships/hyperlink" Target="http://amazon.ca" TargetMode="External"/><Relationship Id="rId73" Type="http://schemas.openxmlformats.org/officeDocument/2006/relationships/hyperlink" Target="http://amazon.co.uk" TargetMode="External"/><Relationship Id="rId72" Type="http://schemas.openxmlformats.org/officeDocument/2006/relationships/hyperlink" Target="http://souq.com" TargetMode="External"/><Relationship Id="rId75" Type="http://schemas.openxmlformats.org/officeDocument/2006/relationships/hyperlink" Target="http://amazon.com.au" TargetMode="External"/><Relationship Id="rId74" Type="http://schemas.openxmlformats.org/officeDocument/2006/relationships/hyperlink" Target="http://store.nintendo.co.uk" TargetMode="External"/><Relationship Id="rId77" Type="http://schemas.openxmlformats.org/officeDocument/2006/relationships/hyperlink" Target="http://amazon.com" TargetMode="External"/><Relationship Id="rId76" Type="http://schemas.openxmlformats.org/officeDocument/2006/relationships/hyperlink" Target="http://gamestop.com" TargetMode="External"/><Relationship Id="rId79" Type="http://schemas.openxmlformats.org/officeDocument/2006/relationships/hyperlink" Target="http://ebay.it" TargetMode="External"/><Relationship Id="rId78" Type="http://schemas.openxmlformats.org/officeDocument/2006/relationships/hyperlink" Target="http://rakuten.com" TargetMode="External"/><Relationship Id="rId71" Type="http://schemas.openxmlformats.org/officeDocument/2006/relationships/hyperlink" Target="http://souq.com" TargetMode="External"/><Relationship Id="rId70" Type="http://schemas.openxmlformats.org/officeDocument/2006/relationships/hyperlink" Target="http://amazon.fr" TargetMode="External"/><Relationship Id="rId62" Type="http://schemas.openxmlformats.org/officeDocument/2006/relationships/hyperlink" Target="http://amazon.com.au" TargetMode="External"/><Relationship Id="rId61" Type="http://schemas.openxmlformats.org/officeDocument/2006/relationships/hyperlink" Target="http://amazon.com" TargetMode="External"/><Relationship Id="rId64" Type="http://schemas.openxmlformats.org/officeDocument/2006/relationships/hyperlink" Target="http://amazon.es" TargetMode="External"/><Relationship Id="rId63" Type="http://schemas.openxmlformats.org/officeDocument/2006/relationships/hyperlink" Target="http://amazon.ca" TargetMode="External"/><Relationship Id="rId66" Type="http://schemas.openxmlformats.org/officeDocument/2006/relationships/hyperlink" Target="http://saturn.de" TargetMode="External"/><Relationship Id="rId65" Type="http://schemas.openxmlformats.org/officeDocument/2006/relationships/hyperlink" Target="http://walmart.com" TargetMode="External"/><Relationship Id="rId68" Type="http://schemas.openxmlformats.org/officeDocument/2006/relationships/hyperlink" Target="http://amazon.co.jp" TargetMode="External"/><Relationship Id="rId67" Type="http://schemas.openxmlformats.org/officeDocument/2006/relationships/hyperlink" Target="http://amazon.com" TargetMode="External"/><Relationship Id="rId60" Type="http://schemas.openxmlformats.org/officeDocument/2006/relationships/hyperlink" Target="http://amazon.com" TargetMode="External"/><Relationship Id="rId69" Type="http://schemas.openxmlformats.org/officeDocument/2006/relationships/hyperlink" Target="http://amazon.de" TargetMode="External"/><Relationship Id="rId51" Type="http://schemas.openxmlformats.org/officeDocument/2006/relationships/hyperlink" Target="http://bestcena.pl" TargetMode="External"/><Relationship Id="rId50" Type="http://schemas.openxmlformats.org/officeDocument/2006/relationships/hyperlink" Target="http://amazon.de" TargetMode="External"/><Relationship Id="rId53" Type="http://schemas.openxmlformats.org/officeDocument/2006/relationships/hyperlink" Target="http://amazon.com" TargetMode="External"/><Relationship Id="rId52" Type="http://schemas.openxmlformats.org/officeDocument/2006/relationships/hyperlink" Target="http://amazon.com" TargetMode="External"/><Relationship Id="rId55" Type="http://schemas.openxmlformats.org/officeDocument/2006/relationships/hyperlink" Target="http://amazon.de" TargetMode="External"/><Relationship Id="rId54" Type="http://schemas.openxmlformats.org/officeDocument/2006/relationships/hyperlink" Target="http://amazon.com" TargetMode="External"/><Relationship Id="rId57" Type="http://schemas.openxmlformats.org/officeDocument/2006/relationships/hyperlink" Target="http://amazon.ca" TargetMode="External"/><Relationship Id="rId56" Type="http://schemas.openxmlformats.org/officeDocument/2006/relationships/hyperlink" Target="http://mercadolivre.com.br" TargetMode="External"/><Relationship Id="rId59" Type="http://schemas.openxmlformats.org/officeDocument/2006/relationships/hyperlink" Target="http://amazon.com" TargetMode="External"/><Relationship Id="rId58" Type="http://schemas.openxmlformats.org/officeDocument/2006/relationships/hyperlink" Target="http://mvideo.ru" TargetMode="Externa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://amazon.de" TargetMode="External"/><Relationship Id="rId42" Type="http://schemas.openxmlformats.org/officeDocument/2006/relationships/hyperlink" Target="http://bol.com" TargetMode="External"/><Relationship Id="rId41" Type="http://schemas.openxmlformats.org/officeDocument/2006/relationships/hyperlink" Target="http://mediamarkt.de" TargetMode="External"/><Relationship Id="rId44" Type="http://schemas.openxmlformats.org/officeDocument/2006/relationships/hyperlink" Target="http://amazon.it" TargetMode="External"/><Relationship Id="rId43" Type="http://schemas.openxmlformats.org/officeDocument/2006/relationships/hyperlink" Target="http://bol.com" TargetMode="External"/><Relationship Id="rId46" Type="http://schemas.openxmlformats.org/officeDocument/2006/relationships/hyperlink" Target="http://amazon.it" TargetMode="External"/><Relationship Id="rId45" Type="http://schemas.openxmlformats.org/officeDocument/2006/relationships/hyperlink" Target="http://amazon.com" TargetMode="External"/><Relationship Id="rId48" Type="http://schemas.openxmlformats.org/officeDocument/2006/relationships/hyperlink" Target="http://dell.ca" TargetMode="External"/><Relationship Id="rId47" Type="http://schemas.openxmlformats.org/officeDocument/2006/relationships/hyperlink" Target="http://otto.de" TargetMode="External"/><Relationship Id="rId49" Type="http://schemas.openxmlformats.org/officeDocument/2006/relationships/hyperlink" Target="http://amazon.de" TargetMode="External"/><Relationship Id="rId103" Type="http://schemas.openxmlformats.org/officeDocument/2006/relationships/vmlDrawing" Target="../drawings/vmlDrawing3.vml"/><Relationship Id="rId102" Type="http://schemas.openxmlformats.org/officeDocument/2006/relationships/drawing" Target="../drawings/drawing10.xml"/><Relationship Id="rId101" Type="http://schemas.openxmlformats.org/officeDocument/2006/relationships/hyperlink" Target="http://jet.com" TargetMode="External"/><Relationship Id="rId100" Type="http://schemas.openxmlformats.org/officeDocument/2006/relationships/hyperlink" Target="http://dns-shop.ru" TargetMode="External"/><Relationship Id="rId31" Type="http://schemas.openxmlformats.org/officeDocument/2006/relationships/hyperlink" Target="http://warp.by" TargetMode="External"/><Relationship Id="rId30" Type="http://schemas.openxmlformats.org/officeDocument/2006/relationships/hyperlink" Target="http://www.dns-shop.ru" TargetMode="External"/><Relationship Id="rId33" Type="http://schemas.openxmlformats.org/officeDocument/2006/relationships/hyperlink" Target="http://amazon.de" TargetMode="External"/><Relationship Id="rId32" Type="http://schemas.openxmlformats.org/officeDocument/2006/relationships/hyperlink" Target="http://warp.by" TargetMode="External"/><Relationship Id="rId35" Type="http://schemas.openxmlformats.org/officeDocument/2006/relationships/hyperlink" Target="http://boulanger.com" TargetMode="External"/><Relationship Id="rId34" Type="http://schemas.openxmlformats.org/officeDocument/2006/relationships/hyperlink" Target="http://amazon.it" TargetMode="External"/><Relationship Id="rId37" Type="http://schemas.openxmlformats.org/officeDocument/2006/relationships/hyperlink" Target="http://gamestop.com" TargetMode="External"/><Relationship Id="rId36" Type="http://schemas.openxmlformats.org/officeDocument/2006/relationships/hyperlink" Target="http://amazon.com" TargetMode="External"/><Relationship Id="rId39" Type="http://schemas.openxmlformats.org/officeDocument/2006/relationships/hyperlink" Target="http://boulanger.com" TargetMode="External"/><Relationship Id="rId38" Type="http://schemas.openxmlformats.org/officeDocument/2006/relationships/hyperlink" Target="http://boulanger.com" TargetMode="External"/><Relationship Id="rId20" Type="http://schemas.openxmlformats.org/officeDocument/2006/relationships/hyperlink" Target="http://amazon.de" TargetMode="External"/><Relationship Id="rId22" Type="http://schemas.openxmlformats.org/officeDocument/2006/relationships/hyperlink" Target="http://amazon.co.uk" TargetMode="External"/><Relationship Id="rId21" Type="http://schemas.openxmlformats.org/officeDocument/2006/relationships/hyperlink" Target="http://amazon.co.uk" TargetMode="External"/><Relationship Id="rId24" Type="http://schemas.openxmlformats.org/officeDocument/2006/relationships/hyperlink" Target="http://comtech.de" TargetMode="External"/><Relationship Id="rId23" Type="http://schemas.openxmlformats.org/officeDocument/2006/relationships/hyperlink" Target="http://amazon.co.uk" TargetMode="External"/><Relationship Id="rId26" Type="http://schemas.openxmlformats.org/officeDocument/2006/relationships/hyperlink" Target="http://amazon.com" TargetMode="External"/><Relationship Id="rId25" Type="http://schemas.openxmlformats.org/officeDocument/2006/relationships/hyperlink" Target="http://amazon.fr" TargetMode="External"/><Relationship Id="rId28" Type="http://schemas.openxmlformats.org/officeDocument/2006/relationships/hyperlink" Target="http://electroworld.cz" TargetMode="External"/><Relationship Id="rId27" Type="http://schemas.openxmlformats.org/officeDocument/2006/relationships/hyperlink" Target="http://target.com" TargetMode="External"/><Relationship Id="rId29" Type="http://schemas.openxmlformats.org/officeDocument/2006/relationships/hyperlink" Target="http://amazon.co.uk" TargetMode="External"/><Relationship Id="rId95" Type="http://schemas.openxmlformats.org/officeDocument/2006/relationships/hyperlink" Target="http://mir.nintendo.ru" TargetMode="External"/><Relationship Id="rId94" Type="http://schemas.openxmlformats.org/officeDocument/2006/relationships/hyperlink" Target="http://scan.co.uk" TargetMode="External"/><Relationship Id="rId97" Type="http://schemas.openxmlformats.org/officeDocument/2006/relationships/hyperlink" Target="http://dns-shop.ru" TargetMode="External"/><Relationship Id="rId96" Type="http://schemas.openxmlformats.org/officeDocument/2006/relationships/hyperlink" Target="http://amazon.com" TargetMode="External"/><Relationship Id="rId11" Type="http://schemas.openxmlformats.org/officeDocument/2006/relationships/hyperlink" Target="http://amazon.de" TargetMode="External"/><Relationship Id="rId99" Type="http://schemas.openxmlformats.org/officeDocument/2006/relationships/hyperlink" Target="http://target.com" TargetMode="External"/><Relationship Id="rId10" Type="http://schemas.openxmlformats.org/officeDocument/2006/relationships/hyperlink" Target="http://jet.com" TargetMode="External"/><Relationship Id="rId98" Type="http://schemas.openxmlformats.org/officeDocument/2006/relationships/hyperlink" Target="http://amazon.fr" TargetMode="External"/><Relationship Id="rId13" Type="http://schemas.openxmlformats.org/officeDocument/2006/relationships/hyperlink" Target="http://gamepark.hu" TargetMode="External"/><Relationship Id="rId12" Type="http://schemas.openxmlformats.org/officeDocument/2006/relationships/hyperlink" Target="http://amazon.co.uk" TargetMode="External"/><Relationship Id="rId91" Type="http://schemas.openxmlformats.org/officeDocument/2006/relationships/hyperlink" Target="http://alza.cz" TargetMode="External"/><Relationship Id="rId90" Type="http://schemas.openxmlformats.org/officeDocument/2006/relationships/hyperlink" Target="http://amazon.de" TargetMode="External"/><Relationship Id="rId93" Type="http://schemas.openxmlformats.org/officeDocument/2006/relationships/hyperlink" Target="http://svijet-medija.hr" TargetMode="External"/><Relationship Id="rId92" Type="http://schemas.openxmlformats.org/officeDocument/2006/relationships/hyperlink" Target="http://tsbohemia.cz" TargetMode="External"/><Relationship Id="rId15" Type="http://schemas.openxmlformats.org/officeDocument/2006/relationships/hyperlink" Target="http://amazon.de" TargetMode="External"/><Relationship Id="rId14" Type="http://schemas.openxmlformats.org/officeDocument/2006/relationships/hyperlink" Target="http://altex.ro" TargetMode="External"/><Relationship Id="rId17" Type="http://schemas.openxmlformats.org/officeDocument/2006/relationships/hyperlink" Target="http://otto.de" TargetMode="External"/><Relationship Id="rId16" Type="http://schemas.openxmlformats.org/officeDocument/2006/relationships/hyperlink" Target="http://otto.de" TargetMode="External"/><Relationship Id="rId19" Type="http://schemas.openxmlformats.org/officeDocument/2006/relationships/hyperlink" Target="http://studio.co.uk" TargetMode="External"/><Relationship Id="rId18" Type="http://schemas.openxmlformats.org/officeDocument/2006/relationships/hyperlink" Target="http://amazon.de" TargetMode="External"/><Relationship Id="rId84" Type="http://schemas.openxmlformats.org/officeDocument/2006/relationships/hyperlink" Target="http://amazon.fr" TargetMode="External"/><Relationship Id="rId83" Type="http://schemas.openxmlformats.org/officeDocument/2006/relationships/hyperlink" Target="http://amazon.de" TargetMode="External"/><Relationship Id="rId86" Type="http://schemas.openxmlformats.org/officeDocument/2006/relationships/hyperlink" Target="http://amazon.fr" TargetMode="External"/><Relationship Id="rId85" Type="http://schemas.openxmlformats.org/officeDocument/2006/relationships/hyperlink" Target="http://amazon.com" TargetMode="External"/><Relationship Id="rId88" Type="http://schemas.openxmlformats.org/officeDocument/2006/relationships/hyperlink" Target="http://amazon.com" TargetMode="External"/><Relationship Id="rId87" Type="http://schemas.openxmlformats.org/officeDocument/2006/relationships/hyperlink" Target="http://amazon.com" TargetMode="External"/><Relationship Id="rId89" Type="http://schemas.openxmlformats.org/officeDocument/2006/relationships/hyperlink" Target="http://amazon.com" TargetMode="External"/><Relationship Id="rId80" Type="http://schemas.openxmlformats.org/officeDocument/2006/relationships/hyperlink" Target="http://amazon.co.jp" TargetMode="External"/><Relationship Id="rId82" Type="http://schemas.openxmlformats.org/officeDocument/2006/relationships/hyperlink" Target="http://store.nintendo.co.uk" TargetMode="External"/><Relationship Id="rId81" Type="http://schemas.openxmlformats.org/officeDocument/2006/relationships/hyperlink" Target="http://eldorado.ru" TargetMode="External"/><Relationship Id="rId1" Type="http://schemas.openxmlformats.org/officeDocument/2006/relationships/comments" Target="../comments3.xml"/><Relationship Id="rId2" Type="http://schemas.openxmlformats.org/officeDocument/2006/relationships/hyperlink" Target="http://amazon.de" TargetMode="External"/><Relationship Id="rId3" Type="http://schemas.openxmlformats.org/officeDocument/2006/relationships/hyperlink" Target="http://shopto.net" TargetMode="External"/><Relationship Id="rId4" Type="http://schemas.openxmlformats.org/officeDocument/2006/relationships/hyperlink" Target="http://amazon.co.uk" TargetMode="External"/><Relationship Id="rId9" Type="http://schemas.openxmlformats.org/officeDocument/2006/relationships/hyperlink" Target="http://amazon.de" TargetMode="External"/><Relationship Id="rId5" Type="http://schemas.openxmlformats.org/officeDocument/2006/relationships/hyperlink" Target="http://amazon.co.uk" TargetMode="External"/><Relationship Id="rId6" Type="http://schemas.openxmlformats.org/officeDocument/2006/relationships/hyperlink" Target="http://walmart.com" TargetMode="External"/><Relationship Id="rId7" Type="http://schemas.openxmlformats.org/officeDocument/2006/relationships/hyperlink" Target="http://amazon.ca" TargetMode="External"/><Relationship Id="rId8" Type="http://schemas.openxmlformats.org/officeDocument/2006/relationships/hyperlink" Target="http://amazon.co.uk" TargetMode="External"/><Relationship Id="rId73" Type="http://schemas.openxmlformats.org/officeDocument/2006/relationships/hyperlink" Target="http://store.nintendo.co.uk" TargetMode="External"/><Relationship Id="rId72" Type="http://schemas.openxmlformats.org/officeDocument/2006/relationships/hyperlink" Target="http://amazon.co.uk" TargetMode="External"/><Relationship Id="rId75" Type="http://schemas.openxmlformats.org/officeDocument/2006/relationships/hyperlink" Target="http://gamestop.com" TargetMode="External"/><Relationship Id="rId74" Type="http://schemas.openxmlformats.org/officeDocument/2006/relationships/hyperlink" Target="http://amazon.com.au" TargetMode="External"/><Relationship Id="rId77" Type="http://schemas.openxmlformats.org/officeDocument/2006/relationships/hyperlink" Target="http://rakuten.com" TargetMode="External"/><Relationship Id="rId76" Type="http://schemas.openxmlformats.org/officeDocument/2006/relationships/hyperlink" Target="http://amazon.com" TargetMode="External"/><Relationship Id="rId79" Type="http://schemas.openxmlformats.org/officeDocument/2006/relationships/hyperlink" Target="http://zmart.cl" TargetMode="External"/><Relationship Id="rId78" Type="http://schemas.openxmlformats.org/officeDocument/2006/relationships/hyperlink" Target="http://ebay.it" TargetMode="External"/><Relationship Id="rId71" Type="http://schemas.openxmlformats.org/officeDocument/2006/relationships/hyperlink" Target="http://souq.com" TargetMode="External"/><Relationship Id="rId70" Type="http://schemas.openxmlformats.org/officeDocument/2006/relationships/hyperlink" Target="http://souq.com" TargetMode="External"/><Relationship Id="rId62" Type="http://schemas.openxmlformats.org/officeDocument/2006/relationships/hyperlink" Target="http://amazon.ca" TargetMode="External"/><Relationship Id="rId61" Type="http://schemas.openxmlformats.org/officeDocument/2006/relationships/hyperlink" Target="http://amazon.com.au" TargetMode="External"/><Relationship Id="rId64" Type="http://schemas.openxmlformats.org/officeDocument/2006/relationships/hyperlink" Target="http://walmart.com" TargetMode="External"/><Relationship Id="rId63" Type="http://schemas.openxmlformats.org/officeDocument/2006/relationships/hyperlink" Target="http://amazon.es" TargetMode="External"/><Relationship Id="rId66" Type="http://schemas.openxmlformats.org/officeDocument/2006/relationships/hyperlink" Target="http://amazon.com" TargetMode="External"/><Relationship Id="rId65" Type="http://schemas.openxmlformats.org/officeDocument/2006/relationships/hyperlink" Target="http://saturn.de" TargetMode="External"/><Relationship Id="rId68" Type="http://schemas.openxmlformats.org/officeDocument/2006/relationships/hyperlink" Target="http://amazon.de" TargetMode="External"/><Relationship Id="rId67" Type="http://schemas.openxmlformats.org/officeDocument/2006/relationships/hyperlink" Target="http://amazon.co.jp" TargetMode="External"/><Relationship Id="rId60" Type="http://schemas.openxmlformats.org/officeDocument/2006/relationships/hyperlink" Target="http://amazon.com" TargetMode="External"/><Relationship Id="rId69" Type="http://schemas.openxmlformats.org/officeDocument/2006/relationships/hyperlink" Target="http://amazon.fr" TargetMode="External"/><Relationship Id="rId51" Type="http://schemas.openxmlformats.org/officeDocument/2006/relationships/hyperlink" Target="http://amazon.com" TargetMode="External"/><Relationship Id="rId50" Type="http://schemas.openxmlformats.org/officeDocument/2006/relationships/hyperlink" Target="http://bestcena.pl" TargetMode="External"/><Relationship Id="rId53" Type="http://schemas.openxmlformats.org/officeDocument/2006/relationships/hyperlink" Target="http://amazon.com" TargetMode="External"/><Relationship Id="rId52" Type="http://schemas.openxmlformats.org/officeDocument/2006/relationships/hyperlink" Target="http://amazon.com" TargetMode="External"/><Relationship Id="rId55" Type="http://schemas.openxmlformats.org/officeDocument/2006/relationships/hyperlink" Target="http://mercadolivre.com.br" TargetMode="External"/><Relationship Id="rId54" Type="http://schemas.openxmlformats.org/officeDocument/2006/relationships/hyperlink" Target="http://amazon.de" TargetMode="External"/><Relationship Id="rId57" Type="http://schemas.openxmlformats.org/officeDocument/2006/relationships/hyperlink" Target="http://mvideo.ru" TargetMode="External"/><Relationship Id="rId56" Type="http://schemas.openxmlformats.org/officeDocument/2006/relationships/hyperlink" Target="http://amazon.ca" TargetMode="External"/><Relationship Id="rId59" Type="http://schemas.openxmlformats.org/officeDocument/2006/relationships/hyperlink" Target="http://amazon.com" TargetMode="External"/><Relationship Id="rId58" Type="http://schemas.openxmlformats.org/officeDocument/2006/relationships/hyperlink" Target="http://amazon.com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://amazon.de" TargetMode="External"/><Relationship Id="rId42" Type="http://schemas.openxmlformats.org/officeDocument/2006/relationships/hyperlink" Target="http://bol.com" TargetMode="External"/><Relationship Id="rId41" Type="http://schemas.openxmlformats.org/officeDocument/2006/relationships/hyperlink" Target="http://mediamarkt.de" TargetMode="External"/><Relationship Id="rId44" Type="http://schemas.openxmlformats.org/officeDocument/2006/relationships/hyperlink" Target="http://amazon.it" TargetMode="External"/><Relationship Id="rId43" Type="http://schemas.openxmlformats.org/officeDocument/2006/relationships/hyperlink" Target="http://bol.com" TargetMode="External"/><Relationship Id="rId46" Type="http://schemas.openxmlformats.org/officeDocument/2006/relationships/hyperlink" Target="http://amazon.it" TargetMode="External"/><Relationship Id="rId45" Type="http://schemas.openxmlformats.org/officeDocument/2006/relationships/hyperlink" Target="http://amazon.com" TargetMode="External"/><Relationship Id="rId48" Type="http://schemas.openxmlformats.org/officeDocument/2006/relationships/hyperlink" Target="http://dell.ca" TargetMode="External"/><Relationship Id="rId47" Type="http://schemas.openxmlformats.org/officeDocument/2006/relationships/hyperlink" Target="http://otto.de" TargetMode="External"/><Relationship Id="rId49" Type="http://schemas.openxmlformats.org/officeDocument/2006/relationships/hyperlink" Target="http://amazon.de" TargetMode="External"/><Relationship Id="rId103" Type="http://schemas.openxmlformats.org/officeDocument/2006/relationships/vmlDrawing" Target="../drawings/vmlDrawing2.vml"/><Relationship Id="rId102" Type="http://schemas.openxmlformats.org/officeDocument/2006/relationships/drawing" Target="../drawings/drawing9.xml"/><Relationship Id="rId101" Type="http://schemas.openxmlformats.org/officeDocument/2006/relationships/hyperlink" Target="http://jet.com" TargetMode="External"/><Relationship Id="rId100" Type="http://schemas.openxmlformats.org/officeDocument/2006/relationships/hyperlink" Target="http://dns-shop.ru" TargetMode="External"/><Relationship Id="rId31" Type="http://schemas.openxmlformats.org/officeDocument/2006/relationships/hyperlink" Target="http://warp.by" TargetMode="External"/><Relationship Id="rId30" Type="http://schemas.openxmlformats.org/officeDocument/2006/relationships/hyperlink" Target="http://www.dns-shop.ru" TargetMode="External"/><Relationship Id="rId33" Type="http://schemas.openxmlformats.org/officeDocument/2006/relationships/hyperlink" Target="http://amazon.de" TargetMode="External"/><Relationship Id="rId32" Type="http://schemas.openxmlformats.org/officeDocument/2006/relationships/hyperlink" Target="http://warp.by" TargetMode="External"/><Relationship Id="rId35" Type="http://schemas.openxmlformats.org/officeDocument/2006/relationships/hyperlink" Target="http://boulanger.com" TargetMode="External"/><Relationship Id="rId34" Type="http://schemas.openxmlformats.org/officeDocument/2006/relationships/hyperlink" Target="http://amazon.it" TargetMode="External"/><Relationship Id="rId37" Type="http://schemas.openxmlformats.org/officeDocument/2006/relationships/hyperlink" Target="http://gamestop.com" TargetMode="External"/><Relationship Id="rId36" Type="http://schemas.openxmlformats.org/officeDocument/2006/relationships/hyperlink" Target="http://amazon.com" TargetMode="External"/><Relationship Id="rId39" Type="http://schemas.openxmlformats.org/officeDocument/2006/relationships/hyperlink" Target="http://boulanger.com" TargetMode="External"/><Relationship Id="rId38" Type="http://schemas.openxmlformats.org/officeDocument/2006/relationships/hyperlink" Target="http://boulanger.com" TargetMode="External"/><Relationship Id="rId20" Type="http://schemas.openxmlformats.org/officeDocument/2006/relationships/hyperlink" Target="http://amazon.de" TargetMode="External"/><Relationship Id="rId22" Type="http://schemas.openxmlformats.org/officeDocument/2006/relationships/hyperlink" Target="http://amazon.co.uk" TargetMode="External"/><Relationship Id="rId21" Type="http://schemas.openxmlformats.org/officeDocument/2006/relationships/hyperlink" Target="http://amazon.co.uk" TargetMode="External"/><Relationship Id="rId24" Type="http://schemas.openxmlformats.org/officeDocument/2006/relationships/hyperlink" Target="http://comtech.de" TargetMode="External"/><Relationship Id="rId23" Type="http://schemas.openxmlformats.org/officeDocument/2006/relationships/hyperlink" Target="http://amazon.co.uk" TargetMode="External"/><Relationship Id="rId26" Type="http://schemas.openxmlformats.org/officeDocument/2006/relationships/hyperlink" Target="http://amazon.com" TargetMode="External"/><Relationship Id="rId25" Type="http://schemas.openxmlformats.org/officeDocument/2006/relationships/hyperlink" Target="http://amazon.fr" TargetMode="External"/><Relationship Id="rId28" Type="http://schemas.openxmlformats.org/officeDocument/2006/relationships/hyperlink" Target="http://electroworld.cz" TargetMode="External"/><Relationship Id="rId27" Type="http://schemas.openxmlformats.org/officeDocument/2006/relationships/hyperlink" Target="http://target.com" TargetMode="External"/><Relationship Id="rId29" Type="http://schemas.openxmlformats.org/officeDocument/2006/relationships/hyperlink" Target="http://amazon.co.uk" TargetMode="External"/><Relationship Id="rId95" Type="http://schemas.openxmlformats.org/officeDocument/2006/relationships/hyperlink" Target="http://mir.nintendo.ru" TargetMode="External"/><Relationship Id="rId94" Type="http://schemas.openxmlformats.org/officeDocument/2006/relationships/hyperlink" Target="http://scan.co.uk" TargetMode="External"/><Relationship Id="rId97" Type="http://schemas.openxmlformats.org/officeDocument/2006/relationships/hyperlink" Target="http://dns-shop.ru" TargetMode="External"/><Relationship Id="rId96" Type="http://schemas.openxmlformats.org/officeDocument/2006/relationships/hyperlink" Target="http://amazon.com" TargetMode="External"/><Relationship Id="rId11" Type="http://schemas.openxmlformats.org/officeDocument/2006/relationships/hyperlink" Target="http://amazon.de" TargetMode="External"/><Relationship Id="rId99" Type="http://schemas.openxmlformats.org/officeDocument/2006/relationships/hyperlink" Target="http://target.com" TargetMode="External"/><Relationship Id="rId10" Type="http://schemas.openxmlformats.org/officeDocument/2006/relationships/hyperlink" Target="http://jet.com" TargetMode="External"/><Relationship Id="rId98" Type="http://schemas.openxmlformats.org/officeDocument/2006/relationships/hyperlink" Target="http://amazon.fr" TargetMode="External"/><Relationship Id="rId13" Type="http://schemas.openxmlformats.org/officeDocument/2006/relationships/hyperlink" Target="http://gamepark.hu" TargetMode="External"/><Relationship Id="rId12" Type="http://schemas.openxmlformats.org/officeDocument/2006/relationships/hyperlink" Target="http://amazon.co.uk" TargetMode="External"/><Relationship Id="rId91" Type="http://schemas.openxmlformats.org/officeDocument/2006/relationships/hyperlink" Target="http://alza.cz" TargetMode="External"/><Relationship Id="rId90" Type="http://schemas.openxmlformats.org/officeDocument/2006/relationships/hyperlink" Target="http://amazon.de" TargetMode="External"/><Relationship Id="rId93" Type="http://schemas.openxmlformats.org/officeDocument/2006/relationships/hyperlink" Target="http://svijet-medija.hr" TargetMode="External"/><Relationship Id="rId92" Type="http://schemas.openxmlformats.org/officeDocument/2006/relationships/hyperlink" Target="http://tsbohemia.cz" TargetMode="External"/><Relationship Id="rId15" Type="http://schemas.openxmlformats.org/officeDocument/2006/relationships/hyperlink" Target="http://amazon.de" TargetMode="External"/><Relationship Id="rId14" Type="http://schemas.openxmlformats.org/officeDocument/2006/relationships/hyperlink" Target="http://altex.ro" TargetMode="External"/><Relationship Id="rId17" Type="http://schemas.openxmlformats.org/officeDocument/2006/relationships/hyperlink" Target="http://otto.de" TargetMode="External"/><Relationship Id="rId16" Type="http://schemas.openxmlformats.org/officeDocument/2006/relationships/hyperlink" Target="http://otto.de" TargetMode="External"/><Relationship Id="rId19" Type="http://schemas.openxmlformats.org/officeDocument/2006/relationships/hyperlink" Target="http://studio.co.uk" TargetMode="External"/><Relationship Id="rId18" Type="http://schemas.openxmlformats.org/officeDocument/2006/relationships/hyperlink" Target="http://amazon.de" TargetMode="External"/><Relationship Id="rId84" Type="http://schemas.openxmlformats.org/officeDocument/2006/relationships/hyperlink" Target="http://amazon.fr" TargetMode="External"/><Relationship Id="rId83" Type="http://schemas.openxmlformats.org/officeDocument/2006/relationships/hyperlink" Target="http://amazon.de" TargetMode="External"/><Relationship Id="rId86" Type="http://schemas.openxmlformats.org/officeDocument/2006/relationships/hyperlink" Target="http://amazon.fr" TargetMode="External"/><Relationship Id="rId85" Type="http://schemas.openxmlformats.org/officeDocument/2006/relationships/hyperlink" Target="http://amazon.com" TargetMode="External"/><Relationship Id="rId88" Type="http://schemas.openxmlformats.org/officeDocument/2006/relationships/hyperlink" Target="http://amazon.com" TargetMode="External"/><Relationship Id="rId87" Type="http://schemas.openxmlformats.org/officeDocument/2006/relationships/hyperlink" Target="http://amazon.com" TargetMode="External"/><Relationship Id="rId89" Type="http://schemas.openxmlformats.org/officeDocument/2006/relationships/hyperlink" Target="http://amazon.com" TargetMode="External"/><Relationship Id="rId80" Type="http://schemas.openxmlformats.org/officeDocument/2006/relationships/hyperlink" Target="http://amazon.co.jp" TargetMode="External"/><Relationship Id="rId82" Type="http://schemas.openxmlformats.org/officeDocument/2006/relationships/hyperlink" Target="http://store.nintendo.co.uk" TargetMode="External"/><Relationship Id="rId81" Type="http://schemas.openxmlformats.org/officeDocument/2006/relationships/hyperlink" Target="http://eldorado.ru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://amazon.de" TargetMode="External"/><Relationship Id="rId3" Type="http://schemas.openxmlformats.org/officeDocument/2006/relationships/hyperlink" Target="http://shopto.net" TargetMode="External"/><Relationship Id="rId4" Type="http://schemas.openxmlformats.org/officeDocument/2006/relationships/hyperlink" Target="http://amazon.co.uk" TargetMode="External"/><Relationship Id="rId9" Type="http://schemas.openxmlformats.org/officeDocument/2006/relationships/hyperlink" Target="http://amazon.de" TargetMode="External"/><Relationship Id="rId5" Type="http://schemas.openxmlformats.org/officeDocument/2006/relationships/hyperlink" Target="http://amazon.co.uk" TargetMode="External"/><Relationship Id="rId6" Type="http://schemas.openxmlformats.org/officeDocument/2006/relationships/hyperlink" Target="http://walmart.com" TargetMode="External"/><Relationship Id="rId7" Type="http://schemas.openxmlformats.org/officeDocument/2006/relationships/hyperlink" Target="http://amazon.ca" TargetMode="External"/><Relationship Id="rId8" Type="http://schemas.openxmlformats.org/officeDocument/2006/relationships/hyperlink" Target="http://amazon.co.uk" TargetMode="External"/><Relationship Id="rId73" Type="http://schemas.openxmlformats.org/officeDocument/2006/relationships/hyperlink" Target="http://store.nintendo.co.uk" TargetMode="External"/><Relationship Id="rId72" Type="http://schemas.openxmlformats.org/officeDocument/2006/relationships/hyperlink" Target="http://amazon.co.uk" TargetMode="External"/><Relationship Id="rId75" Type="http://schemas.openxmlformats.org/officeDocument/2006/relationships/hyperlink" Target="http://gamestop.com" TargetMode="External"/><Relationship Id="rId74" Type="http://schemas.openxmlformats.org/officeDocument/2006/relationships/hyperlink" Target="http://amazon.com.au" TargetMode="External"/><Relationship Id="rId77" Type="http://schemas.openxmlformats.org/officeDocument/2006/relationships/hyperlink" Target="http://rakuten.com" TargetMode="External"/><Relationship Id="rId76" Type="http://schemas.openxmlformats.org/officeDocument/2006/relationships/hyperlink" Target="http://amazon.com" TargetMode="External"/><Relationship Id="rId79" Type="http://schemas.openxmlformats.org/officeDocument/2006/relationships/hyperlink" Target="http://zmart.cl" TargetMode="External"/><Relationship Id="rId78" Type="http://schemas.openxmlformats.org/officeDocument/2006/relationships/hyperlink" Target="http://ebay.it" TargetMode="External"/><Relationship Id="rId71" Type="http://schemas.openxmlformats.org/officeDocument/2006/relationships/hyperlink" Target="http://souq.com" TargetMode="External"/><Relationship Id="rId70" Type="http://schemas.openxmlformats.org/officeDocument/2006/relationships/hyperlink" Target="http://souq.com" TargetMode="External"/><Relationship Id="rId62" Type="http://schemas.openxmlformats.org/officeDocument/2006/relationships/hyperlink" Target="http://amazon.ca" TargetMode="External"/><Relationship Id="rId61" Type="http://schemas.openxmlformats.org/officeDocument/2006/relationships/hyperlink" Target="http://amazon.com.au" TargetMode="External"/><Relationship Id="rId64" Type="http://schemas.openxmlformats.org/officeDocument/2006/relationships/hyperlink" Target="http://walmart.com" TargetMode="External"/><Relationship Id="rId63" Type="http://schemas.openxmlformats.org/officeDocument/2006/relationships/hyperlink" Target="http://amazon.es" TargetMode="External"/><Relationship Id="rId66" Type="http://schemas.openxmlformats.org/officeDocument/2006/relationships/hyperlink" Target="http://amazon.com" TargetMode="External"/><Relationship Id="rId65" Type="http://schemas.openxmlformats.org/officeDocument/2006/relationships/hyperlink" Target="http://saturn.de" TargetMode="External"/><Relationship Id="rId68" Type="http://schemas.openxmlformats.org/officeDocument/2006/relationships/hyperlink" Target="http://amazon.de" TargetMode="External"/><Relationship Id="rId67" Type="http://schemas.openxmlformats.org/officeDocument/2006/relationships/hyperlink" Target="http://amazon.co.jp" TargetMode="External"/><Relationship Id="rId60" Type="http://schemas.openxmlformats.org/officeDocument/2006/relationships/hyperlink" Target="http://amazon.com" TargetMode="External"/><Relationship Id="rId69" Type="http://schemas.openxmlformats.org/officeDocument/2006/relationships/hyperlink" Target="http://amazon.fr" TargetMode="External"/><Relationship Id="rId51" Type="http://schemas.openxmlformats.org/officeDocument/2006/relationships/hyperlink" Target="http://amazon.com" TargetMode="External"/><Relationship Id="rId50" Type="http://schemas.openxmlformats.org/officeDocument/2006/relationships/hyperlink" Target="http://bestcena.pl" TargetMode="External"/><Relationship Id="rId53" Type="http://schemas.openxmlformats.org/officeDocument/2006/relationships/hyperlink" Target="http://amazon.com" TargetMode="External"/><Relationship Id="rId52" Type="http://schemas.openxmlformats.org/officeDocument/2006/relationships/hyperlink" Target="http://amazon.com" TargetMode="External"/><Relationship Id="rId55" Type="http://schemas.openxmlformats.org/officeDocument/2006/relationships/hyperlink" Target="http://mercadolivre.com.br" TargetMode="External"/><Relationship Id="rId54" Type="http://schemas.openxmlformats.org/officeDocument/2006/relationships/hyperlink" Target="http://amazon.de" TargetMode="External"/><Relationship Id="rId57" Type="http://schemas.openxmlformats.org/officeDocument/2006/relationships/hyperlink" Target="http://mvideo.ru" TargetMode="External"/><Relationship Id="rId56" Type="http://schemas.openxmlformats.org/officeDocument/2006/relationships/hyperlink" Target="http://amazon.ca" TargetMode="External"/><Relationship Id="rId59" Type="http://schemas.openxmlformats.org/officeDocument/2006/relationships/hyperlink" Target="http://amazon.com" TargetMode="External"/><Relationship Id="rId58" Type="http://schemas.openxmlformats.org/officeDocument/2006/relationships/hyperlink" Target="http://amaz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8.43"/>
    <col customWidth="1" min="2" max="2" width="9.43"/>
    <col customWidth="1" min="3" max="3" width="12.14"/>
    <col customWidth="1" min="4" max="4" width="30.14"/>
    <col customWidth="1" min="5" max="5" width="16.0"/>
    <col customWidth="1" min="6" max="6" width="20.43"/>
    <col customWidth="1" min="7" max="7" width="27.86"/>
    <col customWidth="1" min="8" max="8" width="18.43"/>
    <col customWidth="1" min="9" max="9" width="2.57"/>
    <col customWidth="1" min="10" max="10" width="8.86"/>
    <col customWidth="1" min="11" max="11" width="8.29"/>
    <col customWidth="1" min="12" max="12" width="20.71"/>
    <col customWidth="1" min="13" max="13" width="34.86"/>
  </cols>
  <sheetData>
    <row r="1">
      <c r="A1" s="1" t="s">
        <v>0</v>
      </c>
      <c r="B1" s="2"/>
      <c r="C1" s="2"/>
      <c r="D1" s="3"/>
      <c r="E1" s="4" t="s">
        <v>1</v>
      </c>
      <c r="F1" s="2"/>
      <c r="G1" s="5" t="s">
        <v>2</v>
      </c>
      <c r="H1" s="6" t="s">
        <v>3</v>
      </c>
      <c r="I1" s="2"/>
      <c r="J1" s="7">
        <f>COUNTIF(F4:F1456, "&lt;&gt;")</f>
        <v>741</v>
      </c>
      <c r="K1" s="8" t="s">
        <v>4</v>
      </c>
      <c r="L1" s="2"/>
      <c r="M1" s="3"/>
    </row>
    <row r="2">
      <c r="A2" s="9"/>
      <c r="B2" s="10"/>
      <c r="C2" s="10"/>
      <c r="D2" s="11"/>
      <c r="E2" s="9"/>
      <c r="F2" s="10"/>
      <c r="G2" s="11"/>
      <c r="H2" s="9"/>
      <c r="I2" s="10"/>
      <c r="J2" s="11"/>
      <c r="K2" s="9"/>
      <c r="L2" s="10"/>
      <c r="M2" s="11"/>
    </row>
    <row r="3">
      <c r="A3" s="12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12" t="s">
        <v>10</v>
      </c>
      <c r="G3" s="12" t="s">
        <v>11</v>
      </c>
      <c r="H3" s="12" t="s">
        <v>12</v>
      </c>
      <c r="I3" s="12" t="s">
        <v>13</v>
      </c>
      <c r="K3" s="13" t="s">
        <v>14</v>
      </c>
      <c r="L3" s="14"/>
      <c r="M3" s="15"/>
    </row>
    <row r="4">
      <c r="A4" s="16">
        <v>1.0</v>
      </c>
      <c r="B4" s="17" t="s">
        <v>15</v>
      </c>
      <c r="C4" s="17" t="s">
        <v>16</v>
      </c>
      <c r="D4" s="17" t="s">
        <v>17</v>
      </c>
      <c r="E4" s="18">
        <v>42797.0</v>
      </c>
      <c r="F4" s="19" t="s">
        <v>18</v>
      </c>
      <c r="G4" s="17" t="s">
        <v>19</v>
      </c>
      <c r="H4" s="17" t="s">
        <v>20</v>
      </c>
      <c r="I4" s="20" t="s">
        <v>21</v>
      </c>
      <c r="K4" s="21" t="s">
        <v>22</v>
      </c>
    </row>
    <row r="5">
      <c r="A5" s="16">
        <v>2.0</v>
      </c>
      <c r="B5" s="17" t="s">
        <v>23</v>
      </c>
      <c r="C5" s="17" t="s">
        <v>16</v>
      </c>
      <c r="D5" s="17" t="s">
        <v>24</v>
      </c>
      <c r="E5" s="18">
        <v>42797.0</v>
      </c>
      <c r="F5" s="19" t="s">
        <v>25</v>
      </c>
      <c r="G5" s="17" t="s">
        <v>19</v>
      </c>
      <c r="H5" s="17" t="s">
        <v>26</v>
      </c>
      <c r="I5" s="20" t="s">
        <v>21</v>
      </c>
      <c r="K5" s="22" t="s">
        <v>27</v>
      </c>
    </row>
    <row r="6">
      <c r="A6" s="16">
        <v>3.0</v>
      </c>
      <c r="B6" s="17" t="s">
        <v>23</v>
      </c>
      <c r="C6" s="17" t="s">
        <v>16</v>
      </c>
      <c r="D6" s="17" t="s">
        <v>28</v>
      </c>
      <c r="E6" s="18">
        <v>42797.0</v>
      </c>
      <c r="F6" s="19" t="s">
        <v>29</v>
      </c>
      <c r="G6" s="17" t="s">
        <v>19</v>
      </c>
      <c r="H6" s="17" t="s">
        <v>30</v>
      </c>
      <c r="I6" s="20" t="s">
        <v>21</v>
      </c>
      <c r="K6" s="23" t="s">
        <v>31</v>
      </c>
    </row>
    <row r="7">
      <c r="A7" s="16">
        <v>4.0</v>
      </c>
      <c r="B7" s="17" t="s">
        <v>23</v>
      </c>
      <c r="C7" s="17" t="s">
        <v>16</v>
      </c>
      <c r="D7" s="17" t="s">
        <v>28</v>
      </c>
      <c r="E7" s="18">
        <v>42912.0</v>
      </c>
      <c r="F7" s="19" t="s">
        <v>32</v>
      </c>
      <c r="G7" s="17" t="s">
        <v>19</v>
      </c>
      <c r="H7" s="17" t="s">
        <v>33</v>
      </c>
      <c r="I7" s="20" t="s">
        <v>21</v>
      </c>
      <c r="K7" s="23" t="s">
        <v>34</v>
      </c>
    </row>
    <row r="8">
      <c r="A8" s="16">
        <v>5.0</v>
      </c>
      <c r="B8" s="17" t="s">
        <v>23</v>
      </c>
      <c r="C8" s="17" t="s">
        <v>16</v>
      </c>
      <c r="D8" s="17" t="s">
        <v>28</v>
      </c>
      <c r="E8" s="17" t="s">
        <v>28</v>
      </c>
      <c r="F8" s="19" t="s">
        <v>35</v>
      </c>
      <c r="G8" s="17" t="s">
        <v>19</v>
      </c>
      <c r="H8" s="17" t="s">
        <v>36</v>
      </c>
      <c r="I8" s="20" t="s">
        <v>21</v>
      </c>
      <c r="K8" s="23" t="s">
        <v>37</v>
      </c>
    </row>
    <row r="9">
      <c r="A9" s="16">
        <v>6.0</v>
      </c>
      <c r="B9" s="17" t="s">
        <v>23</v>
      </c>
      <c r="C9" s="17" t="s">
        <v>16</v>
      </c>
      <c r="D9" s="17" t="s">
        <v>28</v>
      </c>
      <c r="E9" s="17" t="s">
        <v>28</v>
      </c>
      <c r="F9" s="19" t="s">
        <v>35</v>
      </c>
      <c r="G9" s="17" t="s">
        <v>19</v>
      </c>
      <c r="H9" s="17" t="s">
        <v>38</v>
      </c>
      <c r="I9" s="20" t="s">
        <v>21</v>
      </c>
      <c r="K9" s="24"/>
      <c r="M9" s="25"/>
    </row>
    <row r="10">
      <c r="A10" s="16">
        <v>7.0</v>
      </c>
      <c r="B10" s="17" t="s">
        <v>23</v>
      </c>
      <c r="C10" s="17" t="s">
        <v>39</v>
      </c>
      <c r="D10" s="17" t="s">
        <v>40</v>
      </c>
      <c r="E10" s="18">
        <v>42980.0</v>
      </c>
      <c r="F10" s="19" t="s">
        <v>41</v>
      </c>
      <c r="G10" s="17" t="s">
        <v>42</v>
      </c>
      <c r="H10" s="17" t="s">
        <v>30</v>
      </c>
      <c r="I10" s="20" t="s">
        <v>21</v>
      </c>
      <c r="K10" s="26" t="s">
        <v>43</v>
      </c>
      <c r="L10" s="27"/>
      <c r="M10" s="28"/>
    </row>
    <row r="11">
      <c r="A11" s="16">
        <v>8.0</v>
      </c>
      <c r="B11" s="17" t="s">
        <v>23</v>
      </c>
      <c r="C11" s="17" t="s">
        <v>16</v>
      </c>
      <c r="D11" s="17" t="s">
        <v>28</v>
      </c>
      <c r="E11" s="18">
        <v>42970.0</v>
      </c>
      <c r="F11" s="19" t="s">
        <v>44</v>
      </c>
      <c r="G11" s="17" t="s">
        <v>45</v>
      </c>
      <c r="H11" s="17" t="s">
        <v>28</v>
      </c>
      <c r="I11" s="20" t="s">
        <v>21</v>
      </c>
      <c r="K11" s="29" t="s">
        <v>46</v>
      </c>
      <c r="M11" s="30"/>
    </row>
    <row r="12">
      <c r="A12" s="16">
        <v>9.0</v>
      </c>
      <c r="B12" s="17" t="s">
        <v>23</v>
      </c>
      <c r="C12" s="17" t="s">
        <v>39</v>
      </c>
      <c r="D12" s="17" t="s">
        <v>28</v>
      </c>
      <c r="E12" s="18">
        <v>42965.0</v>
      </c>
      <c r="F12" s="19" t="s">
        <v>47</v>
      </c>
      <c r="G12" s="17" t="s">
        <v>45</v>
      </c>
      <c r="H12" s="17" t="s">
        <v>48</v>
      </c>
      <c r="I12" s="20" t="s">
        <v>21</v>
      </c>
      <c r="K12" s="31" t="s">
        <v>49</v>
      </c>
      <c r="M12" s="30"/>
    </row>
    <row r="13">
      <c r="A13" s="16">
        <v>10.0</v>
      </c>
      <c r="B13" s="17" t="s">
        <v>23</v>
      </c>
      <c r="C13" s="17" t="s">
        <v>50</v>
      </c>
      <c r="D13" s="17" t="s">
        <v>40</v>
      </c>
      <c r="E13" s="17" t="s">
        <v>28</v>
      </c>
      <c r="F13" s="19" t="s">
        <v>51</v>
      </c>
      <c r="G13" s="17" t="s">
        <v>52</v>
      </c>
      <c r="H13" s="17" t="s">
        <v>28</v>
      </c>
      <c r="I13" s="20" t="s">
        <v>21</v>
      </c>
      <c r="K13" s="32" t="s">
        <v>53</v>
      </c>
      <c r="M13" s="30"/>
    </row>
    <row r="14">
      <c r="A14" s="16">
        <v>11.0</v>
      </c>
      <c r="B14" s="17" t="s">
        <v>23</v>
      </c>
      <c r="C14" s="17" t="s">
        <v>50</v>
      </c>
      <c r="D14" s="17" t="s">
        <v>28</v>
      </c>
      <c r="E14" s="17" t="s">
        <v>28</v>
      </c>
      <c r="F14" s="19" t="s">
        <v>51</v>
      </c>
      <c r="G14" s="17" t="s">
        <v>54</v>
      </c>
      <c r="H14" s="17" t="s">
        <v>55</v>
      </c>
      <c r="I14" s="20" t="s">
        <v>21</v>
      </c>
      <c r="K14" s="33"/>
      <c r="M14" s="30"/>
    </row>
    <row r="15">
      <c r="A15" s="16">
        <v>12.0</v>
      </c>
      <c r="B15" s="17" t="s">
        <v>28</v>
      </c>
      <c r="C15" s="17" t="s">
        <v>39</v>
      </c>
      <c r="D15" s="17" t="s">
        <v>28</v>
      </c>
      <c r="E15" s="18">
        <v>42969.0</v>
      </c>
      <c r="F15" s="19" t="s">
        <v>56</v>
      </c>
      <c r="G15" s="17" t="s">
        <v>52</v>
      </c>
      <c r="H15" s="17" t="s">
        <v>28</v>
      </c>
      <c r="I15" s="20" t="s">
        <v>21</v>
      </c>
      <c r="K15" s="34" t="s">
        <v>57</v>
      </c>
      <c r="M15" s="30"/>
    </row>
    <row r="16">
      <c r="A16" s="16">
        <v>13.0</v>
      </c>
      <c r="B16" s="17" t="s">
        <v>23</v>
      </c>
      <c r="C16" s="17" t="s">
        <v>50</v>
      </c>
      <c r="D16" s="17" t="s">
        <v>28</v>
      </c>
      <c r="E16" s="18">
        <v>42938.0</v>
      </c>
      <c r="F16" s="19" t="s">
        <v>59</v>
      </c>
      <c r="G16" s="17" t="s">
        <v>42</v>
      </c>
      <c r="H16" s="17" t="s">
        <v>60</v>
      </c>
      <c r="I16" s="20" t="s">
        <v>21</v>
      </c>
      <c r="K16" s="29" t="s">
        <v>67</v>
      </c>
      <c r="M16" s="30"/>
    </row>
    <row r="17">
      <c r="A17" s="16">
        <v>14.0</v>
      </c>
      <c r="B17" s="17" t="s">
        <v>23</v>
      </c>
      <c r="C17" s="17" t="s">
        <v>39</v>
      </c>
      <c r="D17" s="17" t="s">
        <v>61</v>
      </c>
      <c r="E17" s="18">
        <v>42797.0</v>
      </c>
      <c r="F17" s="19" t="s">
        <v>62</v>
      </c>
      <c r="G17" s="17" t="s">
        <v>19</v>
      </c>
      <c r="H17" s="17">
        <v>466.0</v>
      </c>
      <c r="I17" s="20" t="s">
        <v>21</v>
      </c>
      <c r="K17" s="33"/>
      <c r="M17" s="30"/>
    </row>
    <row r="18">
      <c r="A18" s="16">
        <v>15.0</v>
      </c>
      <c r="B18" s="17" t="s">
        <v>15</v>
      </c>
      <c r="C18" s="17" t="s">
        <v>16</v>
      </c>
      <c r="D18" s="17" t="s">
        <v>28</v>
      </c>
      <c r="E18" s="18">
        <v>42797.0</v>
      </c>
      <c r="F18" s="19" t="s">
        <v>63</v>
      </c>
      <c r="G18" s="17" t="s">
        <v>19</v>
      </c>
      <c r="H18" s="17" t="s">
        <v>64</v>
      </c>
      <c r="I18" s="20" t="s">
        <v>21</v>
      </c>
      <c r="K18" s="34" t="s">
        <v>76</v>
      </c>
      <c r="M18" s="30"/>
    </row>
    <row r="19">
      <c r="A19" s="16">
        <v>16.0</v>
      </c>
      <c r="B19" s="17" t="s">
        <v>23</v>
      </c>
      <c r="C19" s="17" t="s">
        <v>39</v>
      </c>
      <c r="D19" s="17" t="s">
        <v>28</v>
      </c>
      <c r="E19" s="18">
        <v>42798.0</v>
      </c>
      <c r="F19" s="19" t="s">
        <v>65</v>
      </c>
      <c r="G19" s="17" t="s">
        <v>19</v>
      </c>
      <c r="H19" s="17" t="s">
        <v>66</v>
      </c>
      <c r="I19" s="20" t="s">
        <v>21</v>
      </c>
      <c r="K19" s="29" t="s">
        <v>79</v>
      </c>
      <c r="M19" s="30"/>
    </row>
    <row r="20">
      <c r="A20" s="16">
        <v>17.0</v>
      </c>
      <c r="B20" s="17" t="s">
        <v>23</v>
      </c>
      <c r="C20" s="17" t="s">
        <v>39</v>
      </c>
      <c r="D20" s="17" t="s">
        <v>28</v>
      </c>
      <c r="E20" s="17" t="s">
        <v>28</v>
      </c>
      <c r="F20" s="19" t="s">
        <v>68</v>
      </c>
      <c r="G20" s="17" t="s">
        <v>19</v>
      </c>
      <c r="H20" s="17" t="s">
        <v>69</v>
      </c>
      <c r="I20" s="20" t="s">
        <v>21</v>
      </c>
      <c r="K20" s="31" t="s">
        <v>81</v>
      </c>
      <c r="M20" s="30"/>
    </row>
    <row r="21">
      <c r="A21" s="16">
        <v>18.0</v>
      </c>
      <c r="B21" s="17" t="s">
        <v>23</v>
      </c>
      <c r="C21" s="17" t="s">
        <v>39</v>
      </c>
      <c r="D21" s="17" t="s">
        <v>70</v>
      </c>
      <c r="E21" s="18">
        <v>42797.0</v>
      </c>
      <c r="F21" s="19" t="s">
        <v>71</v>
      </c>
      <c r="G21" s="17" t="s">
        <v>19</v>
      </c>
      <c r="H21" s="17" t="s">
        <v>28</v>
      </c>
      <c r="I21" s="20" t="s">
        <v>21</v>
      </c>
      <c r="K21" s="32" t="s">
        <v>82</v>
      </c>
      <c r="M21" s="30"/>
    </row>
    <row r="22">
      <c r="A22" s="16">
        <v>19.0</v>
      </c>
      <c r="B22" s="17" t="s">
        <v>72</v>
      </c>
      <c r="C22" s="17" t="s">
        <v>39</v>
      </c>
      <c r="D22" s="17" t="s">
        <v>28</v>
      </c>
      <c r="E22" s="18">
        <v>42797.0</v>
      </c>
      <c r="F22" s="19" t="s">
        <v>73</v>
      </c>
      <c r="G22" s="17" t="s">
        <v>19</v>
      </c>
      <c r="H22" s="17" t="s">
        <v>74</v>
      </c>
      <c r="I22" s="20" t="s">
        <v>21</v>
      </c>
      <c r="K22" s="33"/>
      <c r="M22" s="30"/>
    </row>
    <row r="23">
      <c r="A23" s="16">
        <v>20.0</v>
      </c>
      <c r="B23" s="17" t="s">
        <v>23</v>
      </c>
      <c r="C23" s="17" t="s">
        <v>16</v>
      </c>
      <c r="D23" s="17" t="s">
        <v>28</v>
      </c>
      <c r="E23" s="17" t="s">
        <v>28</v>
      </c>
      <c r="F23" s="19" t="s">
        <v>75</v>
      </c>
      <c r="G23" s="17" t="s">
        <v>54</v>
      </c>
      <c r="H23" s="17" t="s">
        <v>77</v>
      </c>
      <c r="I23" s="20" t="s">
        <v>21</v>
      </c>
      <c r="K23" s="34" t="s">
        <v>83</v>
      </c>
      <c r="M23" s="30"/>
    </row>
    <row r="24">
      <c r="A24" s="16">
        <v>21.0</v>
      </c>
      <c r="B24" s="17" t="s">
        <v>23</v>
      </c>
      <c r="C24" s="17" t="s">
        <v>16</v>
      </c>
      <c r="D24" s="17" t="s">
        <v>28</v>
      </c>
      <c r="E24" s="17" t="s">
        <v>28</v>
      </c>
      <c r="F24" s="19" t="s">
        <v>78</v>
      </c>
      <c r="G24" s="17" t="s">
        <v>45</v>
      </c>
      <c r="H24" s="17" t="s">
        <v>77</v>
      </c>
      <c r="I24" s="20" t="s">
        <v>21</v>
      </c>
      <c r="K24" s="29" t="s">
        <v>67</v>
      </c>
      <c r="M24" s="30"/>
    </row>
    <row r="25">
      <c r="A25" s="16">
        <v>22.0</v>
      </c>
      <c r="B25" s="17" t="s">
        <v>23</v>
      </c>
      <c r="C25" s="17" t="s">
        <v>39</v>
      </c>
      <c r="D25" s="35" t="s">
        <v>80</v>
      </c>
      <c r="E25" s="18">
        <v>42982.0</v>
      </c>
      <c r="F25" s="19" t="s">
        <v>84</v>
      </c>
      <c r="G25" s="17" t="s">
        <v>42</v>
      </c>
      <c r="H25" s="17" t="s">
        <v>28</v>
      </c>
      <c r="I25" s="20" t="s">
        <v>21</v>
      </c>
      <c r="K25" s="34"/>
      <c r="M25" s="30"/>
    </row>
    <row r="26">
      <c r="A26" s="16">
        <v>23.0</v>
      </c>
      <c r="B26" s="17" t="s">
        <v>23</v>
      </c>
      <c r="C26" s="17" t="s">
        <v>16</v>
      </c>
      <c r="D26" s="36" t="s">
        <v>85</v>
      </c>
      <c r="E26" s="18">
        <v>42965.0</v>
      </c>
      <c r="F26" s="19" t="s">
        <v>86</v>
      </c>
      <c r="G26" s="17" t="s">
        <v>45</v>
      </c>
      <c r="H26" s="17" t="s">
        <v>87</v>
      </c>
      <c r="I26" s="20" t="s">
        <v>21</v>
      </c>
      <c r="K26" s="34" t="s">
        <v>95</v>
      </c>
      <c r="M26" s="30"/>
    </row>
    <row r="27">
      <c r="A27" s="16">
        <v>24.0</v>
      </c>
      <c r="B27" s="17" t="s">
        <v>23</v>
      </c>
      <c r="C27" s="17" t="s">
        <v>28</v>
      </c>
      <c r="D27" s="17" t="s">
        <v>88</v>
      </c>
      <c r="E27" s="18">
        <v>42803.0</v>
      </c>
      <c r="F27" s="19" t="s">
        <v>89</v>
      </c>
      <c r="G27" s="17" t="s">
        <v>19</v>
      </c>
      <c r="H27" s="17" t="s">
        <v>90</v>
      </c>
      <c r="I27" s="20" t="s">
        <v>21</v>
      </c>
      <c r="K27" s="29" t="s">
        <v>96</v>
      </c>
      <c r="M27" s="30"/>
    </row>
    <row r="28">
      <c r="A28" s="16">
        <v>25.0</v>
      </c>
      <c r="B28" s="17" t="s">
        <v>23</v>
      </c>
      <c r="C28" s="17" t="s">
        <v>39</v>
      </c>
      <c r="D28" s="17" t="s">
        <v>91</v>
      </c>
      <c r="E28" s="18">
        <v>42881.0</v>
      </c>
      <c r="F28" s="19" t="s">
        <v>89</v>
      </c>
      <c r="G28" s="17" t="s">
        <v>19</v>
      </c>
      <c r="H28" s="17" t="s">
        <v>92</v>
      </c>
      <c r="I28" s="20" t="s">
        <v>21</v>
      </c>
      <c r="K28" s="31" t="s">
        <v>97</v>
      </c>
      <c r="M28" s="30"/>
    </row>
    <row r="29">
      <c r="A29" s="16">
        <v>26.0</v>
      </c>
      <c r="B29" s="17" t="s">
        <v>23</v>
      </c>
      <c r="C29" s="17" t="s">
        <v>28</v>
      </c>
      <c r="D29" s="17" t="s">
        <v>28</v>
      </c>
      <c r="E29" s="17" t="s">
        <v>28</v>
      </c>
      <c r="F29" s="19" t="s">
        <v>89</v>
      </c>
      <c r="G29" s="17" t="s">
        <v>19</v>
      </c>
      <c r="H29" s="17" t="s">
        <v>93</v>
      </c>
      <c r="I29" s="20" t="s">
        <v>21</v>
      </c>
      <c r="K29" s="32" t="s">
        <v>99</v>
      </c>
      <c r="M29" s="30"/>
    </row>
    <row r="30">
      <c r="A30" s="16">
        <v>27.0</v>
      </c>
      <c r="B30" s="17" t="s">
        <v>23</v>
      </c>
      <c r="C30" s="17" t="s">
        <v>39</v>
      </c>
      <c r="D30" s="36" t="s">
        <v>94</v>
      </c>
      <c r="E30" s="17" t="s">
        <v>98</v>
      </c>
      <c r="F30" s="19" t="s">
        <v>89</v>
      </c>
      <c r="G30" s="17" t="s">
        <v>54</v>
      </c>
      <c r="H30" s="17">
        <v>3.0</v>
      </c>
      <c r="I30" s="20" t="s">
        <v>21</v>
      </c>
      <c r="K30" s="33"/>
      <c r="M30" s="30"/>
    </row>
    <row r="31">
      <c r="A31" s="16">
        <v>28.0</v>
      </c>
      <c r="B31" s="17" t="s">
        <v>23</v>
      </c>
      <c r="C31" s="17" t="s">
        <v>39</v>
      </c>
      <c r="D31" s="17" t="s">
        <v>28</v>
      </c>
      <c r="E31" s="18">
        <v>42968.0</v>
      </c>
      <c r="F31" s="19" t="s">
        <v>100</v>
      </c>
      <c r="G31" s="17" t="s">
        <v>42</v>
      </c>
      <c r="H31" s="17" t="s">
        <v>101</v>
      </c>
      <c r="I31" s="20" t="s">
        <v>21</v>
      </c>
      <c r="K31" s="34" t="s">
        <v>104</v>
      </c>
      <c r="M31" s="30"/>
    </row>
    <row r="32">
      <c r="A32" s="16">
        <v>29.0</v>
      </c>
      <c r="B32" s="17" t="s">
        <v>23</v>
      </c>
      <c r="C32" s="17" t="s">
        <v>39</v>
      </c>
      <c r="D32" s="36" t="s">
        <v>94</v>
      </c>
      <c r="E32" s="18">
        <v>42966.0</v>
      </c>
      <c r="F32" s="19" t="s">
        <v>102</v>
      </c>
      <c r="G32" s="17" t="s">
        <v>42</v>
      </c>
      <c r="H32" s="17" t="s">
        <v>103</v>
      </c>
      <c r="I32" s="20" t="s">
        <v>21</v>
      </c>
      <c r="K32" s="29" t="s">
        <v>115</v>
      </c>
      <c r="M32" s="30"/>
    </row>
    <row r="33">
      <c r="A33" s="16">
        <v>30.0</v>
      </c>
      <c r="B33" s="17" t="s">
        <v>23</v>
      </c>
      <c r="C33" s="17" t="s">
        <v>39</v>
      </c>
      <c r="D33" s="17" t="s">
        <v>28</v>
      </c>
      <c r="E33" s="18">
        <v>42987.0</v>
      </c>
      <c r="F33" s="19" t="s">
        <v>105</v>
      </c>
      <c r="G33" s="17" t="s">
        <v>42</v>
      </c>
      <c r="H33" s="17" t="s">
        <v>66</v>
      </c>
      <c r="I33" s="20" t="s">
        <v>21</v>
      </c>
      <c r="K33" s="31" t="s">
        <v>118</v>
      </c>
      <c r="M33" s="30"/>
    </row>
    <row r="34">
      <c r="A34" s="16">
        <v>31.0</v>
      </c>
      <c r="B34" s="17" t="s">
        <v>15</v>
      </c>
      <c r="C34" s="17" t="s">
        <v>39</v>
      </c>
      <c r="D34" s="17" t="s">
        <v>28</v>
      </c>
      <c r="E34" s="17" t="s">
        <v>28</v>
      </c>
      <c r="F34" s="19" t="s">
        <v>106</v>
      </c>
      <c r="G34" s="17" t="s">
        <v>42</v>
      </c>
      <c r="H34" s="17" t="s">
        <v>107</v>
      </c>
      <c r="I34" s="20" t="s">
        <v>21</v>
      </c>
      <c r="K34" s="32" t="s">
        <v>122</v>
      </c>
      <c r="M34" s="30"/>
    </row>
    <row r="35">
      <c r="A35" s="16">
        <v>32.0</v>
      </c>
      <c r="B35" s="17" t="s">
        <v>72</v>
      </c>
      <c r="C35" s="17" t="s">
        <v>16</v>
      </c>
      <c r="D35" s="17" t="s">
        <v>108</v>
      </c>
      <c r="E35" s="18">
        <v>42795.0</v>
      </c>
      <c r="F35" s="19" t="s">
        <v>109</v>
      </c>
      <c r="G35" s="17" t="s">
        <v>19</v>
      </c>
      <c r="H35" s="17" t="s">
        <v>110</v>
      </c>
      <c r="I35" s="20" t="s">
        <v>21</v>
      </c>
      <c r="K35" s="37"/>
      <c r="L35" s="38"/>
      <c r="M35" s="39"/>
    </row>
    <row r="36">
      <c r="A36" s="16">
        <v>33.0</v>
      </c>
      <c r="B36" s="17" t="s">
        <v>72</v>
      </c>
      <c r="C36" s="17" t="s">
        <v>16</v>
      </c>
      <c r="D36" s="17" t="s">
        <v>70</v>
      </c>
      <c r="E36" s="18">
        <v>42797.0</v>
      </c>
      <c r="F36" s="19" t="s">
        <v>111</v>
      </c>
      <c r="G36" s="17" t="s">
        <v>19</v>
      </c>
      <c r="H36" s="17" t="s">
        <v>112</v>
      </c>
      <c r="I36" s="20" t="s">
        <v>21</v>
      </c>
      <c r="K36" s="40" t="s">
        <v>140</v>
      </c>
      <c r="L36" s="41" t="s">
        <v>144</v>
      </c>
      <c r="M36" s="42"/>
    </row>
    <row r="37">
      <c r="A37" s="16">
        <v>34.0</v>
      </c>
      <c r="B37" s="17" t="s">
        <v>72</v>
      </c>
      <c r="C37" s="17" t="s">
        <v>16</v>
      </c>
      <c r="D37" s="17" t="s">
        <v>113</v>
      </c>
      <c r="E37" s="18">
        <v>42797.0</v>
      </c>
      <c r="F37" s="19" t="s">
        <v>114</v>
      </c>
      <c r="G37" s="17" t="s">
        <v>19</v>
      </c>
      <c r="H37" s="17" t="s">
        <v>116</v>
      </c>
      <c r="I37" s="20" t="s">
        <v>21</v>
      </c>
      <c r="K37" s="43" t="s">
        <v>152</v>
      </c>
      <c r="L37" s="44" t="s">
        <v>158</v>
      </c>
      <c r="M37" s="45"/>
    </row>
    <row r="38">
      <c r="A38" s="16">
        <v>35.0</v>
      </c>
      <c r="B38" s="17" t="s">
        <v>72</v>
      </c>
      <c r="C38" s="17" t="s">
        <v>39</v>
      </c>
      <c r="D38" s="17" t="s">
        <v>108</v>
      </c>
      <c r="E38" s="18">
        <v>42795.0</v>
      </c>
      <c r="F38" s="19" t="s">
        <v>117</v>
      </c>
      <c r="G38" s="17" t="s">
        <v>19</v>
      </c>
      <c r="H38" s="17" t="s">
        <v>110</v>
      </c>
      <c r="I38" s="20" t="s">
        <v>21</v>
      </c>
      <c r="K38" s="43"/>
      <c r="L38" s="44" t="s">
        <v>164</v>
      </c>
      <c r="M38" s="45"/>
    </row>
    <row r="39">
      <c r="A39" s="16">
        <v>36.0</v>
      </c>
      <c r="B39" s="17" t="s">
        <v>72</v>
      </c>
      <c r="C39" s="17" t="s">
        <v>16</v>
      </c>
      <c r="D39" s="17" t="s">
        <v>28</v>
      </c>
      <c r="E39" s="17" t="s">
        <v>28</v>
      </c>
      <c r="F39" s="19" t="s">
        <v>119</v>
      </c>
      <c r="G39" s="17" t="s">
        <v>19</v>
      </c>
      <c r="H39" s="17" t="s">
        <v>120</v>
      </c>
      <c r="I39" s="20" t="s">
        <v>21</v>
      </c>
      <c r="K39" s="46"/>
      <c r="L39" s="47" t="s">
        <v>169</v>
      </c>
      <c r="M39" s="30"/>
    </row>
    <row r="40">
      <c r="A40" s="16">
        <v>37.0</v>
      </c>
      <c r="B40" s="17" t="s">
        <v>72</v>
      </c>
      <c r="C40" s="17" t="s">
        <v>39</v>
      </c>
      <c r="D40" s="36" t="s">
        <v>121</v>
      </c>
      <c r="E40" s="18">
        <v>42797.0</v>
      </c>
      <c r="F40" s="19" t="s">
        <v>123</v>
      </c>
      <c r="G40" s="17" t="s">
        <v>19</v>
      </c>
      <c r="H40" s="17" t="s">
        <v>124</v>
      </c>
      <c r="I40" s="20" t="s">
        <v>21</v>
      </c>
      <c r="K40" s="46"/>
      <c r="L40" s="47" t="s">
        <v>184</v>
      </c>
      <c r="M40" s="30"/>
    </row>
    <row r="41">
      <c r="A41" s="16">
        <v>38.0</v>
      </c>
      <c r="B41" s="17" t="s">
        <v>72</v>
      </c>
      <c r="C41" s="17" t="s">
        <v>39</v>
      </c>
      <c r="D41" s="17" t="s">
        <v>125</v>
      </c>
      <c r="E41" s="18">
        <v>42797.0</v>
      </c>
      <c r="F41" s="19" t="s">
        <v>126</v>
      </c>
      <c r="G41" s="17" t="s">
        <v>19</v>
      </c>
      <c r="H41" s="17" t="s">
        <v>127</v>
      </c>
      <c r="I41" s="20" t="s">
        <v>21</v>
      </c>
      <c r="K41" s="46"/>
      <c r="L41" s="47" t="s">
        <v>190</v>
      </c>
      <c r="M41" s="30"/>
    </row>
    <row r="42">
      <c r="A42" s="16">
        <v>39.0</v>
      </c>
      <c r="B42" s="17" t="s">
        <v>72</v>
      </c>
      <c r="C42" s="17" t="s">
        <v>16</v>
      </c>
      <c r="D42" s="17" t="s">
        <v>70</v>
      </c>
      <c r="E42" s="18">
        <v>42965.0</v>
      </c>
      <c r="F42" s="19" t="s">
        <v>128</v>
      </c>
      <c r="G42" s="17" t="s">
        <v>19</v>
      </c>
      <c r="H42" s="17" t="s">
        <v>129</v>
      </c>
      <c r="I42" s="20" t="s">
        <v>21</v>
      </c>
      <c r="K42" s="46"/>
      <c r="L42" s="47" t="s">
        <v>196</v>
      </c>
      <c r="M42" s="30"/>
    </row>
    <row r="43">
      <c r="A43" s="16">
        <v>40.0</v>
      </c>
      <c r="B43" s="17" t="s">
        <v>72</v>
      </c>
      <c r="C43" s="17" t="s">
        <v>39</v>
      </c>
      <c r="D43" s="17" t="s">
        <v>28</v>
      </c>
      <c r="E43" s="18">
        <v>42854.0</v>
      </c>
      <c r="F43" s="19" t="s">
        <v>130</v>
      </c>
      <c r="G43" s="17" t="s">
        <v>131</v>
      </c>
      <c r="H43" s="17" t="s">
        <v>132</v>
      </c>
      <c r="I43" s="20" t="s">
        <v>21</v>
      </c>
      <c r="K43" s="46"/>
      <c r="L43" s="47" t="s">
        <v>203</v>
      </c>
      <c r="M43" s="30"/>
    </row>
    <row r="44">
      <c r="A44" s="16">
        <v>41.0</v>
      </c>
      <c r="B44" s="17" t="s">
        <v>72</v>
      </c>
      <c r="C44" s="17" t="s">
        <v>16</v>
      </c>
      <c r="D44" s="17" t="s">
        <v>133</v>
      </c>
      <c r="E44" s="18">
        <v>42836.0</v>
      </c>
      <c r="F44" s="19" t="s">
        <v>134</v>
      </c>
      <c r="G44" s="17" t="s">
        <v>19</v>
      </c>
      <c r="H44" s="17" t="s">
        <v>135</v>
      </c>
      <c r="I44" s="20" t="s">
        <v>21</v>
      </c>
      <c r="K44" s="48"/>
      <c r="L44" s="49"/>
      <c r="M44" s="50" t="s">
        <v>216</v>
      </c>
    </row>
    <row r="45">
      <c r="A45" s="16">
        <v>42.0</v>
      </c>
      <c r="B45" s="17" t="s">
        <v>72</v>
      </c>
      <c r="C45" s="17" t="s">
        <v>39</v>
      </c>
      <c r="D45" s="17" t="s">
        <v>28</v>
      </c>
      <c r="E45" s="17" t="s">
        <v>28</v>
      </c>
      <c r="F45" s="19" t="s">
        <v>136</v>
      </c>
      <c r="G45" s="17" t="s">
        <v>52</v>
      </c>
      <c r="H45" s="17" t="s">
        <v>137</v>
      </c>
      <c r="I45" s="20" t="s">
        <v>21</v>
      </c>
      <c r="K45" s="51"/>
    </row>
    <row r="46">
      <c r="A46" s="16">
        <v>43.0</v>
      </c>
      <c r="B46" s="17" t="s">
        <v>72</v>
      </c>
      <c r="C46" s="17" t="s">
        <v>16</v>
      </c>
      <c r="D46" s="17" t="s">
        <v>28</v>
      </c>
      <c r="E46" s="17" t="s">
        <v>28</v>
      </c>
      <c r="F46" s="19" t="s">
        <v>138</v>
      </c>
      <c r="G46" s="17" t="s">
        <v>19</v>
      </c>
      <c r="H46" s="17" t="s">
        <v>139</v>
      </c>
      <c r="I46" s="20" t="s">
        <v>21</v>
      </c>
      <c r="K46" s="51"/>
    </row>
    <row r="47">
      <c r="A47" s="16">
        <v>44.0</v>
      </c>
      <c r="B47" s="17" t="s">
        <v>72</v>
      </c>
      <c r="C47" s="17" t="s">
        <v>16</v>
      </c>
      <c r="D47" s="17" t="s">
        <v>28</v>
      </c>
      <c r="E47" s="17" t="s">
        <v>28</v>
      </c>
      <c r="F47" s="19" t="s">
        <v>138</v>
      </c>
      <c r="G47" s="17" t="s">
        <v>19</v>
      </c>
      <c r="H47" s="17" t="s">
        <v>139</v>
      </c>
      <c r="I47" s="20" t="s">
        <v>21</v>
      </c>
      <c r="K47" s="44"/>
      <c r="L47" s="44"/>
      <c r="M47" s="52"/>
    </row>
    <row r="48">
      <c r="A48" s="16">
        <v>45.0</v>
      </c>
      <c r="B48" s="17" t="s">
        <v>72</v>
      </c>
      <c r="C48" s="17" t="s">
        <v>39</v>
      </c>
      <c r="D48" s="17" t="s">
        <v>141</v>
      </c>
      <c r="E48" s="18">
        <v>42797.0</v>
      </c>
      <c r="F48" s="19" t="s">
        <v>138</v>
      </c>
      <c r="G48" s="17" t="s">
        <v>19</v>
      </c>
      <c r="H48" s="17" t="s">
        <v>142</v>
      </c>
      <c r="I48" s="20" t="s">
        <v>21</v>
      </c>
      <c r="K48" s="44"/>
      <c r="L48" s="44"/>
      <c r="M48" s="52"/>
    </row>
    <row r="49">
      <c r="A49" s="16">
        <v>46.0</v>
      </c>
      <c r="B49" s="17" t="s">
        <v>72</v>
      </c>
      <c r="C49" s="17" t="s">
        <v>16</v>
      </c>
      <c r="D49" s="17" t="s">
        <v>143</v>
      </c>
      <c r="E49" s="18">
        <v>42981.0</v>
      </c>
      <c r="F49" s="19" t="s">
        <v>145</v>
      </c>
      <c r="G49" s="17" t="s">
        <v>19</v>
      </c>
      <c r="H49" s="17" t="s">
        <v>146</v>
      </c>
      <c r="I49" s="20" t="s">
        <v>21</v>
      </c>
      <c r="K49" s="44"/>
      <c r="L49" s="44"/>
      <c r="M49" s="52"/>
    </row>
    <row r="50">
      <c r="A50" s="16">
        <v>47.0</v>
      </c>
      <c r="B50" s="17" t="s">
        <v>72</v>
      </c>
      <c r="C50" s="17" t="s">
        <v>16</v>
      </c>
      <c r="D50" s="17" t="s">
        <v>147</v>
      </c>
      <c r="E50" s="18">
        <v>42987.0</v>
      </c>
      <c r="F50" s="19" t="s">
        <v>148</v>
      </c>
      <c r="G50" s="17" t="s">
        <v>45</v>
      </c>
      <c r="H50" s="17" t="s">
        <v>149</v>
      </c>
      <c r="I50" s="20" t="s">
        <v>21</v>
      </c>
      <c r="K50" s="52"/>
      <c r="L50" s="47"/>
    </row>
    <row r="51">
      <c r="A51" s="16">
        <v>48.0</v>
      </c>
      <c r="B51" s="17" t="s">
        <v>72</v>
      </c>
      <c r="C51" s="17" t="s">
        <v>16</v>
      </c>
      <c r="D51" s="17" t="s">
        <v>28</v>
      </c>
      <c r="E51" s="17" t="s">
        <v>28</v>
      </c>
      <c r="F51" s="19" t="s">
        <v>150</v>
      </c>
      <c r="G51" s="17" t="s">
        <v>45</v>
      </c>
      <c r="H51" s="17" t="s">
        <v>151</v>
      </c>
      <c r="I51" s="20" t="s">
        <v>21</v>
      </c>
      <c r="K51" s="52"/>
      <c r="L51" s="47"/>
    </row>
    <row r="52">
      <c r="A52" s="16">
        <v>49.0</v>
      </c>
      <c r="B52" s="17" t="s">
        <v>72</v>
      </c>
      <c r="C52" s="17" t="s">
        <v>16</v>
      </c>
      <c r="D52" s="17" t="s">
        <v>153</v>
      </c>
      <c r="E52" s="18">
        <v>42964.0</v>
      </c>
      <c r="F52" s="19" t="s">
        <v>154</v>
      </c>
      <c r="G52" s="17" t="s">
        <v>45</v>
      </c>
      <c r="H52" s="17" t="s">
        <v>155</v>
      </c>
      <c r="I52" s="20" t="s">
        <v>21</v>
      </c>
      <c r="K52" s="52"/>
      <c r="L52" s="47"/>
    </row>
    <row r="53">
      <c r="A53" s="16">
        <v>50.0</v>
      </c>
      <c r="B53" s="17" t="s">
        <v>72</v>
      </c>
      <c r="C53" s="17" t="s">
        <v>16</v>
      </c>
      <c r="D53" s="17" t="s">
        <v>143</v>
      </c>
      <c r="E53" s="18">
        <v>42966.0</v>
      </c>
      <c r="F53" s="19" t="s">
        <v>156</v>
      </c>
      <c r="G53" s="17" t="s">
        <v>42</v>
      </c>
      <c r="H53" s="17" t="s">
        <v>157</v>
      </c>
      <c r="I53" s="20" t="s">
        <v>21</v>
      </c>
      <c r="K53" s="52"/>
      <c r="L53" s="47"/>
    </row>
    <row r="54">
      <c r="A54" s="16">
        <v>51.0</v>
      </c>
      <c r="B54" s="17" t="s">
        <v>72</v>
      </c>
      <c r="C54" s="17" t="s">
        <v>16</v>
      </c>
      <c r="D54" s="17" t="s">
        <v>159</v>
      </c>
      <c r="E54" s="18">
        <v>42977.0</v>
      </c>
      <c r="F54" s="19" t="s">
        <v>160</v>
      </c>
      <c r="G54" s="17" t="s">
        <v>42</v>
      </c>
      <c r="H54" s="17" t="s">
        <v>161</v>
      </c>
      <c r="I54" s="20" t="s">
        <v>21</v>
      </c>
      <c r="K54" s="52"/>
      <c r="L54" s="47"/>
    </row>
    <row r="55">
      <c r="A55" s="16">
        <v>52.0</v>
      </c>
      <c r="B55" s="17" t="s">
        <v>72</v>
      </c>
      <c r="C55" s="17" t="s">
        <v>16</v>
      </c>
      <c r="D55" s="17" t="s">
        <v>133</v>
      </c>
      <c r="E55" s="18">
        <v>42964.0</v>
      </c>
      <c r="F55" s="19" t="s">
        <v>162</v>
      </c>
      <c r="G55" s="17" t="s">
        <v>42</v>
      </c>
      <c r="H55" s="17" t="s">
        <v>163</v>
      </c>
      <c r="I55" s="20" t="s">
        <v>21</v>
      </c>
      <c r="K55" s="44"/>
      <c r="L55" s="44"/>
      <c r="M55" s="53"/>
    </row>
    <row r="56">
      <c r="A56" s="16">
        <v>53.0</v>
      </c>
      <c r="B56" s="17" t="s">
        <v>72</v>
      </c>
      <c r="C56" s="17" t="s">
        <v>16</v>
      </c>
      <c r="D56" s="17" t="s">
        <v>143</v>
      </c>
      <c r="E56" s="18">
        <v>42985.0</v>
      </c>
      <c r="F56" s="19" t="s">
        <v>165</v>
      </c>
      <c r="G56" s="17" t="s">
        <v>52</v>
      </c>
      <c r="H56" s="17" t="s">
        <v>161</v>
      </c>
      <c r="I56" s="20" t="s">
        <v>21</v>
      </c>
      <c r="K56" s="52"/>
      <c r="L56" s="52"/>
      <c r="M56" s="52"/>
    </row>
    <row r="57">
      <c r="A57" s="16">
        <v>54.0</v>
      </c>
      <c r="B57" s="17" t="s">
        <v>72</v>
      </c>
      <c r="C57" s="17" t="s">
        <v>16</v>
      </c>
      <c r="D57" s="17" t="s">
        <v>28</v>
      </c>
      <c r="E57" s="17" t="s">
        <v>28</v>
      </c>
      <c r="F57" s="19" t="s">
        <v>166</v>
      </c>
      <c r="G57" s="17" t="s">
        <v>45</v>
      </c>
      <c r="H57" s="17" t="s">
        <v>167</v>
      </c>
      <c r="I57" s="20" t="s">
        <v>21</v>
      </c>
      <c r="K57" s="52"/>
      <c r="L57" s="52"/>
      <c r="M57" s="52"/>
    </row>
    <row r="58">
      <c r="A58" s="16">
        <v>55.0</v>
      </c>
      <c r="B58" s="17" t="s">
        <v>72</v>
      </c>
      <c r="C58" s="17" t="s">
        <v>16</v>
      </c>
      <c r="D58" s="17" t="s">
        <v>28</v>
      </c>
      <c r="E58" s="17" t="s">
        <v>28</v>
      </c>
      <c r="F58" s="19" t="s">
        <v>166</v>
      </c>
      <c r="G58" s="17" t="s">
        <v>45</v>
      </c>
      <c r="H58" s="17" t="s">
        <v>168</v>
      </c>
      <c r="I58" s="20" t="s">
        <v>21</v>
      </c>
      <c r="K58" s="52"/>
      <c r="L58" s="52"/>
      <c r="M58" s="52"/>
    </row>
    <row r="59">
      <c r="A59" s="16">
        <v>56.0</v>
      </c>
      <c r="B59" s="17" t="s">
        <v>72</v>
      </c>
      <c r="C59" s="17" t="s">
        <v>16</v>
      </c>
      <c r="D59" s="17" t="s">
        <v>28</v>
      </c>
      <c r="E59" s="17" t="s">
        <v>28</v>
      </c>
      <c r="F59" s="19" t="s">
        <v>166</v>
      </c>
      <c r="G59" s="17" t="s">
        <v>42</v>
      </c>
      <c r="H59" s="17" t="s">
        <v>139</v>
      </c>
      <c r="I59" s="20" t="s">
        <v>21</v>
      </c>
      <c r="K59" s="52"/>
      <c r="L59" s="52"/>
      <c r="M59" s="52"/>
    </row>
    <row r="60">
      <c r="A60" s="16">
        <v>57.0</v>
      </c>
      <c r="B60" s="17" t="s">
        <v>72</v>
      </c>
      <c r="C60" s="17" t="s">
        <v>39</v>
      </c>
      <c r="D60" s="17" t="s">
        <v>70</v>
      </c>
      <c r="E60" s="18">
        <v>42966.0</v>
      </c>
      <c r="F60" s="19" t="s">
        <v>170</v>
      </c>
      <c r="G60" s="17" t="s">
        <v>42</v>
      </c>
      <c r="H60" s="17" t="s">
        <v>135</v>
      </c>
      <c r="I60" s="20" t="s">
        <v>21</v>
      </c>
      <c r="K60" s="52"/>
      <c r="L60" s="52"/>
      <c r="M60" s="52"/>
    </row>
    <row r="61">
      <c r="A61" s="16">
        <v>58.0</v>
      </c>
      <c r="B61" s="17" t="s">
        <v>72</v>
      </c>
      <c r="C61" s="17" t="s">
        <v>39</v>
      </c>
      <c r="D61" s="17" t="s">
        <v>143</v>
      </c>
      <c r="E61" s="18">
        <v>42968.0</v>
      </c>
      <c r="F61" s="19" t="s">
        <v>171</v>
      </c>
      <c r="G61" s="17" t="s">
        <v>42</v>
      </c>
      <c r="H61" s="17" t="s">
        <v>161</v>
      </c>
      <c r="I61" s="20" t="s">
        <v>21</v>
      </c>
      <c r="K61" s="52"/>
      <c r="L61" s="52"/>
      <c r="M61" s="52"/>
    </row>
    <row r="62">
      <c r="A62" s="16">
        <v>59.0</v>
      </c>
      <c r="B62" s="17" t="s">
        <v>72</v>
      </c>
      <c r="C62" s="17" t="s">
        <v>39</v>
      </c>
      <c r="D62" s="17" t="s">
        <v>125</v>
      </c>
      <c r="E62" s="18">
        <v>42968.0</v>
      </c>
      <c r="F62" s="19" t="s">
        <v>172</v>
      </c>
      <c r="G62" s="17" t="s">
        <v>42</v>
      </c>
      <c r="H62" s="17" t="s">
        <v>173</v>
      </c>
      <c r="I62" s="20" t="s">
        <v>21</v>
      </c>
      <c r="K62" s="52"/>
      <c r="L62" s="52"/>
      <c r="M62" s="52"/>
    </row>
    <row r="63">
      <c r="A63" s="16">
        <v>60.0</v>
      </c>
      <c r="B63" s="17" t="s">
        <v>72</v>
      </c>
      <c r="C63" s="17" t="s">
        <v>16</v>
      </c>
      <c r="D63" s="17" t="s">
        <v>70</v>
      </c>
      <c r="E63" s="18">
        <v>42962.0</v>
      </c>
      <c r="F63" s="19" t="s">
        <v>174</v>
      </c>
      <c r="G63" s="17" t="s">
        <v>42</v>
      </c>
      <c r="H63" s="17" t="s">
        <v>175</v>
      </c>
      <c r="I63" s="20" t="s">
        <v>21</v>
      </c>
      <c r="K63" s="52"/>
      <c r="L63" s="52"/>
      <c r="M63" s="52"/>
    </row>
    <row r="64">
      <c r="A64" s="16">
        <v>61.0</v>
      </c>
      <c r="B64" s="17" t="s">
        <v>72</v>
      </c>
      <c r="C64" s="17" t="s">
        <v>16</v>
      </c>
      <c r="D64" s="36" t="s">
        <v>176</v>
      </c>
      <c r="E64" s="18">
        <v>42965.0</v>
      </c>
      <c r="F64" s="19" t="s">
        <v>177</v>
      </c>
      <c r="G64" s="17" t="s">
        <v>42</v>
      </c>
      <c r="H64" s="17" t="s">
        <v>178</v>
      </c>
      <c r="I64" s="20" t="s">
        <v>21</v>
      </c>
      <c r="K64" s="52"/>
      <c r="L64" s="52"/>
      <c r="M64" s="52"/>
    </row>
    <row r="65">
      <c r="A65" s="16">
        <v>62.0</v>
      </c>
      <c r="B65" s="17" t="s">
        <v>72</v>
      </c>
      <c r="C65" s="17" t="s">
        <v>39</v>
      </c>
      <c r="D65" s="17" t="s">
        <v>179</v>
      </c>
      <c r="E65" s="18">
        <v>42971.0</v>
      </c>
      <c r="F65" s="19" t="s">
        <v>180</v>
      </c>
      <c r="G65" s="17" t="s">
        <v>42</v>
      </c>
      <c r="H65" s="17" t="s">
        <v>181</v>
      </c>
      <c r="I65" s="20" t="s">
        <v>21</v>
      </c>
      <c r="K65" s="52"/>
      <c r="L65" s="52"/>
      <c r="M65" s="52"/>
    </row>
    <row r="66">
      <c r="A66" s="16">
        <v>63.0</v>
      </c>
      <c r="B66" s="17" t="s">
        <v>72</v>
      </c>
      <c r="C66" s="17" t="s">
        <v>39</v>
      </c>
      <c r="D66" s="17" t="s">
        <v>28</v>
      </c>
      <c r="E66" s="18">
        <v>42972.0</v>
      </c>
      <c r="F66" s="19" t="s">
        <v>182</v>
      </c>
      <c r="G66" s="17" t="s">
        <v>52</v>
      </c>
      <c r="H66" s="17" t="s">
        <v>183</v>
      </c>
      <c r="I66" s="20" t="s">
        <v>21</v>
      </c>
      <c r="K66" s="52"/>
      <c r="L66" s="52"/>
      <c r="M66" s="52"/>
    </row>
    <row r="67">
      <c r="A67" s="16">
        <v>64.0</v>
      </c>
      <c r="B67" s="17" t="s">
        <v>72</v>
      </c>
      <c r="C67" s="17" t="s">
        <v>39</v>
      </c>
      <c r="D67" s="17" t="s">
        <v>147</v>
      </c>
      <c r="E67" s="18">
        <v>42983.0</v>
      </c>
      <c r="F67" s="19" t="s">
        <v>185</v>
      </c>
      <c r="G67" s="17" t="s">
        <v>52</v>
      </c>
      <c r="H67" s="17" t="s">
        <v>186</v>
      </c>
      <c r="I67" s="20" t="s">
        <v>21</v>
      </c>
      <c r="K67" s="52"/>
      <c r="L67" s="52"/>
      <c r="M67" s="52"/>
    </row>
    <row r="68">
      <c r="A68" s="16">
        <v>65.0</v>
      </c>
      <c r="B68" s="17" t="s">
        <v>72</v>
      </c>
      <c r="C68" s="17" t="s">
        <v>16</v>
      </c>
      <c r="D68" s="17" t="s">
        <v>187</v>
      </c>
      <c r="E68" s="18">
        <v>42986.0</v>
      </c>
      <c r="F68" s="19" t="s">
        <v>188</v>
      </c>
      <c r="G68" s="17" t="s">
        <v>52</v>
      </c>
      <c r="H68" s="17" t="s">
        <v>189</v>
      </c>
      <c r="I68" s="20" t="s">
        <v>21</v>
      </c>
      <c r="K68" s="52"/>
      <c r="L68" s="52"/>
      <c r="M68" s="52"/>
    </row>
    <row r="69">
      <c r="A69" s="16">
        <v>66.0</v>
      </c>
      <c r="B69" s="17" t="s">
        <v>72</v>
      </c>
      <c r="C69" s="17" t="s">
        <v>16</v>
      </c>
      <c r="D69" s="17" t="s">
        <v>191</v>
      </c>
      <c r="E69" s="18">
        <v>42987.0</v>
      </c>
      <c r="F69" s="19" t="s">
        <v>192</v>
      </c>
      <c r="G69" s="17" t="s">
        <v>52</v>
      </c>
      <c r="H69" s="17" t="s">
        <v>193</v>
      </c>
      <c r="I69" s="20" t="s">
        <v>21</v>
      </c>
      <c r="K69" s="52"/>
      <c r="L69" s="52"/>
      <c r="M69" s="52"/>
    </row>
    <row r="70">
      <c r="A70" s="16">
        <v>67.0</v>
      </c>
      <c r="B70" s="17" t="s">
        <v>72</v>
      </c>
      <c r="C70" s="17" t="s">
        <v>16</v>
      </c>
      <c r="D70" s="17" t="s">
        <v>108</v>
      </c>
      <c r="E70" s="18">
        <v>42845.0</v>
      </c>
      <c r="F70" s="19" t="s">
        <v>194</v>
      </c>
      <c r="G70" s="17" t="s">
        <v>131</v>
      </c>
      <c r="H70" s="17" t="s">
        <v>195</v>
      </c>
      <c r="I70" s="20" t="s">
        <v>21</v>
      </c>
      <c r="K70" s="52"/>
      <c r="L70" s="52"/>
      <c r="M70" s="52"/>
    </row>
    <row r="71">
      <c r="A71" s="16">
        <v>68.0</v>
      </c>
      <c r="B71" s="17" t="s">
        <v>197</v>
      </c>
      <c r="C71" s="17" t="s">
        <v>39</v>
      </c>
      <c r="D71" s="17" t="s">
        <v>198</v>
      </c>
      <c r="E71" s="18">
        <v>42797.0</v>
      </c>
      <c r="F71" s="19" t="s">
        <v>199</v>
      </c>
      <c r="G71" s="17" t="s">
        <v>19</v>
      </c>
      <c r="H71" s="17" t="s">
        <v>200</v>
      </c>
      <c r="I71" s="20" t="s">
        <v>21</v>
      </c>
      <c r="K71" s="52"/>
      <c r="L71" s="52"/>
      <c r="M71" s="52"/>
    </row>
    <row r="72">
      <c r="A72" s="16">
        <v>69.0</v>
      </c>
      <c r="B72" s="17" t="s">
        <v>197</v>
      </c>
      <c r="C72" s="17" t="s">
        <v>16</v>
      </c>
      <c r="D72" s="17" t="s">
        <v>198</v>
      </c>
      <c r="E72" s="18">
        <v>42799.0</v>
      </c>
      <c r="F72" s="19" t="s">
        <v>201</v>
      </c>
      <c r="G72" s="17" t="s">
        <v>19</v>
      </c>
      <c r="H72" s="17" t="s">
        <v>202</v>
      </c>
      <c r="I72" s="20" t="s">
        <v>21</v>
      </c>
      <c r="K72" s="52"/>
      <c r="L72" s="52"/>
      <c r="M72" s="52"/>
    </row>
    <row r="73">
      <c r="A73" s="16">
        <v>70.0</v>
      </c>
      <c r="B73" s="17" t="s">
        <v>72</v>
      </c>
      <c r="C73" s="17" t="s">
        <v>16</v>
      </c>
      <c r="D73" s="36" t="s">
        <v>204</v>
      </c>
      <c r="E73" s="18">
        <v>42797.0</v>
      </c>
      <c r="F73" s="19" t="s">
        <v>205</v>
      </c>
      <c r="G73" s="17" t="s">
        <v>19</v>
      </c>
      <c r="H73" s="17" t="s">
        <v>206</v>
      </c>
      <c r="I73" s="20" t="s">
        <v>21</v>
      </c>
      <c r="K73" s="52"/>
      <c r="L73" s="52"/>
      <c r="M73" s="52"/>
    </row>
    <row r="74">
      <c r="A74" s="16">
        <v>71.0</v>
      </c>
      <c r="B74" s="17" t="s">
        <v>197</v>
      </c>
      <c r="C74" s="17" t="s">
        <v>39</v>
      </c>
      <c r="D74" s="17" t="s">
        <v>28</v>
      </c>
      <c r="E74" s="18">
        <v>42955.0</v>
      </c>
      <c r="F74" s="19" t="s">
        <v>207</v>
      </c>
      <c r="G74" s="17" t="s">
        <v>54</v>
      </c>
      <c r="H74" s="17" t="s">
        <v>20</v>
      </c>
      <c r="I74" s="20" t="s">
        <v>21</v>
      </c>
      <c r="K74" s="52"/>
      <c r="L74" s="52"/>
      <c r="M74" s="52"/>
    </row>
    <row r="75">
      <c r="A75" s="16">
        <v>72.0</v>
      </c>
      <c r="B75" s="17" t="s">
        <v>197</v>
      </c>
      <c r="C75" s="17" t="s">
        <v>39</v>
      </c>
      <c r="D75" s="17" t="s">
        <v>198</v>
      </c>
      <c r="E75" s="18">
        <v>42965.0</v>
      </c>
      <c r="F75" s="19" t="s">
        <v>208</v>
      </c>
      <c r="G75" s="17" t="s">
        <v>42</v>
      </c>
      <c r="H75" s="17" t="s">
        <v>209</v>
      </c>
      <c r="I75" s="20" t="s">
        <v>21</v>
      </c>
      <c r="K75" s="52"/>
      <c r="L75" s="52"/>
      <c r="M75" s="52"/>
    </row>
    <row r="76">
      <c r="A76" s="16">
        <v>73.0</v>
      </c>
      <c r="B76" s="17" t="s">
        <v>72</v>
      </c>
      <c r="C76" s="17" t="s">
        <v>39</v>
      </c>
      <c r="D76" s="17" t="s">
        <v>191</v>
      </c>
      <c r="E76" s="18">
        <v>42991.0</v>
      </c>
      <c r="F76" s="19" t="s">
        <v>210</v>
      </c>
      <c r="G76" s="17" t="s">
        <v>52</v>
      </c>
      <c r="H76" s="17" t="s">
        <v>211</v>
      </c>
      <c r="I76" s="20" t="s">
        <v>21</v>
      </c>
      <c r="K76" s="52"/>
      <c r="L76" s="52"/>
      <c r="M76" s="52"/>
    </row>
    <row r="77">
      <c r="A77" s="16">
        <v>74.0</v>
      </c>
      <c r="B77" s="17" t="s">
        <v>72</v>
      </c>
      <c r="C77" s="17" t="s">
        <v>16</v>
      </c>
      <c r="D77" s="17" t="s">
        <v>153</v>
      </c>
      <c r="E77" s="18">
        <v>42797.0</v>
      </c>
      <c r="F77" s="19" t="s">
        <v>212</v>
      </c>
      <c r="G77" s="17" t="s">
        <v>19</v>
      </c>
      <c r="H77" s="17" t="s">
        <v>28</v>
      </c>
      <c r="I77" s="20" t="s">
        <v>21</v>
      </c>
      <c r="K77" s="52"/>
      <c r="L77" s="52"/>
      <c r="M77" s="52"/>
    </row>
    <row r="78">
      <c r="A78" s="16">
        <v>75.0</v>
      </c>
      <c r="B78" s="17" t="s">
        <v>72</v>
      </c>
      <c r="C78" s="17" t="s">
        <v>16</v>
      </c>
      <c r="D78" s="17" t="s">
        <v>213</v>
      </c>
      <c r="E78" s="18">
        <v>42993.0</v>
      </c>
      <c r="F78" s="19" t="s">
        <v>214</v>
      </c>
      <c r="G78" s="17" t="s">
        <v>52</v>
      </c>
      <c r="H78" s="17" t="s">
        <v>215</v>
      </c>
      <c r="I78" s="20" t="s">
        <v>21</v>
      </c>
      <c r="K78" s="52"/>
      <c r="L78" s="52"/>
      <c r="M78" s="52"/>
    </row>
    <row r="79">
      <c r="A79" s="16">
        <v>76.0</v>
      </c>
      <c r="B79" s="17" t="s">
        <v>15</v>
      </c>
      <c r="C79" s="17" t="s">
        <v>39</v>
      </c>
      <c r="D79" s="17" t="s">
        <v>28</v>
      </c>
      <c r="E79" s="18">
        <v>42992.0</v>
      </c>
      <c r="F79" s="19" t="s">
        <v>217</v>
      </c>
      <c r="G79" s="17" t="s">
        <v>52</v>
      </c>
      <c r="H79" s="17" t="s">
        <v>218</v>
      </c>
      <c r="I79" s="20" t="s">
        <v>21</v>
      </c>
      <c r="K79" s="52"/>
      <c r="L79" s="52"/>
      <c r="M79" s="52"/>
    </row>
    <row r="80">
      <c r="A80" s="16">
        <v>77.0</v>
      </c>
      <c r="B80" s="17" t="s">
        <v>72</v>
      </c>
      <c r="C80" s="17" t="s">
        <v>16</v>
      </c>
      <c r="D80" s="17" t="s">
        <v>213</v>
      </c>
      <c r="E80" s="18">
        <v>42997.0</v>
      </c>
      <c r="F80" s="19" t="s">
        <v>219</v>
      </c>
      <c r="G80" s="17" t="s">
        <v>52</v>
      </c>
      <c r="H80" s="17" t="s">
        <v>220</v>
      </c>
      <c r="I80" s="20" t="s">
        <v>21</v>
      </c>
      <c r="K80" s="52"/>
      <c r="L80" s="52"/>
      <c r="M80" s="52"/>
    </row>
    <row r="81">
      <c r="A81" s="16">
        <v>78.0</v>
      </c>
      <c r="B81" s="17" t="s">
        <v>15</v>
      </c>
      <c r="C81" s="17" t="s">
        <v>221</v>
      </c>
      <c r="D81" s="17" t="s">
        <v>222</v>
      </c>
      <c r="E81" s="18">
        <v>42967.0</v>
      </c>
      <c r="F81" s="19" t="s">
        <v>223</v>
      </c>
      <c r="G81" s="17" t="s">
        <v>42</v>
      </c>
      <c r="H81" s="17" t="s">
        <v>224</v>
      </c>
      <c r="I81" s="20" t="s">
        <v>21</v>
      </c>
      <c r="K81" s="52"/>
      <c r="L81" s="52"/>
      <c r="M81" s="52"/>
    </row>
    <row r="82">
      <c r="A82" s="16">
        <v>79.0</v>
      </c>
      <c r="B82" s="17" t="s">
        <v>23</v>
      </c>
      <c r="C82" s="17" t="s">
        <v>39</v>
      </c>
      <c r="D82" s="36" t="s">
        <v>94</v>
      </c>
      <c r="E82" s="18">
        <v>42998.0</v>
      </c>
      <c r="F82" s="19" t="s">
        <v>225</v>
      </c>
      <c r="G82" s="17" t="s">
        <v>42</v>
      </c>
      <c r="H82" s="17" t="s">
        <v>103</v>
      </c>
      <c r="I82" s="20" t="s">
        <v>21</v>
      </c>
      <c r="K82" s="52"/>
      <c r="L82" s="52"/>
      <c r="M82" s="52"/>
    </row>
    <row r="83">
      <c r="A83" s="16">
        <v>80.0</v>
      </c>
      <c r="B83" s="17" t="s">
        <v>72</v>
      </c>
      <c r="C83" s="17" t="s">
        <v>39</v>
      </c>
      <c r="D83" s="17" t="s">
        <v>113</v>
      </c>
      <c r="E83" s="18">
        <v>42999.0</v>
      </c>
      <c r="F83" s="19" t="s">
        <v>226</v>
      </c>
      <c r="G83" s="17" t="s">
        <v>52</v>
      </c>
      <c r="H83" s="17" t="s">
        <v>227</v>
      </c>
      <c r="I83" s="20" t="s">
        <v>21</v>
      </c>
      <c r="K83" s="52"/>
      <c r="L83" s="52"/>
      <c r="M83" s="52"/>
    </row>
    <row r="84">
      <c r="A84" s="16">
        <v>81.0</v>
      </c>
      <c r="B84" s="17" t="s">
        <v>72</v>
      </c>
      <c r="C84" s="17" t="s">
        <v>16</v>
      </c>
      <c r="D84" s="17" t="s">
        <v>70</v>
      </c>
      <c r="E84" s="18">
        <v>43000.0</v>
      </c>
      <c r="F84" s="19" t="s">
        <v>228</v>
      </c>
      <c r="G84" s="17" t="s">
        <v>52</v>
      </c>
      <c r="H84" s="17" t="s">
        <v>28</v>
      </c>
      <c r="I84" s="20" t="s">
        <v>21</v>
      </c>
      <c r="K84" s="52"/>
      <c r="L84" s="52"/>
      <c r="M84" s="52"/>
    </row>
    <row r="85">
      <c r="A85" s="16">
        <v>82.0</v>
      </c>
      <c r="B85" s="17" t="s">
        <v>72</v>
      </c>
      <c r="C85" s="17" t="s">
        <v>16</v>
      </c>
      <c r="D85" s="17" t="s">
        <v>147</v>
      </c>
      <c r="E85" s="18">
        <v>43000.0</v>
      </c>
      <c r="F85" s="19" t="s">
        <v>208</v>
      </c>
      <c r="G85" s="17" t="s">
        <v>52</v>
      </c>
      <c r="H85" s="17" t="s">
        <v>195</v>
      </c>
      <c r="I85" s="20" t="s">
        <v>21</v>
      </c>
      <c r="K85" s="52"/>
      <c r="L85" s="52"/>
      <c r="M85" s="52"/>
    </row>
    <row r="86">
      <c r="A86" s="16">
        <v>83.0</v>
      </c>
      <c r="B86" s="17" t="s">
        <v>72</v>
      </c>
      <c r="C86" s="17" t="s">
        <v>16</v>
      </c>
      <c r="D86" s="17" t="s">
        <v>229</v>
      </c>
      <c r="E86" s="18">
        <v>43001.0</v>
      </c>
      <c r="F86" s="19" t="s">
        <v>230</v>
      </c>
      <c r="G86" s="17" t="s">
        <v>231</v>
      </c>
      <c r="H86" s="17" t="s">
        <v>232</v>
      </c>
      <c r="I86" s="20" t="s">
        <v>21</v>
      </c>
      <c r="K86" s="52"/>
      <c r="L86" s="52"/>
      <c r="M86" s="52"/>
    </row>
    <row r="87">
      <c r="A87" s="16">
        <v>84.0</v>
      </c>
      <c r="B87" s="17" t="s">
        <v>72</v>
      </c>
      <c r="C87" s="17" t="s">
        <v>16</v>
      </c>
      <c r="D87" s="17" t="s">
        <v>233</v>
      </c>
      <c r="E87" s="18">
        <v>43002.0</v>
      </c>
      <c r="F87" s="19" t="s">
        <v>234</v>
      </c>
      <c r="G87" s="17" t="s">
        <v>52</v>
      </c>
      <c r="H87" s="17" t="s">
        <v>232</v>
      </c>
      <c r="I87" s="20" t="s">
        <v>21</v>
      </c>
      <c r="K87" s="52"/>
      <c r="L87" s="52"/>
      <c r="M87" s="52"/>
    </row>
    <row r="88">
      <c r="A88" s="16">
        <v>85.0</v>
      </c>
      <c r="B88" s="17" t="s">
        <v>23</v>
      </c>
      <c r="C88" s="17" t="s">
        <v>39</v>
      </c>
      <c r="D88" s="17" t="s">
        <v>235</v>
      </c>
      <c r="E88" s="18">
        <v>43003.0</v>
      </c>
      <c r="F88" s="19" t="s">
        <v>236</v>
      </c>
      <c r="G88" s="17" t="s">
        <v>42</v>
      </c>
      <c r="H88" s="17" t="s">
        <v>237</v>
      </c>
      <c r="I88" s="20" t="s">
        <v>21</v>
      </c>
      <c r="K88" s="52"/>
      <c r="L88" s="52"/>
      <c r="M88" s="52"/>
    </row>
    <row r="89">
      <c r="A89" s="16">
        <v>86.0</v>
      </c>
      <c r="B89" s="17" t="s">
        <v>72</v>
      </c>
      <c r="C89" s="17" t="s">
        <v>39</v>
      </c>
      <c r="D89" s="17" t="s">
        <v>213</v>
      </c>
      <c r="E89" s="18">
        <v>42992.0</v>
      </c>
      <c r="F89" s="19" t="s">
        <v>226</v>
      </c>
      <c r="G89" s="17" t="s">
        <v>52</v>
      </c>
      <c r="H89" s="17" t="s">
        <v>238</v>
      </c>
      <c r="I89" s="20" t="s">
        <v>21</v>
      </c>
      <c r="K89" s="52"/>
      <c r="L89" s="52"/>
      <c r="M89" s="52"/>
    </row>
    <row r="90">
      <c r="A90" s="16">
        <v>87.0</v>
      </c>
      <c r="B90" s="17" t="s">
        <v>23</v>
      </c>
      <c r="C90" s="17" t="s">
        <v>39</v>
      </c>
      <c r="D90" s="35" t="s">
        <v>80</v>
      </c>
      <c r="E90" s="18">
        <v>43003.0</v>
      </c>
      <c r="F90" s="19" t="s">
        <v>239</v>
      </c>
      <c r="G90" s="17" t="s">
        <v>52</v>
      </c>
      <c r="H90" s="17" t="s">
        <v>28</v>
      </c>
      <c r="I90" s="20" t="s">
        <v>21</v>
      </c>
      <c r="K90" s="52"/>
      <c r="L90" s="52"/>
      <c r="M90" s="52"/>
    </row>
    <row r="91">
      <c r="A91" s="16">
        <v>88.0</v>
      </c>
      <c r="B91" s="17" t="s">
        <v>72</v>
      </c>
      <c r="C91" s="17" t="s">
        <v>16</v>
      </c>
      <c r="D91" s="35" t="s">
        <v>240</v>
      </c>
      <c r="E91" s="18">
        <v>42992.0</v>
      </c>
      <c r="F91" s="19" t="s">
        <v>241</v>
      </c>
      <c r="G91" s="17" t="s">
        <v>52</v>
      </c>
      <c r="H91" s="17" t="s">
        <v>28</v>
      </c>
      <c r="I91" s="20" t="s">
        <v>21</v>
      </c>
      <c r="K91" s="52"/>
      <c r="L91" s="52"/>
      <c r="M91" s="52"/>
    </row>
    <row r="92">
      <c r="A92" s="16">
        <v>89.0</v>
      </c>
      <c r="B92" s="17" t="s">
        <v>23</v>
      </c>
      <c r="C92" s="17" t="s">
        <v>39</v>
      </c>
      <c r="D92" s="17" t="s">
        <v>242</v>
      </c>
      <c r="E92" s="18">
        <v>43004.0</v>
      </c>
      <c r="F92" s="19" t="s">
        <v>243</v>
      </c>
      <c r="G92" s="17" t="s">
        <v>19</v>
      </c>
      <c r="H92" s="17" t="s">
        <v>28</v>
      </c>
      <c r="I92" s="20" t="s">
        <v>21</v>
      </c>
      <c r="K92" s="52"/>
      <c r="L92" s="52"/>
      <c r="M92" s="52"/>
    </row>
    <row r="93">
      <c r="A93" s="16">
        <v>90.0</v>
      </c>
      <c r="B93" s="17" t="s">
        <v>72</v>
      </c>
      <c r="C93" s="17" t="s">
        <v>244</v>
      </c>
      <c r="D93" s="17" t="s">
        <v>125</v>
      </c>
      <c r="E93" s="18">
        <v>43004.0</v>
      </c>
      <c r="F93" s="19" t="s">
        <v>245</v>
      </c>
      <c r="G93" s="17" t="s">
        <v>52</v>
      </c>
      <c r="H93" s="17" t="s">
        <v>246</v>
      </c>
      <c r="I93" s="20" t="s">
        <v>21</v>
      </c>
      <c r="K93" s="52"/>
      <c r="L93" s="52"/>
      <c r="M93" s="52"/>
    </row>
    <row r="94">
      <c r="A94" s="16">
        <v>91.0</v>
      </c>
      <c r="B94" s="17" t="s">
        <v>72</v>
      </c>
      <c r="C94" s="17" t="s">
        <v>244</v>
      </c>
      <c r="D94" s="17" t="s">
        <v>213</v>
      </c>
      <c r="E94" s="54">
        <v>43004.0</v>
      </c>
      <c r="F94" s="19" t="s">
        <v>247</v>
      </c>
      <c r="G94" s="17" t="s">
        <v>19</v>
      </c>
      <c r="H94" s="17" t="s">
        <v>248</v>
      </c>
      <c r="I94" s="20" t="s">
        <v>21</v>
      </c>
      <c r="K94" s="52"/>
      <c r="L94" s="52"/>
      <c r="M94" s="52"/>
    </row>
    <row r="95">
      <c r="A95" s="16">
        <v>92.0</v>
      </c>
      <c r="B95" s="17" t="s">
        <v>72</v>
      </c>
      <c r="C95" s="17" t="s">
        <v>50</v>
      </c>
      <c r="D95" s="17" t="s">
        <v>249</v>
      </c>
      <c r="E95" s="54">
        <v>43004.0</v>
      </c>
      <c r="F95" s="19" t="s">
        <v>250</v>
      </c>
      <c r="G95" s="17" t="s">
        <v>42</v>
      </c>
      <c r="H95" s="17" t="s">
        <v>251</v>
      </c>
      <c r="I95" s="20" t="s">
        <v>21</v>
      </c>
      <c r="K95" s="52"/>
      <c r="L95" s="52"/>
      <c r="M95" s="52"/>
    </row>
    <row r="96">
      <c r="A96" s="16">
        <v>93.0</v>
      </c>
      <c r="B96" s="17" t="s">
        <v>72</v>
      </c>
      <c r="C96" s="17" t="s">
        <v>244</v>
      </c>
      <c r="D96" s="17" t="s">
        <v>125</v>
      </c>
      <c r="E96" s="18">
        <v>42798.0</v>
      </c>
      <c r="F96" s="19" t="s">
        <v>138</v>
      </c>
      <c r="G96" s="17" t="s">
        <v>19</v>
      </c>
      <c r="H96" s="17" t="s">
        <v>252</v>
      </c>
      <c r="I96" s="20" t="s">
        <v>21</v>
      </c>
      <c r="K96" s="52"/>
      <c r="L96" s="52"/>
      <c r="M96" s="52"/>
    </row>
    <row r="97">
      <c r="A97" s="16">
        <v>94.0</v>
      </c>
      <c r="B97" s="17" t="s">
        <v>72</v>
      </c>
      <c r="C97" s="17" t="s">
        <v>16</v>
      </c>
      <c r="D97" s="19" t="s">
        <v>253</v>
      </c>
      <c r="E97" s="18">
        <v>43001.0</v>
      </c>
      <c r="F97" s="19" t="s">
        <v>254</v>
      </c>
      <c r="G97" s="17" t="s">
        <v>231</v>
      </c>
      <c r="H97" s="17" t="s">
        <v>255</v>
      </c>
      <c r="I97" s="20" t="s">
        <v>21</v>
      </c>
      <c r="K97" s="52"/>
      <c r="L97" s="52"/>
      <c r="M97" s="52"/>
    </row>
    <row r="98">
      <c r="A98" s="16">
        <v>95.0</v>
      </c>
      <c r="B98" s="17" t="s">
        <v>72</v>
      </c>
      <c r="C98" s="17" t="s">
        <v>50</v>
      </c>
      <c r="D98" s="17" t="s">
        <v>249</v>
      </c>
      <c r="E98" s="18">
        <v>43009.0</v>
      </c>
      <c r="F98" s="19" t="s">
        <v>256</v>
      </c>
      <c r="G98" s="17" t="s">
        <v>52</v>
      </c>
      <c r="H98" s="17" t="s">
        <v>28</v>
      </c>
      <c r="I98" s="20" t="s">
        <v>21</v>
      </c>
      <c r="K98" s="52"/>
      <c r="L98" s="52"/>
      <c r="M98" s="52"/>
    </row>
    <row r="99">
      <c r="A99" s="16">
        <v>96.0</v>
      </c>
      <c r="B99" s="17" t="s">
        <v>72</v>
      </c>
      <c r="C99" s="17" t="s">
        <v>16</v>
      </c>
      <c r="D99" s="17" t="s">
        <v>257</v>
      </c>
      <c r="E99" s="18">
        <v>42966.0</v>
      </c>
      <c r="F99" s="19" t="s">
        <v>258</v>
      </c>
      <c r="G99" s="17" t="s">
        <v>19</v>
      </c>
      <c r="H99" s="17" t="s">
        <v>28</v>
      </c>
      <c r="I99" s="20" t="s">
        <v>21</v>
      </c>
      <c r="K99" s="52"/>
      <c r="L99" s="52"/>
      <c r="M99" s="52"/>
    </row>
    <row r="100">
      <c r="A100" s="16">
        <v>97.0</v>
      </c>
      <c r="B100" s="17" t="s">
        <v>259</v>
      </c>
      <c r="C100" s="17" t="s">
        <v>39</v>
      </c>
      <c r="D100" s="17" t="s">
        <v>260</v>
      </c>
      <c r="E100" s="18">
        <v>42804.0</v>
      </c>
      <c r="F100" s="19" t="s">
        <v>261</v>
      </c>
      <c r="G100" s="17" t="s">
        <v>52</v>
      </c>
      <c r="H100" s="17" t="s">
        <v>262</v>
      </c>
      <c r="I100" s="20" t="s">
        <v>21</v>
      </c>
      <c r="K100" s="52"/>
      <c r="L100" s="52"/>
      <c r="M100" s="52"/>
    </row>
    <row r="101">
      <c r="A101" s="16">
        <v>98.0</v>
      </c>
      <c r="B101" s="17" t="s">
        <v>23</v>
      </c>
      <c r="C101" s="17" t="s">
        <v>39</v>
      </c>
      <c r="D101" s="17" t="s">
        <v>28</v>
      </c>
      <c r="E101" s="18">
        <v>43010.0</v>
      </c>
      <c r="F101" s="19" t="s">
        <v>263</v>
      </c>
      <c r="G101" s="17" t="s">
        <v>52</v>
      </c>
      <c r="H101" s="17" t="s">
        <v>28</v>
      </c>
      <c r="I101" s="20" t="s">
        <v>21</v>
      </c>
      <c r="K101" s="52"/>
      <c r="L101" s="52"/>
      <c r="M101" s="52"/>
    </row>
    <row r="102">
      <c r="A102" s="16">
        <v>99.0</v>
      </c>
      <c r="B102" s="17" t="s">
        <v>72</v>
      </c>
      <c r="C102" s="17" t="s">
        <v>16</v>
      </c>
      <c r="D102" s="18" t="s">
        <v>249</v>
      </c>
      <c r="E102" s="18">
        <v>43012.0</v>
      </c>
      <c r="F102" s="19" t="s">
        <v>264</v>
      </c>
      <c r="G102" s="17" t="s">
        <v>231</v>
      </c>
      <c r="H102" s="17" t="s">
        <v>28</v>
      </c>
      <c r="I102" s="20" t="s">
        <v>21</v>
      </c>
      <c r="K102" s="52"/>
      <c r="L102" s="52"/>
      <c r="M102" s="52"/>
    </row>
    <row r="103">
      <c r="A103" s="16">
        <v>100.0</v>
      </c>
      <c r="B103" s="17" t="s">
        <v>23</v>
      </c>
      <c r="C103" s="17" t="s">
        <v>39</v>
      </c>
      <c r="D103" s="35" t="s">
        <v>80</v>
      </c>
      <c r="E103" s="18">
        <v>43012.0</v>
      </c>
      <c r="F103" s="19" t="s">
        <v>265</v>
      </c>
      <c r="G103" s="17" t="s">
        <v>54</v>
      </c>
      <c r="H103" s="17" t="s">
        <v>28</v>
      </c>
      <c r="I103" s="20" t="s">
        <v>21</v>
      </c>
      <c r="K103" s="52"/>
      <c r="L103" s="52"/>
      <c r="M103" s="52"/>
    </row>
    <row r="104">
      <c r="A104" s="16">
        <v>101.0</v>
      </c>
      <c r="B104" s="17" t="s">
        <v>72</v>
      </c>
      <c r="C104" s="17" t="s">
        <v>16</v>
      </c>
      <c r="D104" s="17" t="s">
        <v>187</v>
      </c>
      <c r="E104" s="18">
        <v>43013.0</v>
      </c>
      <c r="F104" s="19" t="s">
        <v>266</v>
      </c>
      <c r="G104" s="17" t="s">
        <v>42</v>
      </c>
      <c r="H104" s="17" t="s">
        <v>28</v>
      </c>
      <c r="I104" s="20" t="s">
        <v>21</v>
      </c>
      <c r="K104" s="52"/>
      <c r="L104" s="52"/>
      <c r="M104" s="52"/>
    </row>
    <row r="105">
      <c r="A105" s="16">
        <v>102.0</v>
      </c>
      <c r="B105" s="17" t="s">
        <v>23</v>
      </c>
      <c r="C105" s="17" t="s">
        <v>244</v>
      </c>
      <c r="D105" s="17" t="s">
        <v>267</v>
      </c>
      <c r="E105" s="18">
        <v>42797.0</v>
      </c>
      <c r="F105" s="19" t="s">
        <v>268</v>
      </c>
      <c r="G105" s="17" t="s">
        <v>19</v>
      </c>
      <c r="H105" s="17" t="s">
        <v>269</v>
      </c>
      <c r="I105" s="20" t="s">
        <v>21</v>
      </c>
      <c r="K105" s="52"/>
      <c r="L105" s="52"/>
      <c r="M105" s="52"/>
    </row>
    <row r="106">
      <c r="A106" s="16">
        <v>103.0</v>
      </c>
      <c r="B106" s="17" t="s">
        <v>23</v>
      </c>
      <c r="C106" s="17" t="s">
        <v>39</v>
      </c>
      <c r="D106" s="35" t="s">
        <v>94</v>
      </c>
      <c r="E106" s="18">
        <v>43012.0</v>
      </c>
      <c r="F106" s="19" t="s">
        <v>270</v>
      </c>
      <c r="G106" s="17" t="s">
        <v>52</v>
      </c>
      <c r="H106" s="17" t="s">
        <v>271</v>
      </c>
      <c r="I106" s="20" t="s">
        <v>21</v>
      </c>
      <c r="K106" s="52"/>
      <c r="L106" s="52"/>
      <c r="M106" s="52"/>
    </row>
    <row r="107">
      <c r="A107" s="16">
        <v>104.0</v>
      </c>
      <c r="B107" s="17" t="s">
        <v>72</v>
      </c>
      <c r="C107" s="17" t="s">
        <v>244</v>
      </c>
      <c r="D107" s="17" t="s">
        <v>147</v>
      </c>
      <c r="E107" s="18">
        <v>43013.0</v>
      </c>
      <c r="F107" s="19" t="s">
        <v>272</v>
      </c>
      <c r="G107" s="17" t="s">
        <v>231</v>
      </c>
      <c r="H107" s="17" t="s">
        <v>28</v>
      </c>
      <c r="I107" s="20" t="s">
        <v>21</v>
      </c>
      <c r="K107" s="52"/>
      <c r="L107" s="52"/>
      <c r="M107" s="52"/>
    </row>
    <row r="108">
      <c r="A108" s="16">
        <v>105.0</v>
      </c>
      <c r="B108" s="17" t="s">
        <v>23</v>
      </c>
      <c r="C108" s="17" t="s">
        <v>39</v>
      </c>
      <c r="D108" s="17" t="s">
        <v>273</v>
      </c>
      <c r="E108" s="55">
        <v>43010.0</v>
      </c>
      <c r="F108" s="19" t="s">
        <v>274</v>
      </c>
      <c r="G108" s="17" t="s">
        <v>42</v>
      </c>
      <c r="H108" s="17" t="s">
        <v>275</v>
      </c>
      <c r="I108" s="20" t="s">
        <v>21</v>
      </c>
      <c r="K108" s="52"/>
      <c r="L108" s="52"/>
      <c r="M108" s="52"/>
    </row>
    <row r="109">
      <c r="A109" s="16">
        <v>106.0</v>
      </c>
      <c r="B109" s="17" t="s">
        <v>23</v>
      </c>
      <c r="C109" s="17" t="s">
        <v>16</v>
      </c>
      <c r="D109" s="17" t="s">
        <v>276</v>
      </c>
      <c r="E109" s="56">
        <v>43017.0</v>
      </c>
      <c r="F109" s="19" t="s">
        <v>277</v>
      </c>
      <c r="G109" s="17" t="s">
        <v>45</v>
      </c>
      <c r="H109" s="17" t="s">
        <v>278</v>
      </c>
      <c r="I109" s="20" t="s">
        <v>21</v>
      </c>
      <c r="K109" s="52"/>
      <c r="L109" s="52"/>
      <c r="M109" s="52"/>
    </row>
    <row r="110">
      <c r="A110" s="16">
        <v>107.0</v>
      </c>
      <c r="B110" s="17" t="s">
        <v>197</v>
      </c>
      <c r="C110" s="17" t="s">
        <v>244</v>
      </c>
      <c r="D110" s="17" t="s">
        <v>279</v>
      </c>
      <c r="E110" s="18">
        <v>43018.0</v>
      </c>
      <c r="F110" s="19" t="s">
        <v>280</v>
      </c>
      <c r="G110" s="17" t="s">
        <v>54</v>
      </c>
      <c r="H110" s="17" t="s">
        <v>28</v>
      </c>
      <c r="I110" s="20" t="s">
        <v>21</v>
      </c>
      <c r="K110" s="52"/>
      <c r="L110" s="52"/>
      <c r="M110" s="52"/>
    </row>
    <row r="111">
      <c r="A111" s="16">
        <v>108.0</v>
      </c>
      <c r="B111" s="17" t="s">
        <v>23</v>
      </c>
      <c r="C111" s="17" t="s">
        <v>16</v>
      </c>
      <c r="D111" s="35" t="s">
        <v>281</v>
      </c>
      <c r="E111" s="56">
        <v>43018.0</v>
      </c>
      <c r="F111" s="19" t="s">
        <v>282</v>
      </c>
      <c r="G111" s="17" t="s">
        <v>42</v>
      </c>
      <c r="H111" s="17" t="s">
        <v>283</v>
      </c>
      <c r="I111" s="20" t="s">
        <v>21</v>
      </c>
      <c r="K111" s="52"/>
      <c r="L111" s="52"/>
      <c r="M111" s="52"/>
    </row>
    <row r="112">
      <c r="A112" s="16">
        <v>109.0</v>
      </c>
      <c r="B112" s="17" t="s">
        <v>72</v>
      </c>
      <c r="C112" s="57" t="s">
        <v>284</v>
      </c>
      <c r="D112" s="57" t="s">
        <v>285</v>
      </c>
      <c r="E112" s="18">
        <v>43021.0</v>
      </c>
      <c r="F112" s="19" t="s">
        <v>286</v>
      </c>
      <c r="G112" s="17" t="s">
        <v>231</v>
      </c>
      <c r="H112" s="17" t="s">
        <v>287</v>
      </c>
      <c r="I112" s="20" t="s">
        <v>21</v>
      </c>
      <c r="K112" s="52"/>
      <c r="L112" s="52"/>
      <c r="M112" s="52"/>
    </row>
    <row r="113">
      <c r="A113" s="16">
        <v>110.0</v>
      </c>
      <c r="B113" s="17" t="s">
        <v>72</v>
      </c>
      <c r="C113" s="57" t="s">
        <v>288</v>
      </c>
      <c r="D113" s="57" t="s">
        <v>289</v>
      </c>
      <c r="E113" s="18">
        <v>43016.0</v>
      </c>
      <c r="F113" s="19" t="s">
        <v>290</v>
      </c>
      <c r="G113" s="17" t="s">
        <v>231</v>
      </c>
      <c r="H113" s="17" t="s">
        <v>28</v>
      </c>
      <c r="I113" s="20" t="s">
        <v>21</v>
      </c>
      <c r="K113" s="52"/>
      <c r="L113" s="52"/>
      <c r="M113" s="52"/>
    </row>
    <row r="114">
      <c r="A114" s="16">
        <v>111.0</v>
      </c>
      <c r="B114" s="17" t="s">
        <v>72</v>
      </c>
      <c r="C114" s="57" t="s">
        <v>284</v>
      </c>
      <c r="D114" s="17" t="s">
        <v>291</v>
      </c>
      <c r="E114" s="18">
        <v>43021.0</v>
      </c>
      <c r="F114" s="19" t="s">
        <v>292</v>
      </c>
      <c r="G114" s="17" t="s">
        <v>231</v>
      </c>
      <c r="H114" s="17" t="s">
        <v>28</v>
      </c>
      <c r="I114" s="20" t="s">
        <v>21</v>
      </c>
      <c r="K114" s="52"/>
      <c r="L114" s="52"/>
      <c r="M114" s="52"/>
    </row>
    <row r="115">
      <c r="A115" s="16">
        <v>112.0</v>
      </c>
      <c r="B115" s="17" t="s">
        <v>72</v>
      </c>
      <c r="C115" s="17" t="s">
        <v>16</v>
      </c>
      <c r="D115" s="17" t="s">
        <v>125</v>
      </c>
      <c r="E115" s="18">
        <v>43025.0</v>
      </c>
      <c r="F115" s="19" t="s">
        <v>293</v>
      </c>
      <c r="G115" s="17" t="s">
        <v>52</v>
      </c>
      <c r="H115" s="17" t="s">
        <v>294</v>
      </c>
      <c r="I115" s="20" t="s">
        <v>21</v>
      </c>
      <c r="K115" s="52"/>
      <c r="L115" s="52"/>
      <c r="M115" s="52"/>
    </row>
    <row r="116">
      <c r="A116" s="16">
        <v>113.0</v>
      </c>
      <c r="B116" s="17" t="s">
        <v>72</v>
      </c>
      <c r="C116" s="17" t="s">
        <v>50</v>
      </c>
      <c r="D116" s="17" t="s">
        <v>295</v>
      </c>
      <c r="E116" s="18">
        <v>43022.0</v>
      </c>
      <c r="F116" s="19" t="s">
        <v>296</v>
      </c>
      <c r="G116" s="17" t="s">
        <v>52</v>
      </c>
      <c r="H116" s="17" t="s">
        <v>297</v>
      </c>
      <c r="I116" s="20" t="s">
        <v>21</v>
      </c>
      <c r="K116" s="52"/>
      <c r="L116" s="52"/>
      <c r="M116" s="52"/>
    </row>
    <row r="117">
      <c r="A117" s="16">
        <v>114.0</v>
      </c>
      <c r="B117" s="17" t="s">
        <v>72</v>
      </c>
      <c r="C117" s="17" t="s">
        <v>39</v>
      </c>
      <c r="D117" s="17" t="s">
        <v>28</v>
      </c>
      <c r="E117" s="17" t="s">
        <v>28</v>
      </c>
      <c r="F117" s="19" t="s">
        <v>298</v>
      </c>
      <c r="G117" s="17" t="s">
        <v>45</v>
      </c>
      <c r="H117" s="17" t="s">
        <v>28</v>
      </c>
      <c r="I117" s="20" t="s">
        <v>21</v>
      </c>
      <c r="K117" s="52"/>
      <c r="L117" s="52"/>
      <c r="M117" s="52"/>
    </row>
    <row r="118">
      <c r="A118" s="16">
        <v>115.0</v>
      </c>
      <c r="B118" s="17" t="s">
        <v>72</v>
      </c>
      <c r="C118" s="17" t="s">
        <v>39</v>
      </c>
      <c r="D118" s="17" t="s">
        <v>125</v>
      </c>
      <c r="E118" s="18">
        <v>43019.0</v>
      </c>
      <c r="F118" s="19" t="s">
        <v>299</v>
      </c>
      <c r="G118" s="17" t="s">
        <v>231</v>
      </c>
      <c r="H118" s="17" t="s">
        <v>28</v>
      </c>
      <c r="I118" s="20" t="s">
        <v>21</v>
      </c>
      <c r="K118" s="52"/>
      <c r="L118" s="52"/>
      <c r="M118" s="52"/>
    </row>
    <row r="119">
      <c r="A119" s="16">
        <v>116.0</v>
      </c>
      <c r="B119" s="17" t="s">
        <v>72</v>
      </c>
      <c r="C119" s="17" t="s">
        <v>39</v>
      </c>
      <c r="D119" s="17" t="s">
        <v>147</v>
      </c>
      <c r="E119" s="55">
        <v>42982.0</v>
      </c>
      <c r="F119" s="19" t="s">
        <v>300</v>
      </c>
      <c r="G119" s="17" t="s">
        <v>42</v>
      </c>
      <c r="H119" s="17" t="s">
        <v>28</v>
      </c>
      <c r="I119" s="20" t="s">
        <v>21</v>
      </c>
      <c r="K119" s="52"/>
      <c r="L119" s="52"/>
      <c r="M119" s="52"/>
    </row>
    <row r="120">
      <c r="A120" s="16">
        <v>117.0</v>
      </c>
      <c r="B120" s="17" t="s">
        <v>23</v>
      </c>
      <c r="C120" s="17" t="s">
        <v>39</v>
      </c>
      <c r="D120" s="17" t="s">
        <v>301</v>
      </c>
      <c r="E120" s="18">
        <v>43021.0</v>
      </c>
      <c r="F120" s="19" t="s">
        <v>302</v>
      </c>
      <c r="G120" s="17" t="s">
        <v>52</v>
      </c>
      <c r="H120" s="17" t="s">
        <v>28</v>
      </c>
      <c r="I120" s="20" t="s">
        <v>21</v>
      </c>
      <c r="K120" s="52"/>
      <c r="L120" s="52"/>
      <c r="M120" s="52"/>
    </row>
    <row r="121">
      <c r="A121" s="16">
        <v>118.0</v>
      </c>
      <c r="B121" s="17" t="s">
        <v>15</v>
      </c>
      <c r="C121" s="17" t="s">
        <v>16</v>
      </c>
      <c r="D121" s="17" t="s">
        <v>303</v>
      </c>
      <c r="E121" s="18">
        <v>42797.0</v>
      </c>
      <c r="F121" s="19" t="s">
        <v>304</v>
      </c>
      <c r="G121" s="17" t="s">
        <v>19</v>
      </c>
      <c r="H121" s="17" t="s">
        <v>28</v>
      </c>
      <c r="I121" s="20" t="s">
        <v>21</v>
      </c>
      <c r="K121" s="52"/>
      <c r="L121" s="52"/>
      <c r="M121" s="52"/>
    </row>
    <row r="122">
      <c r="A122" s="16">
        <v>119.0</v>
      </c>
      <c r="B122" s="17" t="s">
        <v>72</v>
      </c>
      <c r="C122" s="17" t="s">
        <v>39</v>
      </c>
      <c r="D122" s="17" t="s">
        <v>147</v>
      </c>
      <c r="E122" s="18">
        <v>43020.0</v>
      </c>
      <c r="F122" s="19" t="s">
        <v>305</v>
      </c>
      <c r="G122" s="17" t="s">
        <v>52</v>
      </c>
      <c r="H122" s="17" t="s">
        <v>28</v>
      </c>
      <c r="I122" s="20" t="s">
        <v>21</v>
      </c>
      <c r="K122" s="52"/>
      <c r="L122" s="52"/>
      <c r="M122" s="52"/>
    </row>
    <row r="123">
      <c r="A123" s="16">
        <v>120.0</v>
      </c>
      <c r="B123" s="17" t="s">
        <v>72</v>
      </c>
      <c r="C123" s="17" t="s">
        <v>16</v>
      </c>
      <c r="D123" s="17" t="s">
        <v>125</v>
      </c>
      <c r="E123" s="18">
        <v>43008.0</v>
      </c>
      <c r="F123" s="19" t="s">
        <v>306</v>
      </c>
      <c r="G123" s="17" t="s">
        <v>52</v>
      </c>
      <c r="H123" s="17" t="s">
        <v>28</v>
      </c>
      <c r="I123" s="20" t="s">
        <v>21</v>
      </c>
      <c r="K123" s="52"/>
      <c r="L123" s="52"/>
      <c r="M123" s="52"/>
    </row>
    <row r="124">
      <c r="A124" s="16">
        <v>121.0</v>
      </c>
      <c r="B124" s="17" t="s">
        <v>72</v>
      </c>
      <c r="C124" s="17" t="s">
        <v>16</v>
      </c>
      <c r="D124" s="17" t="s">
        <v>153</v>
      </c>
      <c r="E124" s="18">
        <v>43017.0</v>
      </c>
      <c r="F124" s="19" t="s">
        <v>307</v>
      </c>
      <c r="G124" s="17" t="s">
        <v>231</v>
      </c>
      <c r="H124" s="17" t="s">
        <v>28</v>
      </c>
      <c r="I124" s="20" t="s">
        <v>21</v>
      </c>
      <c r="K124" s="52"/>
      <c r="L124" s="52"/>
      <c r="M124" s="52"/>
    </row>
    <row r="125">
      <c r="A125" s="16">
        <v>122.0</v>
      </c>
      <c r="B125" s="17" t="s">
        <v>23</v>
      </c>
      <c r="C125" s="17" t="s">
        <v>39</v>
      </c>
      <c r="D125" s="17" t="s">
        <v>153</v>
      </c>
      <c r="E125" s="55">
        <v>43009.0</v>
      </c>
      <c r="F125" s="19" t="s">
        <v>308</v>
      </c>
      <c r="G125" s="17" t="s">
        <v>42</v>
      </c>
      <c r="H125" s="17" t="s">
        <v>28</v>
      </c>
      <c r="I125" s="20" t="s">
        <v>21</v>
      </c>
      <c r="K125" s="52"/>
      <c r="L125" s="52"/>
      <c r="M125" s="52"/>
    </row>
    <row r="126">
      <c r="A126" s="16">
        <v>123.0</v>
      </c>
      <c r="B126" s="17" t="s">
        <v>23</v>
      </c>
      <c r="C126" s="17" t="s">
        <v>16</v>
      </c>
      <c r="D126" s="17" t="s">
        <v>153</v>
      </c>
      <c r="E126" s="18">
        <v>42856.0</v>
      </c>
      <c r="F126" s="19" t="s">
        <v>309</v>
      </c>
      <c r="G126" s="17" t="s">
        <v>19</v>
      </c>
      <c r="H126" s="17" t="s">
        <v>28</v>
      </c>
      <c r="I126" s="20" t="s">
        <v>21</v>
      </c>
      <c r="K126" s="52"/>
      <c r="L126" s="52"/>
      <c r="M126" s="52"/>
    </row>
    <row r="127">
      <c r="A127" s="16">
        <v>124.0</v>
      </c>
      <c r="B127" s="17" t="s">
        <v>72</v>
      </c>
      <c r="C127" s="17" t="s">
        <v>16</v>
      </c>
      <c r="D127" s="17" t="s">
        <v>153</v>
      </c>
      <c r="E127" s="18">
        <v>43010.0</v>
      </c>
      <c r="F127" s="19" t="s">
        <v>310</v>
      </c>
      <c r="G127" s="17" t="s">
        <v>52</v>
      </c>
      <c r="H127" s="17" t="s">
        <v>28</v>
      </c>
      <c r="I127" s="20" t="s">
        <v>21</v>
      </c>
      <c r="K127" s="52"/>
      <c r="L127" s="52"/>
      <c r="M127" s="52"/>
    </row>
    <row r="128">
      <c r="A128" s="16">
        <v>125.0</v>
      </c>
      <c r="B128" s="17" t="s">
        <v>23</v>
      </c>
      <c r="C128" s="17" t="s">
        <v>16</v>
      </c>
      <c r="D128" s="17" t="s">
        <v>153</v>
      </c>
      <c r="E128" s="18">
        <v>43010.0</v>
      </c>
      <c r="F128" s="19" t="s">
        <v>311</v>
      </c>
      <c r="G128" s="17" t="s">
        <v>42</v>
      </c>
      <c r="H128" s="17" t="s">
        <v>28</v>
      </c>
      <c r="I128" s="20" t="s">
        <v>21</v>
      </c>
      <c r="K128" s="52"/>
      <c r="L128" s="52"/>
      <c r="M128" s="52"/>
    </row>
    <row r="129">
      <c r="A129" s="16">
        <v>126.0</v>
      </c>
      <c r="B129" s="17" t="s">
        <v>23</v>
      </c>
      <c r="C129" s="17" t="s">
        <v>16</v>
      </c>
      <c r="D129" s="35" t="s">
        <v>312</v>
      </c>
      <c r="E129" s="18">
        <v>43013.0</v>
      </c>
      <c r="F129" s="19" t="s">
        <v>313</v>
      </c>
      <c r="G129" s="17" t="s">
        <v>45</v>
      </c>
      <c r="H129" s="17" t="s">
        <v>28</v>
      </c>
      <c r="I129" s="20" t="s">
        <v>21</v>
      </c>
      <c r="K129" s="52"/>
      <c r="L129" s="52"/>
      <c r="M129" s="52"/>
    </row>
    <row r="130">
      <c r="A130" s="16">
        <v>127.0</v>
      </c>
      <c r="B130" s="17" t="s">
        <v>72</v>
      </c>
      <c r="C130" s="17" t="s">
        <v>16</v>
      </c>
      <c r="D130" s="17" t="s">
        <v>314</v>
      </c>
      <c r="E130" s="18">
        <v>42810.0</v>
      </c>
      <c r="F130" s="19" t="s">
        <v>315</v>
      </c>
      <c r="G130" s="17" t="s">
        <v>19</v>
      </c>
      <c r="H130" s="17" t="s">
        <v>28</v>
      </c>
      <c r="I130" s="20" t="s">
        <v>21</v>
      </c>
      <c r="K130" s="52"/>
      <c r="L130" s="52"/>
      <c r="M130" s="52"/>
    </row>
    <row r="131">
      <c r="A131" s="16">
        <v>128.0</v>
      </c>
      <c r="B131" s="17" t="s">
        <v>72</v>
      </c>
      <c r="C131" s="17" t="s">
        <v>39</v>
      </c>
      <c r="D131" s="17" t="s">
        <v>316</v>
      </c>
      <c r="E131" s="18">
        <v>42948.0</v>
      </c>
      <c r="F131" s="19" t="s">
        <v>317</v>
      </c>
      <c r="G131" s="17" t="s">
        <v>42</v>
      </c>
      <c r="H131" s="17" t="s">
        <v>28</v>
      </c>
      <c r="I131" s="20" t="s">
        <v>21</v>
      </c>
      <c r="K131" s="52"/>
      <c r="L131" s="52"/>
      <c r="M131" s="52"/>
    </row>
    <row r="132">
      <c r="A132" s="16">
        <v>129.0</v>
      </c>
      <c r="B132" s="17" t="s">
        <v>72</v>
      </c>
      <c r="C132" s="17" t="s">
        <v>39</v>
      </c>
      <c r="D132" s="17" t="s">
        <v>318</v>
      </c>
      <c r="E132" s="18">
        <v>42969.0</v>
      </c>
      <c r="F132" s="19" t="s">
        <v>319</v>
      </c>
      <c r="G132" s="17" t="s">
        <v>19</v>
      </c>
      <c r="H132" s="17" t="s">
        <v>28</v>
      </c>
      <c r="I132" s="20" t="s">
        <v>21</v>
      </c>
      <c r="K132" s="52"/>
      <c r="L132" s="52"/>
      <c r="M132" s="52"/>
    </row>
    <row r="133">
      <c r="A133" s="16">
        <v>130.0</v>
      </c>
      <c r="B133" s="17" t="s">
        <v>23</v>
      </c>
      <c r="C133" s="17" t="s">
        <v>39</v>
      </c>
      <c r="D133" s="17" t="s">
        <v>28</v>
      </c>
      <c r="E133" s="17" t="s">
        <v>28</v>
      </c>
      <c r="F133" s="19" t="s">
        <v>320</v>
      </c>
      <c r="G133" s="17" t="s">
        <v>42</v>
      </c>
      <c r="H133" s="17" t="s">
        <v>28</v>
      </c>
      <c r="I133" s="20" t="s">
        <v>21</v>
      </c>
      <c r="K133" s="52"/>
      <c r="L133" s="52"/>
      <c r="M133" s="52"/>
    </row>
    <row r="134">
      <c r="A134" s="16">
        <v>131.0</v>
      </c>
      <c r="B134" s="17" t="s">
        <v>23</v>
      </c>
      <c r="C134" s="17" t="s">
        <v>39</v>
      </c>
      <c r="D134" s="17" t="s">
        <v>321</v>
      </c>
      <c r="E134" s="18">
        <v>43011.0</v>
      </c>
      <c r="F134" s="19" t="s">
        <v>322</v>
      </c>
      <c r="G134" s="17" t="s">
        <v>19</v>
      </c>
      <c r="H134" s="17" t="s">
        <v>28</v>
      </c>
      <c r="I134" s="20" t="s">
        <v>21</v>
      </c>
      <c r="K134" s="52"/>
      <c r="L134" s="52"/>
      <c r="M134" s="52"/>
    </row>
    <row r="135">
      <c r="A135" s="16">
        <v>132.0</v>
      </c>
      <c r="B135" s="17" t="s">
        <v>23</v>
      </c>
      <c r="C135" s="17" t="s">
        <v>39</v>
      </c>
      <c r="D135" s="17" t="s">
        <v>323</v>
      </c>
      <c r="E135" s="18">
        <v>43011.0</v>
      </c>
      <c r="F135" s="19" t="s">
        <v>324</v>
      </c>
      <c r="G135" s="17" t="s">
        <v>19</v>
      </c>
      <c r="H135" s="17" t="s">
        <v>28</v>
      </c>
      <c r="I135" s="20" t="s">
        <v>21</v>
      </c>
      <c r="K135" s="52"/>
      <c r="L135" s="52"/>
      <c r="M135" s="52"/>
    </row>
    <row r="136">
      <c r="A136" s="16">
        <v>133.0</v>
      </c>
      <c r="B136" s="17" t="s">
        <v>23</v>
      </c>
      <c r="C136" s="17" t="s">
        <v>16</v>
      </c>
      <c r="D136" s="17" t="s">
        <v>153</v>
      </c>
      <c r="E136" s="18">
        <v>43009.0</v>
      </c>
      <c r="F136" s="19" t="s">
        <v>325</v>
      </c>
      <c r="G136" s="17" t="s">
        <v>52</v>
      </c>
      <c r="H136" s="17" t="s">
        <v>28</v>
      </c>
      <c r="I136" s="20" t="s">
        <v>21</v>
      </c>
      <c r="K136" s="52"/>
      <c r="L136" s="52"/>
      <c r="M136" s="52"/>
    </row>
    <row r="137">
      <c r="A137" s="16">
        <v>134.0</v>
      </c>
      <c r="B137" s="17" t="s">
        <v>23</v>
      </c>
      <c r="C137" s="17" t="s">
        <v>39</v>
      </c>
      <c r="D137" s="17" t="s">
        <v>213</v>
      </c>
      <c r="E137" s="18">
        <v>43008.0</v>
      </c>
      <c r="F137" s="19" t="s">
        <v>326</v>
      </c>
      <c r="G137" s="17" t="s">
        <v>42</v>
      </c>
      <c r="H137" s="17" t="s">
        <v>28</v>
      </c>
      <c r="I137" s="20" t="s">
        <v>21</v>
      </c>
      <c r="K137" s="52"/>
      <c r="L137" s="52"/>
      <c r="M137" s="52"/>
    </row>
    <row r="138">
      <c r="A138" s="16">
        <v>135.0</v>
      </c>
      <c r="B138" s="17" t="s">
        <v>28</v>
      </c>
      <c r="C138" s="17" t="s">
        <v>28</v>
      </c>
      <c r="D138" s="17" t="s">
        <v>28</v>
      </c>
      <c r="E138" s="17" t="s">
        <v>28</v>
      </c>
      <c r="F138" s="19" t="s">
        <v>327</v>
      </c>
      <c r="G138" s="17" t="s">
        <v>45</v>
      </c>
      <c r="H138" s="17" t="s">
        <v>28</v>
      </c>
      <c r="I138" s="20" t="s">
        <v>21</v>
      </c>
      <c r="K138" s="52"/>
      <c r="L138" s="52"/>
      <c r="M138" s="52"/>
    </row>
    <row r="139">
      <c r="A139" s="16">
        <v>136.0</v>
      </c>
      <c r="B139" s="17" t="s">
        <v>72</v>
      </c>
      <c r="C139" s="17" t="s">
        <v>50</v>
      </c>
      <c r="D139" s="17" t="s">
        <v>328</v>
      </c>
      <c r="E139" s="18">
        <v>43002.0</v>
      </c>
      <c r="F139" s="19" t="s">
        <v>329</v>
      </c>
      <c r="G139" s="17" t="s">
        <v>52</v>
      </c>
      <c r="H139" s="17" t="s">
        <v>28</v>
      </c>
      <c r="I139" s="20" t="s">
        <v>21</v>
      </c>
      <c r="K139" s="52"/>
      <c r="L139" s="52"/>
      <c r="M139" s="52"/>
    </row>
    <row r="140">
      <c r="A140" s="16">
        <v>137.0</v>
      </c>
      <c r="B140" s="17" t="s">
        <v>15</v>
      </c>
      <c r="C140" s="17" t="s">
        <v>28</v>
      </c>
      <c r="D140" s="17" t="s">
        <v>28</v>
      </c>
      <c r="E140" s="17" t="s">
        <v>28</v>
      </c>
      <c r="F140" s="19" t="s">
        <v>330</v>
      </c>
      <c r="G140" s="17" t="s">
        <v>52</v>
      </c>
      <c r="H140" s="17" t="s">
        <v>28</v>
      </c>
      <c r="I140" s="20" t="s">
        <v>21</v>
      </c>
      <c r="K140" s="52"/>
      <c r="L140" s="52"/>
      <c r="M140" s="52"/>
    </row>
    <row r="141">
      <c r="A141" s="16">
        <v>138.0</v>
      </c>
      <c r="B141" s="17" t="s">
        <v>23</v>
      </c>
      <c r="C141" s="17" t="s">
        <v>39</v>
      </c>
      <c r="D141" s="17" t="s">
        <v>88</v>
      </c>
      <c r="E141" s="18">
        <v>43005.0</v>
      </c>
      <c r="F141" s="19" t="s">
        <v>331</v>
      </c>
      <c r="G141" s="17" t="s">
        <v>45</v>
      </c>
      <c r="H141" s="17" t="s">
        <v>28</v>
      </c>
      <c r="I141" s="20" t="s">
        <v>21</v>
      </c>
      <c r="K141" s="52"/>
      <c r="L141" s="52"/>
      <c r="M141" s="52"/>
    </row>
    <row r="142">
      <c r="A142" s="16">
        <v>139.0</v>
      </c>
      <c r="B142" s="17" t="s">
        <v>72</v>
      </c>
      <c r="C142" s="17" t="s">
        <v>16</v>
      </c>
      <c r="D142" s="17" t="s">
        <v>28</v>
      </c>
      <c r="E142" s="18">
        <v>43002.0</v>
      </c>
      <c r="F142" s="19" t="s">
        <v>332</v>
      </c>
      <c r="G142" s="17" t="s">
        <v>52</v>
      </c>
      <c r="H142" s="17" t="s">
        <v>28</v>
      </c>
      <c r="I142" s="20" t="s">
        <v>21</v>
      </c>
      <c r="K142" s="52"/>
      <c r="L142" s="52"/>
      <c r="M142" s="52"/>
    </row>
    <row r="143">
      <c r="A143" s="16">
        <v>140.0</v>
      </c>
      <c r="B143" s="17" t="s">
        <v>72</v>
      </c>
      <c r="C143" s="17" t="s">
        <v>16</v>
      </c>
      <c r="D143" s="17" t="s">
        <v>295</v>
      </c>
      <c r="E143" s="18">
        <v>42991.0</v>
      </c>
      <c r="F143" s="19" t="s">
        <v>333</v>
      </c>
      <c r="G143" s="17" t="s">
        <v>52</v>
      </c>
      <c r="H143" s="17" t="s">
        <v>28</v>
      </c>
      <c r="I143" s="20" t="s">
        <v>21</v>
      </c>
      <c r="K143" s="52"/>
      <c r="L143" s="52"/>
      <c r="M143" s="52"/>
    </row>
    <row r="144">
      <c r="A144" s="16">
        <v>141.0</v>
      </c>
      <c r="B144" s="17" t="s">
        <v>72</v>
      </c>
      <c r="C144" s="17" t="s">
        <v>16</v>
      </c>
      <c r="D144" s="17" t="s">
        <v>334</v>
      </c>
      <c r="E144" s="18">
        <v>42983.0</v>
      </c>
      <c r="F144" s="19" t="s">
        <v>335</v>
      </c>
      <c r="G144" s="17" t="s">
        <v>45</v>
      </c>
      <c r="H144" s="17" t="s">
        <v>28</v>
      </c>
      <c r="I144" s="20" t="s">
        <v>21</v>
      </c>
      <c r="K144" s="52"/>
      <c r="L144" s="52"/>
      <c r="M144" s="52"/>
    </row>
    <row r="145">
      <c r="A145" s="16">
        <v>142.0</v>
      </c>
      <c r="B145" s="17" t="s">
        <v>72</v>
      </c>
      <c r="C145" s="17" t="s">
        <v>16</v>
      </c>
      <c r="D145" s="17" t="s">
        <v>28</v>
      </c>
      <c r="E145" s="18">
        <v>42998.0</v>
      </c>
      <c r="F145" s="19" t="s">
        <v>336</v>
      </c>
      <c r="G145" s="17" t="s">
        <v>19</v>
      </c>
      <c r="H145" s="17" t="s">
        <v>28</v>
      </c>
      <c r="I145" s="20" t="s">
        <v>21</v>
      </c>
      <c r="K145" s="52"/>
      <c r="L145" s="52"/>
      <c r="M145" s="52"/>
    </row>
    <row r="146">
      <c r="A146" s="16">
        <v>143.0</v>
      </c>
      <c r="B146" s="17" t="s">
        <v>28</v>
      </c>
      <c r="C146" s="17" t="s">
        <v>28</v>
      </c>
      <c r="D146" s="17" t="s">
        <v>28</v>
      </c>
      <c r="E146" s="17" t="s">
        <v>28</v>
      </c>
      <c r="F146" s="19" t="s">
        <v>337</v>
      </c>
      <c r="G146" s="17" t="s">
        <v>52</v>
      </c>
      <c r="H146" s="17" t="s">
        <v>28</v>
      </c>
      <c r="I146" s="20" t="s">
        <v>21</v>
      </c>
      <c r="K146" s="52"/>
      <c r="L146" s="52"/>
      <c r="M146" s="52"/>
    </row>
    <row r="147">
      <c r="A147" s="16">
        <v>144.0</v>
      </c>
      <c r="B147" s="17" t="s">
        <v>72</v>
      </c>
      <c r="C147" s="17" t="s">
        <v>39</v>
      </c>
      <c r="D147" s="17" t="s">
        <v>147</v>
      </c>
      <c r="E147" s="18">
        <v>42999.0</v>
      </c>
      <c r="F147" s="19" t="s">
        <v>338</v>
      </c>
      <c r="G147" s="17" t="s">
        <v>52</v>
      </c>
      <c r="H147" s="17" t="s">
        <v>28</v>
      </c>
      <c r="I147" s="20" t="s">
        <v>21</v>
      </c>
      <c r="K147" s="52"/>
      <c r="L147" s="52"/>
      <c r="M147" s="52"/>
    </row>
    <row r="148">
      <c r="A148" s="16">
        <v>145.0</v>
      </c>
      <c r="B148" s="17" t="s">
        <v>72</v>
      </c>
      <c r="C148" s="17" t="s">
        <v>50</v>
      </c>
      <c r="D148" s="17" t="s">
        <v>295</v>
      </c>
      <c r="E148" s="17" t="s">
        <v>28</v>
      </c>
      <c r="F148" s="19" t="s">
        <v>339</v>
      </c>
      <c r="G148" s="17" t="s">
        <v>42</v>
      </c>
      <c r="H148" s="17" t="s">
        <v>28</v>
      </c>
      <c r="I148" s="20" t="s">
        <v>21</v>
      </c>
      <c r="K148" s="52"/>
      <c r="L148" s="52"/>
      <c r="M148" s="52"/>
    </row>
    <row r="149">
      <c r="A149" s="16">
        <v>146.0</v>
      </c>
      <c r="B149" s="17" t="s">
        <v>72</v>
      </c>
      <c r="C149" s="17" t="s">
        <v>39</v>
      </c>
      <c r="D149" s="17" t="s">
        <v>340</v>
      </c>
      <c r="E149" s="18">
        <v>42797.0</v>
      </c>
      <c r="F149" s="19" t="s">
        <v>341</v>
      </c>
      <c r="G149" s="17" t="s">
        <v>19</v>
      </c>
      <c r="H149" s="17" t="s">
        <v>28</v>
      </c>
      <c r="I149" s="20" t="s">
        <v>21</v>
      </c>
      <c r="K149" s="52"/>
      <c r="L149" s="52"/>
      <c r="M149" s="52"/>
    </row>
    <row r="150">
      <c r="A150" s="16">
        <v>147.0</v>
      </c>
      <c r="B150" s="17" t="s">
        <v>28</v>
      </c>
      <c r="C150" s="17" t="s">
        <v>28</v>
      </c>
      <c r="D150" s="17" t="s">
        <v>28</v>
      </c>
      <c r="E150" s="17" t="s">
        <v>28</v>
      </c>
      <c r="F150" s="19" t="s">
        <v>342</v>
      </c>
      <c r="G150" s="17" t="s">
        <v>42</v>
      </c>
      <c r="H150" s="17" t="s">
        <v>28</v>
      </c>
      <c r="I150" s="20" t="s">
        <v>21</v>
      </c>
      <c r="K150" s="52"/>
      <c r="L150" s="52"/>
      <c r="M150" s="52"/>
    </row>
    <row r="151">
      <c r="A151" s="16">
        <v>148.0</v>
      </c>
      <c r="B151" s="17" t="s">
        <v>72</v>
      </c>
      <c r="C151" s="17" t="s">
        <v>50</v>
      </c>
      <c r="D151" s="17" t="s">
        <v>295</v>
      </c>
      <c r="E151" s="17" t="s">
        <v>28</v>
      </c>
      <c r="F151" s="19" t="s">
        <v>343</v>
      </c>
      <c r="G151" s="17" t="s">
        <v>52</v>
      </c>
      <c r="H151" s="17" t="s">
        <v>28</v>
      </c>
      <c r="I151" s="20" t="s">
        <v>21</v>
      </c>
      <c r="K151" s="52"/>
      <c r="L151" s="52"/>
      <c r="M151" s="52"/>
    </row>
    <row r="152">
      <c r="A152" s="16">
        <v>149.0</v>
      </c>
      <c r="B152" s="17" t="s">
        <v>23</v>
      </c>
      <c r="C152" s="17" t="s">
        <v>39</v>
      </c>
      <c r="D152" s="17" t="s">
        <v>28</v>
      </c>
      <c r="E152" s="17" t="s">
        <v>28</v>
      </c>
      <c r="F152" s="19" t="s">
        <v>344</v>
      </c>
      <c r="G152" s="17" t="s">
        <v>42</v>
      </c>
      <c r="H152" s="17" t="s">
        <v>28</v>
      </c>
      <c r="I152" s="20" t="s">
        <v>21</v>
      </c>
      <c r="K152" s="52"/>
      <c r="L152" s="52"/>
      <c r="M152" s="52"/>
    </row>
    <row r="153">
      <c r="A153" s="16">
        <v>150.0</v>
      </c>
      <c r="B153" s="17" t="s">
        <v>72</v>
      </c>
      <c r="C153" s="17" t="s">
        <v>39</v>
      </c>
      <c r="D153" s="17" t="s">
        <v>213</v>
      </c>
      <c r="E153" s="17" t="s">
        <v>28</v>
      </c>
      <c r="F153" s="19" t="s">
        <v>345</v>
      </c>
      <c r="G153" s="17" t="s">
        <v>42</v>
      </c>
      <c r="H153" s="17" t="s">
        <v>28</v>
      </c>
      <c r="I153" s="20" t="s">
        <v>21</v>
      </c>
      <c r="K153" s="52"/>
      <c r="L153" s="52"/>
      <c r="M153" s="52"/>
    </row>
    <row r="154">
      <c r="A154" s="16">
        <v>151.0</v>
      </c>
      <c r="B154" s="17" t="s">
        <v>72</v>
      </c>
      <c r="C154" s="17" t="s">
        <v>39</v>
      </c>
      <c r="D154" s="17" t="s">
        <v>147</v>
      </c>
      <c r="E154" s="17" t="s">
        <v>28</v>
      </c>
      <c r="F154" s="19" t="s">
        <v>346</v>
      </c>
      <c r="G154" s="17" t="s">
        <v>52</v>
      </c>
      <c r="H154" s="17" t="s">
        <v>28</v>
      </c>
      <c r="I154" s="20" t="s">
        <v>21</v>
      </c>
      <c r="K154" s="52"/>
      <c r="L154" s="52"/>
      <c r="M154" s="52"/>
    </row>
    <row r="155">
      <c r="A155" s="16">
        <v>152.0</v>
      </c>
      <c r="B155" s="17" t="s">
        <v>72</v>
      </c>
      <c r="C155" s="17" t="s">
        <v>16</v>
      </c>
      <c r="D155" s="17" t="s">
        <v>28</v>
      </c>
      <c r="E155" s="17" t="s">
        <v>28</v>
      </c>
      <c r="F155" s="19" t="s">
        <v>347</v>
      </c>
      <c r="G155" s="17" t="s">
        <v>19</v>
      </c>
      <c r="H155" s="17" t="s">
        <v>28</v>
      </c>
      <c r="I155" s="20" t="s">
        <v>21</v>
      </c>
      <c r="K155" s="52"/>
      <c r="L155" s="52"/>
      <c r="M155" s="52"/>
    </row>
    <row r="156">
      <c r="A156" s="16">
        <v>153.0</v>
      </c>
      <c r="B156" s="17" t="s">
        <v>28</v>
      </c>
      <c r="C156" s="17" t="s">
        <v>28</v>
      </c>
      <c r="D156" s="17" t="s">
        <v>28</v>
      </c>
      <c r="E156" s="17" t="s">
        <v>28</v>
      </c>
      <c r="F156" s="19" t="s">
        <v>348</v>
      </c>
      <c r="G156" s="17" t="s">
        <v>54</v>
      </c>
      <c r="H156" s="17" t="s">
        <v>77</v>
      </c>
      <c r="I156" s="20" t="s">
        <v>21</v>
      </c>
      <c r="K156" s="52"/>
      <c r="L156" s="52"/>
      <c r="M156" s="52"/>
    </row>
    <row r="157">
      <c r="A157" s="16">
        <v>154.0</v>
      </c>
      <c r="B157" s="17" t="s">
        <v>23</v>
      </c>
      <c r="C157" s="17" t="s">
        <v>39</v>
      </c>
      <c r="D157" s="17" t="s">
        <v>349</v>
      </c>
      <c r="E157" s="18">
        <v>42797.0</v>
      </c>
      <c r="F157" s="19" t="s">
        <v>350</v>
      </c>
      <c r="G157" s="17" t="s">
        <v>19</v>
      </c>
      <c r="H157" s="17" t="s">
        <v>28</v>
      </c>
      <c r="I157" s="20" t="s">
        <v>21</v>
      </c>
      <c r="K157" s="52"/>
      <c r="L157" s="52"/>
      <c r="M157" s="52"/>
    </row>
    <row r="158">
      <c r="A158" s="16">
        <v>155.0</v>
      </c>
      <c r="B158" s="17" t="s">
        <v>23</v>
      </c>
      <c r="C158" s="17" t="s">
        <v>16</v>
      </c>
      <c r="D158" s="17" t="s">
        <v>153</v>
      </c>
      <c r="E158" s="18">
        <v>43028.0</v>
      </c>
      <c r="F158" s="19" t="s">
        <v>351</v>
      </c>
      <c r="G158" s="17" t="s">
        <v>52</v>
      </c>
      <c r="H158" s="17" t="s">
        <v>28</v>
      </c>
      <c r="I158" s="20" t="s">
        <v>21</v>
      </c>
      <c r="K158" s="52"/>
      <c r="L158" s="52"/>
      <c r="M158" s="52"/>
    </row>
    <row r="159">
      <c r="A159" s="16">
        <v>156.0</v>
      </c>
      <c r="B159" s="17" t="s">
        <v>72</v>
      </c>
      <c r="C159" s="17" t="s">
        <v>16</v>
      </c>
      <c r="D159" s="17" t="s">
        <v>125</v>
      </c>
      <c r="E159" s="18">
        <v>43028.0</v>
      </c>
      <c r="F159" s="19" t="s">
        <v>352</v>
      </c>
      <c r="G159" s="17" t="s">
        <v>52</v>
      </c>
      <c r="H159" s="17" t="s">
        <v>28</v>
      </c>
      <c r="I159" s="20" t="s">
        <v>21</v>
      </c>
      <c r="K159" s="52"/>
      <c r="L159" s="52"/>
      <c r="M159" s="52"/>
    </row>
    <row r="160">
      <c r="A160" s="16">
        <v>157.0</v>
      </c>
      <c r="B160" s="17" t="s">
        <v>72</v>
      </c>
      <c r="C160" s="17" t="s">
        <v>28</v>
      </c>
      <c r="D160" s="17" t="s">
        <v>353</v>
      </c>
      <c r="E160" s="18">
        <v>43028.0</v>
      </c>
      <c r="F160" s="19" t="s">
        <v>354</v>
      </c>
      <c r="G160" s="17" t="s">
        <v>45</v>
      </c>
      <c r="H160" s="17" t="s">
        <v>28</v>
      </c>
      <c r="I160" s="20" t="s">
        <v>21</v>
      </c>
      <c r="K160" s="52"/>
      <c r="L160" s="52"/>
      <c r="M160" s="52"/>
    </row>
    <row r="161">
      <c r="A161" s="16">
        <v>158.0</v>
      </c>
      <c r="B161" s="17" t="s">
        <v>23</v>
      </c>
      <c r="C161" s="17" t="s">
        <v>16</v>
      </c>
      <c r="D161" s="17" t="s">
        <v>355</v>
      </c>
      <c r="E161" s="18">
        <v>43031.0</v>
      </c>
      <c r="F161" s="19" t="s">
        <v>356</v>
      </c>
      <c r="G161" s="17" t="s">
        <v>231</v>
      </c>
      <c r="H161" s="17" t="s">
        <v>28</v>
      </c>
      <c r="I161" s="20" t="s">
        <v>21</v>
      </c>
      <c r="K161" s="52"/>
      <c r="L161" s="52"/>
      <c r="M161" s="52"/>
    </row>
    <row r="162">
      <c r="A162" s="16">
        <v>159.0</v>
      </c>
      <c r="B162" s="17" t="s">
        <v>23</v>
      </c>
      <c r="C162" s="17" t="s">
        <v>39</v>
      </c>
      <c r="D162" s="17" t="s">
        <v>357</v>
      </c>
      <c r="E162" s="18">
        <v>43031.0</v>
      </c>
      <c r="F162" s="19" t="s">
        <v>358</v>
      </c>
      <c r="G162" s="17" t="s">
        <v>42</v>
      </c>
      <c r="H162" s="17" t="s">
        <v>359</v>
      </c>
      <c r="I162" s="20" t="s">
        <v>21</v>
      </c>
      <c r="K162" s="52"/>
      <c r="L162" s="52"/>
      <c r="M162" s="52"/>
    </row>
    <row r="163">
      <c r="A163" s="16">
        <v>160.0</v>
      </c>
      <c r="B163" s="17" t="s">
        <v>72</v>
      </c>
      <c r="C163" s="17" t="s">
        <v>16</v>
      </c>
      <c r="D163" s="17" t="s">
        <v>125</v>
      </c>
      <c r="E163" s="18" t="s">
        <v>28</v>
      </c>
      <c r="F163" s="19" t="s">
        <v>360</v>
      </c>
      <c r="G163" s="17" t="s">
        <v>52</v>
      </c>
      <c r="H163" s="17" t="s">
        <v>28</v>
      </c>
      <c r="I163" s="20" t="s">
        <v>21</v>
      </c>
      <c r="K163" s="52"/>
      <c r="L163" s="52"/>
      <c r="M163" s="52"/>
    </row>
    <row r="164">
      <c r="A164" s="16">
        <v>161.0</v>
      </c>
      <c r="B164" s="17" t="s">
        <v>72</v>
      </c>
      <c r="C164" s="17" t="s">
        <v>16</v>
      </c>
      <c r="D164" s="17" t="s">
        <v>361</v>
      </c>
      <c r="E164" s="18">
        <v>42797.0</v>
      </c>
      <c r="F164" s="19" t="s">
        <v>362</v>
      </c>
      <c r="G164" s="17" t="s">
        <v>19</v>
      </c>
      <c r="H164" s="17" t="s">
        <v>363</v>
      </c>
      <c r="I164" s="20" t="s">
        <v>21</v>
      </c>
      <c r="K164" s="52"/>
      <c r="L164" s="52"/>
      <c r="M164" s="52"/>
    </row>
    <row r="165">
      <c r="A165" s="16">
        <v>162.0</v>
      </c>
      <c r="B165" s="17" t="s">
        <v>23</v>
      </c>
      <c r="C165" s="17" t="s">
        <v>39</v>
      </c>
      <c r="D165" s="17" t="s">
        <v>364</v>
      </c>
      <c r="E165" s="18">
        <v>43033.0</v>
      </c>
      <c r="F165" s="19" t="s">
        <v>365</v>
      </c>
      <c r="G165" s="17" t="s">
        <v>42</v>
      </c>
      <c r="H165" s="17" t="s">
        <v>28</v>
      </c>
      <c r="I165" s="20" t="s">
        <v>21</v>
      </c>
      <c r="K165" s="52"/>
      <c r="L165" s="52"/>
      <c r="M165" s="52"/>
    </row>
    <row r="166">
      <c r="A166" s="16">
        <v>163.0</v>
      </c>
      <c r="B166" s="17" t="s">
        <v>23</v>
      </c>
      <c r="C166" s="17" t="s">
        <v>16</v>
      </c>
      <c r="D166" s="17" t="s">
        <v>366</v>
      </c>
      <c r="E166" s="18">
        <v>42797.0</v>
      </c>
      <c r="F166" s="19" t="s">
        <v>367</v>
      </c>
      <c r="G166" s="17" t="s">
        <v>19</v>
      </c>
      <c r="H166" s="17" t="s">
        <v>28</v>
      </c>
      <c r="I166" s="20" t="s">
        <v>21</v>
      </c>
      <c r="K166" s="52"/>
      <c r="L166" s="52"/>
      <c r="M166" s="52"/>
    </row>
    <row r="167">
      <c r="A167" s="16">
        <v>164.0</v>
      </c>
      <c r="B167" s="17" t="s">
        <v>197</v>
      </c>
      <c r="C167" s="17" t="s">
        <v>244</v>
      </c>
      <c r="D167" s="17" t="s">
        <v>368</v>
      </c>
      <c r="E167" s="18">
        <v>42797.0</v>
      </c>
      <c r="F167" s="19" t="s">
        <v>369</v>
      </c>
      <c r="G167" s="17" t="s">
        <v>19</v>
      </c>
      <c r="H167" s="17" t="s">
        <v>28</v>
      </c>
      <c r="I167" s="20" t="s">
        <v>21</v>
      </c>
      <c r="K167" s="52"/>
      <c r="L167" s="52"/>
      <c r="M167" s="52"/>
    </row>
    <row r="168">
      <c r="A168" s="16">
        <v>165.0</v>
      </c>
      <c r="B168" s="17" t="s">
        <v>197</v>
      </c>
      <c r="C168" s="17" t="s">
        <v>244</v>
      </c>
      <c r="D168" s="17" t="s">
        <v>125</v>
      </c>
      <c r="E168" s="18">
        <v>43033.0</v>
      </c>
      <c r="F168" s="19" t="s">
        <v>370</v>
      </c>
      <c r="G168" s="17" t="s">
        <v>52</v>
      </c>
      <c r="H168" s="17" t="s">
        <v>371</v>
      </c>
      <c r="I168" s="20" t="s">
        <v>21</v>
      </c>
      <c r="K168" s="52"/>
      <c r="L168" s="52"/>
      <c r="M168" s="52"/>
    </row>
    <row r="169">
      <c r="A169" s="16">
        <v>166.0</v>
      </c>
      <c r="B169" s="17" t="s">
        <v>372</v>
      </c>
      <c r="C169" s="17" t="s">
        <v>244</v>
      </c>
      <c r="D169" s="17" t="s">
        <v>373</v>
      </c>
      <c r="E169" s="18">
        <v>43021.0</v>
      </c>
      <c r="F169" s="19" t="s">
        <v>374</v>
      </c>
      <c r="G169" s="17" t="s">
        <v>52</v>
      </c>
      <c r="H169" s="17" t="s">
        <v>28</v>
      </c>
      <c r="I169" s="20" t="s">
        <v>21</v>
      </c>
      <c r="K169" s="52"/>
      <c r="L169" s="52"/>
      <c r="M169" s="52"/>
    </row>
    <row r="170">
      <c r="A170" s="16">
        <v>167.0</v>
      </c>
      <c r="B170" s="17" t="s">
        <v>23</v>
      </c>
      <c r="C170" s="17" t="s">
        <v>39</v>
      </c>
      <c r="D170" s="17" t="s">
        <v>375</v>
      </c>
      <c r="E170" s="18">
        <v>42905.0</v>
      </c>
      <c r="F170" s="19" t="s">
        <v>376</v>
      </c>
      <c r="G170" s="17" t="s">
        <v>19</v>
      </c>
      <c r="H170" s="17" t="s">
        <v>28</v>
      </c>
      <c r="I170" s="20" t="s">
        <v>21</v>
      </c>
      <c r="K170" s="52"/>
      <c r="L170" s="52"/>
      <c r="M170" s="52"/>
    </row>
    <row r="171">
      <c r="A171" s="16">
        <v>168.0</v>
      </c>
      <c r="B171" s="17" t="s">
        <v>72</v>
      </c>
      <c r="C171" s="17" t="s">
        <v>377</v>
      </c>
      <c r="D171" s="17" t="s">
        <v>213</v>
      </c>
      <c r="E171" s="18">
        <v>43035.0</v>
      </c>
      <c r="F171" s="19" t="s">
        <v>378</v>
      </c>
      <c r="G171" s="17" t="s">
        <v>231</v>
      </c>
      <c r="H171" s="17" t="s">
        <v>379</v>
      </c>
      <c r="I171" s="20" t="s">
        <v>21</v>
      </c>
      <c r="K171" s="52"/>
      <c r="L171" s="52"/>
      <c r="M171" s="52"/>
    </row>
    <row r="172">
      <c r="A172" s="16">
        <v>169.0</v>
      </c>
      <c r="B172" s="17" t="s">
        <v>72</v>
      </c>
      <c r="C172" s="17" t="s">
        <v>16</v>
      </c>
      <c r="D172" s="17" t="s">
        <v>380</v>
      </c>
      <c r="E172" s="18">
        <v>43036.0</v>
      </c>
      <c r="F172" s="19" t="s">
        <v>329</v>
      </c>
      <c r="G172" s="17" t="s">
        <v>52</v>
      </c>
      <c r="H172" s="17" t="s">
        <v>381</v>
      </c>
      <c r="I172" s="20" t="s">
        <v>21</v>
      </c>
      <c r="K172" s="52"/>
      <c r="L172" s="52"/>
      <c r="M172" s="52"/>
    </row>
    <row r="173">
      <c r="A173" s="16">
        <v>170.0</v>
      </c>
      <c r="B173" s="17" t="s">
        <v>72</v>
      </c>
      <c r="C173" s="17" t="s">
        <v>39</v>
      </c>
      <c r="D173" s="17" t="s">
        <v>28</v>
      </c>
      <c r="E173" s="18">
        <v>43037.0</v>
      </c>
      <c r="F173" s="19" t="s">
        <v>382</v>
      </c>
      <c r="G173" s="17" t="s">
        <v>231</v>
      </c>
      <c r="H173" s="17" t="s">
        <v>383</v>
      </c>
      <c r="I173" s="20" t="s">
        <v>21</v>
      </c>
      <c r="K173" s="52"/>
      <c r="L173" s="52"/>
      <c r="M173" s="52"/>
    </row>
    <row r="174">
      <c r="A174" s="16">
        <v>171.0</v>
      </c>
      <c r="B174" s="17" t="s">
        <v>72</v>
      </c>
      <c r="C174" s="17" t="s">
        <v>244</v>
      </c>
      <c r="D174" s="17" t="s">
        <v>125</v>
      </c>
      <c r="E174" s="18">
        <v>43030.0</v>
      </c>
      <c r="F174" s="19" t="s">
        <v>384</v>
      </c>
      <c r="G174" s="17" t="s">
        <v>231</v>
      </c>
      <c r="H174" s="17" t="s">
        <v>28</v>
      </c>
      <c r="I174" s="20" t="s">
        <v>21</v>
      </c>
      <c r="K174" s="52"/>
      <c r="L174" s="52"/>
      <c r="M174" s="52"/>
    </row>
    <row r="175">
      <c r="A175" s="16">
        <v>172.0</v>
      </c>
      <c r="B175" s="17" t="s">
        <v>72</v>
      </c>
      <c r="C175" s="17" t="s">
        <v>244</v>
      </c>
      <c r="D175" s="17" t="s">
        <v>125</v>
      </c>
      <c r="E175" s="18">
        <v>43037.0</v>
      </c>
      <c r="F175" s="19" t="s">
        <v>385</v>
      </c>
      <c r="G175" s="17" t="s">
        <v>52</v>
      </c>
      <c r="H175" s="17" t="s">
        <v>28</v>
      </c>
      <c r="I175" s="20" t="s">
        <v>21</v>
      </c>
      <c r="K175" s="52"/>
      <c r="L175" s="52"/>
      <c r="M175" s="52"/>
    </row>
    <row r="176">
      <c r="A176" s="16">
        <v>173.0</v>
      </c>
      <c r="B176" s="17" t="s">
        <v>72</v>
      </c>
      <c r="C176" s="17" t="s">
        <v>244</v>
      </c>
      <c r="D176" s="17" t="s">
        <v>143</v>
      </c>
      <c r="E176" s="18">
        <v>43037.0</v>
      </c>
      <c r="F176" s="19" t="s">
        <v>219</v>
      </c>
      <c r="G176" s="17" t="s">
        <v>52</v>
      </c>
      <c r="H176" s="17" t="s">
        <v>386</v>
      </c>
      <c r="I176" s="20" t="s">
        <v>21</v>
      </c>
      <c r="K176" s="52"/>
      <c r="L176" s="52"/>
      <c r="M176" s="52"/>
    </row>
    <row r="177">
      <c r="A177" s="16">
        <v>174.0</v>
      </c>
      <c r="B177" s="17" t="s">
        <v>72</v>
      </c>
      <c r="C177" s="17" t="s">
        <v>244</v>
      </c>
      <c r="D177" s="17" t="s">
        <v>153</v>
      </c>
      <c r="E177" s="18">
        <v>43010.0</v>
      </c>
      <c r="F177" s="19" t="s">
        <v>310</v>
      </c>
      <c r="G177" s="17" t="s">
        <v>52</v>
      </c>
      <c r="H177" s="17" t="s">
        <v>28</v>
      </c>
      <c r="I177" s="20" t="s">
        <v>21</v>
      </c>
      <c r="K177" s="52"/>
      <c r="L177" s="52"/>
      <c r="M177" s="52"/>
    </row>
    <row r="178">
      <c r="A178" s="16">
        <v>175.0</v>
      </c>
      <c r="B178" s="17" t="s">
        <v>72</v>
      </c>
      <c r="C178" s="17" t="s">
        <v>39</v>
      </c>
      <c r="D178" s="17" t="s">
        <v>143</v>
      </c>
      <c r="E178" s="18">
        <v>43037.0</v>
      </c>
      <c r="F178" s="19" t="s">
        <v>387</v>
      </c>
      <c r="G178" s="17" t="s">
        <v>52</v>
      </c>
      <c r="H178" s="17" t="s">
        <v>28</v>
      </c>
      <c r="I178" s="20" t="s">
        <v>21</v>
      </c>
      <c r="K178" s="52"/>
      <c r="L178" s="52"/>
      <c r="M178" s="52"/>
    </row>
    <row r="179">
      <c r="A179" s="16">
        <v>176.0</v>
      </c>
      <c r="B179" s="17" t="s">
        <v>23</v>
      </c>
      <c r="C179" s="17" t="s">
        <v>39</v>
      </c>
      <c r="D179" s="17" t="s">
        <v>213</v>
      </c>
      <c r="E179" s="17" t="s">
        <v>388</v>
      </c>
      <c r="F179" s="19" t="s">
        <v>389</v>
      </c>
      <c r="G179" s="17" t="s">
        <v>42</v>
      </c>
      <c r="H179" s="17" t="s">
        <v>28</v>
      </c>
      <c r="I179" s="20" t="s">
        <v>21</v>
      </c>
      <c r="K179" s="52"/>
      <c r="L179" s="52"/>
      <c r="M179" s="52"/>
    </row>
    <row r="180">
      <c r="A180" s="16">
        <v>177.0</v>
      </c>
      <c r="B180" s="17" t="s">
        <v>72</v>
      </c>
      <c r="C180" s="17" t="s">
        <v>244</v>
      </c>
      <c r="D180" s="17" t="s">
        <v>390</v>
      </c>
      <c r="E180" s="18">
        <v>43039.0</v>
      </c>
      <c r="F180" s="19" t="s">
        <v>391</v>
      </c>
      <c r="G180" s="17" t="s">
        <v>42</v>
      </c>
      <c r="H180" s="17" t="s">
        <v>28</v>
      </c>
      <c r="I180" s="20" t="s">
        <v>21</v>
      </c>
      <c r="K180" s="52"/>
      <c r="L180" s="52"/>
      <c r="M180" s="52"/>
    </row>
    <row r="181">
      <c r="A181" s="16">
        <v>178.0</v>
      </c>
      <c r="B181" s="17" t="s">
        <v>72</v>
      </c>
      <c r="C181" s="17" t="s">
        <v>39</v>
      </c>
      <c r="D181" s="17" t="s">
        <v>147</v>
      </c>
      <c r="E181" s="18">
        <v>42997.0</v>
      </c>
      <c r="F181" s="19" t="s">
        <v>392</v>
      </c>
      <c r="G181" s="17" t="s">
        <v>42</v>
      </c>
      <c r="H181" s="17" t="s">
        <v>393</v>
      </c>
      <c r="I181" s="20" t="s">
        <v>21</v>
      </c>
      <c r="K181" s="52"/>
      <c r="L181" s="52"/>
      <c r="M181" s="52"/>
    </row>
    <row r="182">
      <c r="A182" s="16">
        <v>179.0</v>
      </c>
      <c r="B182" s="17" t="s">
        <v>23</v>
      </c>
      <c r="C182" s="17" t="s">
        <v>39</v>
      </c>
      <c r="D182" s="35" t="s">
        <v>394</v>
      </c>
      <c r="E182" s="18">
        <v>43039.0</v>
      </c>
      <c r="F182" s="19" t="s">
        <v>395</v>
      </c>
      <c r="G182" s="17" t="s">
        <v>231</v>
      </c>
      <c r="H182" s="17" t="s">
        <v>396</v>
      </c>
      <c r="I182" s="20" t="s">
        <v>21</v>
      </c>
      <c r="K182" s="52"/>
      <c r="L182" s="52"/>
      <c r="M182" s="52"/>
    </row>
    <row r="183">
      <c r="A183" s="16">
        <v>180.0</v>
      </c>
      <c r="B183" s="17" t="s">
        <v>23</v>
      </c>
      <c r="C183" s="17" t="s">
        <v>39</v>
      </c>
      <c r="D183" s="17" t="s">
        <v>397</v>
      </c>
      <c r="E183" s="18">
        <v>43040.0</v>
      </c>
      <c r="F183" s="19" t="s">
        <v>265</v>
      </c>
      <c r="G183" s="17" t="s">
        <v>54</v>
      </c>
      <c r="H183" s="17" t="s">
        <v>28</v>
      </c>
      <c r="I183" s="20" t="s">
        <v>21</v>
      </c>
      <c r="K183" s="52"/>
      <c r="L183" s="52"/>
      <c r="M183" s="52"/>
    </row>
    <row r="184">
      <c r="A184" s="16">
        <v>181.0</v>
      </c>
      <c r="B184" s="17" t="s">
        <v>23</v>
      </c>
      <c r="C184" s="17" t="s">
        <v>39</v>
      </c>
      <c r="D184" s="35" t="s">
        <v>398</v>
      </c>
      <c r="E184" s="18">
        <v>43035.0</v>
      </c>
      <c r="F184" s="19" t="s">
        <v>399</v>
      </c>
      <c r="G184" s="17" t="s">
        <v>52</v>
      </c>
      <c r="H184" s="17" t="s">
        <v>400</v>
      </c>
      <c r="I184" s="20" t="s">
        <v>21</v>
      </c>
      <c r="K184" s="52"/>
      <c r="L184" s="52"/>
      <c r="M184" s="52"/>
    </row>
    <row r="185">
      <c r="A185" s="16">
        <v>182.0</v>
      </c>
      <c r="B185" s="17" t="s">
        <v>23</v>
      </c>
      <c r="C185" s="17" t="s">
        <v>377</v>
      </c>
      <c r="D185" s="17" t="s">
        <v>401</v>
      </c>
      <c r="E185" s="18">
        <v>43036.0</v>
      </c>
      <c r="F185" s="19" t="s">
        <v>402</v>
      </c>
      <c r="G185" s="17" t="s">
        <v>52</v>
      </c>
      <c r="H185" s="17" t="s">
        <v>28</v>
      </c>
      <c r="I185" s="20" t="s">
        <v>21</v>
      </c>
      <c r="K185" s="52"/>
      <c r="L185" s="52"/>
      <c r="M185" s="52"/>
    </row>
    <row r="186">
      <c r="A186" s="16">
        <v>183.0</v>
      </c>
      <c r="B186" s="17" t="s">
        <v>23</v>
      </c>
      <c r="C186" s="17" t="s">
        <v>39</v>
      </c>
      <c r="D186" s="17" t="s">
        <v>403</v>
      </c>
      <c r="E186" s="17" t="s">
        <v>404</v>
      </c>
      <c r="F186" s="19" t="s">
        <v>405</v>
      </c>
      <c r="G186" s="17" t="s">
        <v>42</v>
      </c>
      <c r="H186" s="17" t="s">
        <v>406</v>
      </c>
      <c r="I186" s="20" t="s">
        <v>21</v>
      </c>
      <c r="K186" s="52"/>
      <c r="L186" s="52"/>
      <c r="M186" s="52"/>
    </row>
    <row r="187">
      <c r="A187" s="16">
        <v>184.0</v>
      </c>
      <c r="B187" s="17" t="s">
        <v>23</v>
      </c>
      <c r="C187" s="17" t="s">
        <v>39</v>
      </c>
      <c r="D187" s="35" t="s">
        <v>398</v>
      </c>
      <c r="E187" s="18">
        <v>42836.0</v>
      </c>
      <c r="F187" s="19" t="s">
        <v>399</v>
      </c>
      <c r="G187" s="17" t="s">
        <v>52</v>
      </c>
      <c r="H187" s="17" t="s">
        <v>407</v>
      </c>
      <c r="I187" s="20" t="s">
        <v>21</v>
      </c>
      <c r="K187" s="52"/>
      <c r="L187" s="52"/>
      <c r="M187" s="52"/>
    </row>
    <row r="188">
      <c r="A188" s="16">
        <v>185.0</v>
      </c>
      <c r="B188" s="17" t="s">
        <v>23</v>
      </c>
      <c r="C188" s="17" t="s">
        <v>39</v>
      </c>
      <c r="D188" s="17" t="s">
        <v>408</v>
      </c>
      <c r="E188" s="18">
        <v>43019.0</v>
      </c>
      <c r="F188" s="19" t="s">
        <v>409</v>
      </c>
      <c r="G188" s="17" t="s">
        <v>42</v>
      </c>
      <c r="H188" s="17" t="s">
        <v>410</v>
      </c>
      <c r="I188" s="20" t="s">
        <v>21</v>
      </c>
      <c r="K188" s="52"/>
      <c r="L188" s="52"/>
      <c r="M188" s="52"/>
    </row>
    <row r="189">
      <c r="A189" s="16">
        <v>186.0</v>
      </c>
      <c r="B189" s="17" t="s">
        <v>23</v>
      </c>
      <c r="C189" s="17" t="s">
        <v>39</v>
      </c>
      <c r="D189" s="17" t="s">
        <v>411</v>
      </c>
      <c r="E189" s="18">
        <v>43045.0</v>
      </c>
      <c r="F189" s="19" t="s">
        <v>412</v>
      </c>
      <c r="G189" s="17" t="s">
        <v>52</v>
      </c>
      <c r="H189" s="17" t="s">
        <v>28</v>
      </c>
      <c r="I189" s="20" t="s">
        <v>21</v>
      </c>
      <c r="K189" s="52"/>
      <c r="L189" s="52"/>
      <c r="M189" s="52"/>
    </row>
    <row r="190">
      <c r="A190" s="16">
        <v>187.0</v>
      </c>
      <c r="B190" s="17" t="s">
        <v>72</v>
      </c>
      <c r="C190" s="17" t="s">
        <v>39</v>
      </c>
      <c r="D190" s="17" t="s">
        <v>147</v>
      </c>
      <c r="E190" s="18">
        <v>43045.0</v>
      </c>
      <c r="F190" s="19" t="s">
        <v>382</v>
      </c>
      <c r="G190" s="17" t="s">
        <v>231</v>
      </c>
      <c r="H190" s="17" t="s">
        <v>413</v>
      </c>
      <c r="I190" s="20" t="s">
        <v>21</v>
      </c>
      <c r="K190" s="52"/>
      <c r="L190" s="52"/>
      <c r="M190" s="52"/>
    </row>
    <row r="191">
      <c r="A191" s="16">
        <v>188.0</v>
      </c>
      <c r="B191" s="17" t="s">
        <v>15</v>
      </c>
      <c r="C191" s="17" t="s">
        <v>16</v>
      </c>
      <c r="D191" s="17" t="s">
        <v>28</v>
      </c>
      <c r="E191" s="18">
        <v>43047.0</v>
      </c>
      <c r="F191" s="19" t="s">
        <v>414</v>
      </c>
      <c r="G191" s="17" t="s">
        <v>19</v>
      </c>
      <c r="H191" s="17" t="s">
        <v>415</v>
      </c>
      <c r="I191" s="20" t="s">
        <v>21</v>
      </c>
      <c r="K191" s="52"/>
      <c r="L191" s="52"/>
      <c r="M191" s="52"/>
    </row>
    <row r="192">
      <c r="A192" s="16">
        <v>189.0</v>
      </c>
      <c r="B192" s="17" t="s">
        <v>23</v>
      </c>
      <c r="C192" s="17" t="s">
        <v>39</v>
      </c>
      <c r="D192" s="35" t="s">
        <v>394</v>
      </c>
      <c r="E192" s="18">
        <v>43041.0</v>
      </c>
      <c r="F192" s="19" t="s">
        <v>416</v>
      </c>
      <c r="G192" s="17" t="s">
        <v>231</v>
      </c>
      <c r="H192" s="17" t="s">
        <v>417</v>
      </c>
      <c r="I192" s="20" t="s">
        <v>21</v>
      </c>
      <c r="K192" s="52"/>
      <c r="L192" s="52"/>
      <c r="M192" s="52"/>
    </row>
    <row r="193">
      <c r="A193" s="16">
        <v>190.0</v>
      </c>
      <c r="B193" s="17" t="s">
        <v>23</v>
      </c>
      <c r="C193" s="17" t="s">
        <v>16</v>
      </c>
      <c r="D193" s="17" t="s">
        <v>418</v>
      </c>
      <c r="E193" s="18">
        <v>43047.0</v>
      </c>
      <c r="F193" s="19" t="s">
        <v>419</v>
      </c>
      <c r="G193" s="17" t="s">
        <v>52</v>
      </c>
      <c r="H193" s="17" t="s">
        <v>28</v>
      </c>
      <c r="I193" s="20" t="s">
        <v>21</v>
      </c>
      <c r="K193" s="52"/>
      <c r="L193" s="52"/>
      <c r="M193" s="52"/>
    </row>
    <row r="194">
      <c r="A194" s="16">
        <v>191.0</v>
      </c>
      <c r="B194" s="17" t="s">
        <v>23</v>
      </c>
      <c r="C194" s="17" t="s">
        <v>377</v>
      </c>
      <c r="D194" s="17" t="s">
        <v>40</v>
      </c>
      <c r="E194" s="18">
        <v>43036.0</v>
      </c>
      <c r="F194" s="19" t="s">
        <v>420</v>
      </c>
      <c r="G194" s="17" t="s">
        <v>52</v>
      </c>
      <c r="H194" s="17" t="s">
        <v>28</v>
      </c>
      <c r="I194" s="20" t="s">
        <v>21</v>
      </c>
      <c r="K194" s="52"/>
      <c r="L194" s="52"/>
      <c r="M194" s="52"/>
    </row>
    <row r="195">
      <c r="A195" s="16">
        <v>192.0</v>
      </c>
      <c r="B195" s="17" t="s">
        <v>23</v>
      </c>
      <c r="C195" s="17" t="s">
        <v>16</v>
      </c>
      <c r="D195" s="17" t="s">
        <v>421</v>
      </c>
      <c r="E195" s="17" t="s">
        <v>28</v>
      </c>
      <c r="F195" s="19" t="s">
        <v>422</v>
      </c>
      <c r="G195" s="17" t="s">
        <v>19</v>
      </c>
      <c r="H195" s="17" t="s">
        <v>28</v>
      </c>
      <c r="I195" s="20" t="s">
        <v>21</v>
      </c>
      <c r="K195" s="52"/>
      <c r="L195" s="52"/>
      <c r="M195" s="52"/>
    </row>
    <row r="196">
      <c r="A196" s="16">
        <v>193.0</v>
      </c>
      <c r="B196" s="17" t="s">
        <v>28</v>
      </c>
      <c r="C196" s="17" t="s">
        <v>28</v>
      </c>
      <c r="D196" s="17" t="s">
        <v>423</v>
      </c>
      <c r="E196" s="17" t="s">
        <v>28</v>
      </c>
      <c r="F196" s="19" t="s">
        <v>424</v>
      </c>
      <c r="G196" s="17" t="s">
        <v>52</v>
      </c>
      <c r="H196" s="17" t="s">
        <v>28</v>
      </c>
      <c r="I196" s="20" t="s">
        <v>21</v>
      </c>
      <c r="K196" s="52"/>
      <c r="L196" s="52"/>
      <c r="M196" s="52"/>
    </row>
    <row r="197">
      <c r="A197" s="16">
        <v>194.0</v>
      </c>
      <c r="B197" s="17" t="s">
        <v>28</v>
      </c>
      <c r="C197" s="17" t="s">
        <v>28</v>
      </c>
      <c r="D197" s="17" t="s">
        <v>423</v>
      </c>
      <c r="E197" s="17" t="s">
        <v>28</v>
      </c>
      <c r="F197" s="19" t="s">
        <v>425</v>
      </c>
      <c r="G197" s="17" t="s">
        <v>52</v>
      </c>
      <c r="H197" s="17" t="s">
        <v>28</v>
      </c>
      <c r="I197" s="20" t="s">
        <v>21</v>
      </c>
      <c r="K197" s="52"/>
      <c r="L197" s="52"/>
      <c r="M197" s="52"/>
    </row>
    <row r="198">
      <c r="A198" s="16">
        <v>195.0</v>
      </c>
      <c r="B198" s="17" t="s">
        <v>23</v>
      </c>
      <c r="C198" s="17" t="s">
        <v>39</v>
      </c>
      <c r="D198" s="35" t="s">
        <v>426</v>
      </c>
      <c r="E198" s="18">
        <v>43041.0</v>
      </c>
      <c r="F198" s="19" t="s">
        <v>427</v>
      </c>
      <c r="G198" s="17" t="s">
        <v>231</v>
      </c>
      <c r="H198" s="17" t="s">
        <v>28</v>
      </c>
      <c r="I198" s="20" t="s">
        <v>21</v>
      </c>
      <c r="K198" s="52"/>
      <c r="L198" s="52"/>
      <c r="M198" s="62"/>
    </row>
    <row r="199">
      <c r="A199" s="16">
        <v>196.0</v>
      </c>
      <c r="B199" s="17" t="s">
        <v>23</v>
      </c>
      <c r="C199" s="17" t="s">
        <v>16</v>
      </c>
      <c r="D199" s="17" t="s">
        <v>421</v>
      </c>
      <c r="E199" s="18">
        <v>43052.0</v>
      </c>
      <c r="F199" s="19" t="s">
        <v>428</v>
      </c>
      <c r="G199" s="17" t="s">
        <v>52</v>
      </c>
      <c r="H199" s="17" t="s">
        <v>28</v>
      </c>
      <c r="I199" s="20" t="s">
        <v>21</v>
      </c>
      <c r="K199" s="52"/>
      <c r="L199" s="52"/>
      <c r="M199" s="62"/>
    </row>
    <row r="200">
      <c r="A200" s="16">
        <v>197.0</v>
      </c>
      <c r="B200" s="17" t="s">
        <v>23</v>
      </c>
      <c r="C200" s="17" t="s">
        <v>16</v>
      </c>
      <c r="D200" s="35" t="s">
        <v>80</v>
      </c>
      <c r="E200" s="18">
        <v>42797.0</v>
      </c>
      <c r="F200" s="19" t="s">
        <v>429</v>
      </c>
      <c r="G200" s="17" t="s">
        <v>19</v>
      </c>
      <c r="H200" s="17" t="s">
        <v>430</v>
      </c>
      <c r="I200" s="20" t="s">
        <v>21</v>
      </c>
      <c r="K200" s="52"/>
      <c r="L200" s="52"/>
      <c r="M200" s="62"/>
    </row>
    <row r="201">
      <c r="A201" s="16">
        <v>198.0</v>
      </c>
      <c r="B201" s="17" t="s">
        <v>72</v>
      </c>
      <c r="C201" s="17" t="s">
        <v>16</v>
      </c>
      <c r="D201" s="17" t="s">
        <v>147</v>
      </c>
      <c r="E201" s="18">
        <v>43054.0</v>
      </c>
      <c r="F201" s="19" t="s">
        <v>431</v>
      </c>
      <c r="G201" s="17" t="s">
        <v>432</v>
      </c>
      <c r="H201" s="17"/>
      <c r="I201" s="20" t="s">
        <v>21</v>
      </c>
      <c r="K201" s="52"/>
      <c r="L201" s="52"/>
      <c r="M201" s="62"/>
    </row>
    <row r="202">
      <c r="A202" s="16">
        <v>199.0</v>
      </c>
      <c r="B202" s="17" t="s">
        <v>23</v>
      </c>
      <c r="C202" s="17" t="s">
        <v>39</v>
      </c>
      <c r="D202" s="17" t="s">
        <v>28</v>
      </c>
      <c r="E202" s="17" t="s">
        <v>28</v>
      </c>
      <c r="F202" s="19" t="s">
        <v>433</v>
      </c>
      <c r="G202" s="17" t="s">
        <v>54</v>
      </c>
      <c r="H202" s="17" t="s">
        <v>434</v>
      </c>
      <c r="I202" s="20" t="s">
        <v>21</v>
      </c>
      <c r="K202" s="52"/>
      <c r="L202" s="52"/>
      <c r="M202" s="62"/>
    </row>
    <row r="203">
      <c r="A203" s="16">
        <v>200.0</v>
      </c>
      <c r="B203" s="17" t="s">
        <v>72</v>
      </c>
      <c r="C203" s="17" t="s">
        <v>50</v>
      </c>
      <c r="D203" s="17" t="s">
        <v>249</v>
      </c>
      <c r="E203" s="18">
        <v>43054.0</v>
      </c>
      <c r="F203" s="19" t="s">
        <v>435</v>
      </c>
      <c r="G203" s="17" t="s">
        <v>52</v>
      </c>
      <c r="H203" s="17" t="s">
        <v>436</v>
      </c>
      <c r="I203" s="20" t="s">
        <v>21</v>
      </c>
      <c r="K203" s="52"/>
      <c r="L203" s="52"/>
      <c r="M203" s="62"/>
    </row>
    <row r="204">
      <c r="A204" s="16">
        <v>201.0</v>
      </c>
      <c r="B204" s="17" t="s">
        <v>23</v>
      </c>
      <c r="C204" s="17" t="s">
        <v>377</v>
      </c>
      <c r="D204" s="17" t="s">
        <v>437</v>
      </c>
      <c r="E204" s="18">
        <v>43055.0</v>
      </c>
      <c r="F204" s="19" t="s">
        <v>438</v>
      </c>
      <c r="G204" s="17" t="s">
        <v>52</v>
      </c>
      <c r="H204" s="17" t="s">
        <v>28</v>
      </c>
      <c r="I204" s="20" t="s">
        <v>21</v>
      </c>
      <c r="K204" s="52"/>
      <c r="L204" s="52"/>
      <c r="M204" s="62"/>
    </row>
    <row r="205">
      <c r="A205" s="16">
        <v>202.0</v>
      </c>
      <c r="B205" s="17" t="s">
        <v>72</v>
      </c>
      <c r="C205" s="17" t="s">
        <v>39</v>
      </c>
      <c r="D205" s="17" t="s">
        <v>249</v>
      </c>
      <c r="E205" s="18">
        <v>43056.0</v>
      </c>
      <c r="F205" s="19" t="s">
        <v>439</v>
      </c>
      <c r="G205" s="17" t="s">
        <v>231</v>
      </c>
      <c r="H205" s="17" t="s">
        <v>28</v>
      </c>
      <c r="I205" s="20" t="s">
        <v>21</v>
      </c>
      <c r="K205" s="52"/>
      <c r="L205" s="52"/>
      <c r="M205" s="62"/>
    </row>
    <row r="206">
      <c r="A206" s="16">
        <v>203.0</v>
      </c>
      <c r="B206" s="17" t="s">
        <v>72</v>
      </c>
      <c r="C206" s="17" t="s">
        <v>50</v>
      </c>
      <c r="D206" s="17" t="s">
        <v>295</v>
      </c>
      <c r="E206" s="18">
        <v>43055.0</v>
      </c>
      <c r="F206" s="57" t="s">
        <v>440</v>
      </c>
      <c r="G206" s="17" t="s">
        <v>52</v>
      </c>
      <c r="H206" s="17" t="s">
        <v>28</v>
      </c>
      <c r="I206" s="20" t="s">
        <v>21</v>
      </c>
      <c r="K206" s="52"/>
      <c r="L206" s="52"/>
      <c r="M206" s="62"/>
    </row>
    <row r="207">
      <c r="A207" s="16">
        <v>204.0</v>
      </c>
      <c r="B207" s="17" t="s">
        <v>72</v>
      </c>
      <c r="C207" s="17" t="s">
        <v>39</v>
      </c>
      <c r="D207" s="17" t="s">
        <v>125</v>
      </c>
      <c r="E207" s="18">
        <v>43056.0</v>
      </c>
      <c r="F207" s="19" t="s">
        <v>441</v>
      </c>
      <c r="G207" s="17" t="s">
        <v>52</v>
      </c>
      <c r="H207" s="17" t="s">
        <v>28</v>
      </c>
      <c r="I207" s="20" t="s">
        <v>21</v>
      </c>
      <c r="K207" s="52"/>
      <c r="L207" s="52"/>
      <c r="M207" s="62"/>
    </row>
    <row r="208">
      <c r="A208" s="16">
        <v>205.0</v>
      </c>
      <c r="B208" s="17" t="s">
        <v>72</v>
      </c>
      <c r="C208" s="17" t="s">
        <v>39</v>
      </c>
      <c r="D208" s="17" t="s">
        <v>442</v>
      </c>
      <c r="E208" s="55">
        <v>43001.0</v>
      </c>
      <c r="F208" s="57" t="s">
        <v>443</v>
      </c>
      <c r="G208" s="17" t="s">
        <v>231</v>
      </c>
      <c r="H208" s="17" t="s">
        <v>444</v>
      </c>
      <c r="I208" s="20" t="s">
        <v>21</v>
      </c>
      <c r="K208" s="52"/>
      <c r="L208" s="52"/>
      <c r="M208" s="62"/>
    </row>
    <row r="209">
      <c r="A209" s="16">
        <v>206.0</v>
      </c>
      <c r="B209" s="17" t="s">
        <v>72</v>
      </c>
      <c r="C209" s="17" t="s">
        <v>16</v>
      </c>
      <c r="D209" s="17" t="s">
        <v>445</v>
      </c>
      <c r="E209" s="18">
        <v>43054.0</v>
      </c>
      <c r="F209" s="19" t="s">
        <v>446</v>
      </c>
      <c r="G209" s="17" t="s">
        <v>231</v>
      </c>
      <c r="H209" s="17" t="s">
        <v>28</v>
      </c>
      <c r="I209" s="20" t="s">
        <v>21</v>
      </c>
      <c r="K209" s="52"/>
      <c r="L209" s="52"/>
      <c r="M209" s="62"/>
    </row>
    <row r="210">
      <c r="A210" s="16">
        <v>207.0</v>
      </c>
      <c r="B210" s="17" t="s">
        <v>72</v>
      </c>
      <c r="C210" s="17" t="s">
        <v>16</v>
      </c>
      <c r="D210" s="17" t="s">
        <v>316</v>
      </c>
      <c r="E210" s="18">
        <v>43057.0</v>
      </c>
      <c r="F210" s="57" t="s">
        <v>447</v>
      </c>
      <c r="G210" s="17" t="s">
        <v>432</v>
      </c>
      <c r="H210" s="17" t="s">
        <v>28</v>
      </c>
      <c r="I210" s="20" t="s">
        <v>21</v>
      </c>
      <c r="K210" s="52"/>
      <c r="L210" s="52"/>
      <c r="M210" s="62"/>
    </row>
    <row r="211">
      <c r="A211" s="16">
        <v>208.0</v>
      </c>
      <c r="B211" s="17" t="s">
        <v>197</v>
      </c>
      <c r="C211" s="17" t="s">
        <v>39</v>
      </c>
      <c r="D211" s="17" t="s">
        <v>448</v>
      </c>
      <c r="E211" s="17" t="s">
        <v>449</v>
      </c>
      <c r="F211" s="57" t="s">
        <v>450</v>
      </c>
      <c r="G211" s="17" t="s">
        <v>432</v>
      </c>
      <c r="H211" s="17" t="s">
        <v>28</v>
      </c>
      <c r="I211" s="20" t="s">
        <v>21</v>
      </c>
      <c r="K211" s="52"/>
      <c r="L211" s="52"/>
      <c r="M211" s="62"/>
    </row>
    <row r="212">
      <c r="A212" s="16">
        <v>209.0</v>
      </c>
      <c r="B212" s="17" t="s">
        <v>197</v>
      </c>
      <c r="C212" s="17" t="s">
        <v>16</v>
      </c>
      <c r="D212" s="17" t="s">
        <v>448</v>
      </c>
      <c r="E212" s="17" t="s">
        <v>449</v>
      </c>
      <c r="F212" s="19" t="s">
        <v>280</v>
      </c>
      <c r="G212" s="17" t="s">
        <v>54</v>
      </c>
      <c r="H212" s="17" t="s">
        <v>28</v>
      </c>
      <c r="I212" s="20" t="s">
        <v>21</v>
      </c>
      <c r="K212" s="52"/>
      <c r="L212" s="52"/>
      <c r="M212" s="62"/>
    </row>
    <row r="213">
      <c r="A213" s="16">
        <v>210.0</v>
      </c>
      <c r="B213" s="17" t="s">
        <v>23</v>
      </c>
      <c r="C213" s="17" t="s">
        <v>16</v>
      </c>
      <c r="D213" s="17" t="s">
        <v>451</v>
      </c>
      <c r="E213" s="17" t="s">
        <v>449</v>
      </c>
      <c r="F213" s="57" t="s">
        <v>452</v>
      </c>
      <c r="G213" s="17" t="s">
        <v>231</v>
      </c>
      <c r="H213" s="17" t="s">
        <v>28</v>
      </c>
      <c r="I213" s="20" t="s">
        <v>21</v>
      </c>
      <c r="K213" s="52"/>
      <c r="L213" s="52"/>
      <c r="M213" s="62"/>
    </row>
    <row r="214">
      <c r="A214" s="16">
        <v>211.0</v>
      </c>
      <c r="B214" s="17" t="s">
        <v>23</v>
      </c>
      <c r="C214" s="17" t="s">
        <v>453</v>
      </c>
      <c r="D214" s="17" t="s">
        <v>454</v>
      </c>
      <c r="E214" s="17" t="s">
        <v>28</v>
      </c>
      <c r="F214" s="19" t="s">
        <v>455</v>
      </c>
      <c r="G214" s="17" t="s">
        <v>42</v>
      </c>
      <c r="H214" s="17" t="s">
        <v>28</v>
      </c>
      <c r="I214" s="20" t="s">
        <v>21</v>
      </c>
      <c r="K214" s="52"/>
      <c r="L214" s="52"/>
      <c r="M214" s="62"/>
    </row>
    <row r="215">
      <c r="A215" s="16">
        <v>212.0</v>
      </c>
      <c r="B215" s="17" t="s">
        <v>23</v>
      </c>
      <c r="C215" s="17" t="s">
        <v>16</v>
      </c>
      <c r="D215" s="36" t="s">
        <v>456</v>
      </c>
      <c r="E215" s="18">
        <v>43060.0</v>
      </c>
      <c r="F215" s="19" t="s">
        <v>457</v>
      </c>
      <c r="G215" s="17" t="s">
        <v>231</v>
      </c>
      <c r="H215" s="17" t="s">
        <v>28</v>
      </c>
      <c r="I215" s="20" t="s">
        <v>21</v>
      </c>
      <c r="K215" s="52"/>
      <c r="L215" s="52"/>
      <c r="M215" s="62"/>
    </row>
    <row r="216">
      <c r="A216" s="16">
        <v>213.0</v>
      </c>
      <c r="B216" s="17" t="s">
        <v>72</v>
      </c>
      <c r="C216" s="17" t="s">
        <v>16</v>
      </c>
      <c r="D216" s="17" t="s">
        <v>143</v>
      </c>
      <c r="E216" s="18">
        <v>43060.0</v>
      </c>
      <c r="F216" s="19" t="s">
        <v>458</v>
      </c>
      <c r="G216" s="17" t="s">
        <v>52</v>
      </c>
      <c r="H216" s="17" t="s">
        <v>459</v>
      </c>
      <c r="I216" s="20" t="s">
        <v>21</v>
      </c>
      <c r="K216" s="52"/>
      <c r="L216" s="52"/>
      <c r="M216" s="62"/>
    </row>
    <row r="217">
      <c r="A217" s="16">
        <v>214.0</v>
      </c>
      <c r="B217" s="17" t="s">
        <v>23</v>
      </c>
      <c r="C217" s="17" t="s">
        <v>16</v>
      </c>
      <c r="D217" s="17" t="s">
        <v>460</v>
      </c>
      <c r="E217" s="18">
        <v>43063.0</v>
      </c>
      <c r="F217" s="19" t="s">
        <v>419</v>
      </c>
      <c r="G217" s="17" t="s">
        <v>52</v>
      </c>
      <c r="H217" s="17" t="s">
        <v>461</v>
      </c>
      <c r="I217" s="20" t="s">
        <v>21</v>
      </c>
      <c r="K217" s="52"/>
      <c r="L217" s="52"/>
      <c r="M217" s="62"/>
    </row>
    <row r="218">
      <c r="A218" s="16">
        <v>215.0</v>
      </c>
      <c r="B218" s="17" t="s">
        <v>72</v>
      </c>
      <c r="C218" s="17" t="s">
        <v>39</v>
      </c>
      <c r="D218" s="17" t="s">
        <v>462</v>
      </c>
      <c r="E218" s="18">
        <v>43064.0</v>
      </c>
      <c r="F218" s="57" t="s">
        <v>463</v>
      </c>
      <c r="G218" s="17" t="s">
        <v>231</v>
      </c>
      <c r="H218" s="17" t="s">
        <v>28</v>
      </c>
      <c r="I218" s="20" t="s">
        <v>21</v>
      </c>
      <c r="K218" s="52"/>
      <c r="L218" s="52"/>
      <c r="M218" s="62"/>
    </row>
    <row r="219">
      <c r="A219" s="16">
        <v>216.0</v>
      </c>
      <c r="B219" s="17" t="s">
        <v>72</v>
      </c>
      <c r="C219" s="17" t="s">
        <v>377</v>
      </c>
      <c r="D219" s="17" t="s">
        <v>464</v>
      </c>
      <c r="E219" s="18">
        <v>43037.0</v>
      </c>
      <c r="F219" s="57" t="s">
        <v>465</v>
      </c>
      <c r="G219" s="17" t="s">
        <v>231</v>
      </c>
      <c r="H219" s="17" t="s">
        <v>466</v>
      </c>
      <c r="I219" s="20" t="s">
        <v>21</v>
      </c>
      <c r="K219" s="52"/>
      <c r="L219" s="52"/>
      <c r="M219" s="62"/>
    </row>
    <row r="220">
      <c r="A220" s="16">
        <v>217.0</v>
      </c>
      <c r="B220" s="17" t="s">
        <v>23</v>
      </c>
      <c r="C220" s="17" t="s">
        <v>39</v>
      </c>
      <c r="D220" s="17" t="s">
        <v>467</v>
      </c>
      <c r="E220" s="17" t="s">
        <v>28</v>
      </c>
      <c r="F220" s="19" t="s">
        <v>468</v>
      </c>
      <c r="G220" s="17" t="s">
        <v>42</v>
      </c>
      <c r="H220" s="17" t="s">
        <v>28</v>
      </c>
      <c r="I220" s="20" t="s">
        <v>21</v>
      </c>
      <c r="K220" s="52"/>
      <c r="L220" s="52"/>
      <c r="M220" s="62"/>
    </row>
    <row r="221">
      <c r="A221" s="16">
        <v>218.0</v>
      </c>
      <c r="B221" s="17" t="s">
        <v>23</v>
      </c>
      <c r="C221" s="17" t="s">
        <v>377</v>
      </c>
      <c r="D221" s="35" t="s">
        <v>456</v>
      </c>
      <c r="E221" s="17" t="s">
        <v>28</v>
      </c>
      <c r="F221" s="19" t="s">
        <v>469</v>
      </c>
      <c r="G221" s="17" t="s">
        <v>52</v>
      </c>
      <c r="H221" s="58" t="s">
        <v>470</v>
      </c>
      <c r="I221" s="20" t="s">
        <v>21</v>
      </c>
      <c r="K221" s="52"/>
      <c r="L221" s="52"/>
      <c r="M221" s="62"/>
    </row>
    <row r="222">
      <c r="A222" s="16">
        <v>219.0</v>
      </c>
      <c r="B222" s="17" t="s">
        <v>23</v>
      </c>
      <c r="C222" s="17" t="s">
        <v>39</v>
      </c>
      <c r="D222" s="35" t="s">
        <v>456</v>
      </c>
      <c r="E222" s="17" t="s">
        <v>28</v>
      </c>
      <c r="F222" s="19" t="s">
        <v>471</v>
      </c>
      <c r="G222" s="17" t="s">
        <v>52</v>
      </c>
      <c r="H222" s="58" t="s">
        <v>472</v>
      </c>
      <c r="I222" s="20" t="s">
        <v>21</v>
      </c>
      <c r="K222" s="52"/>
      <c r="L222" s="52"/>
      <c r="M222" s="62"/>
    </row>
    <row r="223">
      <c r="A223" s="16">
        <v>220.0</v>
      </c>
      <c r="B223" s="17" t="s">
        <v>23</v>
      </c>
      <c r="C223" s="17" t="s">
        <v>39</v>
      </c>
      <c r="D223" s="35" t="s">
        <v>473</v>
      </c>
      <c r="E223" s="18">
        <v>43067.0</v>
      </c>
      <c r="F223" s="19" t="s">
        <v>474</v>
      </c>
      <c r="G223" s="17" t="s">
        <v>231</v>
      </c>
      <c r="H223" s="58" t="s">
        <v>475</v>
      </c>
      <c r="I223" s="20" t="s">
        <v>21</v>
      </c>
      <c r="K223" s="52"/>
      <c r="L223" s="52"/>
      <c r="M223" s="62"/>
    </row>
    <row r="224">
      <c r="A224" s="16">
        <v>221.0</v>
      </c>
      <c r="B224" s="17" t="s">
        <v>23</v>
      </c>
      <c r="C224" s="17" t="s">
        <v>39</v>
      </c>
      <c r="D224" s="35" t="s">
        <v>476</v>
      </c>
      <c r="E224" s="18">
        <v>43080.0</v>
      </c>
      <c r="F224" s="57" t="s">
        <v>477</v>
      </c>
      <c r="G224" s="17" t="s">
        <v>478</v>
      </c>
      <c r="H224" s="58" t="s">
        <v>479</v>
      </c>
      <c r="I224" s="20" t="s">
        <v>21</v>
      </c>
      <c r="K224" s="52"/>
      <c r="L224" s="52"/>
      <c r="M224" s="69"/>
    </row>
    <row r="225">
      <c r="A225" s="16">
        <v>222.0</v>
      </c>
      <c r="B225" s="17" t="s">
        <v>197</v>
      </c>
      <c r="C225" s="17" t="s">
        <v>244</v>
      </c>
      <c r="D225" s="17" t="s">
        <v>480</v>
      </c>
      <c r="E225" s="18">
        <v>43056.0</v>
      </c>
      <c r="F225" s="57" t="s">
        <v>481</v>
      </c>
      <c r="G225" s="17" t="s">
        <v>432</v>
      </c>
      <c r="H225" s="58" t="s">
        <v>482</v>
      </c>
      <c r="I225" s="20" t="s">
        <v>21</v>
      </c>
      <c r="K225" s="52"/>
      <c r="L225" s="52"/>
      <c r="M225" s="62"/>
    </row>
    <row r="226">
      <c r="A226" s="16">
        <v>223.0</v>
      </c>
      <c r="B226" s="17" t="s">
        <v>72</v>
      </c>
      <c r="C226" s="17" t="s">
        <v>377</v>
      </c>
      <c r="D226" s="17" t="s">
        <v>483</v>
      </c>
      <c r="E226" s="18">
        <v>43056.0</v>
      </c>
      <c r="F226" s="57" t="s">
        <v>484</v>
      </c>
      <c r="G226" s="17" t="s">
        <v>231</v>
      </c>
      <c r="H226" s="58" t="s">
        <v>485</v>
      </c>
      <c r="I226" s="20" t="s">
        <v>21</v>
      </c>
      <c r="K226" s="52"/>
      <c r="L226" s="52"/>
      <c r="M226" s="62"/>
    </row>
    <row r="227">
      <c r="A227" s="16">
        <v>224.0</v>
      </c>
      <c r="B227" s="17" t="s">
        <v>23</v>
      </c>
      <c r="C227" s="17" t="s">
        <v>16</v>
      </c>
      <c r="D227" s="17" t="s">
        <v>486</v>
      </c>
      <c r="E227" s="18">
        <v>43084.0</v>
      </c>
      <c r="F227" s="57" t="s">
        <v>487</v>
      </c>
      <c r="G227" s="17" t="s">
        <v>432</v>
      </c>
      <c r="H227" s="58" t="s">
        <v>488</v>
      </c>
      <c r="I227" s="20" t="s">
        <v>21</v>
      </c>
      <c r="K227" s="52"/>
      <c r="L227" s="52"/>
      <c r="M227" s="62"/>
    </row>
    <row r="228">
      <c r="A228" s="16">
        <v>225.0</v>
      </c>
      <c r="B228" s="17" t="s">
        <v>23</v>
      </c>
      <c r="C228" s="17" t="s">
        <v>39</v>
      </c>
      <c r="D228" s="17" t="s">
        <v>489</v>
      </c>
      <c r="E228" s="18">
        <v>43089.0</v>
      </c>
      <c r="F228" s="57" t="s">
        <v>490</v>
      </c>
      <c r="G228" s="17" t="s">
        <v>432</v>
      </c>
      <c r="H228" s="58" t="s">
        <v>491</v>
      </c>
      <c r="I228" s="20" t="s">
        <v>21</v>
      </c>
      <c r="K228" s="52"/>
      <c r="L228" s="52"/>
      <c r="M228" s="62"/>
    </row>
    <row r="229">
      <c r="A229" s="16">
        <v>226.0</v>
      </c>
      <c r="B229" s="17" t="s">
        <v>23</v>
      </c>
      <c r="C229" s="17" t="s">
        <v>39</v>
      </c>
      <c r="D229" s="17" t="s">
        <v>492</v>
      </c>
      <c r="E229" s="17">
        <v>43091.0</v>
      </c>
      <c r="F229" s="19" t="s">
        <v>493</v>
      </c>
      <c r="G229" s="17" t="s">
        <v>42</v>
      </c>
      <c r="H229" s="58" t="s">
        <v>494</v>
      </c>
      <c r="I229" s="20" t="s">
        <v>21</v>
      </c>
      <c r="K229" s="71"/>
      <c r="L229" s="71"/>
      <c r="M229" s="62"/>
    </row>
    <row r="230">
      <c r="A230" s="16">
        <v>227.0</v>
      </c>
      <c r="B230" s="17" t="s">
        <v>23</v>
      </c>
      <c r="C230" s="17" t="s">
        <v>39</v>
      </c>
      <c r="D230" s="17" t="s">
        <v>495</v>
      </c>
      <c r="E230" s="18">
        <v>43079.0</v>
      </c>
      <c r="F230" s="57" t="s">
        <v>496</v>
      </c>
      <c r="G230" s="17" t="s">
        <v>231</v>
      </c>
      <c r="H230" s="58" t="s">
        <v>497</v>
      </c>
      <c r="I230" s="20" t="s">
        <v>21</v>
      </c>
      <c r="K230" s="52"/>
      <c r="L230" s="52"/>
      <c r="M230" s="62"/>
    </row>
    <row r="231">
      <c r="A231" s="16">
        <v>228.0</v>
      </c>
      <c r="B231" s="17" t="s">
        <v>23</v>
      </c>
      <c r="C231" s="17" t="s">
        <v>39</v>
      </c>
      <c r="D231" s="17" t="s">
        <v>498</v>
      </c>
      <c r="E231" s="18">
        <v>43095.0</v>
      </c>
      <c r="F231" s="57" t="s">
        <v>499</v>
      </c>
      <c r="G231" s="17" t="s">
        <v>432</v>
      </c>
      <c r="H231" s="58" t="s">
        <v>500</v>
      </c>
      <c r="I231" s="20" t="s">
        <v>21</v>
      </c>
      <c r="K231" s="52"/>
      <c r="L231" s="52"/>
      <c r="M231" s="62"/>
    </row>
    <row r="232">
      <c r="A232" s="16">
        <v>229.0</v>
      </c>
      <c r="B232" s="17" t="s">
        <v>23</v>
      </c>
      <c r="C232" s="17" t="s">
        <v>16</v>
      </c>
      <c r="D232" s="17" t="s">
        <v>501</v>
      </c>
      <c r="E232" s="18">
        <v>43098.0</v>
      </c>
      <c r="F232" s="19" t="s">
        <v>502</v>
      </c>
      <c r="G232" s="17" t="s">
        <v>52</v>
      </c>
      <c r="H232" s="59" t="s">
        <v>503</v>
      </c>
      <c r="I232" s="20" t="s">
        <v>21</v>
      </c>
      <c r="K232" s="52"/>
      <c r="L232" s="52"/>
      <c r="M232" s="62"/>
    </row>
    <row r="233">
      <c r="A233" s="16">
        <v>230.0</v>
      </c>
      <c r="B233" s="17" t="s">
        <v>23</v>
      </c>
      <c r="C233" s="17" t="s">
        <v>39</v>
      </c>
      <c r="D233" s="17" t="s">
        <v>504</v>
      </c>
      <c r="E233" s="18">
        <v>43098.0</v>
      </c>
      <c r="F233" s="19" t="s">
        <v>505</v>
      </c>
      <c r="G233" s="17" t="s">
        <v>52</v>
      </c>
      <c r="H233" s="59" t="s">
        <v>506</v>
      </c>
      <c r="I233" s="20" t="s">
        <v>21</v>
      </c>
      <c r="K233" s="52"/>
      <c r="L233" s="52"/>
      <c r="M233" s="62"/>
    </row>
    <row r="234">
      <c r="A234" s="16">
        <v>231.0</v>
      </c>
      <c r="B234" s="17" t="s">
        <v>259</v>
      </c>
      <c r="C234" s="17" t="s">
        <v>16</v>
      </c>
      <c r="D234" s="17" t="s">
        <v>480</v>
      </c>
      <c r="E234" s="60">
        <v>42998.0</v>
      </c>
      <c r="F234" s="19" t="s">
        <v>507</v>
      </c>
      <c r="G234" s="17" t="s">
        <v>42</v>
      </c>
      <c r="H234" s="59" t="s">
        <v>508</v>
      </c>
      <c r="I234" s="20" t="s">
        <v>21</v>
      </c>
      <c r="K234" s="52"/>
      <c r="L234" s="52"/>
      <c r="M234" s="62"/>
    </row>
    <row r="235">
      <c r="A235" s="16">
        <v>232.0</v>
      </c>
      <c r="B235" s="17" t="s">
        <v>23</v>
      </c>
      <c r="C235" s="17" t="s">
        <v>39</v>
      </c>
      <c r="D235" s="17" t="s">
        <v>509</v>
      </c>
      <c r="E235" s="17" t="s">
        <v>510</v>
      </c>
      <c r="F235" s="19" t="s">
        <v>511</v>
      </c>
      <c r="G235" s="17" t="s">
        <v>42</v>
      </c>
      <c r="H235" s="58" t="s">
        <v>512</v>
      </c>
      <c r="I235" s="20" t="s">
        <v>21</v>
      </c>
      <c r="K235" s="52"/>
      <c r="L235" s="52"/>
      <c r="M235" s="62"/>
    </row>
    <row r="236">
      <c r="A236" s="16">
        <v>233.0</v>
      </c>
      <c r="B236" s="17" t="s">
        <v>23</v>
      </c>
      <c r="C236" s="17" t="s">
        <v>16</v>
      </c>
      <c r="D236" s="17" t="s">
        <v>513</v>
      </c>
      <c r="E236" s="17" t="s">
        <v>510</v>
      </c>
      <c r="F236" s="19" t="s">
        <v>514</v>
      </c>
      <c r="G236" s="17" t="s">
        <v>42</v>
      </c>
      <c r="H236" s="58" t="s">
        <v>515</v>
      </c>
      <c r="I236" s="20" t="s">
        <v>21</v>
      </c>
      <c r="K236" s="52"/>
      <c r="L236" s="52"/>
      <c r="M236" s="62"/>
    </row>
    <row r="237">
      <c r="A237" s="16">
        <v>234.0</v>
      </c>
      <c r="B237" s="17" t="s">
        <v>23</v>
      </c>
      <c r="C237" s="17" t="s">
        <v>377</v>
      </c>
      <c r="D237" s="17" t="s">
        <v>516</v>
      </c>
      <c r="E237" s="17" t="s">
        <v>517</v>
      </c>
      <c r="F237" s="19" t="s">
        <v>518</v>
      </c>
      <c r="G237" s="17" t="s">
        <v>52</v>
      </c>
      <c r="H237" s="59" t="s">
        <v>519</v>
      </c>
      <c r="I237" s="20" t="s">
        <v>21</v>
      </c>
      <c r="K237" s="52"/>
      <c r="L237" s="52"/>
      <c r="M237" s="62"/>
    </row>
    <row r="238">
      <c r="A238" s="16">
        <v>235.0</v>
      </c>
      <c r="B238" s="17" t="s">
        <v>23</v>
      </c>
      <c r="C238" s="17" t="s">
        <v>16</v>
      </c>
      <c r="D238" s="17" t="s">
        <v>520</v>
      </c>
      <c r="E238" s="18">
        <v>43099.0</v>
      </c>
      <c r="F238" s="19" t="s">
        <v>514</v>
      </c>
      <c r="G238" s="17" t="s">
        <v>42</v>
      </c>
      <c r="H238" s="58" t="s">
        <v>521</v>
      </c>
      <c r="I238" s="20" t="s">
        <v>21</v>
      </c>
      <c r="K238" s="52"/>
      <c r="L238" s="52"/>
      <c r="M238" s="62"/>
    </row>
    <row r="239">
      <c r="A239" s="16">
        <v>236.0</v>
      </c>
      <c r="B239" s="17" t="s">
        <v>72</v>
      </c>
      <c r="C239" s="17" t="s">
        <v>16</v>
      </c>
      <c r="D239" s="35" t="s">
        <v>522</v>
      </c>
      <c r="E239" s="18">
        <v>43097.0</v>
      </c>
      <c r="F239" s="57" t="s">
        <v>523</v>
      </c>
      <c r="G239" s="17" t="s">
        <v>432</v>
      </c>
      <c r="H239" s="59" t="s">
        <v>524</v>
      </c>
      <c r="I239" s="20" t="s">
        <v>21</v>
      </c>
      <c r="K239" s="52"/>
      <c r="L239" s="52"/>
      <c r="M239" s="62"/>
    </row>
    <row r="240">
      <c r="A240" s="16">
        <v>237.0</v>
      </c>
      <c r="B240" s="17" t="s">
        <v>525</v>
      </c>
      <c r="C240" s="17" t="s">
        <v>377</v>
      </c>
      <c r="D240" s="17" t="s">
        <v>526</v>
      </c>
      <c r="E240" s="17" t="s">
        <v>527</v>
      </c>
      <c r="F240" s="57" t="s">
        <v>528</v>
      </c>
      <c r="G240" s="17" t="s">
        <v>432</v>
      </c>
      <c r="H240" s="59" t="s">
        <v>529</v>
      </c>
      <c r="I240" s="20" t="s">
        <v>21</v>
      </c>
      <c r="K240" s="52"/>
      <c r="L240" s="52"/>
      <c r="M240" s="62"/>
    </row>
    <row r="241">
      <c r="A241" s="16">
        <v>238.0</v>
      </c>
      <c r="B241" s="17" t="s">
        <v>72</v>
      </c>
      <c r="C241" s="17" t="s">
        <v>530</v>
      </c>
      <c r="D241" s="17" t="s">
        <v>295</v>
      </c>
      <c r="E241" s="17">
        <v>43087.0</v>
      </c>
      <c r="F241" s="19" t="s">
        <v>531</v>
      </c>
      <c r="G241" s="17" t="s">
        <v>52</v>
      </c>
      <c r="H241" s="59" t="s">
        <v>532</v>
      </c>
      <c r="I241" s="20" t="s">
        <v>21</v>
      </c>
      <c r="K241" s="52"/>
      <c r="L241" s="52"/>
      <c r="M241" s="62"/>
    </row>
    <row r="242">
      <c r="A242" s="16">
        <v>239.0</v>
      </c>
      <c r="B242" s="17" t="s">
        <v>23</v>
      </c>
      <c r="C242" s="17" t="s">
        <v>39</v>
      </c>
      <c r="D242" s="17" t="s">
        <v>70</v>
      </c>
      <c r="E242" s="17" t="s">
        <v>533</v>
      </c>
      <c r="F242" s="19" t="s">
        <v>534</v>
      </c>
      <c r="G242" s="17" t="s">
        <v>231</v>
      </c>
      <c r="H242" s="59" t="s">
        <v>535</v>
      </c>
      <c r="I242" s="20" t="s">
        <v>21</v>
      </c>
      <c r="K242" s="52"/>
      <c r="L242" s="52"/>
      <c r="M242" s="62"/>
    </row>
    <row r="243">
      <c r="A243" s="16">
        <v>240.0</v>
      </c>
      <c r="B243" s="17" t="s">
        <v>23</v>
      </c>
      <c r="C243" s="17" t="s">
        <v>39</v>
      </c>
      <c r="D243" s="17" t="s">
        <v>91</v>
      </c>
      <c r="E243" s="17" t="s">
        <v>536</v>
      </c>
      <c r="F243" s="19" t="s">
        <v>490</v>
      </c>
      <c r="G243" s="17" t="s">
        <v>432</v>
      </c>
      <c r="H243" s="59" t="s">
        <v>537</v>
      </c>
      <c r="I243" s="20" t="s">
        <v>21</v>
      </c>
      <c r="K243" s="52"/>
      <c r="L243" s="52"/>
      <c r="M243" s="62"/>
    </row>
    <row r="244">
      <c r="A244" s="16">
        <v>241.0</v>
      </c>
      <c r="B244" s="17" t="s">
        <v>72</v>
      </c>
      <c r="C244" s="17" t="s">
        <v>39</v>
      </c>
      <c r="D244" s="35" t="s">
        <v>538</v>
      </c>
      <c r="E244" s="18">
        <v>43086.0</v>
      </c>
      <c r="F244" s="19" t="s">
        <v>539</v>
      </c>
      <c r="G244" s="17" t="s">
        <v>432</v>
      </c>
      <c r="H244" s="59" t="s">
        <v>540</v>
      </c>
      <c r="I244" s="20" t="s">
        <v>21</v>
      </c>
      <c r="K244" s="52"/>
      <c r="L244" s="52"/>
      <c r="M244" s="62"/>
    </row>
    <row r="245">
      <c r="A245" s="16">
        <v>242.0</v>
      </c>
      <c r="B245" s="17" t="s">
        <v>23</v>
      </c>
      <c r="C245" s="17" t="s">
        <v>16</v>
      </c>
      <c r="D245" s="17" t="s">
        <v>541</v>
      </c>
      <c r="E245" s="18">
        <v>43101.0</v>
      </c>
      <c r="F245" s="19" t="s">
        <v>416</v>
      </c>
      <c r="G245" s="17" t="s">
        <v>231</v>
      </c>
      <c r="H245" s="59" t="s">
        <v>542</v>
      </c>
      <c r="I245" s="20" t="s">
        <v>21</v>
      </c>
      <c r="K245" s="52"/>
      <c r="L245" s="52"/>
      <c r="M245" s="62"/>
    </row>
    <row r="246">
      <c r="A246" s="16">
        <v>243.0</v>
      </c>
      <c r="B246" s="17" t="s">
        <v>23</v>
      </c>
      <c r="C246" s="17" t="s">
        <v>377</v>
      </c>
      <c r="D246" s="17" t="s">
        <v>543</v>
      </c>
      <c r="E246" s="17">
        <v>43101.0</v>
      </c>
      <c r="F246" s="19" t="s">
        <v>544</v>
      </c>
      <c r="G246" s="17" t="s">
        <v>52</v>
      </c>
      <c r="H246" s="59" t="s">
        <v>545</v>
      </c>
      <c r="I246" s="20" t="s">
        <v>21</v>
      </c>
      <c r="K246" s="52"/>
      <c r="L246" s="52"/>
      <c r="M246" s="62"/>
    </row>
    <row r="247">
      <c r="A247" s="16">
        <v>244.0</v>
      </c>
      <c r="B247" s="17" t="s">
        <v>72</v>
      </c>
      <c r="C247" s="17" t="s">
        <v>244</v>
      </c>
      <c r="D247" s="17" t="s">
        <v>153</v>
      </c>
      <c r="E247" s="61">
        <v>43070.0</v>
      </c>
      <c r="F247" s="19" t="s">
        <v>546</v>
      </c>
      <c r="G247" s="17" t="s">
        <v>432</v>
      </c>
      <c r="H247" s="17" t="s">
        <v>547</v>
      </c>
      <c r="I247" s="20" t="s">
        <v>21</v>
      </c>
      <c r="K247" s="52"/>
      <c r="L247" s="52"/>
      <c r="M247" s="62"/>
    </row>
    <row r="248">
      <c r="A248" s="16">
        <v>245.0</v>
      </c>
      <c r="B248" s="17" t="s">
        <v>23</v>
      </c>
      <c r="C248" s="17" t="s">
        <v>39</v>
      </c>
      <c r="D248" s="35" t="s">
        <v>548</v>
      </c>
      <c r="E248" s="18">
        <v>43059.0</v>
      </c>
      <c r="F248" s="19" t="s">
        <v>324</v>
      </c>
      <c r="G248" s="17" t="s">
        <v>19</v>
      </c>
      <c r="H248" s="17" t="s">
        <v>549</v>
      </c>
      <c r="I248" s="20" t="s">
        <v>21</v>
      </c>
      <c r="K248" s="52"/>
      <c r="L248" s="52"/>
      <c r="M248" s="62"/>
    </row>
    <row r="249">
      <c r="A249" s="16">
        <v>246.0</v>
      </c>
      <c r="B249" s="17" t="s">
        <v>23</v>
      </c>
      <c r="C249" s="17" t="s">
        <v>16</v>
      </c>
      <c r="D249" s="17" t="s">
        <v>516</v>
      </c>
      <c r="E249" s="55">
        <v>43102.0</v>
      </c>
      <c r="F249" s="19" t="s">
        <v>514</v>
      </c>
      <c r="G249" s="17" t="s">
        <v>42</v>
      </c>
      <c r="H249" s="63" t="s">
        <v>28</v>
      </c>
      <c r="I249" s="20" t="s">
        <v>21</v>
      </c>
      <c r="K249" s="52"/>
      <c r="L249" s="52"/>
      <c r="M249" s="62"/>
    </row>
    <row r="250">
      <c r="A250" s="16">
        <v>247.0</v>
      </c>
      <c r="B250" s="17" t="s">
        <v>23</v>
      </c>
      <c r="C250" s="17" t="s">
        <v>39</v>
      </c>
      <c r="D250" s="17" t="s">
        <v>550</v>
      </c>
      <c r="E250" s="55">
        <v>43102.0</v>
      </c>
      <c r="F250" s="19" t="s">
        <v>551</v>
      </c>
      <c r="G250" s="17" t="s">
        <v>231</v>
      </c>
      <c r="H250" s="63" t="s">
        <v>28</v>
      </c>
      <c r="I250" s="20" t="s">
        <v>21</v>
      </c>
      <c r="K250" s="52"/>
      <c r="L250" s="75"/>
      <c r="M250" s="62"/>
    </row>
    <row r="251">
      <c r="A251" s="16">
        <v>248.0</v>
      </c>
      <c r="B251" s="17" t="s">
        <v>72</v>
      </c>
      <c r="C251" s="17" t="s">
        <v>377</v>
      </c>
      <c r="D251" s="17" t="s">
        <v>153</v>
      </c>
      <c r="E251" s="17" t="s">
        <v>28</v>
      </c>
      <c r="F251" s="19" t="s">
        <v>552</v>
      </c>
      <c r="G251" s="17" t="s">
        <v>231</v>
      </c>
      <c r="H251" s="17" t="s">
        <v>28</v>
      </c>
      <c r="I251" s="20" t="s">
        <v>21</v>
      </c>
      <c r="K251" s="52"/>
      <c r="L251" s="52"/>
      <c r="M251" s="62"/>
    </row>
    <row r="252" ht="17.25" customHeight="1">
      <c r="A252" s="16">
        <v>249.0</v>
      </c>
      <c r="B252" s="17" t="s">
        <v>23</v>
      </c>
      <c r="C252" s="17" t="s">
        <v>39</v>
      </c>
      <c r="D252" s="35" t="s">
        <v>94</v>
      </c>
      <c r="E252" s="18">
        <v>43160.0</v>
      </c>
      <c r="F252" s="19" t="s">
        <v>553</v>
      </c>
      <c r="G252" s="17" t="s">
        <v>432</v>
      </c>
      <c r="H252" s="64" t="s">
        <v>28</v>
      </c>
      <c r="I252" s="20" t="s">
        <v>21</v>
      </c>
      <c r="K252" s="52"/>
      <c r="L252" s="52"/>
      <c r="M252" s="62"/>
    </row>
    <row r="253">
      <c r="A253" s="16">
        <v>250.0</v>
      </c>
      <c r="B253" s="17" t="s">
        <v>23</v>
      </c>
      <c r="C253" s="17" t="s">
        <v>554</v>
      </c>
      <c r="D253" s="35" t="s">
        <v>555</v>
      </c>
      <c r="E253" s="55">
        <v>43102.0</v>
      </c>
      <c r="F253" s="19" t="s">
        <v>556</v>
      </c>
      <c r="G253" s="17" t="s">
        <v>231</v>
      </c>
      <c r="H253" s="64" t="s">
        <v>557</v>
      </c>
      <c r="I253" s="20" t="s">
        <v>21</v>
      </c>
      <c r="K253" s="52"/>
      <c r="L253" s="52"/>
      <c r="M253" s="62"/>
    </row>
    <row r="254">
      <c r="A254" s="16">
        <v>251.0</v>
      </c>
      <c r="B254" s="17" t="s">
        <v>23</v>
      </c>
      <c r="C254" s="17" t="s">
        <v>16</v>
      </c>
      <c r="D254" s="35" t="s">
        <v>558</v>
      </c>
      <c r="E254" s="17" t="s">
        <v>28</v>
      </c>
      <c r="F254" s="19" t="s">
        <v>559</v>
      </c>
      <c r="G254" s="17" t="s">
        <v>231</v>
      </c>
      <c r="H254" s="64" t="s">
        <v>557</v>
      </c>
      <c r="I254" s="20" t="s">
        <v>21</v>
      </c>
      <c r="K254" s="52"/>
      <c r="L254" s="52"/>
      <c r="M254" s="62"/>
    </row>
    <row r="255">
      <c r="A255" s="16">
        <v>252.0</v>
      </c>
      <c r="B255" s="17" t="s">
        <v>23</v>
      </c>
      <c r="C255" s="17" t="s">
        <v>16</v>
      </c>
      <c r="D255" s="35" t="s">
        <v>558</v>
      </c>
      <c r="E255" s="55">
        <v>43103.0</v>
      </c>
      <c r="F255" s="19" t="s">
        <v>560</v>
      </c>
      <c r="G255" s="17" t="s">
        <v>42</v>
      </c>
      <c r="H255" s="17" t="s">
        <v>557</v>
      </c>
      <c r="I255" s="20" t="s">
        <v>21</v>
      </c>
      <c r="K255" s="52"/>
      <c r="L255" s="52"/>
      <c r="M255" s="62"/>
    </row>
    <row r="256">
      <c r="A256" s="16">
        <f t="shared" ref="A256:A302" si="1">A255+1</f>
        <v>253</v>
      </c>
      <c r="B256" s="17" t="s">
        <v>23</v>
      </c>
      <c r="C256" s="17" t="s">
        <v>39</v>
      </c>
      <c r="D256" s="35" t="s">
        <v>80</v>
      </c>
      <c r="E256" s="55">
        <v>43101.0</v>
      </c>
      <c r="F256" s="19" t="s">
        <v>561</v>
      </c>
      <c r="G256" s="17" t="s">
        <v>42</v>
      </c>
      <c r="H256" s="17" t="s">
        <v>28</v>
      </c>
      <c r="I256" s="20" t="s">
        <v>21</v>
      </c>
      <c r="K256" s="52"/>
      <c r="L256" s="52"/>
      <c r="M256" s="62"/>
    </row>
    <row r="257">
      <c r="A257" s="16">
        <f t="shared" si="1"/>
        <v>254</v>
      </c>
      <c r="B257" s="64" t="s">
        <v>72</v>
      </c>
      <c r="C257" s="64" t="s">
        <v>16</v>
      </c>
      <c r="D257" s="64" t="s">
        <v>125</v>
      </c>
      <c r="E257" s="65">
        <v>42797.0</v>
      </c>
      <c r="F257" s="66" t="s">
        <v>562</v>
      </c>
      <c r="G257" s="17" t="s">
        <v>19</v>
      </c>
      <c r="H257" s="64" t="s">
        <v>563</v>
      </c>
      <c r="I257" s="20" t="s">
        <v>21</v>
      </c>
      <c r="K257" s="52"/>
      <c r="L257" s="52"/>
      <c r="M257" s="62"/>
    </row>
    <row r="258">
      <c r="A258" s="16">
        <f t="shared" si="1"/>
        <v>255</v>
      </c>
      <c r="B258" s="64" t="s">
        <v>72</v>
      </c>
      <c r="C258" s="64" t="s">
        <v>39</v>
      </c>
      <c r="D258" s="64" t="s">
        <v>564</v>
      </c>
      <c r="E258" s="67">
        <v>43104.0</v>
      </c>
      <c r="F258" s="66" t="s">
        <v>565</v>
      </c>
      <c r="G258" s="17" t="s">
        <v>19</v>
      </c>
      <c r="H258" s="64" t="s">
        <v>566</v>
      </c>
      <c r="I258" s="20" t="s">
        <v>21</v>
      </c>
      <c r="K258" s="52"/>
      <c r="L258" s="52"/>
      <c r="M258" s="62"/>
    </row>
    <row r="259">
      <c r="A259" s="16">
        <f t="shared" si="1"/>
        <v>256</v>
      </c>
      <c r="B259" s="64" t="s">
        <v>23</v>
      </c>
      <c r="C259" s="64" t="s">
        <v>16</v>
      </c>
      <c r="D259" s="64" t="s">
        <v>567</v>
      </c>
      <c r="E259" s="68">
        <v>43105.0</v>
      </c>
      <c r="F259" s="66" t="s">
        <v>311</v>
      </c>
      <c r="G259" s="17" t="s">
        <v>42</v>
      </c>
      <c r="H259" s="64" t="s">
        <v>568</v>
      </c>
      <c r="I259" s="20" t="s">
        <v>21</v>
      </c>
      <c r="K259" s="52"/>
      <c r="L259" s="52"/>
      <c r="M259" s="62"/>
    </row>
    <row r="260">
      <c r="A260" s="16">
        <f t="shared" si="1"/>
        <v>257</v>
      </c>
      <c r="B260" s="64" t="s">
        <v>72</v>
      </c>
      <c r="C260" s="64" t="s">
        <v>16</v>
      </c>
      <c r="D260" s="64" t="s">
        <v>564</v>
      </c>
      <c r="E260" s="68">
        <v>43105.0</v>
      </c>
      <c r="F260" s="70" t="s">
        <v>569</v>
      </c>
      <c r="G260" s="17" t="s">
        <v>45</v>
      </c>
      <c r="H260" s="64" t="s">
        <v>570</v>
      </c>
      <c r="I260" s="20" t="s">
        <v>21</v>
      </c>
      <c r="K260" s="52"/>
      <c r="L260" s="52"/>
      <c r="M260" s="62"/>
    </row>
    <row r="261">
      <c r="A261" s="16">
        <f t="shared" si="1"/>
        <v>258</v>
      </c>
      <c r="B261" s="64" t="s">
        <v>72</v>
      </c>
      <c r="C261" s="64" t="s">
        <v>39</v>
      </c>
      <c r="D261" s="64" t="s">
        <v>571</v>
      </c>
      <c r="E261" s="68">
        <v>42967.0</v>
      </c>
      <c r="F261" s="70" t="s">
        <v>572</v>
      </c>
      <c r="G261" s="17" t="s">
        <v>42</v>
      </c>
      <c r="H261" s="17" t="s">
        <v>28</v>
      </c>
      <c r="I261" s="20" t="s">
        <v>21</v>
      </c>
      <c r="K261" s="52"/>
      <c r="L261" s="52"/>
      <c r="M261" s="62"/>
    </row>
    <row r="262">
      <c r="A262" s="16">
        <f t="shared" si="1"/>
        <v>259</v>
      </c>
      <c r="B262" s="64" t="s">
        <v>23</v>
      </c>
      <c r="C262" s="64" t="s">
        <v>39</v>
      </c>
      <c r="D262" s="64" t="s">
        <v>573</v>
      </c>
      <c r="E262" s="18">
        <v>43222.0</v>
      </c>
      <c r="F262" s="66" t="s">
        <v>574</v>
      </c>
      <c r="G262" s="17" t="s">
        <v>231</v>
      </c>
      <c r="H262" s="64" t="s">
        <v>575</v>
      </c>
      <c r="I262" s="20" t="s">
        <v>21</v>
      </c>
      <c r="K262" s="52"/>
      <c r="L262" s="52"/>
      <c r="M262" s="62"/>
    </row>
    <row r="263">
      <c r="A263" s="16">
        <f t="shared" si="1"/>
        <v>260</v>
      </c>
      <c r="B263" s="64" t="s">
        <v>23</v>
      </c>
      <c r="C263" s="64" t="s">
        <v>39</v>
      </c>
      <c r="D263" s="72" t="s">
        <v>576</v>
      </c>
      <c r="E263" s="18">
        <v>43253.0</v>
      </c>
      <c r="F263" s="66" t="s">
        <v>577</v>
      </c>
      <c r="G263" s="17" t="s">
        <v>432</v>
      </c>
      <c r="H263" s="64" t="s">
        <v>578</v>
      </c>
      <c r="I263" s="73" t="s">
        <v>21</v>
      </c>
      <c r="K263" s="52"/>
      <c r="L263" s="52"/>
      <c r="M263" s="62"/>
    </row>
    <row r="264">
      <c r="A264" s="16">
        <f t="shared" si="1"/>
        <v>261</v>
      </c>
      <c r="B264" s="64" t="s">
        <v>23</v>
      </c>
      <c r="C264" s="64" t="s">
        <v>39</v>
      </c>
      <c r="D264" s="64" t="s">
        <v>579</v>
      </c>
      <c r="E264" s="18">
        <v>43101.0</v>
      </c>
      <c r="F264" s="66" t="s">
        <v>580</v>
      </c>
      <c r="G264" s="17" t="s">
        <v>231</v>
      </c>
      <c r="H264" s="64" t="s">
        <v>581</v>
      </c>
      <c r="I264" s="73" t="s">
        <v>21</v>
      </c>
      <c r="K264" s="52"/>
      <c r="L264" s="52"/>
      <c r="M264" s="62"/>
    </row>
    <row r="265">
      <c r="A265" s="16">
        <f t="shared" si="1"/>
        <v>262</v>
      </c>
      <c r="B265" s="64" t="s">
        <v>72</v>
      </c>
      <c r="C265" s="64" t="s">
        <v>39</v>
      </c>
      <c r="D265" s="64" t="s">
        <v>316</v>
      </c>
      <c r="E265" s="65">
        <v>42797.0</v>
      </c>
      <c r="F265" s="70" t="s">
        <v>582</v>
      </c>
      <c r="G265" s="17" t="s">
        <v>19</v>
      </c>
      <c r="H265" s="64" t="s">
        <v>583</v>
      </c>
      <c r="I265" s="73" t="s">
        <v>21</v>
      </c>
      <c r="K265" s="52"/>
      <c r="L265" s="52"/>
      <c r="M265" s="62"/>
    </row>
    <row r="266">
      <c r="A266" s="16">
        <f t="shared" si="1"/>
        <v>263</v>
      </c>
      <c r="B266" s="64" t="s">
        <v>72</v>
      </c>
      <c r="C266" s="64" t="s">
        <v>16</v>
      </c>
      <c r="D266" s="64" t="s">
        <v>564</v>
      </c>
      <c r="E266" s="65">
        <v>43126.0</v>
      </c>
      <c r="F266" s="70" t="s">
        <v>584</v>
      </c>
      <c r="G266" s="17" t="s">
        <v>19</v>
      </c>
      <c r="H266" s="64" t="s">
        <v>583</v>
      </c>
      <c r="I266" s="73" t="s">
        <v>21</v>
      </c>
      <c r="K266" s="52"/>
      <c r="L266" s="52"/>
      <c r="M266" s="62"/>
    </row>
    <row r="267">
      <c r="A267" s="16">
        <f t="shared" si="1"/>
        <v>264</v>
      </c>
      <c r="B267" s="17" t="s">
        <v>585</v>
      </c>
      <c r="C267" s="17" t="s">
        <v>39</v>
      </c>
      <c r="D267" s="17" t="s">
        <v>586</v>
      </c>
      <c r="E267" s="18">
        <v>43314.0</v>
      </c>
      <c r="F267" s="19" t="s">
        <v>587</v>
      </c>
      <c r="G267" s="17" t="s">
        <v>588</v>
      </c>
      <c r="H267" s="64" t="s">
        <v>28</v>
      </c>
      <c r="I267" s="73" t="s">
        <v>21</v>
      </c>
      <c r="K267" s="52"/>
      <c r="L267" s="52"/>
      <c r="M267" s="62"/>
    </row>
    <row r="268">
      <c r="A268" s="16">
        <f t="shared" si="1"/>
        <v>265</v>
      </c>
      <c r="B268" s="17" t="s">
        <v>72</v>
      </c>
      <c r="C268" s="17" t="s">
        <v>16</v>
      </c>
      <c r="D268" s="17" t="s">
        <v>191</v>
      </c>
      <c r="E268" s="18">
        <v>43145.0</v>
      </c>
      <c r="F268" s="19" t="s">
        <v>589</v>
      </c>
      <c r="G268" s="17" t="s">
        <v>590</v>
      </c>
      <c r="H268" s="64" t="s">
        <v>591</v>
      </c>
      <c r="I268" s="73" t="s">
        <v>21</v>
      </c>
      <c r="K268" s="52"/>
      <c r="L268" s="52"/>
      <c r="M268" s="62"/>
    </row>
    <row r="269">
      <c r="A269" s="16">
        <f t="shared" si="1"/>
        <v>266</v>
      </c>
      <c r="B269" s="17" t="s">
        <v>23</v>
      </c>
      <c r="C269" s="17" t="s">
        <v>377</v>
      </c>
      <c r="D269" s="35" t="s">
        <v>592</v>
      </c>
      <c r="E269" s="17" t="s">
        <v>593</v>
      </c>
      <c r="F269" s="19" t="s">
        <v>594</v>
      </c>
      <c r="G269" s="17" t="s">
        <v>52</v>
      </c>
      <c r="H269" s="59" t="s">
        <v>595</v>
      </c>
      <c r="I269" s="73" t="s">
        <v>21</v>
      </c>
      <c r="K269" s="52"/>
      <c r="L269" s="52"/>
      <c r="M269" s="62"/>
    </row>
    <row r="270">
      <c r="A270" s="16">
        <f t="shared" si="1"/>
        <v>267</v>
      </c>
      <c r="B270" s="17" t="s">
        <v>23</v>
      </c>
      <c r="C270" s="17" t="s">
        <v>39</v>
      </c>
      <c r="D270" s="17" t="s">
        <v>411</v>
      </c>
      <c r="E270" s="17" t="s">
        <v>596</v>
      </c>
      <c r="F270" s="19" t="s">
        <v>597</v>
      </c>
      <c r="G270" s="17" t="s">
        <v>432</v>
      </c>
      <c r="H270" s="64" t="s">
        <v>598</v>
      </c>
      <c r="I270" s="73" t="s">
        <v>21</v>
      </c>
      <c r="K270" s="52"/>
      <c r="L270" s="52"/>
      <c r="M270" s="62"/>
    </row>
    <row r="271">
      <c r="A271" s="16">
        <f t="shared" si="1"/>
        <v>268</v>
      </c>
      <c r="B271" s="70" t="s">
        <v>72</v>
      </c>
      <c r="C271" s="64" t="s">
        <v>16</v>
      </c>
      <c r="D271" s="64" t="s">
        <v>368</v>
      </c>
      <c r="E271" s="67">
        <v>42797.0</v>
      </c>
      <c r="F271" s="66" t="s">
        <v>599</v>
      </c>
      <c r="G271" s="17" t="s">
        <v>19</v>
      </c>
      <c r="H271" s="64" t="s">
        <v>600</v>
      </c>
      <c r="I271" s="73" t="s">
        <v>21</v>
      </c>
      <c r="K271" s="52"/>
      <c r="L271" s="52"/>
      <c r="M271" s="62"/>
    </row>
    <row r="272">
      <c r="A272" s="16">
        <f t="shared" si="1"/>
        <v>269</v>
      </c>
      <c r="B272" s="17" t="s">
        <v>601</v>
      </c>
      <c r="C272" s="17" t="s">
        <v>50</v>
      </c>
      <c r="D272" s="35" t="s">
        <v>522</v>
      </c>
      <c r="E272" s="54">
        <v>43154.0</v>
      </c>
      <c r="F272" s="19" t="s">
        <v>310</v>
      </c>
      <c r="G272" s="17" t="s">
        <v>602</v>
      </c>
      <c r="H272" s="59" t="s">
        <v>603</v>
      </c>
      <c r="I272" s="73" t="s">
        <v>21</v>
      </c>
      <c r="K272" s="52"/>
      <c r="L272" s="52"/>
      <c r="M272" s="62"/>
    </row>
    <row r="273">
      <c r="A273" s="16">
        <f t="shared" si="1"/>
        <v>270</v>
      </c>
      <c r="B273" s="64" t="s">
        <v>601</v>
      </c>
      <c r="C273" s="64" t="s">
        <v>50</v>
      </c>
      <c r="D273" s="64" t="s">
        <v>153</v>
      </c>
      <c r="E273" s="65">
        <v>43155.0</v>
      </c>
      <c r="F273" s="70" t="s">
        <v>604</v>
      </c>
      <c r="G273" s="17" t="s">
        <v>52</v>
      </c>
      <c r="H273" s="64" t="s">
        <v>605</v>
      </c>
      <c r="I273" s="73" t="s">
        <v>21</v>
      </c>
      <c r="K273" s="52"/>
      <c r="L273" s="52"/>
      <c r="M273" s="62"/>
    </row>
    <row r="274">
      <c r="A274" s="16">
        <f t="shared" si="1"/>
        <v>271</v>
      </c>
      <c r="B274" s="64" t="s">
        <v>23</v>
      </c>
      <c r="C274" s="64" t="s">
        <v>16</v>
      </c>
      <c r="D274" s="64" t="s">
        <v>606</v>
      </c>
      <c r="E274" s="74">
        <v>43103.0</v>
      </c>
      <c r="F274" s="66" t="s">
        <v>607</v>
      </c>
      <c r="G274" s="17" t="s">
        <v>52</v>
      </c>
      <c r="H274" s="64" t="s">
        <v>608</v>
      </c>
      <c r="I274" s="73" t="s">
        <v>21</v>
      </c>
      <c r="K274" s="52"/>
      <c r="L274" s="52"/>
      <c r="M274" s="62"/>
    </row>
    <row r="275">
      <c r="A275" s="16">
        <f t="shared" si="1"/>
        <v>272</v>
      </c>
      <c r="B275" s="64" t="s">
        <v>72</v>
      </c>
      <c r="C275" s="64" t="s">
        <v>16</v>
      </c>
      <c r="D275" s="72" t="s">
        <v>609</v>
      </c>
      <c r="E275" s="74">
        <v>42801.0</v>
      </c>
      <c r="F275" s="70" t="s">
        <v>610</v>
      </c>
      <c r="G275" s="17" t="s">
        <v>52</v>
      </c>
      <c r="H275" s="64" t="s">
        <v>611</v>
      </c>
      <c r="I275" s="73" t="s">
        <v>21</v>
      </c>
      <c r="K275" s="52"/>
      <c r="L275" s="52"/>
      <c r="M275" s="62"/>
    </row>
    <row r="276">
      <c r="A276" s="16">
        <f t="shared" si="1"/>
        <v>273</v>
      </c>
      <c r="B276" s="64" t="s">
        <v>23</v>
      </c>
      <c r="C276" s="64" t="s">
        <v>16</v>
      </c>
      <c r="D276" s="64" t="s">
        <v>612</v>
      </c>
      <c r="E276" s="74">
        <v>43102.0</v>
      </c>
      <c r="F276" s="70" t="s">
        <v>613</v>
      </c>
      <c r="G276" s="17" t="s">
        <v>231</v>
      </c>
      <c r="H276" s="64" t="s">
        <v>28</v>
      </c>
      <c r="I276" s="73" t="s">
        <v>21</v>
      </c>
      <c r="K276" s="52"/>
      <c r="L276" s="52"/>
      <c r="M276" s="62"/>
    </row>
    <row r="277">
      <c r="A277" s="16">
        <f t="shared" si="1"/>
        <v>274</v>
      </c>
      <c r="B277" s="64" t="s">
        <v>23</v>
      </c>
      <c r="C277" s="64" t="s">
        <v>16</v>
      </c>
      <c r="D277" s="64" t="s">
        <v>614</v>
      </c>
      <c r="E277" s="65">
        <v>43186.0</v>
      </c>
      <c r="F277" s="70" t="s">
        <v>615</v>
      </c>
      <c r="G277" s="17" t="s">
        <v>588</v>
      </c>
      <c r="H277" s="64" t="s">
        <v>28</v>
      </c>
      <c r="I277" s="73" t="s">
        <v>21</v>
      </c>
      <c r="K277" s="52"/>
      <c r="L277" s="52"/>
      <c r="M277" s="62"/>
    </row>
    <row r="278">
      <c r="A278" s="16">
        <f t="shared" si="1"/>
        <v>275</v>
      </c>
      <c r="B278" s="64" t="s">
        <v>23</v>
      </c>
      <c r="C278" s="64" t="s">
        <v>16</v>
      </c>
      <c r="D278" s="72" t="s">
        <v>592</v>
      </c>
      <c r="E278" s="68">
        <v>43162.0</v>
      </c>
      <c r="F278" s="66" t="s">
        <v>616</v>
      </c>
      <c r="G278" s="17" t="s">
        <v>590</v>
      </c>
      <c r="H278" s="64" t="s">
        <v>595</v>
      </c>
      <c r="I278" s="73" t="s">
        <v>21</v>
      </c>
      <c r="K278" s="52"/>
      <c r="L278" s="52"/>
      <c r="M278" s="62"/>
    </row>
    <row r="279">
      <c r="A279" s="16">
        <f t="shared" si="1"/>
        <v>276</v>
      </c>
      <c r="B279" s="64" t="s">
        <v>23</v>
      </c>
      <c r="C279" s="64" t="s">
        <v>39</v>
      </c>
      <c r="D279" s="72" t="s">
        <v>592</v>
      </c>
      <c r="E279" s="64" t="s">
        <v>617</v>
      </c>
      <c r="F279" s="70" t="s">
        <v>618</v>
      </c>
      <c r="G279" s="17" t="s">
        <v>432</v>
      </c>
      <c r="H279" s="64" t="s">
        <v>595</v>
      </c>
      <c r="I279" s="73" t="s">
        <v>21</v>
      </c>
      <c r="K279" s="52"/>
      <c r="L279" s="52"/>
      <c r="M279" s="62"/>
    </row>
    <row r="280">
      <c r="A280" s="16">
        <f t="shared" si="1"/>
        <v>277</v>
      </c>
      <c r="B280" s="70" t="s">
        <v>619</v>
      </c>
      <c r="C280" s="70" t="s">
        <v>620</v>
      </c>
      <c r="D280" s="76" t="str">
        <f>HYPERLINK("www.spelbutiken.se","Spelbutiken.se (Swe)")</f>
        <v>Spelbutiken.se (Swe)</v>
      </c>
      <c r="E280" s="68">
        <v>43162.0</v>
      </c>
      <c r="F280" s="77" t="s">
        <v>621</v>
      </c>
      <c r="G280" s="17" t="s">
        <v>54</v>
      </c>
      <c r="H280" s="64" t="s">
        <v>622</v>
      </c>
      <c r="I280" s="73" t="s">
        <v>21</v>
      </c>
      <c r="K280" s="52"/>
      <c r="L280" s="52"/>
      <c r="M280" s="62"/>
    </row>
    <row r="281">
      <c r="A281" s="16">
        <f t="shared" si="1"/>
        <v>278</v>
      </c>
      <c r="B281" s="64" t="s">
        <v>23</v>
      </c>
      <c r="C281" s="64" t="s">
        <v>39</v>
      </c>
      <c r="D281" s="64" t="s">
        <v>623</v>
      </c>
      <c r="E281" s="64" t="s">
        <v>624</v>
      </c>
      <c r="F281" s="78" t="s">
        <v>625</v>
      </c>
      <c r="G281" s="17" t="s">
        <v>52</v>
      </c>
      <c r="H281" s="64" t="s">
        <v>626</v>
      </c>
      <c r="I281" s="73" t="s">
        <v>21</v>
      </c>
      <c r="K281" s="52"/>
      <c r="L281" s="52"/>
      <c r="M281" s="62"/>
    </row>
    <row r="282">
      <c r="A282" s="16">
        <f t="shared" si="1"/>
        <v>279</v>
      </c>
      <c r="B282" s="64" t="s">
        <v>23</v>
      </c>
      <c r="C282" s="64" t="s">
        <v>16</v>
      </c>
      <c r="D282" s="72" t="s">
        <v>80</v>
      </c>
      <c r="E282" s="68">
        <v>43193.0</v>
      </c>
      <c r="F282" s="70" t="s">
        <v>627</v>
      </c>
      <c r="G282" s="17" t="s">
        <v>590</v>
      </c>
      <c r="H282" s="64" t="s">
        <v>28</v>
      </c>
      <c r="I282" s="73" t="s">
        <v>21</v>
      </c>
      <c r="K282" s="52"/>
      <c r="L282" s="52"/>
      <c r="M282" s="62"/>
    </row>
    <row r="283">
      <c r="A283" s="16">
        <f t="shared" si="1"/>
        <v>280</v>
      </c>
      <c r="B283" s="64" t="s">
        <v>72</v>
      </c>
      <c r="C283" s="64"/>
      <c r="D283" s="64" t="s">
        <v>628</v>
      </c>
      <c r="E283" s="68">
        <v>43167.0</v>
      </c>
      <c r="F283" s="66" t="s">
        <v>629</v>
      </c>
      <c r="G283" s="17" t="s">
        <v>588</v>
      </c>
      <c r="H283" s="64" t="s">
        <v>28</v>
      </c>
      <c r="I283" s="73" t="s">
        <v>21</v>
      </c>
      <c r="K283" s="52"/>
      <c r="L283" s="52"/>
      <c r="M283" s="62"/>
    </row>
    <row r="284">
      <c r="A284" s="16">
        <f t="shared" si="1"/>
        <v>281</v>
      </c>
      <c r="B284" s="79" t="s">
        <v>23</v>
      </c>
      <c r="C284" s="79" t="s">
        <v>16</v>
      </c>
      <c r="D284" s="80" t="s">
        <v>630</v>
      </c>
      <c r="E284" s="81">
        <v>43166.0</v>
      </c>
      <c r="F284" s="82" t="s">
        <v>631</v>
      </c>
      <c r="G284" s="17" t="s">
        <v>231</v>
      </c>
      <c r="H284" s="79" t="s">
        <v>28</v>
      </c>
      <c r="I284" s="73" t="s">
        <v>21</v>
      </c>
      <c r="K284" s="52"/>
      <c r="L284" s="52"/>
      <c r="M284" s="62"/>
    </row>
    <row r="285">
      <c r="A285" s="16">
        <f t="shared" si="1"/>
        <v>282</v>
      </c>
      <c r="B285" s="64" t="s">
        <v>23</v>
      </c>
      <c r="C285" s="64" t="s">
        <v>39</v>
      </c>
      <c r="D285" s="64" t="s">
        <v>24</v>
      </c>
      <c r="E285" s="64" t="s">
        <v>632</v>
      </c>
      <c r="F285" s="66" t="s">
        <v>633</v>
      </c>
      <c r="G285" s="17" t="s">
        <v>432</v>
      </c>
      <c r="H285" s="64" t="s">
        <v>634</v>
      </c>
      <c r="I285" s="73" t="s">
        <v>21</v>
      </c>
      <c r="K285" s="52"/>
      <c r="L285" s="52"/>
      <c r="M285" s="62"/>
    </row>
    <row r="286">
      <c r="A286" s="16">
        <f t="shared" si="1"/>
        <v>283</v>
      </c>
      <c r="B286" s="64" t="s">
        <v>23</v>
      </c>
      <c r="C286" s="79" t="s">
        <v>39</v>
      </c>
      <c r="D286" s="83" t="s">
        <v>635</v>
      </c>
      <c r="E286" s="64" t="s">
        <v>636</v>
      </c>
      <c r="F286" s="70" t="s">
        <v>637</v>
      </c>
      <c r="G286" s="17" t="s">
        <v>590</v>
      </c>
      <c r="H286" s="64" t="s">
        <v>638</v>
      </c>
      <c r="I286" s="73" t="s">
        <v>21</v>
      </c>
      <c r="K286" s="52"/>
      <c r="L286" s="52"/>
      <c r="M286" s="62"/>
    </row>
    <row r="287">
      <c r="A287" s="16">
        <f t="shared" si="1"/>
        <v>284</v>
      </c>
      <c r="B287" s="64" t="s">
        <v>23</v>
      </c>
      <c r="C287" s="79" t="s">
        <v>39</v>
      </c>
      <c r="D287" s="83" t="s">
        <v>635</v>
      </c>
      <c r="E287" s="68">
        <v>42797.0</v>
      </c>
      <c r="F287" s="70" t="s">
        <v>639</v>
      </c>
      <c r="G287" s="17" t="s">
        <v>19</v>
      </c>
      <c r="H287" s="64" t="s">
        <v>638</v>
      </c>
      <c r="I287" s="73" t="s">
        <v>21</v>
      </c>
      <c r="K287" s="52"/>
      <c r="L287" s="52"/>
      <c r="M287" s="62"/>
    </row>
    <row r="288">
      <c r="A288" s="16">
        <f t="shared" si="1"/>
        <v>285</v>
      </c>
      <c r="B288" s="64" t="s">
        <v>72</v>
      </c>
      <c r="C288" s="64" t="s">
        <v>39</v>
      </c>
      <c r="D288" s="64" t="s">
        <v>640</v>
      </c>
      <c r="E288" s="68">
        <v>42797.0</v>
      </c>
      <c r="F288" s="66" t="s">
        <v>117</v>
      </c>
      <c r="G288" s="17" t="s">
        <v>19</v>
      </c>
      <c r="H288" s="64" t="s">
        <v>641</v>
      </c>
      <c r="I288" s="73" t="s">
        <v>21</v>
      </c>
      <c r="K288" s="52"/>
      <c r="L288" s="52"/>
      <c r="M288" s="62"/>
    </row>
    <row r="289">
      <c r="A289" s="16">
        <f t="shared" si="1"/>
        <v>286</v>
      </c>
      <c r="B289" s="64" t="s">
        <v>72</v>
      </c>
      <c r="C289" s="64" t="s">
        <v>39</v>
      </c>
      <c r="D289" s="64" t="s">
        <v>249</v>
      </c>
      <c r="E289" s="68">
        <v>43172.0</v>
      </c>
      <c r="F289" s="70" t="s">
        <v>642</v>
      </c>
      <c r="G289" s="17" t="s">
        <v>588</v>
      </c>
      <c r="H289" s="64" t="s">
        <v>643</v>
      </c>
      <c r="I289" s="73" t="s">
        <v>21</v>
      </c>
      <c r="K289" s="52"/>
      <c r="L289" s="52"/>
      <c r="M289" s="62"/>
    </row>
    <row r="290">
      <c r="A290" s="16">
        <f t="shared" si="1"/>
        <v>287</v>
      </c>
      <c r="B290" s="64" t="s">
        <v>72</v>
      </c>
      <c r="C290" s="64" t="s">
        <v>16</v>
      </c>
      <c r="D290" s="64" t="s">
        <v>295</v>
      </c>
      <c r="E290" s="68">
        <v>43167.0</v>
      </c>
      <c r="F290" s="70" t="s">
        <v>644</v>
      </c>
      <c r="G290" s="17" t="s">
        <v>432</v>
      </c>
      <c r="H290" s="64" t="s">
        <v>645</v>
      </c>
      <c r="I290" s="73" t="s">
        <v>21</v>
      </c>
      <c r="K290" s="52"/>
      <c r="L290" s="52"/>
      <c r="M290" s="62"/>
    </row>
    <row r="291">
      <c r="A291" s="16">
        <f t="shared" si="1"/>
        <v>288</v>
      </c>
      <c r="B291" s="64" t="s">
        <v>72</v>
      </c>
      <c r="C291" s="64" t="s">
        <v>50</v>
      </c>
      <c r="D291" s="64" t="s">
        <v>295</v>
      </c>
      <c r="E291" s="68">
        <v>43172.0</v>
      </c>
      <c r="F291" s="70" t="s">
        <v>646</v>
      </c>
      <c r="G291" s="17" t="s">
        <v>52</v>
      </c>
      <c r="H291" s="64" t="s">
        <v>645</v>
      </c>
      <c r="I291" s="73" t="s">
        <v>21</v>
      </c>
      <c r="K291" s="52"/>
      <c r="L291" s="52"/>
      <c r="M291" s="62"/>
    </row>
    <row r="292">
      <c r="A292" s="16">
        <f t="shared" si="1"/>
        <v>289</v>
      </c>
      <c r="B292" s="64" t="s">
        <v>23</v>
      </c>
      <c r="C292" s="64" t="s">
        <v>39</v>
      </c>
      <c r="D292" s="64" t="s">
        <v>614</v>
      </c>
      <c r="E292" s="68">
        <v>43173.0</v>
      </c>
      <c r="F292" s="70" t="s">
        <v>647</v>
      </c>
      <c r="G292" s="17" t="s">
        <v>231</v>
      </c>
      <c r="H292" s="64" t="s">
        <v>28</v>
      </c>
      <c r="I292" s="73" t="s">
        <v>21</v>
      </c>
      <c r="K292" s="52"/>
      <c r="L292" s="52"/>
      <c r="M292" s="62"/>
    </row>
    <row r="293">
      <c r="A293" s="16">
        <f t="shared" si="1"/>
        <v>290</v>
      </c>
      <c r="B293" s="64" t="s">
        <v>601</v>
      </c>
      <c r="C293" s="64" t="s">
        <v>39</v>
      </c>
      <c r="D293" s="64" t="s">
        <v>213</v>
      </c>
      <c r="E293" s="68">
        <v>43374.0</v>
      </c>
      <c r="F293" s="70" t="s">
        <v>648</v>
      </c>
      <c r="G293" s="17" t="s">
        <v>590</v>
      </c>
      <c r="H293" s="64" t="s">
        <v>649</v>
      </c>
      <c r="I293" s="73" t="s">
        <v>21</v>
      </c>
      <c r="K293" s="52"/>
      <c r="L293" s="52"/>
      <c r="M293" s="62"/>
    </row>
    <row r="294">
      <c r="A294" s="16">
        <f t="shared" si="1"/>
        <v>291</v>
      </c>
      <c r="B294" s="64" t="s">
        <v>23</v>
      </c>
      <c r="C294" s="64" t="s">
        <v>16</v>
      </c>
      <c r="D294" s="72" t="s">
        <v>650</v>
      </c>
      <c r="E294" s="68">
        <v>43171.0</v>
      </c>
      <c r="F294" s="66" t="s">
        <v>651</v>
      </c>
      <c r="G294" s="17" t="s">
        <v>590</v>
      </c>
      <c r="H294" s="64" t="s">
        <v>28</v>
      </c>
      <c r="I294" s="73" t="s">
        <v>21</v>
      </c>
      <c r="K294" s="52"/>
      <c r="L294" s="52"/>
      <c r="M294" s="62"/>
    </row>
    <row r="295">
      <c r="A295" s="16">
        <f t="shared" si="1"/>
        <v>292</v>
      </c>
      <c r="B295" s="17" t="s">
        <v>72</v>
      </c>
      <c r="C295" s="64" t="s">
        <v>16</v>
      </c>
      <c r="D295" s="64" t="s">
        <v>652</v>
      </c>
      <c r="E295" s="68">
        <v>43169.0</v>
      </c>
      <c r="F295" s="66" t="s">
        <v>653</v>
      </c>
      <c r="G295" s="17" t="s">
        <v>432</v>
      </c>
      <c r="H295" s="64" t="s">
        <v>654</v>
      </c>
      <c r="I295" s="73" t="s">
        <v>21</v>
      </c>
      <c r="K295" s="52"/>
      <c r="L295" s="52"/>
      <c r="M295" s="62"/>
    </row>
    <row r="296">
      <c r="A296" s="16">
        <f t="shared" si="1"/>
        <v>293</v>
      </c>
      <c r="B296" s="64" t="s">
        <v>601</v>
      </c>
      <c r="C296" s="64" t="s">
        <v>16</v>
      </c>
      <c r="D296" s="64" t="s">
        <v>564</v>
      </c>
      <c r="E296" s="67">
        <v>43171.0</v>
      </c>
      <c r="F296" s="66" t="s">
        <v>272</v>
      </c>
      <c r="G296" s="17" t="s">
        <v>231</v>
      </c>
      <c r="H296" s="64" t="s">
        <v>28</v>
      </c>
      <c r="I296" s="73" t="s">
        <v>21</v>
      </c>
      <c r="K296" s="52"/>
      <c r="L296" s="52"/>
      <c r="M296" s="62"/>
    </row>
    <row r="297">
      <c r="A297" s="16">
        <f t="shared" si="1"/>
        <v>294</v>
      </c>
      <c r="B297" s="64" t="s">
        <v>23</v>
      </c>
      <c r="C297" s="64" t="s">
        <v>39</v>
      </c>
      <c r="D297" s="64" t="s">
        <v>655</v>
      </c>
      <c r="E297" s="68">
        <v>43175.0</v>
      </c>
      <c r="F297" s="70" t="s">
        <v>656</v>
      </c>
      <c r="G297" s="17" t="s">
        <v>45</v>
      </c>
      <c r="H297" s="64" t="s">
        <v>28</v>
      </c>
      <c r="I297" s="73" t="s">
        <v>21</v>
      </c>
      <c r="K297" s="52"/>
      <c r="L297" s="52"/>
      <c r="M297" s="62"/>
    </row>
    <row r="298">
      <c r="A298" s="16">
        <f t="shared" si="1"/>
        <v>295</v>
      </c>
      <c r="B298" s="64" t="s">
        <v>72</v>
      </c>
      <c r="C298" s="64" t="s">
        <v>39</v>
      </c>
      <c r="D298" s="64" t="s">
        <v>657</v>
      </c>
      <c r="E298" s="68">
        <v>43171.0</v>
      </c>
      <c r="F298" s="77" t="s">
        <v>658</v>
      </c>
      <c r="G298" s="17" t="s">
        <v>590</v>
      </c>
      <c r="H298" s="64" t="s">
        <v>28</v>
      </c>
      <c r="I298" s="73" t="s">
        <v>21</v>
      </c>
      <c r="K298" s="52"/>
      <c r="L298" s="52"/>
      <c r="M298" s="62"/>
    </row>
    <row r="299">
      <c r="A299" s="16">
        <f t="shared" si="1"/>
        <v>296</v>
      </c>
      <c r="B299" s="64" t="s">
        <v>72</v>
      </c>
      <c r="C299" s="64" t="s">
        <v>16</v>
      </c>
      <c r="D299" s="64" t="s">
        <v>659</v>
      </c>
      <c r="E299" s="68">
        <v>43179.0</v>
      </c>
      <c r="F299" s="70" t="s">
        <v>660</v>
      </c>
      <c r="G299" s="17" t="s">
        <v>590</v>
      </c>
      <c r="H299" s="64" t="s">
        <v>28</v>
      </c>
      <c r="I299" s="73" t="s">
        <v>21</v>
      </c>
      <c r="K299" s="52"/>
      <c r="L299" s="52"/>
      <c r="M299" s="62"/>
    </row>
    <row r="300">
      <c r="A300" s="16">
        <f t="shared" si="1"/>
        <v>297</v>
      </c>
      <c r="B300" s="64" t="s">
        <v>23</v>
      </c>
      <c r="C300" s="64" t="s">
        <v>16</v>
      </c>
      <c r="D300" s="64" t="s">
        <v>661</v>
      </c>
      <c r="E300" s="68">
        <v>43179.0</v>
      </c>
      <c r="F300" s="70" t="s">
        <v>514</v>
      </c>
      <c r="G300" s="17" t="s">
        <v>42</v>
      </c>
      <c r="H300" s="64" t="s">
        <v>28</v>
      </c>
      <c r="I300" s="73" t="s">
        <v>21</v>
      </c>
      <c r="K300" s="52"/>
      <c r="L300" s="52"/>
      <c r="M300" s="62"/>
    </row>
    <row r="301">
      <c r="A301" s="16">
        <f t="shared" si="1"/>
        <v>298</v>
      </c>
      <c r="B301" s="64" t="s">
        <v>23</v>
      </c>
      <c r="C301" s="64" t="s">
        <v>39</v>
      </c>
      <c r="D301" s="64" t="s">
        <v>662</v>
      </c>
      <c r="E301" s="68">
        <v>43179.0</v>
      </c>
      <c r="F301" s="70" t="s">
        <v>663</v>
      </c>
      <c r="G301" s="17" t="s">
        <v>432</v>
      </c>
      <c r="H301" s="64" t="s">
        <v>28</v>
      </c>
      <c r="I301" s="73" t="s">
        <v>21</v>
      </c>
      <c r="K301" s="52"/>
      <c r="L301" s="52"/>
      <c r="M301" s="62"/>
    </row>
    <row r="302">
      <c r="A302" s="16">
        <f t="shared" si="1"/>
        <v>299</v>
      </c>
      <c r="B302" s="64" t="s">
        <v>23</v>
      </c>
      <c r="C302" s="64" t="s">
        <v>39</v>
      </c>
      <c r="D302" s="64" t="s">
        <v>564</v>
      </c>
      <c r="E302" s="68">
        <v>43180.0</v>
      </c>
      <c r="F302" s="66" t="s">
        <v>664</v>
      </c>
      <c r="G302" s="17" t="s">
        <v>231</v>
      </c>
      <c r="H302" s="64" t="s">
        <v>665</v>
      </c>
      <c r="I302" s="73" t="s">
        <v>21</v>
      </c>
      <c r="K302" s="52"/>
      <c r="L302" s="52"/>
      <c r="M302" s="62"/>
    </row>
    <row r="303">
      <c r="A303" s="16">
        <v>300.0</v>
      </c>
      <c r="B303" s="64" t="s">
        <v>72</v>
      </c>
      <c r="C303" s="64" t="s">
        <v>16</v>
      </c>
      <c r="D303" s="64" t="s">
        <v>666</v>
      </c>
      <c r="E303" s="68">
        <v>43181.0</v>
      </c>
      <c r="F303" s="70" t="s">
        <v>667</v>
      </c>
      <c r="G303" s="17" t="s">
        <v>52</v>
      </c>
      <c r="H303" s="64" t="s">
        <v>28</v>
      </c>
      <c r="I303" s="73" t="s">
        <v>21</v>
      </c>
      <c r="K303" s="52"/>
      <c r="L303" s="52"/>
      <c r="M303" s="62"/>
    </row>
    <row r="304">
      <c r="A304" s="16">
        <f t="shared" ref="A304:A334" si="2">A303+1</f>
        <v>301</v>
      </c>
      <c r="B304" s="64" t="s">
        <v>72</v>
      </c>
      <c r="C304" s="64" t="s">
        <v>16</v>
      </c>
      <c r="D304" s="64" t="s">
        <v>668</v>
      </c>
      <c r="E304" s="68">
        <v>43184.0</v>
      </c>
      <c r="F304" s="70" t="s">
        <v>669</v>
      </c>
      <c r="G304" s="17" t="s">
        <v>45</v>
      </c>
      <c r="H304" s="64" t="s">
        <v>28</v>
      </c>
      <c r="I304" s="73" t="s">
        <v>21</v>
      </c>
      <c r="K304" s="52"/>
      <c r="L304" s="52"/>
      <c r="M304" s="62"/>
    </row>
    <row r="305">
      <c r="A305" s="16">
        <f t="shared" si="2"/>
        <v>302</v>
      </c>
      <c r="B305" s="64" t="s">
        <v>72</v>
      </c>
      <c r="C305" s="64" t="s">
        <v>16</v>
      </c>
      <c r="D305" s="64" t="s">
        <v>670</v>
      </c>
      <c r="E305" s="68">
        <v>43168.0</v>
      </c>
      <c r="F305" s="70" t="s">
        <v>671</v>
      </c>
      <c r="G305" s="17" t="s">
        <v>432</v>
      </c>
      <c r="H305" s="64" t="s">
        <v>28</v>
      </c>
      <c r="I305" s="73" t="s">
        <v>21</v>
      </c>
      <c r="K305" s="52"/>
      <c r="L305" s="52"/>
      <c r="M305" s="62"/>
    </row>
    <row r="306">
      <c r="A306" s="16">
        <f t="shared" si="2"/>
        <v>303</v>
      </c>
      <c r="B306" s="64" t="s">
        <v>23</v>
      </c>
      <c r="C306" s="64" t="s">
        <v>16</v>
      </c>
      <c r="D306" s="64" t="s">
        <v>564</v>
      </c>
      <c r="E306" s="68">
        <v>43187.0</v>
      </c>
      <c r="F306" s="66" t="s">
        <v>672</v>
      </c>
      <c r="G306" s="17" t="s">
        <v>19</v>
      </c>
      <c r="H306" s="64" t="s">
        <v>673</v>
      </c>
      <c r="I306" s="73" t="s">
        <v>21</v>
      </c>
      <c r="K306" s="52"/>
      <c r="L306" s="52"/>
      <c r="M306" s="62"/>
    </row>
    <row r="307">
      <c r="A307" s="16">
        <f t="shared" si="2"/>
        <v>304</v>
      </c>
      <c r="B307" s="64" t="s">
        <v>23</v>
      </c>
      <c r="C307" s="64" t="s">
        <v>39</v>
      </c>
      <c r="D307" s="64" t="s">
        <v>408</v>
      </c>
      <c r="E307" s="68">
        <v>43175.0</v>
      </c>
      <c r="F307" s="66" t="s">
        <v>674</v>
      </c>
      <c r="G307" s="17" t="s">
        <v>52</v>
      </c>
      <c r="H307" s="64" t="s">
        <v>675</v>
      </c>
      <c r="I307" s="73" t="s">
        <v>21</v>
      </c>
      <c r="K307" s="52"/>
      <c r="L307" s="52"/>
      <c r="M307" s="62"/>
    </row>
    <row r="308">
      <c r="A308" s="16">
        <f t="shared" si="2"/>
        <v>305</v>
      </c>
      <c r="B308" s="64" t="s">
        <v>23</v>
      </c>
      <c r="C308" s="64" t="s">
        <v>39</v>
      </c>
      <c r="D308" s="64" t="s">
        <v>676</v>
      </c>
      <c r="E308" s="68">
        <v>43187.0</v>
      </c>
      <c r="F308" s="66" t="s">
        <v>677</v>
      </c>
      <c r="G308" s="17" t="s">
        <v>590</v>
      </c>
      <c r="H308" s="64" t="s">
        <v>678</v>
      </c>
      <c r="I308" s="73" t="s">
        <v>21</v>
      </c>
      <c r="K308" s="52"/>
      <c r="L308" s="52"/>
      <c r="M308" s="62"/>
    </row>
    <row r="309">
      <c r="A309" s="16">
        <f t="shared" si="2"/>
        <v>306</v>
      </c>
      <c r="B309" s="64" t="s">
        <v>23</v>
      </c>
      <c r="C309" s="64" t="s">
        <v>16</v>
      </c>
      <c r="D309" s="64" t="s">
        <v>28</v>
      </c>
      <c r="E309" s="84">
        <v>43160.0</v>
      </c>
      <c r="F309" s="70" t="s">
        <v>679</v>
      </c>
      <c r="G309" s="17" t="s">
        <v>52</v>
      </c>
      <c r="H309" s="64" t="s">
        <v>680</v>
      </c>
      <c r="I309" s="73" t="s">
        <v>21</v>
      </c>
      <c r="K309" s="52"/>
      <c r="L309" s="52"/>
      <c r="M309" s="62"/>
    </row>
    <row r="310">
      <c r="A310" s="16">
        <f t="shared" si="2"/>
        <v>307</v>
      </c>
      <c r="B310" s="64" t="s">
        <v>23</v>
      </c>
      <c r="C310" s="64" t="s">
        <v>39</v>
      </c>
      <c r="D310" s="64" t="s">
        <v>623</v>
      </c>
      <c r="E310" s="64" t="s">
        <v>681</v>
      </c>
      <c r="F310" s="66" t="s">
        <v>682</v>
      </c>
      <c r="G310" s="17" t="s">
        <v>590</v>
      </c>
      <c r="H310" s="64" t="s">
        <v>683</v>
      </c>
      <c r="I310" s="73" t="s">
        <v>21</v>
      </c>
      <c r="K310" s="52"/>
      <c r="L310" s="52"/>
      <c r="M310" s="62"/>
    </row>
    <row r="311">
      <c r="A311" s="16">
        <f t="shared" si="2"/>
        <v>308</v>
      </c>
      <c r="B311" s="64" t="s">
        <v>72</v>
      </c>
      <c r="C311" s="64" t="s">
        <v>39</v>
      </c>
      <c r="D311" s="72" t="s">
        <v>522</v>
      </c>
      <c r="E311" s="74">
        <v>43190.0</v>
      </c>
      <c r="F311" s="70" t="s">
        <v>684</v>
      </c>
      <c r="G311" s="17" t="s">
        <v>588</v>
      </c>
      <c r="H311" s="64" t="s">
        <v>28</v>
      </c>
      <c r="I311" s="73" t="s">
        <v>21</v>
      </c>
      <c r="K311" s="52"/>
      <c r="L311" s="52"/>
      <c r="M311" s="62"/>
    </row>
    <row r="312">
      <c r="A312" s="16">
        <f t="shared" si="2"/>
        <v>309</v>
      </c>
      <c r="B312" s="64" t="s">
        <v>23</v>
      </c>
      <c r="C312" s="64" t="s">
        <v>39</v>
      </c>
      <c r="D312" s="64" t="s">
        <v>685</v>
      </c>
      <c r="E312" s="74">
        <v>43171.0</v>
      </c>
      <c r="F312" s="70" t="s">
        <v>597</v>
      </c>
      <c r="G312" s="17" t="s">
        <v>432</v>
      </c>
      <c r="H312" s="64" t="s">
        <v>28</v>
      </c>
      <c r="I312" s="73" t="s">
        <v>21</v>
      </c>
      <c r="K312" s="52"/>
      <c r="L312" s="52"/>
      <c r="M312" s="62"/>
    </row>
    <row r="313">
      <c r="A313" s="16">
        <f t="shared" si="2"/>
        <v>310</v>
      </c>
      <c r="B313" s="64" t="s">
        <v>23</v>
      </c>
      <c r="C313" s="64" t="s">
        <v>16</v>
      </c>
      <c r="D313" s="64" t="s">
        <v>686</v>
      </c>
      <c r="E313" s="74">
        <v>43197.0</v>
      </c>
      <c r="F313" s="66" t="s">
        <v>687</v>
      </c>
      <c r="G313" s="17" t="s">
        <v>590</v>
      </c>
      <c r="H313" s="64" t="s">
        <v>688</v>
      </c>
      <c r="I313" s="73" t="s">
        <v>21</v>
      </c>
      <c r="K313" s="52"/>
      <c r="L313" s="52"/>
      <c r="M313" s="62"/>
    </row>
    <row r="314">
      <c r="A314" s="16">
        <f t="shared" si="2"/>
        <v>311</v>
      </c>
      <c r="B314" s="64" t="s">
        <v>23</v>
      </c>
      <c r="C314" s="64" t="s">
        <v>39</v>
      </c>
      <c r="D314" s="64" t="s">
        <v>689</v>
      </c>
      <c r="E314" s="74">
        <v>43347.0</v>
      </c>
      <c r="F314" s="70" t="s">
        <v>690</v>
      </c>
      <c r="G314" s="17" t="s">
        <v>590</v>
      </c>
      <c r="H314" s="64" t="s">
        <v>28</v>
      </c>
      <c r="I314" s="73" t="s">
        <v>21</v>
      </c>
      <c r="K314" s="52"/>
      <c r="L314" s="52"/>
      <c r="M314" s="62"/>
    </row>
    <row r="315">
      <c r="A315" s="16">
        <f t="shared" si="2"/>
        <v>312</v>
      </c>
      <c r="B315" s="64" t="s">
        <v>23</v>
      </c>
      <c r="C315" s="64" t="s">
        <v>16</v>
      </c>
      <c r="D315" s="64" t="s">
        <v>567</v>
      </c>
      <c r="E315" s="74">
        <v>43200.0</v>
      </c>
      <c r="F315" s="66" t="s">
        <v>691</v>
      </c>
      <c r="G315" s="17" t="s">
        <v>52</v>
      </c>
      <c r="H315" s="64" t="s">
        <v>692</v>
      </c>
      <c r="I315" s="73" t="s">
        <v>21</v>
      </c>
      <c r="K315" s="52"/>
      <c r="L315" s="52"/>
      <c r="M315" s="62"/>
    </row>
    <row r="316">
      <c r="A316" s="16">
        <f t="shared" si="2"/>
        <v>313</v>
      </c>
      <c r="B316" s="64" t="s">
        <v>197</v>
      </c>
      <c r="C316" s="64" t="s">
        <v>39</v>
      </c>
      <c r="D316" s="64" t="s">
        <v>668</v>
      </c>
      <c r="E316" s="67">
        <v>43255.0</v>
      </c>
      <c r="F316" s="70" t="s">
        <v>693</v>
      </c>
      <c r="G316" s="17" t="s">
        <v>588</v>
      </c>
      <c r="H316" s="85"/>
      <c r="I316" s="73" t="s">
        <v>21</v>
      </c>
      <c r="K316" s="52"/>
      <c r="L316" s="52"/>
      <c r="M316" s="62"/>
    </row>
    <row r="317">
      <c r="A317" s="16">
        <f t="shared" si="2"/>
        <v>314</v>
      </c>
      <c r="B317" s="64" t="s">
        <v>197</v>
      </c>
      <c r="C317" s="64" t="s">
        <v>16</v>
      </c>
      <c r="D317" s="64" t="s">
        <v>694</v>
      </c>
      <c r="E317" s="68">
        <v>42907.0</v>
      </c>
      <c r="F317" s="70" t="s">
        <v>695</v>
      </c>
      <c r="G317" s="17" t="s">
        <v>19</v>
      </c>
      <c r="H317" s="64" t="s">
        <v>696</v>
      </c>
      <c r="I317" s="73" t="s">
        <v>21</v>
      </c>
      <c r="K317" s="52"/>
      <c r="L317" s="52"/>
      <c r="M317" s="62"/>
    </row>
    <row r="318">
      <c r="A318" s="16">
        <f t="shared" si="2"/>
        <v>315</v>
      </c>
      <c r="B318" s="64" t="s">
        <v>23</v>
      </c>
      <c r="C318" s="64" t="s">
        <v>39</v>
      </c>
      <c r="D318" s="64" t="s">
        <v>697</v>
      </c>
      <c r="E318" s="74">
        <v>43203.0</v>
      </c>
      <c r="F318" s="70" t="s">
        <v>320</v>
      </c>
      <c r="G318" s="17" t="s">
        <v>42</v>
      </c>
      <c r="H318" s="64" t="s">
        <v>698</v>
      </c>
      <c r="I318" s="73" t="s">
        <v>21</v>
      </c>
      <c r="K318" s="52"/>
      <c r="L318" s="52"/>
      <c r="M318" s="62"/>
    </row>
    <row r="319">
      <c r="A319" s="16">
        <f t="shared" si="2"/>
        <v>316</v>
      </c>
      <c r="B319" s="64" t="s">
        <v>23</v>
      </c>
      <c r="C319" s="64" t="s">
        <v>39</v>
      </c>
      <c r="D319" s="64" t="s">
        <v>567</v>
      </c>
      <c r="E319" s="68">
        <v>43206.0</v>
      </c>
      <c r="F319" s="66" t="s">
        <v>699</v>
      </c>
      <c r="G319" s="17" t="s">
        <v>52</v>
      </c>
      <c r="H319" s="64" t="s">
        <v>700</v>
      </c>
      <c r="I319" s="73" t="s">
        <v>21</v>
      </c>
      <c r="K319" s="52"/>
      <c r="L319" s="52"/>
      <c r="M319" s="62"/>
    </row>
    <row r="320">
      <c r="A320" s="16">
        <f t="shared" si="2"/>
        <v>317</v>
      </c>
      <c r="B320" s="64" t="s">
        <v>23</v>
      </c>
      <c r="C320" s="64" t="s">
        <v>39</v>
      </c>
      <c r="D320" s="72" t="s">
        <v>576</v>
      </c>
      <c r="E320" s="68">
        <v>43199.0</v>
      </c>
      <c r="F320" s="66" t="s">
        <v>701</v>
      </c>
      <c r="G320" s="17" t="s">
        <v>432</v>
      </c>
      <c r="H320" s="64" t="s">
        <v>702</v>
      </c>
      <c r="I320" s="73" t="s">
        <v>21</v>
      </c>
      <c r="K320" s="52"/>
      <c r="L320" s="52"/>
      <c r="M320" s="62"/>
    </row>
    <row r="321">
      <c r="A321" s="16">
        <f t="shared" si="2"/>
        <v>318</v>
      </c>
      <c r="B321" s="64" t="s">
        <v>23</v>
      </c>
      <c r="C321" s="64" t="s">
        <v>39</v>
      </c>
      <c r="D321" s="72" t="s">
        <v>703</v>
      </c>
      <c r="E321" s="68">
        <v>43204.0</v>
      </c>
      <c r="F321" s="66" t="s">
        <v>704</v>
      </c>
      <c r="G321" s="17" t="s">
        <v>590</v>
      </c>
      <c r="H321" s="64" t="s">
        <v>28</v>
      </c>
      <c r="I321" s="73" t="s">
        <v>21</v>
      </c>
      <c r="K321" s="52"/>
      <c r="L321" s="52"/>
      <c r="M321" s="62"/>
    </row>
    <row r="322">
      <c r="A322" s="16">
        <f t="shared" si="2"/>
        <v>319</v>
      </c>
      <c r="B322" s="64" t="s">
        <v>72</v>
      </c>
      <c r="C322" s="64" t="s">
        <v>244</v>
      </c>
      <c r="D322" s="72" t="s">
        <v>705</v>
      </c>
      <c r="E322" s="68" t="s">
        <v>706</v>
      </c>
      <c r="F322" s="66" t="s">
        <v>707</v>
      </c>
      <c r="G322" s="17" t="s">
        <v>432</v>
      </c>
      <c r="H322" s="64" t="s">
        <v>708</v>
      </c>
      <c r="I322" s="73" t="s">
        <v>21</v>
      </c>
      <c r="K322" s="52"/>
      <c r="L322" s="52"/>
      <c r="M322" s="62"/>
    </row>
    <row r="323">
      <c r="A323" s="16">
        <f t="shared" si="2"/>
        <v>320</v>
      </c>
      <c r="B323" s="64" t="s">
        <v>525</v>
      </c>
      <c r="C323" s="64" t="s">
        <v>39</v>
      </c>
      <c r="D323" s="64" t="s">
        <v>709</v>
      </c>
      <c r="E323" s="64" t="s">
        <v>710</v>
      </c>
      <c r="F323" s="66" t="s">
        <v>711</v>
      </c>
      <c r="G323" s="17" t="s">
        <v>231</v>
      </c>
      <c r="H323" s="64" t="s">
        <v>712</v>
      </c>
      <c r="I323" s="73" t="s">
        <v>21</v>
      </c>
      <c r="K323" s="52"/>
      <c r="L323" s="52"/>
      <c r="M323" s="62"/>
    </row>
    <row r="324">
      <c r="A324" s="16">
        <f t="shared" si="2"/>
        <v>321</v>
      </c>
      <c r="B324" s="64" t="s">
        <v>23</v>
      </c>
      <c r="C324" s="64" t="s">
        <v>39</v>
      </c>
      <c r="D324" s="64" t="s">
        <v>713</v>
      </c>
      <c r="E324" s="64" t="s">
        <v>714</v>
      </c>
      <c r="F324" s="66" t="s">
        <v>715</v>
      </c>
      <c r="G324" s="17" t="s">
        <v>588</v>
      </c>
      <c r="H324" s="64" t="s">
        <v>716</v>
      </c>
      <c r="I324" s="73" t="s">
        <v>21</v>
      </c>
      <c r="K324" s="52"/>
      <c r="L324" s="52"/>
      <c r="M324" s="62"/>
    </row>
    <row r="325">
      <c r="A325" s="16">
        <f t="shared" si="2"/>
        <v>322</v>
      </c>
      <c r="B325" s="64" t="s">
        <v>23</v>
      </c>
      <c r="C325" s="64" t="s">
        <v>244</v>
      </c>
      <c r="D325" s="64" t="s">
        <v>717</v>
      </c>
      <c r="E325" s="64" t="s">
        <v>718</v>
      </c>
      <c r="F325" s="66" t="s">
        <v>719</v>
      </c>
      <c r="G325" s="17" t="s">
        <v>231</v>
      </c>
      <c r="H325" s="64" t="s">
        <v>720</v>
      </c>
      <c r="I325" s="73" t="s">
        <v>21</v>
      </c>
      <c r="K325" s="52"/>
      <c r="L325" s="52"/>
      <c r="M325" s="62"/>
    </row>
    <row r="326">
      <c r="A326" s="16">
        <f t="shared" si="2"/>
        <v>323</v>
      </c>
      <c r="B326" s="64" t="s">
        <v>23</v>
      </c>
      <c r="C326" s="64" t="s">
        <v>244</v>
      </c>
      <c r="D326" s="72" t="s">
        <v>80</v>
      </c>
      <c r="E326" s="64" t="s">
        <v>718</v>
      </c>
      <c r="F326" s="66" t="s">
        <v>721</v>
      </c>
      <c r="G326" s="17" t="s">
        <v>590</v>
      </c>
      <c r="H326" s="64" t="s">
        <v>28</v>
      </c>
      <c r="I326" s="73" t="s">
        <v>21</v>
      </c>
      <c r="K326" s="52"/>
      <c r="L326" s="52"/>
      <c r="M326" s="62"/>
    </row>
    <row r="327">
      <c r="A327" s="16">
        <f t="shared" si="2"/>
        <v>324</v>
      </c>
      <c r="B327" s="64" t="s">
        <v>23</v>
      </c>
      <c r="C327" s="64" t="s">
        <v>244</v>
      </c>
      <c r="D327" s="72" t="s">
        <v>722</v>
      </c>
      <c r="E327" s="64" t="s">
        <v>718</v>
      </c>
      <c r="F327" s="66" t="s">
        <v>723</v>
      </c>
      <c r="G327" s="17" t="s">
        <v>588</v>
      </c>
      <c r="H327" s="64" t="s">
        <v>724</v>
      </c>
      <c r="I327" s="73" t="s">
        <v>21</v>
      </c>
      <c r="K327" s="52"/>
      <c r="L327" s="52"/>
      <c r="M327" s="62"/>
    </row>
    <row r="328">
      <c r="A328" s="16">
        <f t="shared" si="2"/>
        <v>325</v>
      </c>
      <c r="B328" s="64" t="s">
        <v>725</v>
      </c>
      <c r="C328" s="64" t="s">
        <v>39</v>
      </c>
      <c r="D328" s="64" t="s">
        <v>726</v>
      </c>
      <c r="E328" s="64" t="s">
        <v>718</v>
      </c>
      <c r="F328" s="66" t="s">
        <v>727</v>
      </c>
      <c r="G328" s="17" t="s">
        <v>588</v>
      </c>
      <c r="H328" s="64" t="s">
        <v>728</v>
      </c>
      <c r="I328" s="73" t="s">
        <v>21</v>
      </c>
      <c r="K328" s="52"/>
      <c r="L328" s="52"/>
      <c r="M328" s="62"/>
    </row>
    <row r="329">
      <c r="A329" s="16">
        <f t="shared" si="2"/>
        <v>326</v>
      </c>
      <c r="B329" s="64" t="s">
        <v>72</v>
      </c>
      <c r="C329" s="64" t="s">
        <v>39</v>
      </c>
      <c r="D329" s="64" t="s">
        <v>125</v>
      </c>
      <c r="E329" s="64" t="s">
        <v>729</v>
      </c>
      <c r="F329" s="66" t="s">
        <v>730</v>
      </c>
      <c r="G329" s="17" t="s">
        <v>590</v>
      </c>
      <c r="H329" s="64" t="s">
        <v>731</v>
      </c>
      <c r="I329" s="73" t="s">
        <v>21</v>
      </c>
      <c r="K329" s="52"/>
      <c r="L329" s="52"/>
      <c r="M329" s="62"/>
    </row>
    <row r="330">
      <c r="A330" s="16">
        <f t="shared" si="2"/>
        <v>327</v>
      </c>
      <c r="B330" s="64" t="s">
        <v>72</v>
      </c>
      <c r="C330" s="64" t="s">
        <v>39</v>
      </c>
      <c r="D330" s="72" t="s">
        <v>522</v>
      </c>
      <c r="E330" s="64" t="s">
        <v>732</v>
      </c>
      <c r="F330" s="66" t="s">
        <v>733</v>
      </c>
      <c r="G330" s="17" t="s">
        <v>588</v>
      </c>
      <c r="H330" s="64" t="s">
        <v>734</v>
      </c>
      <c r="I330" s="73" t="s">
        <v>21</v>
      </c>
      <c r="K330" s="52"/>
      <c r="L330" s="52"/>
      <c r="M330" s="62"/>
    </row>
    <row r="331">
      <c r="A331" s="16">
        <f t="shared" si="2"/>
        <v>328</v>
      </c>
      <c r="B331" s="64" t="s">
        <v>601</v>
      </c>
      <c r="C331" s="64" t="s">
        <v>244</v>
      </c>
      <c r="D331" s="64" t="s">
        <v>147</v>
      </c>
      <c r="E331" s="64" t="s">
        <v>735</v>
      </c>
      <c r="F331" s="66" t="s">
        <v>736</v>
      </c>
      <c r="G331" s="17" t="s">
        <v>588</v>
      </c>
      <c r="H331" s="64" t="s">
        <v>737</v>
      </c>
      <c r="I331" s="73" t="s">
        <v>21</v>
      </c>
      <c r="K331" s="52"/>
      <c r="L331" s="52"/>
      <c r="M331" s="62"/>
    </row>
    <row r="332">
      <c r="A332" s="16">
        <f t="shared" si="2"/>
        <v>329</v>
      </c>
      <c r="B332" s="64" t="s">
        <v>601</v>
      </c>
      <c r="C332" s="64" t="s">
        <v>39</v>
      </c>
      <c r="D332" s="64" t="s">
        <v>738</v>
      </c>
      <c r="E332" s="64" t="s">
        <v>729</v>
      </c>
      <c r="F332" s="66" t="s">
        <v>629</v>
      </c>
      <c r="G332" s="17" t="s">
        <v>588</v>
      </c>
      <c r="H332" s="64" t="s">
        <v>28</v>
      </c>
      <c r="I332" s="73" t="s">
        <v>21</v>
      </c>
      <c r="K332" s="52"/>
      <c r="L332" s="52"/>
      <c r="M332" s="62"/>
    </row>
    <row r="333">
      <c r="A333" s="16">
        <f t="shared" si="2"/>
        <v>330</v>
      </c>
      <c r="B333" s="64" t="s">
        <v>601</v>
      </c>
      <c r="C333" s="64" t="s">
        <v>39</v>
      </c>
      <c r="D333" s="64" t="s">
        <v>147</v>
      </c>
      <c r="E333" s="64" t="s">
        <v>735</v>
      </c>
      <c r="F333" s="66" t="s">
        <v>739</v>
      </c>
      <c r="G333" s="17" t="s">
        <v>432</v>
      </c>
      <c r="H333" s="64" t="s">
        <v>28</v>
      </c>
      <c r="I333" s="73" t="s">
        <v>21</v>
      </c>
      <c r="K333" s="52"/>
      <c r="L333" s="52"/>
      <c r="M333" s="62"/>
    </row>
    <row r="334">
      <c r="A334" s="16">
        <f t="shared" si="2"/>
        <v>331</v>
      </c>
      <c r="B334" s="64" t="s">
        <v>72</v>
      </c>
      <c r="C334" s="64" t="s">
        <v>39</v>
      </c>
      <c r="D334" s="72" t="s">
        <v>522</v>
      </c>
      <c r="E334" s="64" t="s">
        <v>740</v>
      </c>
      <c r="F334" s="66" t="s">
        <v>741</v>
      </c>
      <c r="G334" s="17" t="s">
        <v>588</v>
      </c>
      <c r="H334" s="64" t="s">
        <v>28</v>
      </c>
      <c r="I334" s="73" t="s">
        <v>21</v>
      </c>
      <c r="K334" s="52"/>
      <c r="L334" s="52"/>
      <c r="M334" s="62"/>
    </row>
    <row r="335">
      <c r="A335" s="16">
        <v>332.0</v>
      </c>
      <c r="B335" s="64" t="s">
        <v>72</v>
      </c>
      <c r="C335" s="64" t="s">
        <v>39</v>
      </c>
      <c r="D335" s="72" t="s">
        <v>522</v>
      </c>
      <c r="E335" s="64" t="s">
        <v>710</v>
      </c>
      <c r="F335" s="66" t="s">
        <v>742</v>
      </c>
      <c r="G335" s="17" t="s">
        <v>588</v>
      </c>
      <c r="H335" s="64" t="s">
        <v>743</v>
      </c>
      <c r="I335" s="73" t="s">
        <v>21</v>
      </c>
      <c r="K335" s="52"/>
      <c r="L335" s="52"/>
      <c r="M335" s="62"/>
    </row>
    <row r="336">
      <c r="A336" s="16">
        <v>333.0</v>
      </c>
      <c r="B336" s="64" t="s">
        <v>72</v>
      </c>
      <c r="C336" s="64" t="s">
        <v>39</v>
      </c>
      <c r="D336" s="64" t="s">
        <v>614</v>
      </c>
      <c r="E336" s="68">
        <v>43195.0</v>
      </c>
      <c r="F336" s="70" t="s">
        <v>744</v>
      </c>
      <c r="G336" s="17" t="s">
        <v>588</v>
      </c>
      <c r="H336" s="64" t="s">
        <v>28</v>
      </c>
      <c r="I336" s="73" t="s">
        <v>21</v>
      </c>
      <c r="K336" s="52"/>
      <c r="L336" s="52"/>
      <c r="M336" s="62"/>
    </row>
    <row r="337">
      <c r="A337" s="16">
        <v>334.0</v>
      </c>
      <c r="B337" s="64" t="s">
        <v>23</v>
      </c>
      <c r="C337" s="64" t="s">
        <v>377</v>
      </c>
      <c r="D337" s="64" t="s">
        <v>745</v>
      </c>
      <c r="E337" s="64" t="s">
        <v>732</v>
      </c>
      <c r="F337" s="70" t="s">
        <v>746</v>
      </c>
      <c r="G337" s="17" t="s">
        <v>52</v>
      </c>
      <c r="H337" s="64" t="s">
        <v>28</v>
      </c>
      <c r="I337" s="73" t="s">
        <v>21</v>
      </c>
      <c r="K337" s="52"/>
      <c r="L337" s="52"/>
      <c r="M337" s="62"/>
    </row>
    <row r="338">
      <c r="A338" s="16">
        <v>335.0</v>
      </c>
      <c r="B338" s="64" t="s">
        <v>72</v>
      </c>
      <c r="C338" s="64" t="s">
        <v>39</v>
      </c>
      <c r="D338" s="64" t="s">
        <v>295</v>
      </c>
      <c r="E338" s="68">
        <v>43225.0</v>
      </c>
      <c r="F338" s="70" t="s">
        <v>747</v>
      </c>
      <c r="G338" s="17" t="s">
        <v>588</v>
      </c>
      <c r="H338" s="64" t="s">
        <v>748</v>
      </c>
      <c r="I338" s="73" t="s">
        <v>21</v>
      </c>
      <c r="K338" s="52"/>
      <c r="L338" s="52"/>
      <c r="M338" s="62"/>
    </row>
    <row r="339">
      <c r="A339" s="16">
        <v>336.0</v>
      </c>
      <c r="B339" s="64" t="s">
        <v>23</v>
      </c>
      <c r="C339" s="64" t="s">
        <v>39</v>
      </c>
      <c r="D339" s="72" t="s">
        <v>80</v>
      </c>
      <c r="E339" s="64" t="s">
        <v>749</v>
      </c>
      <c r="F339" s="82" t="s">
        <v>750</v>
      </c>
      <c r="G339" s="17" t="s">
        <v>42</v>
      </c>
      <c r="H339" s="64" t="s">
        <v>28</v>
      </c>
      <c r="I339" s="73" t="s">
        <v>21</v>
      </c>
      <c r="K339" s="52"/>
      <c r="L339" s="52"/>
      <c r="M339" s="62"/>
    </row>
    <row r="340">
      <c r="A340" s="16">
        <v>337.0</v>
      </c>
      <c r="B340" s="64" t="s">
        <v>72</v>
      </c>
      <c r="C340" s="64" t="s">
        <v>244</v>
      </c>
      <c r="D340" s="64" t="s">
        <v>751</v>
      </c>
      <c r="E340" s="68">
        <v>43105.0</v>
      </c>
      <c r="F340" s="66" t="s">
        <v>752</v>
      </c>
      <c r="G340" s="17" t="s">
        <v>588</v>
      </c>
      <c r="H340" s="64" t="s">
        <v>28</v>
      </c>
      <c r="I340" s="73" t="s">
        <v>21</v>
      </c>
      <c r="K340" s="52"/>
      <c r="L340" s="52"/>
      <c r="M340" s="62"/>
    </row>
    <row r="341">
      <c r="A341" s="16">
        <v>338.0</v>
      </c>
      <c r="B341" s="64" t="s">
        <v>23</v>
      </c>
      <c r="C341" s="64" t="s">
        <v>244</v>
      </c>
      <c r="D341" s="64" t="s">
        <v>753</v>
      </c>
      <c r="E341" s="68">
        <v>43136.0</v>
      </c>
      <c r="F341" s="70" t="s">
        <v>754</v>
      </c>
      <c r="G341" s="17" t="s">
        <v>590</v>
      </c>
      <c r="H341" s="64" t="s">
        <v>755</v>
      </c>
      <c r="I341" s="73" t="s">
        <v>21</v>
      </c>
      <c r="K341" s="52"/>
      <c r="L341" s="52"/>
      <c r="M341" s="62"/>
    </row>
    <row r="342">
      <c r="A342" s="16">
        <v>339.0</v>
      </c>
      <c r="B342" s="64" t="s">
        <v>23</v>
      </c>
      <c r="C342" s="64" t="s">
        <v>244</v>
      </c>
      <c r="D342" s="64" t="s">
        <v>756</v>
      </c>
      <c r="E342" s="68">
        <v>43256.0</v>
      </c>
      <c r="F342" s="70" t="s">
        <v>757</v>
      </c>
      <c r="G342" s="17" t="s">
        <v>432</v>
      </c>
      <c r="H342" s="64" t="s">
        <v>755</v>
      </c>
      <c r="I342" s="73" t="s">
        <v>21</v>
      </c>
      <c r="K342" s="52"/>
      <c r="L342" s="52"/>
      <c r="M342" s="62"/>
    </row>
    <row r="343">
      <c r="A343" s="16">
        <v>340.0</v>
      </c>
      <c r="B343" s="64" t="s">
        <v>72</v>
      </c>
      <c r="C343" s="64" t="s">
        <v>39</v>
      </c>
      <c r="D343" s="64" t="s">
        <v>758</v>
      </c>
      <c r="E343" s="68">
        <v>43409.0</v>
      </c>
      <c r="F343" s="70" t="s">
        <v>759</v>
      </c>
      <c r="G343" s="17" t="s">
        <v>588</v>
      </c>
      <c r="H343" s="64" t="s">
        <v>760</v>
      </c>
      <c r="I343" s="73" t="s">
        <v>21</v>
      </c>
      <c r="K343" s="52"/>
      <c r="L343" s="52"/>
      <c r="M343" s="62"/>
    </row>
    <row r="344">
      <c r="A344" s="16">
        <v>341.0</v>
      </c>
      <c r="B344" s="64" t="s">
        <v>72</v>
      </c>
      <c r="C344" s="64" t="s">
        <v>39</v>
      </c>
      <c r="D344" s="64" t="s">
        <v>761</v>
      </c>
      <c r="E344" s="68">
        <v>43378.0</v>
      </c>
      <c r="F344" s="70" t="s">
        <v>762</v>
      </c>
      <c r="G344" s="17" t="s">
        <v>590</v>
      </c>
      <c r="H344" s="64" t="s">
        <v>28</v>
      </c>
      <c r="I344" s="73" t="s">
        <v>21</v>
      </c>
      <c r="K344" s="52"/>
      <c r="L344" s="52"/>
      <c r="M344" s="62"/>
    </row>
    <row r="345">
      <c r="A345" s="16">
        <v>342.0</v>
      </c>
      <c r="B345" s="64" t="s">
        <v>72</v>
      </c>
      <c r="C345" s="64" t="s">
        <v>39</v>
      </c>
      <c r="D345" s="64" t="s">
        <v>763</v>
      </c>
      <c r="E345" s="68">
        <v>43439.0</v>
      </c>
      <c r="F345" s="70" t="s">
        <v>764</v>
      </c>
      <c r="G345" s="17" t="s">
        <v>590</v>
      </c>
      <c r="H345" s="64" t="s">
        <v>765</v>
      </c>
      <c r="I345" s="73" t="s">
        <v>21</v>
      </c>
      <c r="K345" s="52"/>
      <c r="L345" s="52"/>
      <c r="M345" s="62"/>
    </row>
    <row r="346">
      <c r="A346" s="16">
        <v>343.0</v>
      </c>
      <c r="B346" s="64" t="s">
        <v>72</v>
      </c>
      <c r="C346" s="64" t="s">
        <v>244</v>
      </c>
      <c r="D346" s="72" t="s">
        <v>766</v>
      </c>
      <c r="E346" s="68">
        <v>43286.0</v>
      </c>
      <c r="F346" s="70" t="s">
        <v>767</v>
      </c>
      <c r="G346" s="17" t="s">
        <v>432</v>
      </c>
      <c r="H346" s="64" t="s">
        <v>768</v>
      </c>
      <c r="I346" s="73" t="s">
        <v>21</v>
      </c>
      <c r="K346" s="52"/>
      <c r="L346" s="52"/>
      <c r="M346" s="62"/>
    </row>
    <row r="347">
      <c r="A347" s="16">
        <v>344.0</v>
      </c>
      <c r="B347" s="64" t="s">
        <v>197</v>
      </c>
      <c r="C347" s="64" t="s">
        <v>244</v>
      </c>
      <c r="D347" s="64" t="s">
        <v>769</v>
      </c>
      <c r="E347" s="68">
        <v>42797.0</v>
      </c>
      <c r="F347" s="70" t="s">
        <v>770</v>
      </c>
      <c r="G347" s="17" t="s">
        <v>19</v>
      </c>
      <c r="H347" s="64" t="s">
        <v>771</v>
      </c>
      <c r="I347" s="73" t="s">
        <v>21</v>
      </c>
      <c r="K347" s="52"/>
      <c r="L347" s="52"/>
      <c r="M347" s="62"/>
    </row>
    <row r="348">
      <c r="A348" s="16">
        <v>345.0</v>
      </c>
      <c r="B348" s="64" t="s">
        <v>72</v>
      </c>
      <c r="C348" s="64" t="s">
        <v>16</v>
      </c>
      <c r="D348" s="64" t="s">
        <v>187</v>
      </c>
      <c r="E348" s="68">
        <v>43136.0</v>
      </c>
      <c r="F348" s="70" t="s">
        <v>772</v>
      </c>
      <c r="G348" s="17" t="s">
        <v>588</v>
      </c>
      <c r="H348" s="64" t="s">
        <v>28</v>
      </c>
      <c r="I348" s="73" t="s">
        <v>21</v>
      </c>
      <c r="K348" s="52"/>
      <c r="L348" s="52"/>
      <c r="M348" s="62"/>
    </row>
    <row r="349">
      <c r="A349" s="16">
        <v>346.0</v>
      </c>
      <c r="B349" s="64" t="s">
        <v>72</v>
      </c>
      <c r="C349" s="64" t="s">
        <v>16</v>
      </c>
      <c r="D349" s="64" t="s">
        <v>773</v>
      </c>
      <c r="E349" s="68">
        <v>43195.0</v>
      </c>
      <c r="F349" s="70" t="s">
        <v>774</v>
      </c>
      <c r="G349" s="17" t="s">
        <v>432</v>
      </c>
      <c r="H349" s="64" t="s">
        <v>28</v>
      </c>
      <c r="I349" s="73" t="s">
        <v>21</v>
      </c>
      <c r="K349" s="52"/>
      <c r="L349" s="52"/>
      <c r="M349" s="62"/>
    </row>
    <row r="350">
      <c r="A350" s="16">
        <v>347.0</v>
      </c>
      <c r="B350" s="64" t="s">
        <v>72</v>
      </c>
      <c r="C350" s="64" t="s">
        <v>16</v>
      </c>
      <c r="D350" s="72" t="s">
        <v>204</v>
      </c>
      <c r="E350" s="68">
        <v>43317.0</v>
      </c>
      <c r="F350" s="70" t="s">
        <v>775</v>
      </c>
      <c r="G350" s="17" t="s">
        <v>432</v>
      </c>
      <c r="H350" s="64" t="s">
        <v>28</v>
      </c>
      <c r="I350" s="73" t="s">
        <v>21</v>
      </c>
      <c r="K350" s="52"/>
      <c r="L350" s="52"/>
      <c r="M350" s="62"/>
    </row>
    <row r="351">
      <c r="A351" s="16">
        <v>348.0</v>
      </c>
      <c r="B351" s="64" t="s">
        <v>23</v>
      </c>
      <c r="C351" s="64" t="s">
        <v>16</v>
      </c>
      <c r="D351" s="64" t="s">
        <v>40</v>
      </c>
      <c r="E351" s="68">
        <v>43241.0</v>
      </c>
      <c r="F351" s="70" t="s">
        <v>776</v>
      </c>
      <c r="G351" s="17" t="s">
        <v>590</v>
      </c>
      <c r="H351" s="64" t="s">
        <v>28</v>
      </c>
      <c r="I351" s="73" t="s">
        <v>21</v>
      </c>
      <c r="K351" s="52"/>
      <c r="L351" s="52"/>
      <c r="M351" s="62"/>
    </row>
    <row r="352">
      <c r="A352" s="16">
        <v>349.0</v>
      </c>
      <c r="B352" s="64" t="s">
        <v>23</v>
      </c>
      <c r="C352" s="64" t="s">
        <v>16</v>
      </c>
      <c r="D352" s="64" t="s">
        <v>40</v>
      </c>
      <c r="E352" s="68">
        <v>43243.0</v>
      </c>
      <c r="F352" s="70" t="s">
        <v>777</v>
      </c>
      <c r="G352" s="17" t="s">
        <v>588</v>
      </c>
      <c r="H352" s="64" t="s">
        <v>778</v>
      </c>
      <c r="I352" s="73" t="s">
        <v>21</v>
      </c>
      <c r="K352" s="52"/>
      <c r="L352" s="52"/>
      <c r="M352" s="62"/>
    </row>
    <row r="353">
      <c r="A353" s="16">
        <v>350.0</v>
      </c>
      <c r="B353" s="64" t="s">
        <v>197</v>
      </c>
      <c r="C353" s="64" t="s">
        <v>244</v>
      </c>
      <c r="D353" s="64" t="s">
        <v>779</v>
      </c>
      <c r="E353" s="64" t="s">
        <v>735</v>
      </c>
      <c r="F353" s="70" t="s">
        <v>780</v>
      </c>
      <c r="G353" s="17" t="s">
        <v>432</v>
      </c>
      <c r="H353" s="64" t="s">
        <v>28</v>
      </c>
      <c r="I353" s="73" t="s">
        <v>21</v>
      </c>
      <c r="K353" s="52"/>
      <c r="L353" s="52"/>
      <c r="M353" s="62"/>
    </row>
    <row r="354">
      <c r="A354" s="16">
        <v>351.0</v>
      </c>
      <c r="B354" s="64" t="s">
        <v>15</v>
      </c>
      <c r="C354" s="64" t="s">
        <v>39</v>
      </c>
      <c r="D354" s="86" t="s">
        <v>781</v>
      </c>
      <c r="E354" s="87">
        <v>42979.0</v>
      </c>
      <c r="F354" s="88" t="s">
        <v>782</v>
      </c>
      <c r="G354" s="89" t="s">
        <v>19</v>
      </c>
      <c r="H354" s="64" t="s">
        <v>783</v>
      </c>
      <c r="I354" s="73" t="s">
        <v>21</v>
      </c>
      <c r="K354" s="52"/>
      <c r="L354" s="52"/>
      <c r="M354" s="62"/>
    </row>
    <row r="355">
      <c r="A355" s="16">
        <v>352.0</v>
      </c>
      <c r="B355" s="64" t="s">
        <v>23</v>
      </c>
      <c r="C355" s="64" t="s">
        <v>39</v>
      </c>
      <c r="D355" s="64" t="s">
        <v>784</v>
      </c>
      <c r="E355" s="64" t="s">
        <v>785</v>
      </c>
      <c r="F355" s="70" t="s">
        <v>786</v>
      </c>
      <c r="G355" s="17" t="s">
        <v>787</v>
      </c>
      <c r="H355" s="64" t="s">
        <v>28</v>
      </c>
      <c r="I355" s="73" t="s">
        <v>21</v>
      </c>
      <c r="K355" s="52"/>
      <c r="L355" s="52"/>
      <c r="M355" s="62"/>
    </row>
    <row r="356">
      <c r="A356" s="16">
        <v>353.0</v>
      </c>
      <c r="B356" s="64" t="s">
        <v>23</v>
      </c>
      <c r="C356" s="64" t="s">
        <v>16</v>
      </c>
      <c r="D356" s="64" t="s">
        <v>788</v>
      </c>
      <c r="E356" s="64" t="s">
        <v>789</v>
      </c>
      <c r="F356" s="70" t="s">
        <v>790</v>
      </c>
      <c r="G356" s="17" t="s">
        <v>432</v>
      </c>
      <c r="H356" s="64" t="s">
        <v>791</v>
      </c>
      <c r="I356" s="73" t="s">
        <v>21</v>
      </c>
      <c r="K356" s="52"/>
      <c r="L356" s="52"/>
      <c r="M356" s="62"/>
    </row>
    <row r="357">
      <c r="A357" s="16">
        <v>354.0</v>
      </c>
      <c r="B357" s="17" t="s">
        <v>72</v>
      </c>
      <c r="C357" s="64" t="s">
        <v>39</v>
      </c>
      <c r="D357" s="64" t="s">
        <v>792</v>
      </c>
      <c r="E357" s="68">
        <v>43246.0</v>
      </c>
      <c r="F357" s="70" t="s">
        <v>793</v>
      </c>
      <c r="G357" s="17" t="s">
        <v>588</v>
      </c>
      <c r="H357" s="64" t="s">
        <v>28</v>
      </c>
      <c r="I357" s="73" t="s">
        <v>21</v>
      </c>
      <c r="K357" s="52"/>
      <c r="L357" s="52"/>
      <c r="M357" s="62"/>
    </row>
    <row r="358">
      <c r="A358" s="16">
        <v>355.0</v>
      </c>
      <c r="B358" s="17" t="s">
        <v>23</v>
      </c>
      <c r="C358" s="64" t="s">
        <v>16</v>
      </c>
      <c r="D358" s="64" t="s">
        <v>40</v>
      </c>
      <c r="E358" s="68">
        <v>43318.0</v>
      </c>
      <c r="F358" s="70" t="s">
        <v>794</v>
      </c>
      <c r="G358" s="17" t="s">
        <v>590</v>
      </c>
      <c r="H358" s="64" t="s">
        <v>28</v>
      </c>
      <c r="I358" s="73" t="s">
        <v>21</v>
      </c>
      <c r="K358" s="52"/>
      <c r="L358" s="52"/>
      <c r="M358" s="62"/>
    </row>
    <row r="359">
      <c r="A359" s="16">
        <v>356.0</v>
      </c>
      <c r="B359" s="17" t="s">
        <v>601</v>
      </c>
      <c r="C359" s="64" t="s">
        <v>16</v>
      </c>
      <c r="D359" s="64" t="s">
        <v>147</v>
      </c>
      <c r="E359" s="68">
        <v>43267.0</v>
      </c>
      <c r="F359" s="70" t="s">
        <v>795</v>
      </c>
      <c r="G359" s="17" t="s">
        <v>588</v>
      </c>
      <c r="H359" s="64" t="s">
        <v>28</v>
      </c>
      <c r="I359" s="73" t="s">
        <v>21</v>
      </c>
      <c r="K359" s="52"/>
      <c r="L359" s="52"/>
      <c r="M359" s="62"/>
    </row>
    <row r="360">
      <c r="A360" s="16">
        <v>357.0</v>
      </c>
      <c r="B360" s="17" t="s">
        <v>15</v>
      </c>
      <c r="C360" s="64" t="s">
        <v>16</v>
      </c>
      <c r="D360" s="64" t="s">
        <v>796</v>
      </c>
      <c r="E360" s="68">
        <v>43268.0</v>
      </c>
      <c r="F360" s="70" t="s">
        <v>797</v>
      </c>
      <c r="G360" s="17" t="s">
        <v>588</v>
      </c>
      <c r="H360" s="64" t="s">
        <v>28</v>
      </c>
      <c r="I360" s="73" t="s">
        <v>21</v>
      </c>
      <c r="K360" s="52"/>
      <c r="L360" s="52"/>
      <c r="M360" s="62"/>
    </row>
    <row r="361">
      <c r="A361" s="16">
        <v>358.0</v>
      </c>
      <c r="B361" s="66" t="s">
        <v>72</v>
      </c>
      <c r="C361" s="64" t="s">
        <v>16</v>
      </c>
      <c r="D361" s="64" t="s">
        <v>798</v>
      </c>
      <c r="E361" s="68">
        <v>43260.0</v>
      </c>
      <c r="F361" s="70" t="s">
        <v>799</v>
      </c>
      <c r="G361" s="17" t="s">
        <v>588</v>
      </c>
      <c r="H361" s="64" t="s">
        <v>28</v>
      </c>
      <c r="I361" s="73" t="s">
        <v>21</v>
      </c>
      <c r="K361" s="52"/>
      <c r="L361" s="52"/>
      <c r="M361" s="62"/>
    </row>
    <row r="362">
      <c r="A362" s="16">
        <v>359.0</v>
      </c>
      <c r="B362" s="17" t="s">
        <v>23</v>
      </c>
      <c r="C362" s="64" t="s">
        <v>39</v>
      </c>
      <c r="D362" s="17" t="s">
        <v>28</v>
      </c>
      <c r="E362" s="17" t="s">
        <v>28</v>
      </c>
      <c r="F362" s="70" t="s">
        <v>800</v>
      </c>
      <c r="G362" s="17" t="s">
        <v>432</v>
      </c>
      <c r="H362" s="64" t="s">
        <v>801</v>
      </c>
      <c r="I362" s="73" t="s">
        <v>21</v>
      </c>
      <c r="K362" s="52"/>
      <c r="L362" s="52"/>
      <c r="M362" s="62"/>
    </row>
    <row r="363">
      <c r="A363" s="16">
        <v>360.0</v>
      </c>
      <c r="B363" s="17" t="s">
        <v>23</v>
      </c>
      <c r="C363" s="64" t="s">
        <v>16</v>
      </c>
      <c r="D363" s="64" t="s">
        <v>662</v>
      </c>
      <c r="E363" s="68">
        <v>43279.0</v>
      </c>
      <c r="F363" s="70" t="s">
        <v>802</v>
      </c>
      <c r="G363" s="17" t="s">
        <v>588</v>
      </c>
      <c r="H363" s="64" t="s">
        <v>28</v>
      </c>
      <c r="I363" s="73" t="s">
        <v>21</v>
      </c>
      <c r="K363" s="52"/>
      <c r="L363" s="52"/>
      <c r="M363" s="62"/>
    </row>
    <row r="364">
      <c r="A364" s="16">
        <v>361.0</v>
      </c>
      <c r="B364" s="17" t="s">
        <v>23</v>
      </c>
      <c r="C364" s="64" t="s">
        <v>16</v>
      </c>
      <c r="D364" s="64" t="s">
        <v>803</v>
      </c>
      <c r="E364" s="68">
        <v>43287.0</v>
      </c>
      <c r="F364" s="70" t="s">
        <v>804</v>
      </c>
      <c r="G364" s="17" t="s">
        <v>588</v>
      </c>
      <c r="H364" s="64" t="s">
        <v>805</v>
      </c>
      <c r="I364" s="73" t="s">
        <v>21</v>
      </c>
      <c r="K364" s="52"/>
      <c r="L364" s="52"/>
      <c r="M364" s="62"/>
    </row>
    <row r="365">
      <c r="A365" s="16">
        <v>362.0</v>
      </c>
      <c r="B365" s="17" t="s">
        <v>23</v>
      </c>
      <c r="C365" s="64" t="s">
        <v>806</v>
      </c>
      <c r="D365" s="72" t="s">
        <v>807</v>
      </c>
      <c r="E365" s="68">
        <v>43281.0</v>
      </c>
      <c r="F365" s="70" t="s">
        <v>808</v>
      </c>
      <c r="G365" s="17" t="s">
        <v>52</v>
      </c>
      <c r="H365" s="64" t="s">
        <v>28</v>
      </c>
      <c r="I365" s="73" t="s">
        <v>21</v>
      </c>
      <c r="K365" s="52"/>
      <c r="L365" s="52"/>
      <c r="M365" s="62"/>
    </row>
    <row r="366">
      <c r="A366" s="16">
        <v>363.0</v>
      </c>
      <c r="B366" s="17" t="s">
        <v>72</v>
      </c>
      <c r="C366" s="64" t="s">
        <v>39</v>
      </c>
      <c r="D366" s="72" t="s">
        <v>522</v>
      </c>
      <c r="E366" s="68">
        <v>43279.0</v>
      </c>
      <c r="F366" s="70" t="s">
        <v>809</v>
      </c>
      <c r="G366" s="17" t="s">
        <v>588</v>
      </c>
      <c r="H366" s="64" t="s">
        <v>28</v>
      </c>
      <c r="I366" s="73" t="s">
        <v>21</v>
      </c>
      <c r="K366" s="52"/>
      <c r="L366" s="52"/>
      <c r="M366" s="62"/>
    </row>
    <row r="367">
      <c r="A367" s="16">
        <v>364.0</v>
      </c>
      <c r="B367" s="17" t="s">
        <v>601</v>
      </c>
      <c r="C367" s="64" t="s">
        <v>16</v>
      </c>
      <c r="D367" s="64" t="s">
        <v>810</v>
      </c>
      <c r="E367" s="68">
        <v>43258.0</v>
      </c>
      <c r="F367" s="70" t="s">
        <v>811</v>
      </c>
      <c r="G367" s="17" t="s">
        <v>588</v>
      </c>
      <c r="H367" s="64" t="s">
        <v>812</v>
      </c>
      <c r="I367" s="73" t="s">
        <v>21</v>
      </c>
      <c r="K367" s="52"/>
      <c r="L367" s="52"/>
      <c r="M367" s="62"/>
    </row>
    <row r="368">
      <c r="A368" s="16">
        <v>365.0</v>
      </c>
      <c r="B368" s="17" t="s">
        <v>601</v>
      </c>
      <c r="C368" s="64" t="s">
        <v>39</v>
      </c>
      <c r="D368" s="64" t="s">
        <v>773</v>
      </c>
      <c r="E368" s="68">
        <v>43265.0</v>
      </c>
      <c r="F368" s="70" t="s">
        <v>813</v>
      </c>
      <c r="G368" s="17" t="s">
        <v>588</v>
      </c>
      <c r="H368" s="64" t="s">
        <v>28</v>
      </c>
      <c r="I368" s="73" t="s">
        <v>21</v>
      </c>
      <c r="K368" s="52"/>
      <c r="L368" s="52"/>
      <c r="M368" s="62"/>
    </row>
    <row r="369">
      <c r="A369" s="16">
        <v>366.0</v>
      </c>
      <c r="B369" s="90" t="s">
        <v>23</v>
      </c>
      <c r="C369" s="90" t="s">
        <v>16</v>
      </c>
      <c r="D369" s="90" t="s">
        <v>814</v>
      </c>
      <c r="E369" s="91">
        <v>43291.0</v>
      </c>
      <c r="F369" s="92" t="s">
        <v>815</v>
      </c>
      <c r="G369" s="90" t="s">
        <v>590</v>
      </c>
      <c r="H369" s="90" t="s">
        <v>816</v>
      </c>
      <c r="I369" s="73" t="s">
        <v>21</v>
      </c>
      <c r="K369" s="52"/>
      <c r="L369" s="52"/>
      <c r="M369" s="62"/>
    </row>
    <row r="370">
      <c r="A370" s="16">
        <v>367.0</v>
      </c>
      <c r="B370" s="90" t="s">
        <v>23</v>
      </c>
      <c r="C370" s="90" t="s">
        <v>39</v>
      </c>
      <c r="D370" s="90" t="s">
        <v>817</v>
      </c>
      <c r="E370" s="91">
        <v>43287.0</v>
      </c>
      <c r="F370" s="92" t="s">
        <v>818</v>
      </c>
      <c r="G370" s="90" t="s">
        <v>588</v>
      </c>
      <c r="H370" s="90" t="s">
        <v>819</v>
      </c>
      <c r="I370" s="73" t="s">
        <v>21</v>
      </c>
      <c r="K370" s="52"/>
      <c r="L370" s="52"/>
      <c r="M370" s="62"/>
    </row>
    <row r="371">
      <c r="A371" s="16">
        <v>368.0</v>
      </c>
      <c r="B371" s="17" t="s">
        <v>72</v>
      </c>
      <c r="C371" s="90" t="s">
        <v>16</v>
      </c>
      <c r="D371" s="90" t="s">
        <v>125</v>
      </c>
      <c r="E371" s="91">
        <v>43293.0</v>
      </c>
      <c r="F371" s="92" t="s">
        <v>820</v>
      </c>
      <c r="G371" s="90" t="s">
        <v>590</v>
      </c>
      <c r="H371" s="90" t="s">
        <v>28</v>
      </c>
      <c r="I371" s="73" t="s">
        <v>21</v>
      </c>
      <c r="K371" s="52"/>
      <c r="L371" s="52"/>
      <c r="M371" s="62"/>
    </row>
    <row r="372">
      <c r="A372" s="16">
        <v>369.0</v>
      </c>
      <c r="B372" s="17" t="s">
        <v>72</v>
      </c>
      <c r="C372" s="90" t="s">
        <v>16</v>
      </c>
      <c r="D372" s="90" t="s">
        <v>821</v>
      </c>
      <c r="E372" s="91">
        <v>43293.0</v>
      </c>
      <c r="F372" s="92" t="s">
        <v>822</v>
      </c>
      <c r="G372" s="90" t="s">
        <v>588</v>
      </c>
      <c r="H372" s="90" t="s">
        <v>28</v>
      </c>
      <c r="I372" s="73" t="s">
        <v>21</v>
      </c>
      <c r="K372" s="52"/>
      <c r="L372" s="52"/>
      <c r="M372" s="62"/>
    </row>
    <row r="373">
      <c r="A373" s="16">
        <v>370.0</v>
      </c>
      <c r="B373" s="17" t="s">
        <v>72</v>
      </c>
      <c r="C373" s="90" t="s">
        <v>39</v>
      </c>
      <c r="D373" s="90" t="s">
        <v>823</v>
      </c>
      <c r="E373" s="91">
        <v>43279.0</v>
      </c>
      <c r="F373" s="92" t="s">
        <v>824</v>
      </c>
      <c r="G373" s="90" t="s">
        <v>588</v>
      </c>
      <c r="H373" s="90" t="s">
        <v>28</v>
      </c>
      <c r="I373" s="73" t="s">
        <v>21</v>
      </c>
      <c r="K373" s="52"/>
      <c r="L373" s="52"/>
      <c r="M373" s="62"/>
    </row>
    <row r="374">
      <c r="A374" s="16">
        <v>371.0</v>
      </c>
      <c r="B374" s="64" t="s">
        <v>197</v>
      </c>
      <c r="C374" s="90" t="s">
        <v>39</v>
      </c>
      <c r="D374" s="90" t="s">
        <v>825</v>
      </c>
      <c r="E374" s="91">
        <v>43378.0</v>
      </c>
      <c r="F374" s="92" t="s">
        <v>826</v>
      </c>
      <c r="G374" s="90" t="s">
        <v>588</v>
      </c>
      <c r="H374" s="90" t="s">
        <v>28</v>
      </c>
      <c r="I374" s="73" t="s">
        <v>21</v>
      </c>
      <c r="K374" s="52"/>
      <c r="L374" s="52"/>
      <c r="M374" s="62"/>
    </row>
    <row r="375">
      <c r="A375" s="16">
        <v>372.0</v>
      </c>
      <c r="B375" s="90" t="s">
        <v>23</v>
      </c>
      <c r="C375" s="90" t="s">
        <v>16</v>
      </c>
      <c r="D375" s="90" t="s">
        <v>827</v>
      </c>
      <c r="E375" s="90" t="s">
        <v>828</v>
      </c>
      <c r="F375" s="92" t="s">
        <v>829</v>
      </c>
      <c r="G375" s="90" t="s">
        <v>588</v>
      </c>
      <c r="H375" s="90"/>
      <c r="I375" s="73" t="s">
        <v>21</v>
      </c>
      <c r="K375" s="52"/>
      <c r="L375" s="52"/>
      <c r="M375" s="62"/>
    </row>
    <row r="376">
      <c r="A376" s="16">
        <v>373.0</v>
      </c>
      <c r="B376" s="90" t="s">
        <v>28</v>
      </c>
      <c r="C376" s="90" t="s">
        <v>377</v>
      </c>
      <c r="D376" s="90" t="s">
        <v>28</v>
      </c>
      <c r="E376" s="91">
        <v>43289.0</v>
      </c>
      <c r="F376" s="92" t="s">
        <v>830</v>
      </c>
      <c r="G376" s="90" t="s">
        <v>590</v>
      </c>
      <c r="H376" s="90" t="s">
        <v>74</v>
      </c>
      <c r="I376" s="73" t="s">
        <v>21</v>
      </c>
      <c r="K376" s="52"/>
      <c r="L376" s="52"/>
      <c r="M376" s="62"/>
    </row>
    <row r="377">
      <c r="A377" s="16">
        <v>374.0</v>
      </c>
      <c r="B377" s="17" t="s">
        <v>72</v>
      </c>
      <c r="C377" s="90" t="s">
        <v>39</v>
      </c>
      <c r="D377" s="90" t="s">
        <v>831</v>
      </c>
      <c r="E377" s="91">
        <v>43277.0</v>
      </c>
      <c r="F377" s="92" t="s">
        <v>832</v>
      </c>
      <c r="G377" s="90" t="s">
        <v>432</v>
      </c>
      <c r="H377" s="90" t="s">
        <v>28</v>
      </c>
      <c r="I377" s="73" t="s">
        <v>21</v>
      </c>
      <c r="K377" s="52"/>
      <c r="L377" s="52"/>
      <c r="M377" s="62"/>
    </row>
    <row r="378">
      <c r="A378" s="16">
        <v>375.0</v>
      </c>
      <c r="B378" s="17" t="s">
        <v>72</v>
      </c>
      <c r="C378" s="90" t="s">
        <v>16</v>
      </c>
      <c r="D378" s="90" t="s">
        <v>833</v>
      </c>
      <c r="E378" s="91">
        <v>43294.0</v>
      </c>
      <c r="F378" s="92" t="s">
        <v>834</v>
      </c>
      <c r="G378" s="90" t="s">
        <v>590</v>
      </c>
      <c r="H378" s="90" t="s">
        <v>28</v>
      </c>
      <c r="I378" s="73" t="s">
        <v>21</v>
      </c>
      <c r="K378" s="52"/>
      <c r="L378" s="52"/>
      <c r="M378" s="62"/>
    </row>
    <row r="379">
      <c r="A379" s="16">
        <v>376.0</v>
      </c>
      <c r="B379" s="90" t="s">
        <v>28</v>
      </c>
      <c r="C379" s="90" t="s">
        <v>16</v>
      </c>
      <c r="D379" s="90" t="s">
        <v>835</v>
      </c>
      <c r="E379" s="90" t="s">
        <v>28</v>
      </c>
      <c r="F379" s="92" t="s">
        <v>631</v>
      </c>
      <c r="G379" s="90" t="s">
        <v>231</v>
      </c>
      <c r="H379" s="90" t="s">
        <v>28</v>
      </c>
      <c r="I379" s="73" t="s">
        <v>21</v>
      </c>
      <c r="K379" s="52"/>
      <c r="L379" s="52"/>
      <c r="M379" s="62"/>
    </row>
    <row r="380">
      <c r="A380" s="16">
        <v>377.0</v>
      </c>
      <c r="B380" s="64" t="s">
        <v>197</v>
      </c>
      <c r="C380" s="90" t="s">
        <v>39</v>
      </c>
      <c r="D380" s="90" t="s">
        <v>836</v>
      </c>
      <c r="E380" s="91">
        <v>43297.0</v>
      </c>
      <c r="F380" s="92" t="s">
        <v>837</v>
      </c>
      <c r="G380" s="90" t="s">
        <v>432</v>
      </c>
      <c r="H380" s="90" t="s">
        <v>838</v>
      </c>
      <c r="I380" s="73" t="s">
        <v>21</v>
      </c>
      <c r="K380" s="52"/>
      <c r="L380" s="52"/>
      <c r="M380" s="62"/>
    </row>
    <row r="381">
      <c r="A381" s="16">
        <v>378.0</v>
      </c>
      <c r="B381" s="64" t="s">
        <v>197</v>
      </c>
      <c r="C381" s="90" t="s">
        <v>16</v>
      </c>
      <c r="D381" s="90" t="s">
        <v>668</v>
      </c>
      <c r="E381" s="91">
        <v>43290.0</v>
      </c>
      <c r="F381" s="92" t="s">
        <v>839</v>
      </c>
      <c r="G381" s="93" t="s">
        <v>432</v>
      </c>
      <c r="H381" s="90" t="s">
        <v>840</v>
      </c>
      <c r="I381" s="73" t="s">
        <v>21</v>
      </c>
      <c r="K381" s="52"/>
      <c r="L381" s="52"/>
      <c r="M381" s="62"/>
    </row>
    <row r="382">
      <c r="A382" s="16">
        <v>379.0</v>
      </c>
      <c r="B382" s="17" t="s">
        <v>72</v>
      </c>
      <c r="C382" s="90" t="s">
        <v>39</v>
      </c>
      <c r="D382" s="72" t="s">
        <v>522</v>
      </c>
      <c r="E382" s="91">
        <v>43301.0</v>
      </c>
      <c r="F382" s="92" t="s">
        <v>841</v>
      </c>
      <c r="G382" s="90" t="s">
        <v>588</v>
      </c>
      <c r="H382" s="90" t="s">
        <v>28</v>
      </c>
      <c r="I382" s="73" t="s">
        <v>21</v>
      </c>
      <c r="K382" s="52"/>
      <c r="L382" s="52"/>
      <c r="M382" s="62"/>
    </row>
    <row r="383">
      <c r="A383" s="16">
        <v>380.0</v>
      </c>
      <c r="B383" s="17" t="s">
        <v>72</v>
      </c>
      <c r="C383" s="64" t="s">
        <v>16</v>
      </c>
      <c r="D383" s="72" t="s">
        <v>522</v>
      </c>
      <c r="E383" s="68">
        <v>43302.0</v>
      </c>
      <c r="F383" s="70" t="s">
        <v>842</v>
      </c>
      <c r="G383" s="64" t="s">
        <v>843</v>
      </c>
      <c r="H383" s="64" t="s">
        <v>28</v>
      </c>
      <c r="I383" s="73" t="s">
        <v>21</v>
      </c>
      <c r="K383" s="52"/>
      <c r="L383" s="52"/>
      <c r="M383" s="62"/>
    </row>
    <row r="384">
      <c r="A384" s="16">
        <v>381.0</v>
      </c>
      <c r="B384" s="94" t="s">
        <v>23</v>
      </c>
      <c r="C384" s="90" t="s">
        <v>16</v>
      </c>
      <c r="D384" s="90" t="s">
        <v>844</v>
      </c>
      <c r="E384" s="91">
        <v>43307.0</v>
      </c>
      <c r="F384" s="92" t="s">
        <v>845</v>
      </c>
      <c r="G384" s="90" t="s">
        <v>588</v>
      </c>
      <c r="H384" s="90" t="s">
        <v>846</v>
      </c>
      <c r="I384" s="73" t="s">
        <v>21</v>
      </c>
      <c r="K384" s="52"/>
      <c r="L384" s="52"/>
      <c r="M384" s="62"/>
    </row>
    <row r="385">
      <c r="A385" s="16">
        <v>382.0</v>
      </c>
      <c r="B385" s="90" t="s">
        <v>23</v>
      </c>
      <c r="C385" s="90" t="s">
        <v>39</v>
      </c>
      <c r="D385" s="90" t="s">
        <v>28</v>
      </c>
      <c r="E385" s="91">
        <v>43167.0</v>
      </c>
      <c r="F385" s="92" t="s">
        <v>847</v>
      </c>
      <c r="G385" s="90" t="s">
        <v>588</v>
      </c>
      <c r="H385" s="90" t="s">
        <v>28</v>
      </c>
      <c r="I385" s="73" t="s">
        <v>21</v>
      </c>
      <c r="K385" s="52"/>
      <c r="L385" s="52"/>
      <c r="M385" s="62"/>
    </row>
    <row r="386">
      <c r="A386" s="16">
        <v>383.0</v>
      </c>
      <c r="B386" s="90" t="s">
        <v>28</v>
      </c>
      <c r="C386" s="90" t="s">
        <v>39</v>
      </c>
      <c r="D386" s="90" t="s">
        <v>848</v>
      </c>
      <c r="E386" s="95">
        <v>43056.0</v>
      </c>
      <c r="F386" s="92" t="s">
        <v>849</v>
      </c>
      <c r="G386" s="90" t="s">
        <v>850</v>
      </c>
      <c r="H386" s="90" t="s">
        <v>851</v>
      </c>
      <c r="I386" s="73" t="s">
        <v>21</v>
      </c>
      <c r="K386" s="52"/>
      <c r="L386" s="52"/>
      <c r="M386" s="62"/>
    </row>
    <row r="387">
      <c r="A387" s="16">
        <v>384.0</v>
      </c>
      <c r="B387" s="90" t="s">
        <v>23</v>
      </c>
      <c r="C387" s="90" t="s">
        <v>16</v>
      </c>
      <c r="D387" s="64" t="s">
        <v>40</v>
      </c>
      <c r="E387" s="91">
        <v>43198.0</v>
      </c>
      <c r="F387" s="92" t="s">
        <v>613</v>
      </c>
      <c r="G387" s="90" t="s">
        <v>231</v>
      </c>
      <c r="H387" s="90" t="s">
        <v>852</v>
      </c>
      <c r="I387" s="73" t="s">
        <v>21</v>
      </c>
      <c r="K387" s="52"/>
      <c r="L387" s="52"/>
      <c r="M387" s="62"/>
    </row>
    <row r="388">
      <c r="A388" s="16">
        <v>385.0</v>
      </c>
      <c r="B388" s="17" t="s">
        <v>72</v>
      </c>
      <c r="C388" s="96" t="s">
        <v>39</v>
      </c>
      <c r="D388" s="96" t="s">
        <v>853</v>
      </c>
      <c r="E388" s="97">
        <v>43292.0</v>
      </c>
      <c r="F388" s="98" t="s">
        <v>854</v>
      </c>
      <c r="G388" s="96" t="s">
        <v>843</v>
      </c>
      <c r="H388" s="90" t="s">
        <v>28</v>
      </c>
      <c r="I388" s="73" t="s">
        <v>21</v>
      </c>
      <c r="K388" s="52"/>
      <c r="L388" s="52"/>
      <c r="M388" s="62"/>
    </row>
    <row r="389">
      <c r="A389" s="16">
        <v>386.0</v>
      </c>
      <c r="B389" s="90" t="s">
        <v>72</v>
      </c>
      <c r="C389" s="90" t="s">
        <v>39</v>
      </c>
      <c r="D389" s="90" t="s">
        <v>668</v>
      </c>
      <c r="E389" s="91">
        <v>43298.0</v>
      </c>
      <c r="F389" s="92" t="s">
        <v>855</v>
      </c>
      <c r="G389" s="90" t="s">
        <v>588</v>
      </c>
      <c r="H389" s="90" t="s">
        <v>28</v>
      </c>
      <c r="I389" s="73" t="s">
        <v>21</v>
      </c>
      <c r="K389" s="52"/>
      <c r="L389" s="52"/>
      <c r="M389" s="62"/>
    </row>
    <row r="390">
      <c r="A390" s="16">
        <v>387.0</v>
      </c>
      <c r="B390" s="90" t="s">
        <v>23</v>
      </c>
      <c r="C390" s="90" t="s">
        <v>39</v>
      </c>
      <c r="D390" s="90" t="s">
        <v>856</v>
      </c>
      <c r="E390" s="91">
        <v>43319.0</v>
      </c>
      <c r="F390" s="92" t="s">
        <v>857</v>
      </c>
      <c r="G390" s="90" t="s">
        <v>588</v>
      </c>
      <c r="H390" s="90" t="s">
        <v>28</v>
      </c>
      <c r="I390" s="73" t="s">
        <v>21</v>
      </c>
      <c r="K390" s="52"/>
      <c r="L390" s="52"/>
      <c r="M390" s="62"/>
    </row>
    <row r="391">
      <c r="A391" s="16">
        <v>388.0</v>
      </c>
      <c r="B391" s="90" t="s">
        <v>197</v>
      </c>
      <c r="C391" s="90" t="s">
        <v>39</v>
      </c>
      <c r="D391" s="99" t="s">
        <v>858</v>
      </c>
      <c r="E391" s="90" t="s">
        <v>859</v>
      </c>
      <c r="F391" s="92" t="s">
        <v>860</v>
      </c>
      <c r="G391" s="90" t="s">
        <v>432</v>
      </c>
      <c r="H391" s="90" t="s">
        <v>28</v>
      </c>
      <c r="I391" s="73" t="s">
        <v>21</v>
      </c>
      <c r="K391" s="52"/>
      <c r="L391" s="52"/>
      <c r="M391" s="62"/>
    </row>
    <row r="392">
      <c r="A392" s="16">
        <v>389.0</v>
      </c>
      <c r="B392" s="90" t="s">
        <v>28</v>
      </c>
      <c r="C392" s="90" t="s">
        <v>861</v>
      </c>
      <c r="D392" s="90" t="s">
        <v>862</v>
      </c>
      <c r="E392" s="91">
        <v>43139.0</v>
      </c>
      <c r="F392" s="92" t="s">
        <v>863</v>
      </c>
      <c r="G392" s="90" t="s">
        <v>588</v>
      </c>
      <c r="H392" s="90" t="s">
        <v>864</v>
      </c>
      <c r="I392" s="73" t="s">
        <v>21</v>
      </c>
      <c r="K392" s="52"/>
      <c r="L392" s="52"/>
      <c r="M392" s="62"/>
    </row>
    <row r="393">
      <c r="A393" s="16">
        <v>390.0</v>
      </c>
      <c r="B393" s="17" t="s">
        <v>72</v>
      </c>
      <c r="C393" s="90" t="s">
        <v>244</v>
      </c>
      <c r="D393" s="100" t="s">
        <v>865</v>
      </c>
      <c r="E393" s="91">
        <v>43319.0</v>
      </c>
      <c r="F393" s="92" t="s">
        <v>866</v>
      </c>
      <c r="G393" s="90" t="s">
        <v>867</v>
      </c>
      <c r="H393" s="90" t="s">
        <v>28</v>
      </c>
      <c r="I393" s="73" t="s">
        <v>21</v>
      </c>
      <c r="K393" s="52"/>
      <c r="L393" s="52"/>
      <c r="M393" s="62"/>
    </row>
    <row r="394">
      <c r="A394" s="16">
        <v>391.0</v>
      </c>
      <c r="B394" s="17" t="s">
        <v>28</v>
      </c>
      <c r="C394" s="90" t="s">
        <v>28</v>
      </c>
      <c r="D394" s="90" t="s">
        <v>28</v>
      </c>
      <c r="E394" s="91">
        <v>43321.0</v>
      </c>
      <c r="F394" s="92" t="s">
        <v>868</v>
      </c>
      <c r="G394" s="90" t="s">
        <v>843</v>
      </c>
      <c r="H394" s="90" t="s">
        <v>869</v>
      </c>
      <c r="I394" s="73" t="s">
        <v>21</v>
      </c>
      <c r="K394" s="52"/>
      <c r="L394" s="52"/>
      <c r="M394" s="62"/>
    </row>
    <row r="395">
      <c r="A395" s="16">
        <v>392.0</v>
      </c>
      <c r="B395" s="90" t="s">
        <v>23</v>
      </c>
      <c r="C395" s="90" t="s">
        <v>39</v>
      </c>
      <c r="D395" s="99" t="s">
        <v>870</v>
      </c>
      <c r="E395" s="91">
        <v>43321.0</v>
      </c>
      <c r="F395" s="92" t="s">
        <v>871</v>
      </c>
      <c r="G395" s="90" t="s">
        <v>588</v>
      </c>
      <c r="H395" s="90" t="s">
        <v>872</v>
      </c>
      <c r="I395" s="73" t="s">
        <v>21</v>
      </c>
      <c r="K395" s="52"/>
      <c r="L395" s="52"/>
      <c r="M395" s="62"/>
    </row>
    <row r="396">
      <c r="A396" s="16">
        <v>393.0</v>
      </c>
      <c r="B396" s="90" t="s">
        <v>23</v>
      </c>
      <c r="C396" s="90" t="s">
        <v>39</v>
      </c>
      <c r="D396" s="90" t="s">
        <v>848</v>
      </c>
      <c r="E396" s="90" t="s">
        <v>873</v>
      </c>
      <c r="F396" s="92" t="s">
        <v>874</v>
      </c>
      <c r="G396" s="90" t="s">
        <v>588</v>
      </c>
      <c r="H396" s="90" t="s">
        <v>28</v>
      </c>
      <c r="I396" s="73" t="s">
        <v>21</v>
      </c>
      <c r="K396" s="52"/>
      <c r="L396" s="52"/>
      <c r="M396" s="62"/>
    </row>
    <row r="397">
      <c r="A397" s="16">
        <v>394.0</v>
      </c>
      <c r="B397" s="90" t="s">
        <v>23</v>
      </c>
      <c r="C397" s="90" t="s">
        <v>244</v>
      </c>
      <c r="D397" s="90" t="s">
        <v>875</v>
      </c>
      <c r="E397" s="90" t="s">
        <v>876</v>
      </c>
      <c r="F397" s="92" t="s">
        <v>877</v>
      </c>
      <c r="G397" s="90" t="s">
        <v>588</v>
      </c>
      <c r="H397" s="90" t="s">
        <v>878</v>
      </c>
      <c r="I397" s="73" t="s">
        <v>21</v>
      </c>
      <c r="K397" s="52"/>
      <c r="L397" s="52"/>
      <c r="M397" s="62"/>
    </row>
    <row r="398">
      <c r="A398" s="16">
        <v>395.0</v>
      </c>
      <c r="B398" s="90" t="s">
        <v>23</v>
      </c>
      <c r="C398" s="90" t="s">
        <v>39</v>
      </c>
      <c r="D398" s="90" t="s">
        <v>879</v>
      </c>
      <c r="E398" s="90" t="s">
        <v>880</v>
      </c>
      <c r="F398" s="92" t="s">
        <v>881</v>
      </c>
      <c r="G398" s="90" t="s">
        <v>588</v>
      </c>
      <c r="H398" s="90" t="s">
        <v>882</v>
      </c>
      <c r="I398" s="73" t="s">
        <v>21</v>
      </c>
      <c r="K398" s="52"/>
      <c r="L398" s="52"/>
      <c r="M398" s="62"/>
    </row>
    <row r="399">
      <c r="A399" s="16">
        <v>396.0</v>
      </c>
      <c r="B399" s="90" t="s">
        <v>28</v>
      </c>
      <c r="C399" s="90" t="s">
        <v>377</v>
      </c>
      <c r="D399" s="90" t="s">
        <v>883</v>
      </c>
      <c r="E399" s="91">
        <v>43227.0</v>
      </c>
      <c r="F399" s="92" t="s">
        <v>884</v>
      </c>
      <c r="G399" s="90" t="s">
        <v>850</v>
      </c>
      <c r="H399" s="90" t="s">
        <v>885</v>
      </c>
      <c r="I399" s="73" t="s">
        <v>21</v>
      </c>
      <c r="K399" s="52"/>
      <c r="L399" s="52"/>
      <c r="M399" s="62"/>
    </row>
    <row r="400">
      <c r="A400" s="16">
        <v>397.0</v>
      </c>
      <c r="B400" s="90" t="s">
        <v>197</v>
      </c>
      <c r="C400" s="90" t="s">
        <v>39</v>
      </c>
      <c r="D400" s="90" t="s">
        <v>836</v>
      </c>
      <c r="E400" s="91">
        <v>43268.0</v>
      </c>
      <c r="F400" s="92" t="s">
        <v>886</v>
      </c>
      <c r="G400" s="90" t="s">
        <v>432</v>
      </c>
      <c r="H400" s="90" t="s">
        <v>28</v>
      </c>
      <c r="I400" s="73" t="s">
        <v>21</v>
      </c>
      <c r="K400" s="52"/>
      <c r="L400" s="52"/>
      <c r="M400" s="62"/>
    </row>
    <row r="401">
      <c r="A401" s="16">
        <v>398.0</v>
      </c>
      <c r="B401" s="101" t="s">
        <v>23</v>
      </c>
      <c r="C401" s="90" t="s">
        <v>244</v>
      </c>
      <c r="D401" s="90" t="s">
        <v>827</v>
      </c>
      <c r="E401" s="91">
        <v>43442.0</v>
      </c>
      <c r="F401" s="92" t="s">
        <v>887</v>
      </c>
      <c r="G401" s="90" t="s">
        <v>843</v>
      </c>
      <c r="H401" s="90" t="s">
        <v>888</v>
      </c>
      <c r="I401" s="73" t="s">
        <v>21</v>
      </c>
      <c r="K401" s="52"/>
      <c r="L401" s="52"/>
      <c r="M401" s="62"/>
    </row>
    <row r="402">
      <c r="A402" s="16">
        <v>399.0</v>
      </c>
      <c r="B402" s="90" t="s">
        <v>23</v>
      </c>
      <c r="C402" s="90" t="s">
        <v>244</v>
      </c>
      <c r="D402" s="90" t="s">
        <v>889</v>
      </c>
      <c r="E402" s="91">
        <v>43167.0</v>
      </c>
      <c r="F402" s="92" t="s">
        <v>890</v>
      </c>
      <c r="G402" s="90" t="s">
        <v>588</v>
      </c>
      <c r="H402" s="90" t="s">
        <v>28</v>
      </c>
      <c r="I402" s="73" t="s">
        <v>21</v>
      </c>
      <c r="K402" s="52"/>
      <c r="L402" s="52"/>
      <c r="M402" s="62"/>
    </row>
    <row r="403">
      <c r="A403" s="16">
        <v>400.0</v>
      </c>
      <c r="B403" s="90" t="s">
        <v>72</v>
      </c>
      <c r="C403" s="90" t="s">
        <v>39</v>
      </c>
      <c r="D403" s="90" t="s">
        <v>891</v>
      </c>
      <c r="E403" s="91">
        <v>43327.0</v>
      </c>
      <c r="F403" s="92" t="s">
        <v>892</v>
      </c>
      <c r="G403" s="90" t="s">
        <v>588</v>
      </c>
      <c r="H403" s="90" t="s">
        <v>135</v>
      </c>
      <c r="I403" s="73" t="s">
        <v>21</v>
      </c>
      <c r="K403" s="52"/>
      <c r="L403" s="52"/>
      <c r="M403" s="62"/>
    </row>
    <row r="404">
      <c r="A404" s="16">
        <v>401.0</v>
      </c>
      <c r="B404" s="90" t="s">
        <v>72</v>
      </c>
      <c r="C404" s="90" t="s">
        <v>39</v>
      </c>
      <c r="D404" s="90" t="s">
        <v>891</v>
      </c>
      <c r="E404" s="91">
        <v>43327.0</v>
      </c>
      <c r="F404" s="92" t="s">
        <v>893</v>
      </c>
      <c r="G404" s="90" t="s">
        <v>588</v>
      </c>
      <c r="H404" s="90" t="s">
        <v>135</v>
      </c>
      <c r="I404" s="73" t="s">
        <v>21</v>
      </c>
      <c r="K404" s="52"/>
      <c r="L404" s="52"/>
      <c r="M404" s="62"/>
    </row>
    <row r="405">
      <c r="A405" s="16">
        <v>402.0</v>
      </c>
      <c r="B405" s="90" t="s">
        <v>197</v>
      </c>
      <c r="C405" s="90" t="s">
        <v>39</v>
      </c>
      <c r="D405" s="90" t="s">
        <v>668</v>
      </c>
      <c r="E405" s="91">
        <v>43302.0</v>
      </c>
      <c r="F405" s="92" t="s">
        <v>894</v>
      </c>
      <c r="G405" s="90" t="s">
        <v>588</v>
      </c>
      <c r="H405" s="90" t="s">
        <v>895</v>
      </c>
      <c r="I405" s="73" t="s">
        <v>21</v>
      </c>
      <c r="K405" s="52"/>
      <c r="L405" s="52"/>
      <c r="M405" s="62"/>
    </row>
    <row r="406">
      <c r="A406" s="16">
        <v>403.0</v>
      </c>
      <c r="B406" s="90" t="s">
        <v>72</v>
      </c>
      <c r="C406" s="90" t="s">
        <v>39</v>
      </c>
      <c r="D406" s="99" t="s">
        <v>121</v>
      </c>
      <c r="E406" s="91">
        <v>43324.0</v>
      </c>
      <c r="F406" s="92" t="s">
        <v>896</v>
      </c>
      <c r="G406" s="90" t="s">
        <v>843</v>
      </c>
      <c r="H406" s="90" t="s">
        <v>28</v>
      </c>
      <c r="I406" s="73" t="s">
        <v>21</v>
      </c>
      <c r="K406" s="52"/>
      <c r="L406" s="52"/>
      <c r="M406" s="62"/>
    </row>
    <row r="407">
      <c r="A407" s="16">
        <v>404.0</v>
      </c>
      <c r="B407" s="90" t="s">
        <v>23</v>
      </c>
      <c r="C407" s="90" t="s">
        <v>244</v>
      </c>
      <c r="D407" s="99" t="s">
        <v>897</v>
      </c>
      <c r="E407" s="90" t="s">
        <v>898</v>
      </c>
      <c r="F407" s="92" t="s">
        <v>899</v>
      </c>
      <c r="G407" s="90" t="s">
        <v>843</v>
      </c>
      <c r="H407" s="90" t="s">
        <v>28</v>
      </c>
      <c r="I407" s="73" t="s">
        <v>21</v>
      </c>
      <c r="K407" s="52"/>
      <c r="L407" s="52"/>
      <c r="M407" s="62"/>
    </row>
    <row r="408">
      <c r="A408" s="16">
        <v>405.0</v>
      </c>
      <c r="B408" s="90" t="s">
        <v>72</v>
      </c>
      <c r="C408" s="90" t="s">
        <v>244</v>
      </c>
      <c r="D408" s="90" t="s">
        <v>668</v>
      </c>
      <c r="E408" s="90" t="s">
        <v>900</v>
      </c>
      <c r="F408" s="92" t="s">
        <v>901</v>
      </c>
      <c r="G408" s="90" t="s">
        <v>588</v>
      </c>
      <c r="H408" s="90" t="s">
        <v>902</v>
      </c>
      <c r="I408" s="73" t="s">
        <v>21</v>
      </c>
      <c r="K408" s="52"/>
      <c r="L408" s="52"/>
      <c r="M408" s="62"/>
    </row>
    <row r="409">
      <c r="A409" s="16">
        <v>406.0</v>
      </c>
      <c r="B409" s="90" t="s">
        <v>601</v>
      </c>
      <c r="C409" s="90" t="s">
        <v>244</v>
      </c>
      <c r="D409" s="90" t="s">
        <v>903</v>
      </c>
      <c r="E409" s="91">
        <v>43320.0</v>
      </c>
      <c r="F409" s="92" t="s">
        <v>904</v>
      </c>
      <c r="G409" s="90" t="s">
        <v>588</v>
      </c>
      <c r="H409" s="90" t="s">
        <v>905</v>
      </c>
      <c r="I409" s="73" t="s">
        <v>21</v>
      </c>
      <c r="K409" s="52"/>
      <c r="L409" s="52"/>
      <c r="M409" s="62"/>
    </row>
    <row r="410">
      <c r="A410" s="16">
        <v>407.0</v>
      </c>
      <c r="B410" s="90" t="s">
        <v>23</v>
      </c>
      <c r="C410" s="90" t="s">
        <v>39</v>
      </c>
      <c r="D410" s="90" t="s">
        <v>516</v>
      </c>
      <c r="E410" s="90" t="s">
        <v>906</v>
      </c>
      <c r="F410" s="92" t="s">
        <v>907</v>
      </c>
      <c r="G410" s="90" t="s">
        <v>588</v>
      </c>
      <c r="H410" s="90" t="s">
        <v>908</v>
      </c>
      <c r="I410" s="73" t="s">
        <v>21</v>
      </c>
      <c r="K410" s="52"/>
      <c r="L410" s="52"/>
      <c r="M410" s="62"/>
    </row>
    <row r="411">
      <c r="A411" s="16">
        <v>408.0</v>
      </c>
      <c r="B411" s="102" t="s">
        <v>72</v>
      </c>
      <c r="C411" s="90" t="s">
        <v>244</v>
      </c>
      <c r="D411" s="90" t="s">
        <v>909</v>
      </c>
      <c r="E411" s="91">
        <v>43270.0</v>
      </c>
      <c r="F411" s="92" t="s">
        <v>910</v>
      </c>
      <c r="G411" s="90" t="s">
        <v>588</v>
      </c>
      <c r="H411" s="90" t="s">
        <v>911</v>
      </c>
      <c r="I411" s="73" t="s">
        <v>21</v>
      </c>
      <c r="K411" s="52"/>
      <c r="L411" s="52"/>
      <c r="M411" s="62"/>
    </row>
    <row r="412">
      <c r="A412" s="16">
        <v>409.0</v>
      </c>
      <c r="B412" s="102" t="s">
        <v>197</v>
      </c>
      <c r="C412" s="90" t="s">
        <v>39</v>
      </c>
      <c r="D412" s="90" t="s">
        <v>480</v>
      </c>
      <c r="E412" s="90" t="s">
        <v>906</v>
      </c>
      <c r="F412" s="92" t="s">
        <v>912</v>
      </c>
      <c r="G412" s="90" t="s">
        <v>588</v>
      </c>
      <c r="H412" s="90" t="s">
        <v>913</v>
      </c>
      <c r="I412" s="73" t="s">
        <v>21</v>
      </c>
      <c r="K412" s="52"/>
      <c r="L412" s="52"/>
      <c r="M412" s="62"/>
    </row>
    <row r="413">
      <c r="A413" s="16">
        <v>410.0</v>
      </c>
      <c r="B413" s="102" t="s">
        <v>23</v>
      </c>
      <c r="C413" s="90" t="s">
        <v>39</v>
      </c>
      <c r="D413" s="90" t="s">
        <v>28</v>
      </c>
      <c r="E413" s="91">
        <v>43315.0</v>
      </c>
      <c r="F413" s="92" t="s">
        <v>914</v>
      </c>
      <c r="G413" s="90" t="s">
        <v>588</v>
      </c>
      <c r="H413" s="90" t="s">
        <v>28</v>
      </c>
      <c r="I413" s="73" t="s">
        <v>21</v>
      </c>
      <c r="K413" s="52"/>
      <c r="L413" s="52"/>
      <c r="M413" s="62"/>
    </row>
    <row r="414">
      <c r="A414" s="16">
        <v>411.0</v>
      </c>
      <c r="B414" s="90" t="s">
        <v>197</v>
      </c>
      <c r="C414" s="90" t="s">
        <v>39</v>
      </c>
      <c r="D414" s="90" t="s">
        <v>915</v>
      </c>
      <c r="E414" s="90" t="s">
        <v>916</v>
      </c>
      <c r="F414" s="92" t="s">
        <v>917</v>
      </c>
      <c r="G414" s="90" t="s">
        <v>843</v>
      </c>
      <c r="H414" s="90" t="s">
        <v>28</v>
      </c>
      <c r="I414" s="73" t="s">
        <v>21</v>
      </c>
      <c r="K414" s="52"/>
      <c r="L414" s="52"/>
      <c r="M414" s="62"/>
    </row>
    <row r="415">
      <c r="A415" s="16">
        <v>412.0</v>
      </c>
      <c r="B415" s="90" t="s">
        <v>23</v>
      </c>
      <c r="C415" s="90" t="s">
        <v>244</v>
      </c>
      <c r="D415" s="90" t="s">
        <v>918</v>
      </c>
      <c r="E415" s="90" t="s">
        <v>919</v>
      </c>
      <c r="F415" s="92" t="s">
        <v>920</v>
      </c>
      <c r="G415" s="90" t="s">
        <v>843</v>
      </c>
      <c r="H415" s="90" t="s">
        <v>921</v>
      </c>
      <c r="I415" s="73" t="s">
        <v>21</v>
      </c>
      <c r="K415" s="52"/>
      <c r="L415" s="52"/>
      <c r="M415" s="62"/>
    </row>
    <row r="416">
      <c r="A416" s="16">
        <v>413.0</v>
      </c>
      <c r="B416" s="102" t="s">
        <v>72</v>
      </c>
      <c r="C416" s="90" t="s">
        <v>39</v>
      </c>
      <c r="D416" s="90" t="s">
        <v>249</v>
      </c>
      <c r="E416" s="91">
        <v>43321.0</v>
      </c>
      <c r="F416" s="92" t="s">
        <v>922</v>
      </c>
      <c r="G416" s="90" t="s">
        <v>588</v>
      </c>
      <c r="H416" s="90" t="s">
        <v>923</v>
      </c>
      <c r="I416" s="73" t="s">
        <v>21</v>
      </c>
      <c r="K416" s="52"/>
      <c r="L416" s="52"/>
      <c r="M416" s="62"/>
    </row>
    <row r="417">
      <c r="A417" s="16">
        <v>414.0</v>
      </c>
      <c r="B417" s="90" t="s">
        <v>72</v>
      </c>
      <c r="C417" s="90" t="s">
        <v>244</v>
      </c>
      <c r="D417" s="90" t="s">
        <v>187</v>
      </c>
      <c r="E417" s="91">
        <v>43330.0</v>
      </c>
      <c r="F417" s="92" t="s">
        <v>924</v>
      </c>
      <c r="G417" s="90" t="s">
        <v>588</v>
      </c>
      <c r="H417" s="90" t="s">
        <v>925</v>
      </c>
      <c r="I417" s="73" t="s">
        <v>21</v>
      </c>
      <c r="K417" s="52"/>
      <c r="L417" s="52"/>
      <c r="M417" s="62"/>
    </row>
    <row r="418">
      <c r="A418" s="16">
        <v>415.0</v>
      </c>
      <c r="B418" s="102" t="s">
        <v>72</v>
      </c>
      <c r="C418" s="90" t="s">
        <v>39</v>
      </c>
      <c r="D418" s="90" t="s">
        <v>147</v>
      </c>
      <c r="E418" s="91">
        <v>43304.0</v>
      </c>
      <c r="F418" s="92" t="s">
        <v>926</v>
      </c>
      <c r="G418" s="90" t="s">
        <v>588</v>
      </c>
      <c r="H418" s="90" t="s">
        <v>927</v>
      </c>
      <c r="I418" s="73" t="s">
        <v>21</v>
      </c>
      <c r="K418" s="52"/>
      <c r="L418" s="52"/>
      <c r="M418" s="62"/>
    </row>
    <row r="419">
      <c r="A419" s="16">
        <v>416.0</v>
      </c>
      <c r="B419" s="102" t="s">
        <v>72</v>
      </c>
      <c r="C419" s="90" t="s">
        <v>39</v>
      </c>
      <c r="D419" s="90" t="s">
        <v>316</v>
      </c>
      <c r="E419" s="91">
        <v>43304.0</v>
      </c>
      <c r="F419" s="92" t="s">
        <v>928</v>
      </c>
      <c r="G419" s="90" t="s">
        <v>588</v>
      </c>
      <c r="H419" s="90" t="s">
        <v>929</v>
      </c>
      <c r="I419" s="73" t="s">
        <v>21</v>
      </c>
      <c r="K419" s="52"/>
      <c r="L419" s="52"/>
      <c r="M419" s="62"/>
    </row>
    <row r="420">
      <c r="A420" s="16">
        <v>417.0</v>
      </c>
      <c r="B420" s="102" t="s">
        <v>72</v>
      </c>
      <c r="C420" s="90" t="s">
        <v>39</v>
      </c>
      <c r="D420" s="90" t="s">
        <v>28</v>
      </c>
      <c r="E420" s="90" t="s">
        <v>930</v>
      </c>
      <c r="F420" s="92" t="s">
        <v>931</v>
      </c>
      <c r="G420" s="90" t="s">
        <v>588</v>
      </c>
      <c r="H420" s="90" t="s">
        <v>932</v>
      </c>
      <c r="I420" s="73" t="s">
        <v>21</v>
      </c>
      <c r="K420" s="52"/>
      <c r="L420" s="52"/>
      <c r="M420" s="62"/>
    </row>
    <row r="421">
      <c r="A421" s="16">
        <v>418.0</v>
      </c>
      <c r="B421" s="90" t="s">
        <v>23</v>
      </c>
      <c r="C421" s="90" t="s">
        <v>39</v>
      </c>
      <c r="D421" s="90" t="s">
        <v>933</v>
      </c>
      <c r="E421" s="91">
        <v>43331.0</v>
      </c>
      <c r="F421" s="103" t="s">
        <v>934</v>
      </c>
      <c r="G421" s="90" t="s">
        <v>843</v>
      </c>
      <c r="H421" s="90" t="s">
        <v>935</v>
      </c>
      <c r="I421" s="73" t="s">
        <v>21</v>
      </c>
      <c r="K421" s="52"/>
      <c r="L421" s="52"/>
      <c r="M421" s="62"/>
    </row>
    <row r="422">
      <c r="A422" s="16">
        <v>419.0</v>
      </c>
      <c r="B422" s="102" t="s">
        <v>72</v>
      </c>
      <c r="C422" s="90" t="s">
        <v>244</v>
      </c>
      <c r="D422" s="90" t="s">
        <v>823</v>
      </c>
      <c r="E422" s="95">
        <v>43311.0</v>
      </c>
      <c r="F422" s="103" t="s">
        <v>936</v>
      </c>
      <c r="G422" s="90" t="s">
        <v>588</v>
      </c>
      <c r="H422" s="90" t="s">
        <v>937</v>
      </c>
      <c r="I422" s="73" t="s">
        <v>21</v>
      </c>
      <c r="K422" s="52"/>
      <c r="L422" s="52"/>
      <c r="M422" s="62"/>
    </row>
    <row r="423">
      <c r="A423" s="16">
        <v>420.0</v>
      </c>
      <c r="B423" s="102" t="s">
        <v>525</v>
      </c>
      <c r="C423" s="90" t="s">
        <v>39</v>
      </c>
      <c r="D423" s="90" t="s">
        <v>938</v>
      </c>
      <c r="E423" s="90" t="s">
        <v>939</v>
      </c>
      <c r="F423" s="92" t="s">
        <v>940</v>
      </c>
      <c r="G423" s="90" t="s">
        <v>588</v>
      </c>
      <c r="H423" s="90" t="s">
        <v>28</v>
      </c>
      <c r="I423" s="73" t="s">
        <v>21</v>
      </c>
      <c r="K423" s="52"/>
      <c r="L423" s="52"/>
      <c r="M423" s="62"/>
    </row>
    <row r="424">
      <c r="A424" s="16">
        <v>421.0</v>
      </c>
      <c r="B424" s="102" t="s">
        <v>72</v>
      </c>
      <c r="C424" s="90" t="s">
        <v>244</v>
      </c>
      <c r="D424" s="90" t="s">
        <v>823</v>
      </c>
      <c r="E424" s="91">
        <v>43329.0</v>
      </c>
      <c r="F424" s="92" t="s">
        <v>941</v>
      </c>
      <c r="G424" s="90" t="s">
        <v>588</v>
      </c>
      <c r="H424" s="90" t="s">
        <v>28</v>
      </c>
      <c r="I424" s="73" t="s">
        <v>21</v>
      </c>
      <c r="K424" s="52"/>
      <c r="L424" s="52"/>
      <c r="M424" s="62"/>
    </row>
    <row r="425">
      <c r="A425" s="16">
        <v>422.0</v>
      </c>
      <c r="B425" s="90" t="s">
        <v>23</v>
      </c>
      <c r="C425" s="90" t="s">
        <v>39</v>
      </c>
      <c r="D425" s="90" t="s">
        <v>942</v>
      </c>
      <c r="E425" s="90" t="s">
        <v>943</v>
      </c>
      <c r="F425" s="92" t="s">
        <v>944</v>
      </c>
      <c r="G425" s="90" t="s">
        <v>590</v>
      </c>
      <c r="H425" s="90" t="s">
        <v>28</v>
      </c>
      <c r="I425" s="73" t="s">
        <v>21</v>
      </c>
      <c r="K425" s="52"/>
      <c r="L425" s="52"/>
      <c r="M425" s="62"/>
    </row>
    <row r="426">
      <c r="A426" s="16">
        <v>423.0</v>
      </c>
      <c r="B426" s="90" t="s">
        <v>23</v>
      </c>
      <c r="C426" s="90" t="s">
        <v>39</v>
      </c>
      <c r="D426" s="90" t="s">
        <v>933</v>
      </c>
      <c r="E426" s="91">
        <v>43334.0</v>
      </c>
      <c r="F426" s="92" t="s">
        <v>945</v>
      </c>
      <c r="G426" s="90" t="s">
        <v>588</v>
      </c>
      <c r="H426" s="90" t="s">
        <v>935</v>
      </c>
      <c r="I426" s="73" t="s">
        <v>21</v>
      </c>
      <c r="K426" s="52"/>
      <c r="L426" s="52"/>
      <c r="M426" s="62"/>
    </row>
    <row r="427">
      <c r="A427" s="16">
        <v>424.0</v>
      </c>
      <c r="B427" s="90" t="s">
        <v>15</v>
      </c>
      <c r="C427" s="90" t="s">
        <v>39</v>
      </c>
      <c r="D427" s="90" t="s">
        <v>946</v>
      </c>
      <c r="E427" s="90" t="s">
        <v>947</v>
      </c>
      <c r="F427" s="92" t="s">
        <v>948</v>
      </c>
      <c r="G427" s="90" t="s">
        <v>590</v>
      </c>
      <c r="H427" s="90" t="s">
        <v>949</v>
      </c>
      <c r="I427" s="73" t="s">
        <v>21</v>
      </c>
      <c r="K427" s="52"/>
      <c r="L427" s="52"/>
      <c r="M427" s="62"/>
    </row>
    <row r="428">
      <c r="A428" s="16">
        <v>425.0</v>
      </c>
      <c r="B428" s="90" t="s">
        <v>15</v>
      </c>
      <c r="C428" s="90" t="s">
        <v>39</v>
      </c>
      <c r="D428" s="90" t="s">
        <v>950</v>
      </c>
      <c r="E428" s="90" t="s">
        <v>916</v>
      </c>
      <c r="F428" s="92" t="s">
        <v>951</v>
      </c>
      <c r="G428" s="90" t="s">
        <v>843</v>
      </c>
      <c r="H428" s="90" t="s">
        <v>28</v>
      </c>
      <c r="I428" s="73" t="s">
        <v>21</v>
      </c>
      <c r="K428" s="52"/>
      <c r="L428" s="52"/>
      <c r="M428" s="62"/>
    </row>
    <row r="429">
      <c r="A429" s="16">
        <f t="shared" ref="A429:A1428" si="3">A428+1</f>
        <v>426</v>
      </c>
      <c r="B429" s="101" t="s">
        <v>23</v>
      </c>
      <c r="C429" s="90" t="s">
        <v>39</v>
      </c>
      <c r="D429" s="90" t="s">
        <v>952</v>
      </c>
      <c r="E429" s="90" t="s">
        <v>953</v>
      </c>
      <c r="F429" s="92" t="s">
        <v>954</v>
      </c>
      <c r="G429" s="90" t="s">
        <v>843</v>
      </c>
      <c r="H429" s="90" t="s">
        <v>28</v>
      </c>
      <c r="I429" s="73" t="s">
        <v>21</v>
      </c>
      <c r="K429" s="52"/>
      <c r="L429" s="52"/>
      <c r="M429" s="62"/>
    </row>
    <row r="430">
      <c r="A430" s="16">
        <f t="shared" si="3"/>
        <v>427</v>
      </c>
      <c r="B430" s="90" t="s">
        <v>15</v>
      </c>
      <c r="C430" s="90" t="s">
        <v>39</v>
      </c>
      <c r="D430" s="90" t="s">
        <v>955</v>
      </c>
      <c r="E430" s="90" t="s">
        <v>956</v>
      </c>
      <c r="F430" s="92" t="s">
        <v>957</v>
      </c>
      <c r="G430" s="90" t="s">
        <v>843</v>
      </c>
      <c r="H430" s="90" t="s">
        <v>28</v>
      </c>
      <c r="I430" s="73" t="s">
        <v>21</v>
      </c>
      <c r="K430" s="52"/>
      <c r="L430" s="52"/>
      <c r="M430" s="62"/>
    </row>
    <row r="431">
      <c r="A431" s="16">
        <f t="shared" si="3"/>
        <v>428</v>
      </c>
      <c r="B431" s="90" t="s">
        <v>23</v>
      </c>
      <c r="C431" s="90" t="s">
        <v>39</v>
      </c>
      <c r="D431" s="90" t="s">
        <v>958</v>
      </c>
      <c r="E431" s="90" t="s">
        <v>898</v>
      </c>
      <c r="F431" s="92" t="s">
        <v>874</v>
      </c>
      <c r="G431" s="90" t="s">
        <v>588</v>
      </c>
      <c r="H431" s="90" t="s">
        <v>959</v>
      </c>
      <c r="I431" s="73" t="s">
        <v>21</v>
      </c>
      <c r="K431" s="52"/>
      <c r="L431" s="52"/>
      <c r="M431" s="62"/>
    </row>
    <row r="432">
      <c r="A432" s="16">
        <f t="shared" si="3"/>
        <v>429</v>
      </c>
      <c r="B432" s="90" t="s">
        <v>23</v>
      </c>
      <c r="C432" s="90" t="s">
        <v>50</v>
      </c>
      <c r="D432" s="90" t="s">
        <v>411</v>
      </c>
      <c r="E432" s="90" t="s">
        <v>960</v>
      </c>
      <c r="F432" s="92" t="s">
        <v>961</v>
      </c>
      <c r="G432" s="90" t="s">
        <v>45</v>
      </c>
      <c r="H432" s="90" t="s">
        <v>962</v>
      </c>
      <c r="I432" s="73" t="s">
        <v>21</v>
      </c>
      <c r="K432" s="52"/>
      <c r="L432" s="52"/>
      <c r="M432" s="62"/>
    </row>
    <row r="433">
      <c r="A433" s="16">
        <f t="shared" si="3"/>
        <v>430</v>
      </c>
      <c r="B433" s="102" t="s">
        <v>963</v>
      </c>
      <c r="C433" s="90" t="s">
        <v>39</v>
      </c>
      <c r="D433" s="90" t="s">
        <v>964</v>
      </c>
      <c r="E433" s="90" t="s">
        <v>965</v>
      </c>
      <c r="F433" s="92" t="s">
        <v>966</v>
      </c>
      <c r="G433" s="90" t="s">
        <v>588</v>
      </c>
      <c r="H433" s="90" t="s">
        <v>28</v>
      </c>
      <c r="I433" s="73" t="s">
        <v>21</v>
      </c>
      <c r="K433" s="52"/>
      <c r="L433" s="52"/>
      <c r="M433" s="62"/>
    </row>
    <row r="434">
      <c r="A434" s="16">
        <f t="shared" si="3"/>
        <v>431</v>
      </c>
      <c r="B434" s="90" t="s">
        <v>23</v>
      </c>
      <c r="C434" s="90" t="s">
        <v>244</v>
      </c>
      <c r="D434" s="90" t="s">
        <v>623</v>
      </c>
      <c r="E434" s="90" t="s">
        <v>967</v>
      </c>
      <c r="F434" s="92" t="s">
        <v>968</v>
      </c>
      <c r="G434" s="90" t="s">
        <v>588</v>
      </c>
      <c r="H434" s="90" t="s">
        <v>969</v>
      </c>
      <c r="I434" s="73" t="s">
        <v>21</v>
      </c>
      <c r="K434" s="52"/>
      <c r="L434" s="52"/>
      <c r="M434" s="62"/>
    </row>
    <row r="435">
      <c r="A435" s="16">
        <f t="shared" si="3"/>
        <v>432</v>
      </c>
      <c r="B435" s="90" t="s">
        <v>23</v>
      </c>
      <c r="C435" s="90" t="s">
        <v>244</v>
      </c>
      <c r="D435" s="90" t="s">
        <v>970</v>
      </c>
      <c r="E435" s="90" t="s">
        <v>971</v>
      </c>
      <c r="F435" s="92" t="s">
        <v>972</v>
      </c>
      <c r="G435" s="90" t="s">
        <v>850</v>
      </c>
      <c r="H435" s="90" t="s">
        <v>973</v>
      </c>
      <c r="I435" s="73" t="s">
        <v>21</v>
      </c>
      <c r="K435" s="52"/>
      <c r="L435" s="52"/>
      <c r="M435" s="62"/>
    </row>
    <row r="436">
      <c r="A436" s="16">
        <f t="shared" si="3"/>
        <v>433</v>
      </c>
      <c r="B436" s="90" t="s">
        <v>23</v>
      </c>
      <c r="C436" s="90" t="s">
        <v>39</v>
      </c>
      <c r="D436" s="90" t="s">
        <v>974</v>
      </c>
      <c r="E436" s="91">
        <v>43344.0</v>
      </c>
      <c r="F436" s="92" t="s">
        <v>975</v>
      </c>
      <c r="G436" s="90" t="s">
        <v>432</v>
      </c>
      <c r="H436" s="90" t="s">
        <v>28</v>
      </c>
      <c r="I436" s="73" t="s">
        <v>21</v>
      </c>
      <c r="K436" s="52"/>
      <c r="L436" s="52"/>
      <c r="M436" s="62"/>
    </row>
    <row r="437">
      <c r="A437" s="16">
        <f t="shared" si="3"/>
        <v>434</v>
      </c>
      <c r="B437" s="104" t="s">
        <v>72</v>
      </c>
      <c r="C437" s="90" t="s">
        <v>244</v>
      </c>
      <c r="D437" s="90" t="s">
        <v>976</v>
      </c>
      <c r="E437" s="90" t="s">
        <v>916</v>
      </c>
      <c r="F437" s="92" t="s">
        <v>977</v>
      </c>
      <c r="G437" s="90" t="s">
        <v>843</v>
      </c>
      <c r="H437" s="90" t="s">
        <v>978</v>
      </c>
      <c r="I437" s="73" t="s">
        <v>21</v>
      </c>
      <c r="K437" s="52"/>
      <c r="L437" s="52"/>
      <c r="M437" s="62"/>
    </row>
    <row r="438">
      <c r="A438" s="16">
        <f t="shared" si="3"/>
        <v>435</v>
      </c>
      <c r="B438" s="90" t="s">
        <v>23</v>
      </c>
      <c r="C438" s="90" t="s">
        <v>39</v>
      </c>
      <c r="D438" s="90" t="s">
        <v>979</v>
      </c>
      <c r="E438" s="91">
        <v>43229.0</v>
      </c>
      <c r="F438" s="92" t="s">
        <v>980</v>
      </c>
      <c r="G438" s="90" t="s">
        <v>588</v>
      </c>
      <c r="H438" s="90" t="s">
        <v>981</v>
      </c>
      <c r="I438" s="73" t="s">
        <v>21</v>
      </c>
      <c r="K438" s="52"/>
      <c r="L438" s="52"/>
      <c r="M438" s="62"/>
    </row>
    <row r="439">
      <c r="A439" s="16">
        <f t="shared" si="3"/>
        <v>436</v>
      </c>
      <c r="B439" s="90" t="s">
        <v>601</v>
      </c>
      <c r="C439" s="90" t="s">
        <v>39</v>
      </c>
      <c r="D439" s="90" t="s">
        <v>28</v>
      </c>
      <c r="E439" s="91">
        <v>43199.0</v>
      </c>
      <c r="F439" s="92" t="s">
        <v>982</v>
      </c>
      <c r="G439" s="90" t="s">
        <v>588</v>
      </c>
      <c r="H439" s="90" t="s">
        <v>28</v>
      </c>
      <c r="I439" s="73" t="s">
        <v>21</v>
      </c>
      <c r="K439" s="52"/>
      <c r="L439" s="52"/>
      <c r="M439" s="62"/>
    </row>
    <row r="440">
      <c r="A440" s="16">
        <f t="shared" si="3"/>
        <v>437</v>
      </c>
      <c r="B440" s="90" t="s">
        <v>601</v>
      </c>
      <c r="C440" s="90" t="s">
        <v>244</v>
      </c>
      <c r="D440" s="99" t="s">
        <v>522</v>
      </c>
      <c r="E440" s="91">
        <v>43229.0</v>
      </c>
      <c r="F440" s="92" t="s">
        <v>983</v>
      </c>
      <c r="G440" s="90" t="s">
        <v>588</v>
      </c>
      <c r="H440" s="90" t="s">
        <v>984</v>
      </c>
      <c r="I440" s="73" t="s">
        <v>21</v>
      </c>
      <c r="K440" s="52"/>
      <c r="L440" s="52"/>
      <c r="M440" s="62"/>
    </row>
    <row r="441">
      <c r="A441" s="16">
        <f t="shared" si="3"/>
        <v>438</v>
      </c>
      <c r="B441" s="90" t="s">
        <v>15</v>
      </c>
      <c r="C441" s="90" t="s">
        <v>244</v>
      </c>
      <c r="D441" s="99" t="s">
        <v>985</v>
      </c>
      <c r="E441" s="91">
        <v>43329.0</v>
      </c>
      <c r="F441" s="92" t="s">
        <v>986</v>
      </c>
      <c r="G441" s="90" t="s">
        <v>588</v>
      </c>
      <c r="H441" s="90" t="s">
        <v>28</v>
      </c>
      <c r="I441" s="73" t="s">
        <v>21</v>
      </c>
      <c r="K441" s="52"/>
      <c r="L441" s="52"/>
      <c r="M441" s="62"/>
    </row>
    <row r="442">
      <c r="A442" s="16">
        <f t="shared" si="3"/>
        <v>439</v>
      </c>
      <c r="B442" s="90" t="s">
        <v>23</v>
      </c>
      <c r="C442" s="90" t="s">
        <v>244</v>
      </c>
      <c r="D442" s="90" t="s">
        <v>355</v>
      </c>
      <c r="E442" s="91">
        <v>43229.0</v>
      </c>
      <c r="F442" s="92" t="s">
        <v>987</v>
      </c>
      <c r="G442" s="90" t="s">
        <v>590</v>
      </c>
      <c r="H442" s="90" t="s">
        <v>28</v>
      </c>
      <c r="I442" s="73" t="s">
        <v>21</v>
      </c>
      <c r="K442" s="52"/>
      <c r="L442" s="52"/>
      <c r="M442" s="62"/>
    </row>
    <row r="443">
      <c r="A443" s="16">
        <f t="shared" si="3"/>
        <v>440</v>
      </c>
      <c r="B443" s="101" t="s">
        <v>72</v>
      </c>
      <c r="C443" s="90" t="s">
        <v>244</v>
      </c>
      <c r="D443" s="90" t="s">
        <v>462</v>
      </c>
      <c r="E443" s="90" t="s">
        <v>988</v>
      </c>
      <c r="F443" s="92" t="s">
        <v>989</v>
      </c>
      <c r="G443" s="90" t="s">
        <v>843</v>
      </c>
      <c r="H443" s="90" t="s">
        <v>990</v>
      </c>
      <c r="I443" s="73" t="s">
        <v>21</v>
      </c>
      <c r="K443" s="52"/>
      <c r="L443" s="52"/>
      <c r="M443" s="62"/>
    </row>
    <row r="444">
      <c r="A444" s="16">
        <f t="shared" si="3"/>
        <v>441</v>
      </c>
      <c r="B444" s="101" t="s">
        <v>23</v>
      </c>
      <c r="C444" s="90" t="s">
        <v>244</v>
      </c>
      <c r="D444" s="90" t="s">
        <v>991</v>
      </c>
      <c r="E444" s="91">
        <v>43350.0</v>
      </c>
      <c r="F444" s="92" t="s">
        <v>992</v>
      </c>
      <c r="G444" s="90" t="s">
        <v>993</v>
      </c>
      <c r="H444" s="90" t="s">
        <v>28</v>
      </c>
      <c r="I444" s="73" t="s">
        <v>21</v>
      </c>
      <c r="K444" s="52"/>
      <c r="L444" s="52"/>
      <c r="M444" s="62"/>
    </row>
    <row r="445">
      <c r="A445" s="16">
        <f t="shared" si="3"/>
        <v>442</v>
      </c>
      <c r="B445" s="101" t="s">
        <v>23</v>
      </c>
      <c r="C445" s="90" t="s">
        <v>244</v>
      </c>
      <c r="D445" s="90" t="s">
        <v>88</v>
      </c>
      <c r="E445" s="91">
        <v>43229.0</v>
      </c>
      <c r="F445" s="92" t="s">
        <v>899</v>
      </c>
      <c r="G445" s="90" t="s">
        <v>843</v>
      </c>
      <c r="H445" s="90" t="s">
        <v>994</v>
      </c>
      <c r="I445" s="73" t="s">
        <v>21</v>
      </c>
      <c r="K445" s="52"/>
      <c r="L445" s="52"/>
      <c r="M445" s="62"/>
    </row>
    <row r="446">
      <c r="A446" s="16">
        <f t="shared" si="3"/>
        <v>443</v>
      </c>
      <c r="B446" s="101" t="s">
        <v>23</v>
      </c>
      <c r="C446" s="90" t="s">
        <v>39</v>
      </c>
      <c r="D446" s="90" t="s">
        <v>974</v>
      </c>
      <c r="E446" s="91">
        <v>43353.0</v>
      </c>
      <c r="F446" s="92" t="s">
        <v>995</v>
      </c>
      <c r="G446" s="90" t="s">
        <v>843</v>
      </c>
      <c r="H446" s="90" t="s">
        <v>996</v>
      </c>
      <c r="I446" s="73" t="s">
        <v>21</v>
      </c>
      <c r="K446" s="52"/>
      <c r="L446" s="52"/>
      <c r="M446" s="62"/>
    </row>
    <row r="447">
      <c r="A447" s="16">
        <f t="shared" si="3"/>
        <v>444</v>
      </c>
      <c r="B447" s="90" t="s">
        <v>997</v>
      </c>
      <c r="C447" s="90" t="s">
        <v>244</v>
      </c>
      <c r="D447" s="90" t="s">
        <v>998</v>
      </c>
      <c r="E447" s="91">
        <v>43352.0</v>
      </c>
      <c r="F447" s="92" t="s">
        <v>999</v>
      </c>
      <c r="G447" s="90" t="s">
        <v>588</v>
      </c>
      <c r="H447" s="90" t="s">
        <v>1000</v>
      </c>
      <c r="I447" s="73" t="s">
        <v>21</v>
      </c>
      <c r="K447" s="52"/>
      <c r="L447" s="52"/>
      <c r="M447" s="62"/>
    </row>
    <row r="448">
      <c r="A448" s="16">
        <f t="shared" si="3"/>
        <v>445</v>
      </c>
      <c r="B448" s="101" t="s">
        <v>997</v>
      </c>
      <c r="C448" s="90" t="s">
        <v>39</v>
      </c>
      <c r="D448" s="90" t="s">
        <v>1001</v>
      </c>
      <c r="E448" s="91">
        <v>43443.0</v>
      </c>
      <c r="F448" s="92" t="s">
        <v>1002</v>
      </c>
      <c r="G448" s="90" t="s">
        <v>843</v>
      </c>
      <c r="H448" s="90" t="s">
        <v>1003</v>
      </c>
      <c r="I448" s="73" t="s">
        <v>21</v>
      </c>
      <c r="K448" s="52"/>
      <c r="L448" s="52"/>
      <c r="M448" s="62"/>
    </row>
    <row r="449">
      <c r="A449" s="16">
        <f t="shared" si="3"/>
        <v>446</v>
      </c>
      <c r="B449" s="90" t="s">
        <v>963</v>
      </c>
      <c r="C449" s="90" t="s">
        <v>377</v>
      </c>
      <c r="D449" s="90" t="s">
        <v>1004</v>
      </c>
      <c r="E449" s="91">
        <v>43268.0</v>
      </c>
      <c r="F449" s="92" t="s">
        <v>1005</v>
      </c>
      <c r="G449" s="90" t="s">
        <v>588</v>
      </c>
      <c r="H449" s="90" t="s">
        <v>1006</v>
      </c>
      <c r="I449" s="73" t="s">
        <v>21</v>
      </c>
      <c r="K449" s="52"/>
      <c r="L449" s="52"/>
      <c r="M449" s="62"/>
    </row>
    <row r="450">
      <c r="A450" s="16">
        <f t="shared" si="3"/>
        <v>447</v>
      </c>
      <c r="B450" s="90" t="s">
        <v>601</v>
      </c>
      <c r="C450" s="90" t="s">
        <v>39</v>
      </c>
      <c r="D450" s="90" t="s">
        <v>1007</v>
      </c>
      <c r="E450" s="91">
        <v>43356.0</v>
      </c>
      <c r="F450" s="92" t="s">
        <v>1008</v>
      </c>
      <c r="G450" s="90" t="s">
        <v>588</v>
      </c>
      <c r="H450" s="90" t="s">
        <v>28</v>
      </c>
      <c r="I450" s="73" t="s">
        <v>21</v>
      </c>
      <c r="K450" s="52"/>
      <c r="L450" s="52"/>
      <c r="M450" s="62"/>
    </row>
    <row r="451">
      <c r="A451" s="16">
        <f t="shared" si="3"/>
        <v>448</v>
      </c>
      <c r="B451" s="90" t="s">
        <v>23</v>
      </c>
      <c r="C451" s="90" t="s">
        <v>39</v>
      </c>
      <c r="D451" s="90" t="s">
        <v>1009</v>
      </c>
      <c r="E451" s="91">
        <v>43353.0</v>
      </c>
      <c r="F451" s="92" t="s">
        <v>1010</v>
      </c>
      <c r="G451" s="90" t="s">
        <v>843</v>
      </c>
      <c r="H451" s="90" t="s">
        <v>28</v>
      </c>
      <c r="I451" s="73" t="s">
        <v>21</v>
      </c>
      <c r="K451" s="52"/>
      <c r="L451" s="52"/>
      <c r="M451" s="62"/>
    </row>
    <row r="452">
      <c r="A452" s="16">
        <f t="shared" si="3"/>
        <v>449</v>
      </c>
      <c r="B452" s="90" t="s">
        <v>601</v>
      </c>
      <c r="C452" s="90" t="s">
        <v>39</v>
      </c>
      <c r="D452" s="90" t="s">
        <v>1011</v>
      </c>
      <c r="E452" s="90" t="s">
        <v>1012</v>
      </c>
      <c r="F452" s="92" t="s">
        <v>1013</v>
      </c>
      <c r="G452" s="90" t="s">
        <v>588</v>
      </c>
      <c r="H452" s="90" t="s">
        <v>28</v>
      </c>
      <c r="I452" s="73" t="s">
        <v>21</v>
      </c>
      <c r="K452" s="52"/>
      <c r="L452" s="52"/>
      <c r="M452" s="62"/>
    </row>
    <row r="453">
      <c r="A453" s="16">
        <f t="shared" si="3"/>
        <v>450</v>
      </c>
      <c r="B453" s="101" t="s">
        <v>601</v>
      </c>
      <c r="C453" s="90" t="s">
        <v>244</v>
      </c>
      <c r="D453" s="90" t="s">
        <v>28</v>
      </c>
      <c r="E453" s="90" t="s">
        <v>1012</v>
      </c>
      <c r="F453" s="92" t="s">
        <v>1014</v>
      </c>
      <c r="G453" s="90" t="s">
        <v>843</v>
      </c>
      <c r="H453" s="90" t="s">
        <v>28</v>
      </c>
      <c r="I453" s="73" t="s">
        <v>21</v>
      </c>
      <c r="K453" s="52"/>
      <c r="L453" s="52"/>
      <c r="M453" s="62"/>
    </row>
    <row r="454">
      <c r="A454" s="16">
        <f t="shared" si="3"/>
        <v>451</v>
      </c>
      <c r="B454" s="90" t="s">
        <v>601</v>
      </c>
      <c r="C454" s="90" t="s">
        <v>39</v>
      </c>
      <c r="D454" s="90" t="s">
        <v>125</v>
      </c>
      <c r="E454" s="90" t="s">
        <v>1012</v>
      </c>
      <c r="F454" s="92" t="s">
        <v>1015</v>
      </c>
      <c r="G454" s="90" t="s">
        <v>588</v>
      </c>
      <c r="H454" s="90" t="s">
        <v>1016</v>
      </c>
      <c r="I454" s="73" t="s">
        <v>21</v>
      </c>
      <c r="K454" s="52"/>
      <c r="L454" s="52"/>
      <c r="M454" s="62"/>
    </row>
    <row r="455">
      <c r="A455" s="16">
        <f t="shared" si="3"/>
        <v>452</v>
      </c>
      <c r="B455" s="90" t="s">
        <v>23</v>
      </c>
      <c r="C455" s="90" t="s">
        <v>39</v>
      </c>
      <c r="D455" s="90" t="s">
        <v>1017</v>
      </c>
      <c r="E455" s="90" t="s">
        <v>1018</v>
      </c>
      <c r="F455" s="92" t="s">
        <v>59</v>
      </c>
      <c r="G455" s="90" t="s">
        <v>850</v>
      </c>
      <c r="H455" s="90" t="s">
        <v>1019</v>
      </c>
      <c r="I455" s="73" t="s">
        <v>21</v>
      </c>
      <c r="K455" s="52"/>
      <c r="L455" s="52"/>
      <c r="M455" s="62"/>
    </row>
    <row r="456">
      <c r="A456" s="16">
        <f t="shared" si="3"/>
        <v>453</v>
      </c>
      <c r="B456" s="90" t="s">
        <v>23</v>
      </c>
      <c r="C456" s="90" t="s">
        <v>244</v>
      </c>
      <c r="D456" s="90" t="s">
        <v>355</v>
      </c>
      <c r="E456" s="90" t="s">
        <v>1020</v>
      </c>
      <c r="F456" s="92" t="s">
        <v>1021</v>
      </c>
      <c r="G456" s="105" t="s">
        <v>588</v>
      </c>
      <c r="H456" s="90" t="s">
        <v>28</v>
      </c>
      <c r="I456" s="73" t="s">
        <v>21</v>
      </c>
      <c r="K456" s="52"/>
      <c r="L456" s="52"/>
      <c r="M456" s="62"/>
    </row>
    <row r="457">
      <c r="A457" s="16">
        <f t="shared" si="3"/>
        <v>454</v>
      </c>
      <c r="B457" s="90" t="s">
        <v>601</v>
      </c>
      <c r="C457" s="90" t="s">
        <v>244</v>
      </c>
      <c r="D457" s="90" t="s">
        <v>1022</v>
      </c>
      <c r="E457" s="90" t="s">
        <v>1023</v>
      </c>
      <c r="F457" s="106" t="s">
        <v>1024</v>
      </c>
      <c r="G457" s="90" t="s">
        <v>588</v>
      </c>
      <c r="H457" s="90" t="s">
        <v>1025</v>
      </c>
      <c r="I457" s="73" t="s">
        <v>21</v>
      </c>
      <c r="K457" s="52"/>
      <c r="L457" s="52"/>
      <c r="M457" s="62"/>
    </row>
    <row r="458">
      <c r="A458" s="16">
        <f t="shared" si="3"/>
        <v>455</v>
      </c>
      <c r="B458" s="101" t="s">
        <v>601</v>
      </c>
      <c r="C458" s="90" t="s">
        <v>244</v>
      </c>
      <c r="D458" s="90" t="s">
        <v>823</v>
      </c>
      <c r="E458" s="90" t="s">
        <v>1026</v>
      </c>
      <c r="F458" s="92" t="s">
        <v>1027</v>
      </c>
      <c r="G458" s="90" t="s">
        <v>843</v>
      </c>
      <c r="H458" s="90"/>
      <c r="I458" s="73" t="s">
        <v>21</v>
      </c>
      <c r="K458" s="52"/>
      <c r="L458" s="52"/>
      <c r="M458" s="62"/>
    </row>
    <row r="459">
      <c r="A459" s="16">
        <f t="shared" si="3"/>
        <v>456</v>
      </c>
      <c r="B459" s="90" t="s">
        <v>1028</v>
      </c>
      <c r="C459" s="90" t="s">
        <v>39</v>
      </c>
      <c r="D459" s="90" t="s">
        <v>1029</v>
      </c>
      <c r="E459" s="107">
        <v>43290.0</v>
      </c>
      <c r="F459" s="92" t="s">
        <v>1030</v>
      </c>
      <c r="G459" s="90" t="s">
        <v>867</v>
      </c>
      <c r="H459" s="90" t="s">
        <v>1031</v>
      </c>
      <c r="I459" s="73" t="s">
        <v>21</v>
      </c>
      <c r="K459" s="52"/>
      <c r="L459" s="52"/>
      <c r="M459" s="62"/>
    </row>
    <row r="460">
      <c r="A460" s="16">
        <f t="shared" si="3"/>
        <v>457</v>
      </c>
      <c r="B460" s="90" t="s">
        <v>1028</v>
      </c>
      <c r="C460" s="90" t="s">
        <v>1032</v>
      </c>
      <c r="D460" s="90" t="s">
        <v>1029</v>
      </c>
      <c r="E460" s="90" t="s">
        <v>1033</v>
      </c>
      <c r="F460" s="92" t="s">
        <v>1034</v>
      </c>
      <c r="G460" s="90" t="s">
        <v>850</v>
      </c>
      <c r="H460" s="90" t="s">
        <v>1031</v>
      </c>
      <c r="I460" s="73" t="s">
        <v>21</v>
      </c>
      <c r="K460" s="52"/>
      <c r="L460" s="52"/>
      <c r="M460" s="62"/>
    </row>
    <row r="461">
      <c r="A461" s="16">
        <f t="shared" si="3"/>
        <v>458</v>
      </c>
      <c r="B461" s="90" t="s">
        <v>23</v>
      </c>
      <c r="C461" s="90" t="s">
        <v>39</v>
      </c>
      <c r="D461" s="99" t="s">
        <v>80</v>
      </c>
      <c r="E461" s="108">
        <v>42797.0</v>
      </c>
      <c r="F461" s="92" t="s">
        <v>1035</v>
      </c>
      <c r="G461" s="90" t="s">
        <v>19</v>
      </c>
      <c r="H461" s="90" t="s">
        <v>1036</v>
      </c>
      <c r="I461" s="73" t="s">
        <v>21</v>
      </c>
      <c r="K461" s="52"/>
      <c r="L461" s="52"/>
      <c r="M461" s="62"/>
    </row>
    <row r="462">
      <c r="A462" s="16">
        <f t="shared" si="3"/>
        <v>459</v>
      </c>
      <c r="B462" s="90" t="s">
        <v>963</v>
      </c>
      <c r="C462" s="90" t="s">
        <v>39</v>
      </c>
      <c r="D462" s="90" t="s">
        <v>1037</v>
      </c>
      <c r="E462" s="108">
        <v>42986.0</v>
      </c>
      <c r="F462" s="92" t="s">
        <v>727</v>
      </c>
      <c r="G462" s="105" t="s">
        <v>588</v>
      </c>
      <c r="H462" s="90" t="s">
        <v>716</v>
      </c>
      <c r="I462" s="73" t="s">
        <v>21</v>
      </c>
      <c r="K462" s="52"/>
      <c r="L462" s="52"/>
      <c r="M462" s="62"/>
    </row>
    <row r="463">
      <c r="A463" s="16">
        <f t="shared" si="3"/>
        <v>460</v>
      </c>
      <c r="B463" s="90" t="s">
        <v>601</v>
      </c>
      <c r="C463" s="90" t="s">
        <v>1038</v>
      </c>
      <c r="D463" s="90" t="s">
        <v>1039</v>
      </c>
      <c r="E463" s="90" t="s">
        <v>1040</v>
      </c>
      <c r="F463" s="92" t="s">
        <v>1041</v>
      </c>
      <c r="G463" s="90" t="s">
        <v>843</v>
      </c>
      <c r="H463" s="90" t="s">
        <v>1042</v>
      </c>
      <c r="I463" s="73" t="s">
        <v>21</v>
      </c>
      <c r="K463" s="52"/>
      <c r="L463" s="52"/>
      <c r="M463" s="62"/>
    </row>
    <row r="464">
      <c r="A464" s="16">
        <f t="shared" si="3"/>
        <v>461</v>
      </c>
      <c r="B464" s="90" t="s">
        <v>23</v>
      </c>
      <c r="C464" s="90" t="s">
        <v>39</v>
      </c>
      <c r="D464" s="90" t="s">
        <v>1043</v>
      </c>
      <c r="E464" s="90" t="s">
        <v>1044</v>
      </c>
      <c r="F464" s="92" t="s">
        <v>1045</v>
      </c>
      <c r="G464" s="90" t="s">
        <v>843</v>
      </c>
      <c r="H464" s="90" t="s">
        <v>1046</v>
      </c>
      <c r="I464" s="73" t="s">
        <v>21</v>
      </c>
      <c r="K464" s="52"/>
      <c r="L464" s="52"/>
      <c r="M464" s="62"/>
    </row>
    <row r="465">
      <c r="A465" s="16">
        <f t="shared" si="3"/>
        <v>462</v>
      </c>
      <c r="B465" s="90" t="s">
        <v>601</v>
      </c>
      <c r="C465" s="90" t="s">
        <v>39</v>
      </c>
      <c r="D465" s="90" t="s">
        <v>1047</v>
      </c>
      <c r="E465" s="90" t="s">
        <v>1048</v>
      </c>
      <c r="F465" s="92" t="s">
        <v>1049</v>
      </c>
      <c r="G465" s="90" t="s">
        <v>843</v>
      </c>
      <c r="H465" s="90" t="s">
        <v>1050</v>
      </c>
      <c r="I465" s="73" t="s">
        <v>21</v>
      </c>
      <c r="K465" s="52"/>
      <c r="L465" s="52"/>
      <c r="M465" s="62"/>
    </row>
    <row r="466">
      <c r="A466" s="16">
        <f t="shared" si="3"/>
        <v>463</v>
      </c>
      <c r="B466" s="90" t="s">
        <v>23</v>
      </c>
      <c r="C466" s="90" t="s">
        <v>16</v>
      </c>
      <c r="D466" s="90" t="s">
        <v>28</v>
      </c>
      <c r="E466" s="109">
        <v>43443.0</v>
      </c>
      <c r="F466" s="92" t="s">
        <v>1051</v>
      </c>
      <c r="G466" s="90" t="s">
        <v>843</v>
      </c>
      <c r="H466" s="90" t="s">
        <v>28</v>
      </c>
      <c r="I466" s="73" t="s">
        <v>21</v>
      </c>
      <c r="K466" s="52"/>
      <c r="L466" s="52"/>
      <c r="M466" s="62"/>
    </row>
    <row r="467">
      <c r="A467" s="16">
        <f t="shared" si="3"/>
        <v>464</v>
      </c>
      <c r="B467" s="90" t="s">
        <v>23</v>
      </c>
      <c r="C467" s="90" t="s">
        <v>16</v>
      </c>
      <c r="D467" s="90" t="s">
        <v>1047</v>
      </c>
      <c r="E467" s="90" t="s">
        <v>1052</v>
      </c>
      <c r="F467" s="92" t="s">
        <v>815</v>
      </c>
      <c r="G467" s="90" t="s">
        <v>19</v>
      </c>
      <c r="H467" s="90" t="s">
        <v>28</v>
      </c>
      <c r="I467" s="73" t="s">
        <v>21</v>
      </c>
      <c r="K467" s="52"/>
      <c r="L467" s="52"/>
      <c r="M467" s="62"/>
    </row>
    <row r="468">
      <c r="A468" s="16">
        <f t="shared" si="3"/>
        <v>465</v>
      </c>
      <c r="B468" s="90" t="s">
        <v>525</v>
      </c>
      <c r="C468" s="90" t="s">
        <v>39</v>
      </c>
      <c r="D468" s="90" t="s">
        <v>1053</v>
      </c>
      <c r="E468" s="90" t="s">
        <v>1054</v>
      </c>
      <c r="F468" s="92" t="s">
        <v>1055</v>
      </c>
      <c r="G468" s="90" t="s">
        <v>843</v>
      </c>
      <c r="H468" s="90" t="s">
        <v>28</v>
      </c>
      <c r="I468" s="73" t="s">
        <v>21</v>
      </c>
      <c r="K468" s="52"/>
      <c r="L468" s="52"/>
      <c r="M468" s="62"/>
    </row>
    <row r="469">
      <c r="A469" s="16">
        <f t="shared" si="3"/>
        <v>466</v>
      </c>
      <c r="B469" s="90" t="s">
        <v>23</v>
      </c>
      <c r="C469" s="90" t="s">
        <v>39</v>
      </c>
      <c r="D469" s="99" t="s">
        <v>476</v>
      </c>
      <c r="E469" s="90" t="s">
        <v>1056</v>
      </c>
      <c r="F469" s="92" t="s">
        <v>1057</v>
      </c>
      <c r="G469" s="90" t="s">
        <v>432</v>
      </c>
      <c r="H469" s="90" t="s">
        <v>1058</v>
      </c>
      <c r="I469" s="73" t="s">
        <v>21</v>
      </c>
      <c r="K469" s="52"/>
      <c r="L469" s="52"/>
      <c r="M469" s="62"/>
    </row>
    <row r="470">
      <c r="A470" s="16">
        <f t="shared" si="3"/>
        <v>467</v>
      </c>
      <c r="B470" s="90" t="s">
        <v>23</v>
      </c>
      <c r="C470" s="90" t="s">
        <v>39</v>
      </c>
      <c r="D470" s="99" t="s">
        <v>1059</v>
      </c>
      <c r="E470" s="90" t="s">
        <v>1060</v>
      </c>
      <c r="F470" s="92" t="s">
        <v>1061</v>
      </c>
      <c r="G470" s="90" t="s">
        <v>843</v>
      </c>
      <c r="H470" s="90" t="s">
        <v>28</v>
      </c>
      <c r="I470" s="73" t="s">
        <v>21</v>
      </c>
      <c r="K470" s="52"/>
      <c r="L470" s="52"/>
      <c r="M470" s="62"/>
    </row>
    <row r="471">
      <c r="A471" s="16">
        <f t="shared" si="3"/>
        <v>468</v>
      </c>
      <c r="B471" s="90" t="s">
        <v>72</v>
      </c>
      <c r="C471" s="90" t="s">
        <v>39</v>
      </c>
      <c r="D471" s="90" t="s">
        <v>1011</v>
      </c>
      <c r="E471" s="90" t="s">
        <v>1062</v>
      </c>
      <c r="F471" s="92" t="s">
        <v>1063</v>
      </c>
      <c r="G471" s="90" t="s">
        <v>588</v>
      </c>
      <c r="H471" s="90" t="s">
        <v>1064</v>
      </c>
      <c r="I471" s="73" t="s">
        <v>21</v>
      </c>
      <c r="K471" s="52"/>
      <c r="L471" s="52"/>
      <c r="M471" s="62"/>
    </row>
    <row r="472">
      <c r="A472" s="16">
        <f t="shared" si="3"/>
        <v>469</v>
      </c>
      <c r="B472" s="90" t="s">
        <v>72</v>
      </c>
      <c r="C472" s="90" t="s">
        <v>16</v>
      </c>
      <c r="D472" s="90" t="s">
        <v>1011</v>
      </c>
      <c r="E472" s="110">
        <v>42797.0</v>
      </c>
      <c r="F472" s="92" t="s">
        <v>1065</v>
      </c>
      <c r="G472" s="90" t="s">
        <v>19</v>
      </c>
      <c r="H472" s="90" t="s">
        <v>1066</v>
      </c>
      <c r="I472" s="73" t="s">
        <v>21</v>
      </c>
      <c r="K472" s="52"/>
      <c r="L472" s="52"/>
      <c r="M472" s="62"/>
    </row>
    <row r="473">
      <c r="A473" s="16">
        <f t="shared" si="3"/>
        <v>470</v>
      </c>
      <c r="B473" s="90" t="s">
        <v>525</v>
      </c>
      <c r="C473" s="17" t="s">
        <v>39</v>
      </c>
      <c r="D473" s="90" t="s">
        <v>1067</v>
      </c>
      <c r="E473" s="90" t="s">
        <v>1068</v>
      </c>
      <c r="F473" s="92" t="s">
        <v>1069</v>
      </c>
      <c r="G473" s="105" t="s">
        <v>1070</v>
      </c>
      <c r="H473" s="90" t="s">
        <v>1071</v>
      </c>
      <c r="I473" s="73" t="s">
        <v>21</v>
      </c>
      <c r="K473" s="52"/>
      <c r="L473" s="52"/>
      <c r="M473" s="62"/>
    </row>
    <row r="474">
      <c r="A474" s="16">
        <f t="shared" si="3"/>
        <v>471</v>
      </c>
      <c r="B474" s="90" t="s">
        <v>23</v>
      </c>
      <c r="C474" s="17" t="s">
        <v>39</v>
      </c>
      <c r="D474" s="90" t="s">
        <v>1072</v>
      </c>
      <c r="E474" s="110">
        <v>43400.0</v>
      </c>
      <c r="F474" s="92" t="s">
        <v>881</v>
      </c>
      <c r="G474" s="105" t="s">
        <v>1073</v>
      </c>
      <c r="H474" s="90" t="s">
        <v>28</v>
      </c>
      <c r="I474" s="73" t="s">
        <v>21</v>
      </c>
      <c r="K474" s="52"/>
      <c r="L474" s="52"/>
      <c r="M474" s="62"/>
    </row>
    <row r="475">
      <c r="A475" s="16">
        <f t="shared" si="3"/>
        <v>472</v>
      </c>
      <c r="B475" s="111" t="s">
        <v>23</v>
      </c>
      <c r="C475" s="90" t="s">
        <v>16</v>
      </c>
      <c r="D475" s="90" t="s">
        <v>1074</v>
      </c>
      <c r="E475" s="110">
        <v>43402.0</v>
      </c>
      <c r="F475" s="112" t="s">
        <v>1075</v>
      </c>
      <c r="G475" s="90" t="s">
        <v>843</v>
      </c>
      <c r="H475" s="90" t="s">
        <v>28</v>
      </c>
      <c r="I475" s="73" t="s">
        <v>21</v>
      </c>
      <c r="K475" s="52"/>
      <c r="L475" s="52"/>
      <c r="M475" s="62"/>
    </row>
    <row r="476">
      <c r="A476" s="16">
        <f t="shared" si="3"/>
        <v>473</v>
      </c>
      <c r="B476" s="111" t="s">
        <v>23</v>
      </c>
      <c r="C476" s="17" t="s">
        <v>39</v>
      </c>
      <c r="D476" s="90" t="s">
        <v>942</v>
      </c>
      <c r="E476" s="113">
        <v>43401.0</v>
      </c>
      <c r="F476" s="112" t="s">
        <v>1076</v>
      </c>
      <c r="G476" s="90" t="s">
        <v>843</v>
      </c>
      <c r="H476" s="90" t="s">
        <v>28</v>
      </c>
      <c r="I476" s="73" t="s">
        <v>21</v>
      </c>
      <c r="K476" s="52"/>
      <c r="L476" s="52"/>
      <c r="M476" s="62"/>
    </row>
    <row r="477">
      <c r="A477" s="16">
        <f t="shared" si="3"/>
        <v>474</v>
      </c>
      <c r="B477" s="90" t="s">
        <v>23</v>
      </c>
      <c r="C477" s="90" t="s">
        <v>16</v>
      </c>
      <c r="D477" s="90" t="s">
        <v>1077</v>
      </c>
      <c r="E477" s="110">
        <v>43411.0</v>
      </c>
      <c r="F477" s="114" t="s">
        <v>1078</v>
      </c>
      <c r="G477" s="105" t="s">
        <v>1073</v>
      </c>
      <c r="H477" s="90" t="s">
        <v>28</v>
      </c>
      <c r="I477" s="73" t="s">
        <v>21</v>
      </c>
      <c r="K477" s="52"/>
      <c r="L477" s="52"/>
      <c r="M477" s="62"/>
    </row>
    <row r="478">
      <c r="A478" s="16">
        <f t="shared" si="3"/>
        <v>475</v>
      </c>
      <c r="B478" s="90" t="s">
        <v>23</v>
      </c>
      <c r="C478" s="17" t="s">
        <v>39</v>
      </c>
      <c r="D478" s="90" t="s">
        <v>1079</v>
      </c>
      <c r="E478" s="110">
        <v>43352.0</v>
      </c>
      <c r="F478" s="114" t="s">
        <v>822</v>
      </c>
      <c r="G478" s="105" t="s">
        <v>1073</v>
      </c>
      <c r="H478" s="90" t="s">
        <v>28</v>
      </c>
      <c r="I478" s="73" t="s">
        <v>21</v>
      </c>
      <c r="K478" s="52"/>
      <c r="L478" s="52"/>
      <c r="M478" s="62"/>
    </row>
    <row r="479">
      <c r="A479" s="16">
        <f t="shared" si="3"/>
        <v>476</v>
      </c>
      <c r="B479" s="90" t="s">
        <v>23</v>
      </c>
      <c r="C479" s="90" t="s">
        <v>16</v>
      </c>
      <c r="D479" s="90" t="s">
        <v>1080</v>
      </c>
      <c r="E479" s="108">
        <v>43184.0</v>
      </c>
      <c r="F479" s="92" t="s">
        <v>1081</v>
      </c>
      <c r="G479" s="105" t="s">
        <v>590</v>
      </c>
      <c r="H479" s="90" t="s">
        <v>1082</v>
      </c>
      <c r="I479" s="73" t="s">
        <v>21</v>
      </c>
      <c r="K479" s="52"/>
      <c r="L479" s="52"/>
      <c r="M479" s="62"/>
    </row>
    <row r="480">
      <c r="A480" s="16">
        <f t="shared" si="3"/>
        <v>477</v>
      </c>
      <c r="B480" s="90" t="s">
        <v>23</v>
      </c>
      <c r="C480" s="90" t="s">
        <v>39</v>
      </c>
      <c r="D480" s="90" t="s">
        <v>28</v>
      </c>
      <c r="E480" s="90" t="s">
        <v>28</v>
      </c>
      <c r="F480" s="92" t="s">
        <v>1083</v>
      </c>
      <c r="G480" s="90" t="s">
        <v>28</v>
      </c>
      <c r="H480" s="90" t="s">
        <v>28</v>
      </c>
      <c r="I480" s="73" t="s">
        <v>21</v>
      </c>
      <c r="K480" s="52"/>
      <c r="L480" s="52"/>
      <c r="M480" s="62"/>
    </row>
    <row r="481">
      <c r="A481" s="16">
        <f t="shared" si="3"/>
        <v>478</v>
      </c>
      <c r="B481" s="90" t="s">
        <v>23</v>
      </c>
      <c r="C481" s="90" t="s">
        <v>39</v>
      </c>
      <c r="D481" s="90" t="s">
        <v>1084</v>
      </c>
      <c r="E481" s="90" t="s">
        <v>1085</v>
      </c>
      <c r="F481" s="92" t="s">
        <v>1086</v>
      </c>
      <c r="G481" s="105" t="s">
        <v>588</v>
      </c>
      <c r="H481" s="90" t="s">
        <v>28</v>
      </c>
      <c r="I481" s="73" t="s">
        <v>21</v>
      </c>
      <c r="K481" s="52"/>
      <c r="L481" s="52"/>
      <c r="M481" s="62"/>
    </row>
    <row r="482">
      <c r="A482" s="16">
        <f t="shared" si="3"/>
        <v>479</v>
      </c>
      <c r="B482" s="90" t="s">
        <v>1087</v>
      </c>
      <c r="C482" s="90" t="s">
        <v>39</v>
      </c>
      <c r="D482" s="90" t="s">
        <v>1088</v>
      </c>
      <c r="E482" s="90"/>
      <c r="F482" s="92" t="s">
        <v>1089</v>
      </c>
      <c r="G482" s="105" t="s">
        <v>843</v>
      </c>
      <c r="H482" s="90"/>
      <c r="I482" s="73" t="s">
        <v>21</v>
      </c>
      <c r="K482" s="52"/>
      <c r="L482" s="52"/>
      <c r="M482" s="62"/>
    </row>
    <row r="483">
      <c r="A483" s="16">
        <f t="shared" si="3"/>
        <v>480</v>
      </c>
      <c r="B483" s="90" t="s">
        <v>601</v>
      </c>
      <c r="C483" s="90" t="s">
        <v>39</v>
      </c>
      <c r="D483" s="90" t="s">
        <v>28</v>
      </c>
      <c r="E483" s="90" t="s">
        <v>28</v>
      </c>
      <c r="F483" s="92" t="s">
        <v>1090</v>
      </c>
      <c r="G483" s="105" t="s">
        <v>432</v>
      </c>
      <c r="H483" s="90" t="s">
        <v>1091</v>
      </c>
      <c r="I483" s="73" t="s">
        <v>21</v>
      </c>
      <c r="K483" s="52"/>
      <c r="L483" s="52"/>
      <c r="M483" s="62"/>
    </row>
    <row r="484">
      <c r="A484" s="16">
        <f t="shared" si="3"/>
        <v>481</v>
      </c>
      <c r="B484" s="90" t="s">
        <v>601</v>
      </c>
      <c r="C484" s="90" t="s">
        <v>1092</v>
      </c>
      <c r="D484" s="90" t="s">
        <v>28</v>
      </c>
      <c r="E484" s="110">
        <v>43327.0</v>
      </c>
      <c r="F484" s="92" t="s">
        <v>1093</v>
      </c>
      <c r="G484" s="105" t="s">
        <v>588</v>
      </c>
      <c r="H484" s="90" t="s">
        <v>1091</v>
      </c>
      <c r="I484" s="73" t="s">
        <v>21</v>
      </c>
      <c r="K484" s="52"/>
      <c r="L484" s="52"/>
      <c r="M484" s="62"/>
    </row>
    <row r="485">
      <c r="A485" s="16">
        <f t="shared" si="3"/>
        <v>482</v>
      </c>
      <c r="B485" s="90" t="s">
        <v>601</v>
      </c>
      <c r="C485" s="90" t="s">
        <v>39</v>
      </c>
      <c r="D485" s="90" t="s">
        <v>1094</v>
      </c>
      <c r="E485" s="90" t="s">
        <v>28</v>
      </c>
      <c r="F485" s="92" t="s">
        <v>1095</v>
      </c>
      <c r="G485" s="105" t="s">
        <v>1073</v>
      </c>
      <c r="H485" s="90" t="s">
        <v>1091</v>
      </c>
      <c r="I485" s="73" t="s">
        <v>21</v>
      </c>
      <c r="K485" s="52"/>
      <c r="L485" s="52"/>
      <c r="M485" s="62"/>
    </row>
    <row r="486">
      <c r="A486" s="16">
        <f t="shared" si="3"/>
        <v>483</v>
      </c>
      <c r="B486" s="90" t="s">
        <v>601</v>
      </c>
      <c r="C486" s="90" t="s">
        <v>1092</v>
      </c>
      <c r="D486" s="90" t="s">
        <v>1094</v>
      </c>
      <c r="E486" s="90" t="s">
        <v>28</v>
      </c>
      <c r="F486" s="92" t="s">
        <v>1096</v>
      </c>
      <c r="G486" s="105" t="s">
        <v>231</v>
      </c>
      <c r="H486" s="90" t="s">
        <v>1091</v>
      </c>
      <c r="I486" s="73" t="s">
        <v>21</v>
      </c>
      <c r="K486" s="52"/>
      <c r="L486" s="52"/>
      <c r="M486" s="62"/>
    </row>
    <row r="487">
      <c r="A487" s="16">
        <f t="shared" si="3"/>
        <v>484</v>
      </c>
      <c r="B487" s="90" t="s">
        <v>601</v>
      </c>
      <c r="C487" s="90" t="s">
        <v>1092</v>
      </c>
      <c r="D487" s="90" t="s">
        <v>1097</v>
      </c>
      <c r="E487" s="90" t="s">
        <v>28</v>
      </c>
      <c r="F487" s="92" t="s">
        <v>128</v>
      </c>
      <c r="G487" s="105" t="s">
        <v>19</v>
      </c>
      <c r="H487" s="90" t="s">
        <v>1091</v>
      </c>
      <c r="I487" s="73" t="s">
        <v>21</v>
      </c>
      <c r="K487" s="52"/>
      <c r="L487" s="52"/>
      <c r="M487" s="62"/>
    </row>
    <row r="488">
      <c r="A488" s="16">
        <f t="shared" si="3"/>
        <v>485</v>
      </c>
      <c r="B488" s="90" t="s">
        <v>601</v>
      </c>
      <c r="C488" s="90" t="s">
        <v>1092</v>
      </c>
      <c r="D488" s="90" t="s">
        <v>1098</v>
      </c>
      <c r="E488" s="90" t="s">
        <v>1099</v>
      </c>
      <c r="F488" s="92" t="s">
        <v>1100</v>
      </c>
      <c r="G488" s="105" t="s">
        <v>588</v>
      </c>
      <c r="H488" s="90" t="s">
        <v>1101</v>
      </c>
      <c r="I488" s="73" t="s">
        <v>21</v>
      </c>
      <c r="K488" s="52"/>
      <c r="L488" s="52"/>
      <c r="M488" s="62"/>
    </row>
    <row r="489">
      <c r="A489" s="16">
        <f t="shared" si="3"/>
        <v>486</v>
      </c>
      <c r="B489" s="90" t="s">
        <v>601</v>
      </c>
      <c r="C489" s="90" t="s">
        <v>453</v>
      </c>
      <c r="D489" s="90" t="s">
        <v>1102</v>
      </c>
      <c r="E489" s="90" t="s">
        <v>1103</v>
      </c>
      <c r="F489" s="112" t="s">
        <v>1104</v>
      </c>
      <c r="G489" s="90" t="s">
        <v>1105</v>
      </c>
      <c r="H489" s="90" t="s">
        <v>1106</v>
      </c>
      <c r="I489" s="73" t="s">
        <v>21</v>
      </c>
      <c r="K489" s="52"/>
      <c r="L489" s="52"/>
      <c r="M489" s="62"/>
    </row>
    <row r="490">
      <c r="A490" s="16">
        <f t="shared" si="3"/>
        <v>487</v>
      </c>
      <c r="B490" s="90" t="s">
        <v>23</v>
      </c>
      <c r="C490" s="90" t="s">
        <v>39</v>
      </c>
      <c r="D490" s="90" t="s">
        <v>1107</v>
      </c>
      <c r="E490" s="109">
        <v>42798.0</v>
      </c>
      <c r="F490" s="115" t="s">
        <v>25</v>
      </c>
      <c r="G490" s="90" t="s">
        <v>1108</v>
      </c>
      <c r="H490" s="90" t="s">
        <v>1109</v>
      </c>
      <c r="I490" s="73" t="s">
        <v>21</v>
      </c>
      <c r="K490" s="52"/>
      <c r="L490" s="52"/>
      <c r="M490" s="62"/>
    </row>
    <row r="491">
      <c r="A491" s="16">
        <f t="shared" si="3"/>
        <v>488</v>
      </c>
      <c r="B491" s="90" t="s">
        <v>23</v>
      </c>
      <c r="C491" s="90" t="s">
        <v>39</v>
      </c>
      <c r="D491" s="90" t="s">
        <v>1110</v>
      </c>
      <c r="E491" s="108">
        <v>43231.0</v>
      </c>
      <c r="F491" s="92" t="s">
        <v>1111</v>
      </c>
      <c r="G491" s="90" t="s">
        <v>843</v>
      </c>
      <c r="H491" s="90"/>
      <c r="I491" s="73" t="s">
        <v>21</v>
      </c>
      <c r="K491" s="52"/>
      <c r="L491" s="52"/>
      <c r="M491" s="62"/>
    </row>
    <row r="492">
      <c r="A492" s="16">
        <f t="shared" si="3"/>
        <v>489</v>
      </c>
      <c r="B492" s="90" t="s">
        <v>1112</v>
      </c>
      <c r="C492" s="90" t="s">
        <v>1113</v>
      </c>
      <c r="D492" s="90"/>
      <c r="E492" s="90" t="s">
        <v>28</v>
      </c>
      <c r="F492" s="90" t="s">
        <v>28</v>
      </c>
      <c r="G492" s="90" t="s">
        <v>28</v>
      </c>
      <c r="H492" s="90" t="s">
        <v>28</v>
      </c>
      <c r="I492" s="73" t="s">
        <v>21</v>
      </c>
      <c r="K492" s="52"/>
      <c r="L492" s="52"/>
      <c r="M492" s="62"/>
    </row>
    <row r="493">
      <c r="A493" s="16">
        <f t="shared" si="3"/>
        <v>490</v>
      </c>
      <c r="B493" s="90" t="s">
        <v>601</v>
      </c>
      <c r="C493" s="90" t="s">
        <v>453</v>
      </c>
      <c r="D493" s="90" t="s">
        <v>1114</v>
      </c>
      <c r="E493" s="110">
        <v>43420.0</v>
      </c>
      <c r="F493" s="92" t="s">
        <v>1115</v>
      </c>
      <c r="G493" s="90" t="s">
        <v>1105</v>
      </c>
      <c r="H493" s="90" t="s">
        <v>1116</v>
      </c>
      <c r="I493" s="73" t="s">
        <v>21</v>
      </c>
      <c r="K493" s="52"/>
      <c r="L493" s="52"/>
      <c r="M493" s="62"/>
    </row>
    <row r="494">
      <c r="A494" s="16">
        <f t="shared" si="3"/>
        <v>491</v>
      </c>
      <c r="B494" s="90" t="s">
        <v>23</v>
      </c>
      <c r="C494" s="90" t="s">
        <v>1113</v>
      </c>
      <c r="D494" s="90" t="s">
        <v>1117</v>
      </c>
      <c r="E494" s="116">
        <v>43421.0</v>
      </c>
      <c r="F494" s="92" t="s">
        <v>1118</v>
      </c>
      <c r="G494" s="105" t="s">
        <v>588</v>
      </c>
      <c r="H494" s="90" t="s">
        <v>1119</v>
      </c>
      <c r="I494" s="73" t="s">
        <v>21</v>
      </c>
      <c r="K494" s="52"/>
      <c r="L494" s="52"/>
      <c r="M494" s="62"/>
    </row>
    <row r="495">
      <c r="A495" s="16">
        <f t="shared" si="3"/>
        <v>492</v>
      </c>
      <c r="B495" s="90" t="s">
        <v>601</v>
      </c>
      <c r="C495" s="90" t="s">
        <v>453</v>
      </c>
      <c r="D495" s="90" t="s">
        <v>373</v>
      </c>
      <c r="E495" s="90" t="s">
        <v>1120</v>
      </c>
      <c r="F495" s="92" t="s">
        <v>1121</v>
      </c>
      <c r="G495" s="105" t="s">
        <v>1070</v>
      </c>
      <c r="H495" s="90" t="s">
        <v>1122</v>
      </c>
      <c r="I495" s="73" t="s">
        <v>21</v>
      </c>
      <c r="K495" s="52"/>
      <c r="L495" s="52"/>
      <c r="M495" s="62"/>
    </row>
    <row r="496">
      <c r="A496" s="16">
        <f t="shared" si="3"/>
        <v>493</v>
      </c>
      <c r="B496" s="90" t="s">
        <v>23</v>
      </c>
      <c r="C496" s="90" t="s">
        <v>39</v>
      </c>
      <c r="D496" s="117" t="s">
        <v>1123</v>
      </c>
      <c r="E496" s="116">
        <v>43422.0</v>
      </c>
      <c r="F496" s="92" t="s">
        <v>1124</v>
      </c>
      <c r="G496" s="90" t="s">
        <v>1125</v>
      </c>
      <c r="H496" s="90" t="s">
        <v>28</v>
      </c>
      <c r="I496" s="73" t="s">
        <v>21</v>
      </c>
      <c r="K496" s="52"/>
      <c r="L496" s="52"/>
      <c r="M496" s="62"/>
    </row>
    <row r="497">
      <c r="A497" s="16">
        <f t="shared" si="3"/>
        <v>494</v>
      </c>
      <c r="B497" s="90" t="s">
        <v>23</v>
      </c>
      <c r="C497" s="90" t="s">
        <v>1113</v>
      </c>
      <c r="D497" s="90" t="s">
        <v>1126</v>
      </c>
      <c r="E497" s="118">
        <v>43416.0</v>
      </c>
      <c r="F497" s="92" t="s">
        <v>1127</v>
      </c>
      <c r="G497" s="105" t="s">
        <v>1128</v>
      </c>
      <c r="H497" s="90" t="s">
        <v>28</v>
      </c>
      <c r="I497" s="73" t="s">
        <v>21</v>
      </c>
      <c r="K497" s="52"/>
      <c r="L497" s="52"/>
      <c r="M497" s="62"/>
    </row>
    <row r="498">
      <c r="A498" s="16">
        <f t="shared" si="3"/>
        <v>495</v>
      </c>
      <c r="B498" s="90" t="s">
        <v>1129</v>
      </c>
      <c r="C498" s="90" t="s">
        <v>1113</v>
      </c>
      <c r="D498" s="90" t="s">
        <v>1130</v>
      </c>
      <c r="E498" s="90" t="s">
        <v>1131</v>
      </c>
      <c r="F498" s="92" t="s">
        <v>1132</v>
      </c>
      <c r="G498" s="90" t="s">
        <v>432</v>
      </c>
      <c r="H498" s="90" t="s">
        <v>1133</v>
      </c>
      <c r="I498" s="73" t="s">
        <v>21</v>
      </c>
      <c r="K498" s="52"/>
      <c r="L498" s="52"/>
      <c r="M498" s="62"/>
    </row>
    <row r="499">
      <c r="A499" s="16">
        <f t="shared" si="3"/>
        <v>496</v>
      </c>
      <c r="B499" s="101" t="s">
        <v>1129</v>
      </c>
      <c r="C499" s="90" t="s">
        <v>453</v>
      </c>
      <c r="D499" s="90" t="s">
        <v>462</v>
      </c>
      <c r="E499" s="110">
        <v>43421.0</v>
      </c>
      <c r="F499" s="92" t="s">
        <v>1134</v>
      </c>
      <c r="G499" s="90" t="s">
        <v>993</v>
      </c>
      <c r="H499" s="90" t="s">
        <v>28</v>
      </c>
      <c r="I499" s="73" t="s">
        <v>21</v>
      </c>
      <c r="K499" s="52"/>
      <c r="L499" s="52"/>
      <c r="M499" s="62"/>
    </row>
    <row r="500">
      <c r="A500" s="16">
        <f t="shared" si="3"/>
        <v>497</v>
      </c>
      <c r="B500" s="90" t="s">
        <v>1135</v>
      </c>
      <c r="C500" s="90" t="s">
        <v>453</v>
      </c>
      <c r="D500" s="90" t="s">
        <v>1136</v>
      </c>
      <c r="E500" s="110">
        <v>43420.0</v>
      </c>
      <c r="F500" s="92" t="s">
        <v>1137</v>
      </c>
      <c r="G500" s="105" t="s">
        <v>588</v>
      </c>
      <c r="H500" s="90" t="s">
        <v>1138</v>
      </c>
      <c r="I500" s="73" t="s">
        <v>21</v>
      </c>
      <c r="K500" s="52"/>
      <c r="L500" s="52"/>
      <c r="M500" s="62"/>
    </row>
    <row r="501">
      <c r="A501" s="16">
        <f t="shared" si="3"/>
        <v>498</v>
      </c>
      <c r="B501" s="90" t="s">
        <v>28</v>
      </c>
      <c r="C501" s="90" t="s">
        <v>28</v>
      </c>
      <c r="D501" s="90" t="s">
        <v>28</v>
      </c>
      <c r="E501" s="110">
        <v>43420.0</v>
      </c>
      <c r="F501" s="92" t="s">
        <v>1139</v>
      </c>
      <c r="G501" s="105" t="s">
        <v>588</v>
      </c>
      <c r="H501" s="90" t="s">
        <v>28</v>
      </c>
      <c r="I501" s="73" t="s">
        <v>21</v>
      </c>
      <c r="K501" s="52"/>
      <c r="L501" s="52"/>
      <c r="M501" s="62"/>
    </row>
    <row r="502">
      <c r="A502" s="16">
        <f t="shared" si="3"/>
        <v>499</v>
      </c>
      <c r="B502" s="90" t="s">
        <v>1140</v>
      </c>
      <c r="C502" s="90" t="s">
        <v>1141</v>
      </c>
      <c r="D502" s="90" t="s">
        <v>1136</v>
      </c>
      <c r="E502" s="110">
        <v>43420.0</v>
      </c>
      <c r="F502" s="92" t="s">
        <v>1142</v>
      </c>
      <c r="G502" s="105" t="s">
        <v>1073</v>
      </c>
      <c r="H502" s="90" t="s">
        <v>1143</v>
      </c>
      <c r="I502" s="73" t="s">
        <v>21</v>
      </c>
      <c r="K502" s="52"/>
      <c r="L502" s="52"/>
      <c r="M502" s="62"/>
    </row>
    <row r="503">
      <c r="A503" s="16">
        <f t="shared" si="3"/>
        <v>500</v>
      </c>
      <c r="B503" s="90" t="s">
        <v>601</v>
      </c>
      <c r="C503" s="90" t="s">
        <v>1144</v>
      </c>
      <c r="D503" s="90" t="s">
        <v>1047</v>
      </c>
      <c r="E503" s="107">
        <v>43200.0</v>
      </c>
      <c r="F503" s="92" t="s">
        <v>1145</v>
      </c>
      <c r="G503" s="105" t="s">
        <v>1070</v>
      </c>
      <c r="H503" s="90" t="s">
        <v>1146</v>
      </c>
      <c r="I503" s="73" t="s">
        <v>21</v>
      </c>
      <c r="K503" s="52"/>
      <c r="L503" s="52"/>
      <c r="M503" s="62"/>
    </row>
    <row r="504">
      <c r="A504" s="16">
        <f t="shared" si="3"/>
        <v>501</v>
      </c>
      <c r="B504" s="90" t="s">
        <v>1129</v>
      </c>
      <c r="C504" s="90" t="s">
        <v>861</v>
      </c>
      <c r="D504" s="90" t="s">
        <v>1147</v>
      </c>
      <c r="E504" s="90" t="s">
        <v>1148</v>
      </c>
      <c r="F504" s="92" t="s">
        <v>1149</v>
      </c>
      <c r="G504" s="105" t="s">
        <v>588</v>
      </c>
      <c r="H504" s="90" t="s">
        <v>1150</v>
      </c>
      <c r="I504" s="73" t="s">
        <v>21</v>
      </c>
      <c r="K504" s="52"/>
      <c r="L504" s="52"/>
      <c r="M504" s="62"/>
    </row>
    <row r="505">
      <c r="A505" s="16">
        <f t="shared" si="3"/>
        <v>502</v>
      </c>
      <c r="B505" s="90" t="s">
        <v>23</v>
      </c>
      <c r="C505" s="90" t="s">
        <v>861</v>
      </c>
      <c r="D505" s="90" t="s">
        <v>295</v>
      </c>
      <c r="E505" s="109">
        <v>43423.0</v>
      </c>
      <c r="F505" s="92" t="s">
        <v>1151</v>
      </c>
      <c r="G505" s="105" t="s">
        <v>588</v>
      </c>
      <c r="H505" s="90" t="s">
        <v>1152</v>
      </c>
      <c r="I505" s="73" t="s">
        <v>21</v>
      </c>
      <c r="K505" s="52"/>
      <c r="L505" s="52"/>
      <c r="M505" s="62"/>
    </row>
    <row r="506">
      <c r="A506" s="16">
        <f t="shared" si="3"/>
        <v>503</v>
      </c>
      <c r="B506" s="90" t="s">
        <v>72</v>
      </c>
      <c r="C506" s="90" t="s">
        <v>1113</v>
      </c>
      <c r="D506" s="90" t="s">
        <v>295</v>
      </c>
      <c r="E506" s="110">
        <v>43205.0</v>
      </c>
      <c r="F506" s="92" t="s">
        <v>1153</v>
      </c>
      <c r="G506" s="105" t="s">
        <v>1154</v>
      </c>
      <c r="H506" s="90" t="s">
        <v>1155</v>
      </c>
      <c r="I506" s="73" t="s">
        <v>21</v>
      </c>
      <c r="K506" s="52"/>
      <c r="L506" s="52"/>
      <c r="M506" s="62"/>
    </row>
    <row r="507">
      <c r="A507" s="16">
        <f t="shared" si="3"/>
        <v>504</v>
      </c>
      <c r="B507" s="90" t="s">
        <v>72</v>
      </c>
      <c r="C507" s="90" t="s">
        <v>453</v>
      </c>
      <c r="D507" s="90" t="s">
        <v>1156</v>
      </c>
      <c r="E507" s="110">
        <v>43423.0</v>
      </c>
      <c r="F507" s="92" t="s">
        <v>1157</v>
      </c>
      <c r="G507" s="105" t="s">
        <v>588</v>
      </c>
      <c r="H507" s="90" t="s">
        <v>1158</v>
      </c>
      <c r="I507" s="73" t="s">
        <v>21</v>
      </c>
      <c r="K507" s="52"/>
      <c r="L507" s="52"/>
      <c r="M507" s="62"/>
    </row>
    <row r="508">
      <c r="A508" s="16">
        <f t="shared" si="3"/>
        <v>505</v>
      </c>
      <c r="B508" s="90" t="s">
        <v>1135</v>
      </c>
      <c r="C508" s="90" t="s">
        <v>1113</v>
      </c>
      <c r="D508" s="90" t="s">
        <v>1159</v>
      </c>
      <c r="E508" s="110">
        <v>43423.0</v>
      </c>
      <c r="F508" s="92" t="s">
        <v>1160</v>
      </c>
      <c r="G508" s="105" t="s">
        <v>588</v>
      </c>
      <c r="H508" s="90" t="s">
        <v>28</v>
      </c>
      <c r="I508" s="73" t="s">
        <v>21</v>
      </c>
      <c r="K508" s="52"/>
      <c r="L508" s="52"/>
      <c r="M508" s="62"/>
    </row>
    <row r="509">
      <c r="A509" s="16">
        <f t="shared" si="3"/>
        <v>506</v>
      </c>
      <c r="B509" s="90" t="s">
        <v>1161</v>
      </c>
      <c r="C509" s="90" t="s">
        <v>244</v>
      </c>
      <c r="D509" s="99" t="s">
        <v>1162</v>
      </c>
      <c r="E509" s="110">
        <v>43423.0</v>
      </c>
      <c r="F509" s="92" t="s">
        <v>1163</v>
      </c>
      <c r="G509" s="105" t="s">
        <v>588</v>
      </c>
      <c r="H509" s="90" t="s">
        <v>28</v>
      </c>
      <c r="I509" s="73" t="s">
        <v>21</v>
      </c>
      <c r="K509" s="52"/>
      <c r="L509" s="52"/>
      <c r="M509" s="62"/>
    </row>
    <row r="510">
      <c r="A510" s="16">
        <f t="shared" si="3"/>
        <v>507</v>
      </c>
      <c r="B510" s="90" t="s">
        <v>72</v>
      </c>
      <c r="C510" s="90" t="s">
        <v>244</v>
      </c>
      <c r="D510" s="90" t="s">
        <v>125</v>
      </c>
      <c r="E510" s="110">
        <v>43419.0</v>
      </c>
      <c r="F510" s="92" t="s">
        <v>1164</v>
      </c>
      <c r="G510" s="105" t="s">
        <v>588</v>
      </c>
      <c r="H510" s="90" t="s">
        <v>1165</v>
      </c>
      <c r="I510" s="73" t="s">
        <v>21</v>
      </c>
      <c r="K510" s="52"/>
      <c r="L510" s="52"/>
      <c r="M510" s="62"/>
    </row>
    <row r="511">
      <c r="A511" s="16">
        <f t="shared" si="3"/>
        <v>508</v>
      </c>
      <c r="B511" s="90" t="s">
        <v>23</v>
      </c>
      <c r="C511" s="90" t="s">
        <v>453</v>
      </c>
      <c r="D511" s="90" t="s">
        <v>1166</v>
      </c>
      <c r="E511" s="110">
        <v>43393.0</v>
      </c>
      <c r="F511" s="92" t="s">
        <v>1167</v>
      </c>
      <c r="G511" s="105" t="s">
        <v>588</v>
      </c>
      <c r="H511" s="90" t="s">
        <v>28</v>
      </c>
      <c r="I511" s="73" t="s">
        <v>21</v>
      </c>
      <c r="K511" s="52"/>
      <c r="L511" s="52"/>
      <c r="M511" s="62"/>
    </row>
    <row r="512">
      <c r="A512" s="16">
        <f t="shared" si="3"/>
        <v>509</v>
      </c>
      <c r="B512" s="90" t="s">
        <v>23</v>
      </c>
      <c r="C512" s="90" t="s">
        <v>453</v>
      </c>
      <c r="D512" s="90" t="s">
        <v>1166</v>
      </c>
      <c r="E512" s="110">
        <v>43413.0</v>
      </c>
      <c r="F512" s="92" t="s">
        <v>1168</v>
      </c>
      <c r="G512" s="105" t="s">
        <v>588</v>
      </c>
      <c r="H512" s="90" t="s">
        <v>28</v>
      </c>
      <c r="I512" s="73" t="s">
        <v>21</v>
      </c>
      <c r="K512" s="52"/>
      <c r="L512" s="52"/>
      <c r="M512" s="62"/>
    </row>
    <row r="513">
      <c r="A513" s="16">
        <f t="shared" si="3"/>
        <v>510</v>
      </c>
      <c r="B513" s="90" t="s">
        <v>72</v>
      </c>
      <c r="C513" s="90" t="s">
        <v>453</v>
      </c>
      <c r="D513" s="90" t="s">
        <v>249</v>
      </c>
      <c r="E513" s="110">
        <v>43316.0</v>
      </c>
      <c r="F513" s="92" t="s">
        <v>1169</v>
      </c>
      <c r="G513" s="105" t="s">
        <v>588</v>
      </c>
      <c r="H513" s="90" t="s">
        <v>28</v>
      </c>
      <c r="I513" s="73" t="s">
        <v>21</v>
      </c>
      <c r="K513" s="52"/>
      <c r="L513" s="52"/>
      <c r="M513" s="62"/>
    </row>
    <row r="514">
      <c r="A514" s="16">
        <f t="shared" si="3"/>
        <v>511</v>
      </c>
      <c r="B514" s="90" t="s">
        <v>28</v>
      </c>
      <c r="C514" s="90" t="s">
        <v>39</v>
      </c>
      <c r="D514" s="90" t="s">
        <v>1170</v>
      </c>
      <c r="E514" s="110">
        <v>43426.0</v>
      </c>
      <c r="F514" s="92" t="s">
        <v>1171</v>
      </c>
      <c r="G514" s="105" t="s">
        <v>588</v>
      </c>
      <c r="H514" s="90" t="s">
        <v>28</v>
      </c>
      <c r="I514" s="73" t="s">
        <v>21</v>
      </c>
      <c r="K514" s="52"/>
      <c r="L514" s="52"/>
      <c r="M514" s="62"/>
    </row>
    <row r="515">
      <c r="A515" s="16">
        <f t="shared" si="3"/>
        <v>512</v>
      </c>
      <c r="B515" s="90" t="s">
        <v>1172</v>
      </c>
      <c r="C515" s="90" t="s">
        <v>453</v>
      </c>
      <c r="D515" s="90" t="s">
        <v>1173</v>
      </c>
      <c r="E515" s="110">
        <v>43381.0</v>
      </c>
      <c r="F515" s="92" t="s">
        <v>1174</v>
      </c>
      <c r="G515" s="90" t="s">
        <v>843</v>
      </c>
      <c r="H515" s="90" t="s">
        <v>1175</v>
      </c>
      <c r="I515" s="73" t="s">
        <v>21</v>
      </c>
      <c r="K515" s="52"/>
      <c r="L515" s="52"/>
      <c r="M515" s="62"/>
    </row>
    <row r="516">
      <c r="A516" s="16">
        <f t="shared" si="3"/>
        <v>513</v>
      </c>
      <c r="B516" s="90" t="s">
        <v>23</v>
      </c>
      <c r="C516" s="90" t="s">
        <v>16</v>
      </c>
      <c r="D516" s="90" t="s">
        <v>418</v>
      </c>
      <c r="E516" s="110">
        <v>43427.0</v>
      </c>
      <c r="F516" s="92" t="s">
        <v>1176</v>
      </c>
      <c r="G516" s="119">
        <v>43104.0</v>
      </c>
      <c r="H516" s="90" t="s">
        <v>28</v>
      </c>
      <c r="I516" s="73" t="s">
        <v>21</v>
      </c>
      <c r="K516" s="52"/>
      <c r="L516" s="52"/>
      <c r="M516" s="62"/>
    </row>
    <row r="517">
      <c r="A517" s="16">
        <f t="shared" si="3"/>
        <v>514</v>
      </c>
      <c r="B517" s="90" t="s">
        <v>601</v>
      </c>
      <c r="C517" s="90" t="s">
        <v>1177</v>
      </c>
      <c r="D517" s="90" t="s">
        <v>125</v>
      </c>
      <c r="E517" s="90" t="s">
        <v>1178</v>
      </c>
      <c r="F517" s="92" t="s">
        <v>1179</v>
      </c>
      <c r="G517" s="90" t="s">
        <v>843</v>
      </c>
      <c r="H517" s="90" t="s">
        <v>1180</v>
      </c>
      <c r="I517" s="73" t="s">
        <v>21</v>
      </c>
      <c r="K517" s="52"/>
      <c r="L517" s="52"/>
      <c r="M517" s="62"/>
    </row>
    <row r="518">
      <c r="A518" s="16">
        <f t="shared" si="3"/>
        <v>515</v>
      </c>
      <c r="B518" s="90" t="s">
        <v>23</v>
      </c>
      <c r="C518" s="90" t="s">
        <v>244</v>
      </c>
      <c r="D518" s="90" t="s">
        <v>28</v>
      </c>
      <c r="E518" s="90" t="s">
        <v>1178</v>
      </c>
      <c r="F518" s="92" t="s">
        <v>1181</v>
      </c>
      <c r="G518" s="119">
        <v>43104.0</v>
      </c>
      <c r="H518" s="90" t="s">
        <v>28</v>
      </c>
      <c r="I518" s="73" t="s">
        <v>21</v>
      </c>
      <c r="K518" s="52"/>
      <c r="L518" s="52"/>
      <c r="M518" s="62"/>
    </row>
    <row r="519">
      <c r="A519" s="16">
        <f t="shared" si="3"/>
        <v>516</v>
      </c>
      <c r="B519" s="90" t="s">
        <v>372</v>
      </c>
      <c r="C519" s="90" t="s">
        <v>453</v>
      </c>
      <c r="D519" s="99" t="s">
        <v>94</v>
      </c>
      <c r="E519" s="110">
        <v>43424.0</v>
      </c>
      <c r="F519" s="92" t="s">
        <v>1182</v>
      </c>
      <c r="G519" s="90" t="s">
        <v>843</v>
      </c>
      <c r="H519" s="90" t="s">
        <v>1183</v>
      </c>
      <c r="I519" s="73" t="s">
        <v>21</v>
      </c>
      <c r="K519" s="52"/>
      <c r="L519" s="52"/>
      <c r="M519" s="62"/>
    </row>
    <row r="520">
      <c r="A520" s="16">
        <f t="shared" si="3"/>
        <v>517</v>
      </c>
      <c r="B520" s="96" t="s">
        <v>23</v>
      </c>
      <c r="C520" s="96" t="s">
        <v>453</v>
      </c>
      <c r="D520" s="96" t="s">
        <v>418</v>
      </c>
      <c r="E520" s="120">
        <v>43427.0</v>
      </c>
      <c r="F520" s="121" t="s">
        <v>1184</v>
      </c>
      <c r="G520" s="90" t="s">
        <v>843</v>
      </c>
      <c r="H520" s="122" t="s">
        <v>1185</v>
      </c>
      <c r="I520" s="73" t="s">
        <v>21</v>
      </c>
      <c r="K520" s="52"/>
      <c r="L520" s="52"/>
      <c r="M520" s="62"/>
    </row>
    <row r="521">
      <c r="A521" s="16">
        <f t="shared" si="3"/>
        <v>518</v>
      </c>
      <c r="B521" s="90" t="s">
        <v>23</v>
      </c>
      <c r="C521" s="90" t="s">
        <v>1186</v>
      </c>
      <c r="D521" s="99" t="s">
        <v>1187</v>
      </c>
      <c r="E521" s="110">
        <v>43420.0</v>
      </c>
      <c r="F521" s="92" t="s">
        <v>1188</v>
      </c>
      <c r="G521" s="90" t="s">
        <v>843</v>
      </c>
      <c r="H521" s="90" t="s">
        <v>1189</v>
      </c>
      <c r="I521" s="73" t="s">
        <v>21</v>
      </c>
      <c r="K521" s="52"/>
      <c r="L521" s="52"/>
      <c r="M521" s="62"/>
    </row>
    <row r="522">
      <c r="A522" s="16">
        <f t="shared" si="3"/>
        <v>519</v>
      </c>
      <c r="B522" s="90" t="s">
        <v>23</v>
      </c>
      <c r="C522" s="90" t="s">
        <v>453</v>
      </c>
      <c r="D522" s="90" t="s">
        <v>1190</v>
      </c>
      <c r="E522" s="110">
        <v>43352.0</v>
      </c>
      <c r="F522" s="92" t="s">
        <v>1191</v>
      </c>
      <c r="G522" s="90" t="s">
        <v>843</v>
      </c>
      <c r="H522" s="90" t="s">
        <v>1192</v>
      </c>
      <c r="I522" s="73" t="s">
        <v>21</v>
      </c>
      <c r="K522" s="52"/>
      <c r="L522" s="52"/>
      <c r="M522" s="62"/>
    </row>
    <row r="523">
      <c r="A523" s="16">
        <f t="shared" si="3"/>
        <v>520</v>
      </c>
      <c r="B523" s="90" t="s">
        <v>601</v>
      </c>
      <c r="C523" s="90" t="s">
        <v>244</v>
      </c>
      <c r="D523" s="90" t="s">
        <v>1193</v>
      </c>
      <c r="E523" s="90" t="s">
        <v>1194</v>
      </c>
      <c r="F523" s="92" t="s">
        <v>1195</v>
      </c>
      <c r="G523" s="105" t="s">
        <v>588</v>
      </c>
      <c r="H523" s="90" t="s">
        <v>1196</v>
      </c>
      <c r="I523" s="73" t="s">
        <v>21</v>
      </c>
      <c r="K523" s="52"/>
      <c r="L523" s="52"/>
      <c r="M523" s="62"/>
    </row>
    <row r="524">
      <c r="A524" s="16">
        <f t="shared" si="3"/>
        <v>521</v>
      </c>
      <c r="B524" s="90" t="s">
        <v>15</v>
      </c>
      <c r="C524" s="90" t="s">
        <v>453</v>
      </c>
      <c r="D524" s="90" t="s">
        <v>1197</v>
      </c>
      <c r="E524" s="90" t="s">
        <v>1198</v>
      </c>
      <c r="F524" s="92" t="s">
        <v>1199</v>
      </c>
      <c r="G524" s="105" t="s">
        <v>588</v>
      </c>
      <c r="H524" s="90" t="s">
        <v>1200</v>
      </c>
      <c r="I524" s="73" t="s">
        <v>21</v>
      </c>
      <c r="K524" s="52"/>
      <c r="L524" s="52"/>
      <c r="M524" s="62"/>
    </row>
    <row r="525">
      <c r="A525" s="16">
        <f t="shared" si="3"/>
        <v>522</v>
      </c>
      <c r="B525" s="90" t="s">
        <v>23</v>
      </c>
      <c r="C525" s="90" t="s">
        <v>1201</v>
      </c>
      <c r="D525" s="90" t="s">
        <v>1202</v>
      </c>
      <c r="E525" s="90" t="s">
        <v>1203</v>
      </c>
      <c r="F525" s="92" t="s">
        <v>1204</v>
      </c>
      <c r="G525" s="90" t="s">
        <v>1205</v>
      </c>
      <c r="H525" s="90" t="s">
        <v>1206</v>
      </c>
      <c r="I525" s="73" t="s">
        <v>21</v>
      </c>
      <c r="K525" s="52"/>
      <c r="L525" s="52"/>
      <c r="M525" s="62"/>
    </row>
    <row r="526">
      <c r="A526" s="16">
        <f t="shared" si="3"/>
        <v>523</v>
      </c>
      <c r="B526" s="90" t="s">
        <v>23</v>
      </c>
      <c r="C526" s="90" t="s">
        <v>1201</v>
      </c>
      <c r="D526" s="90" t="s">
        <v>1202</v>
      </c>
      <c r="E526" s="110">
        <v>43426.0</v>
      </c>
      <c r="F526" s="92" t="s">
        <v>1207</v>
      </c>
      <c r="G526" s="90" t="s">
        <v>1205</v>
      </c>
      <c r="H526" s="90" t="s">
        <v>1208</v>
      </c>
      <c r="I526" s="73" t="s">
        <v>21</v>
      </c>
      <c r="K526" s="52"/>
      <c r="L526" s="52"/>
      <c r="M526" s="62"/>
    </row>
    <row r="527">
      <c r="A527" s="16">
        <f t="shared" si="3"/>
        <v>524</v>
      </c>
      <c r="B527" s="90" t="s">
        <v>601</v>
      </c>
      <c r="C527" s="90" t="s">
        <v>28</v>
      </c>
      <c r="D527" s="90" t="s">
        <v>1209</v>
      </c>
      <c r="E527" s="110">
        <v>43426.0</v>
      </c>
      <c r="F527" s="92" t="s">
        <v>1210</v>
      </c>
      <c r="G527" s="90" t="s">
        <v>1205</v>
      </c>
      <c r="H527" s="90" t="s">
        <v>28</v>
      </c>
      <c r="I527" s="73" t="s">
        <v>21</v>
      </c>
      <c r="K527" s="52"/>
      <c r="L527" s="52"/>
      <c r="M527" s="62"/>
    </row>
    <row r="528">
      <c r="A528" s="16">
        <f t="shared" si="3"/>
        <v>525</v>
      </c>
      <c r="B528" s="90" t="s">
        <v>23</v>
      </c>
      <c r="C528" s="90" t="s">
        <v>39</v>
      </c>
      <c r="D528" s="90" t="s">
        <v>1202</v>
      </c>
      <c r="E528" s="110">
        <v>43430.0</v>
      </c>
      <c r="F528" s="92" t="s">
        <v>1211</v>
      </c>
      <c r="G528" s="90" t="s">
        <v>1205</v>
      </c>
      <c r="H528" s="90" t="s">
        <v>28</v>
      </c>
      <c r="I528" s="73" t="s">
        <v>21</v>
      </c>
      <c r="K528" s="52"/>
      <c r="L528" s="52"/>
      <c r="M528" s="62"/>
    </row>
    <row r="529">
      <c r="A529" s="16">
        <f t="shared" si="3"/>
        <v>526</v>
      </c>
      <c r="B529" s="90" t="s">
        <v>23</v>
      </c>
      <c r="C529" s="90" t="s">
        <v>244</v>
      </c>
      <c r="D529" s="90" t="s">
        <v>1212</v>
      </c>
      <c r="E529" s="110">
        <v>43429.0</v>
      </c>
      <c r="F529" s="92" t="s">
        <v>1213</v>
      </c>
      <c r="G529" s="90" t="s">
        <v>1205</v>
      </c>
      <c r="H529" s="90" t="s">
        <v>28</v>
      </c>
      <c r="I529" s="73" t="s">
        <v>21</v>
      </c>
      <c r="K529" s="52"/>
      <c r="L529" s="52"/>
      <c r="M529" s="62"/>
    </row>
    <row r="530">
      <c r="A530" s="16">
        <f t="shared" si="3"/>
        <v>527</v>
      </c>
      <c r="B530" s="90" t="s">
        <v>1214</v>
      </c>
      <c r="C530" s="90" t="s">
        <v>39</v>
      </c>
      <c r="D530" s="90" t="s">
        <v>1215</v>
      </c>
      <c r="E530" s="110">
        <v>43389.0</v>
      </c>
      <c r="F530" s="92" t="s">
        <v>1216</v>
      </c>
      <c r="G530" s="105" t="s">
        <v>588</v>
      </c>
      <c r="H530" s="90" t="s">
        <v>1217</v>
      </c>
      <c r="I530" s="73" t="s">
        <v>21</v>
      </c>
      <c r="K530" s="52"/>
      <c r="L530" s="52"/>
      <c r="M530" s="62"/>
    </row>
    <row r="531">
      <c r="A531" s="16">
        <f t="shared" si="3"/>
        <v>528</v>
      </c>
      <c r="B531" s="90" t="s">
        <v>197</v>
      </c>
      <c r="C531" s="90" t="s">
        <v>244</v>
      </c>
      <c r="D531" s="90" t="s">
        <v>1218</v>
      </c>
      <c r="E531" s="110">
        <v>43427.0</v>
      </c>
      <c r="F531" s="92" t="s">
        <v>1219</v>
      </c>
      <c r="G531" s="105" t="s">
        <v>588</v>
      </c>
      <c r="H531" s="90" t="s">
        <v>1220</v>
      </c>
      <c r="I531" s="73" t="s">
        <v>21</v>
      </c>
      <c r="K531" s="52"/>
      <c r="L531" s="52"/>
      <c r="M531" s="62"/>
    </row>
    <row r="532">
      <c r="A532" s="16">
        <f t="shared" si="3"/>
        <v>529</v>
      </c>
      <c r="B532" s="90" t="s">
        <v>601</v>
      </c>
      <c r="C532" s="90" t="s">
        <v>39</v>
      </c>
      <c r="D532" s="90" t="s">
        <v>1221</v>
      </c>
      <c r="E532" s="90" t="s">
        <v>1222</v>
      </c>
      <c r="F532" s="92" t="s">
        <v>1223</v>
      </c>
      <c r="G532" s="90" t="s">
        <v>843</v>
      </c>
      <c r="H532" s="90" t="s">
        <v>1224</v>
      </c>
      <c r="I532" s="73" t="s">
        <v>21</v>
      </c>
      <c r="K532" s="52"/>
      <c r="L532" s="52"/>
      <c r="M532" s="62"/>
    </row>
    <row r="533">
      <c r="A533" s="16">
        <f t="shared" si="3"/>
        <v>530</v>
      </c>
      <c r="B533" s="90" t="s">
        <v>23</v>
      </c>
      <c r="C533" s="90" t="s">
        <v>39</v>
      </c>
      <c r="D533" s="90" t="s">
        <v>1225</v>
      </c>
      <c r="E533" s="109">
        <v>43427.0</v>
      </c>
      <c r="F533" s="92" t="s">
        <v>1226</v>
      </c>
      <c r="G533" s="105" t="s">
        <v>588</v>
      </c>
      <c r="H533" s="90" t="s">
        <v>1227</v>
      </c>
      <c r="I533" s="73" t="s">
        <v>21</v>
      </c>
      <c r="K533" s="52"/>
      <c r="L533" s="52"/>
      <c r="M533" s="62"/>
    </row>
    <row r="534">
      <c r="A534" s="16">
        <f t="shared" si="3"/>
        <v>531</v>
      </c>
      <c r="B534" s="90" t="s">
        <v>197</v>
      </c>
      <c r="C534" s="90" t="s">
        <v>244</v>
      </c>
      <c r="D534" s="99" t="s">
        <v>858</v>
      </c>
      <c r="E534" s="110">
        <v>43432.0</v>
      </c>
      <c r="F534" s="92" t="s">
        <v>1228</v>
      </c>
      <c r="G534" s="105" t="s">
        <v>588</v>
      </c>
      <c r="H534" s="90" t="s">
        <v>1229</v>
      </c>
      <c r="I534" s="73" t="s">
        <v>21</v>
      </c>
      <c r="K534" s="52"/>
      <c r="L534" s="52"/>
      <c r="M534" s="62"/>
    </row>
    <row r="535">
      <c r="A535" s="16">
        <f t="shared" si="3"/>
        <v>532</v>
      </c>
      <c r="B535" s="90" t="s">
        <v>23</v>
      </c>
      <c r="C535" s="90" t="s">
        <v>39</v>
      </c>
      <c r="D535" s="90" t="s">
        <v>1230</v>
      </c>
      <c r="E535" s="110">
        <v>43431.0</v>
      </c>
      <c r="F535" s="92" t="s">
        <v>1231</v>
      </c>
      <c r="G535" s="105" t="s">
        <v>1073</v>
      </c>
      <c r="H535" s="90" t="s">
        <v>1232</v>
      </c>
      <c r="I535" s="73" t="s">
        <v>21</v>
      </c>
      <c r="K535" s="52"/>
      <c r="L535" s="52"/>
      <c r="M535" s="62"/>
    </row>
    <row r="536">
      <c r="A536" s="16">
        <f t="shared" si="3"/>
        <v>533</v>
      </c>
      <c r="B536" s="90"/>
      <c r="C536" s="90" t="s">
        <v>39</v>
      </c>
      <c r="D536" s="90"/>
      <c r="E536" s="90"/>
      <c r="F536" s="92" t="s">
        <v>1061</v>
      </c>
      <c r="G536" s="105" t="s">
        <v>1073</v>
      </c>
      <c r="H536" s="90" t="s">
        <v>28</v>
      </c>
      <c r="I536" s="73" t="s">
        <v>21</v>
      </c>
      <c r="K536" s="52"/>
      <c r="L536" s="52"/>
      <c r="M536" s="62"/>
    </row>
    <row r="537">
      <c r="A537" s="16">
        <f t="shared" si="3"/>
        <v>534</v>
      </c>
      <c r="B537" s="90" t="s">
        <v>601</v>
      </c>
      <c r="C537" s="90" t="s">
        <v>50</v>
      </c>
      <c r="D537" s="90" t="s">
        <v>1233</v>
      </c>
      <c r="E537" s="109">
        <v>43433.0</v>
      </c>
      <c r="F537" s="92" t="s">
        <v>1127</v>
      </c>
      <c r="G537" s="105" t="s">
        <v>1073</v>
      </c>
      <c r="H537" s="90" t="s">
        <v>1234</v>
      </c>
      <c r="I537" s="73" t="s">
        <v>21</v>
      </c>
      <c r="K537" s="52"/>
      <c r="L537" s="52"/>
      <c r="M537" s="62"/>
    </row>
    <row r="538">
      <c r="A538" s="16">
        <f t="shared" si="3"/>
        <v>535</v>
      </c>
      <c r="B538" s="90" t="s">
        <v>23</v>
      </c>
      <c r="C538" s="90" t="s">
        <v>39</v>
      </c>
      <c r="D538" s="90" t="s">
        <v>1235</v>
      </c>
      <c r="E538" s="107">
        <v>43371.0</v>
      </c>
      <c r="F538" s="92" t="s">
        <v>1236</v>
      </c>
      <c r="G538" s="105" t="s">
        <v>850</v>
      </c>
      <c r="H538" s="90" t="s">
        <v>28</v>
      </c>
      <c r="I538" s="73" t="s">
        <v>21</v>
      </c>
      <c r="K538" s="52"/>
      <c r="L538" s="52"/>
      <c r="M538" s="62"/>
    </row>
    <row r="539">
      <c r="A539" s="16">
        <f t="shared" si="3"/>
        <v>536</v>
      </c>
      <c r="B539" s="123" t="s">
        <v>601</v>
      </c>
      <c r="C539" s="90" t="s">
        <v>244</v>
      </c>
      <c r="D539" s="90" t="s">
        <v>1237</v>
      </c>
      <c r="E539" s="90" t="s">
        <v>1238</v>
      </c>
      <c r="F539" s="92" t="s">
        <v>1239</v>
      </c>
      <c r="G539" s="90" t="s">
        <v>843</v>
      </c>
      <c r="H539" s="90" t="s">
        <v>1240</v>
      </c>
      <c r="I539" s="73" t="s">
        <v>21</v>
      </c>
      <c r="K539" s="52"/>
      <c r="L539" s="52"/>
      <c r="M539" s="62"/>
    </row>
    <row r="540">
      <c r="A540" s="16">
        <f t="shared" si="3"/>
        <v>537</v>
      </c>
      <c r="B540" s="90" t="s">
        <v>23</v>
      </c>
      <c r="C540" s="90" t="s">
        <v>1241</v>
      </c>
      <c r="D540" s="90" t="s">
        <v>1242</v>
      </c>
      <c r="E540" s="90" t="s">
        <v>1178</v>
      </c>
      <c r="F540" s="92" t="s">
        <v>1243</v>
      </c>
      <c r="G540" s="90" t="s">
        <v>1244</v>
      </c>
      <c r="H540" s="90" t="s">
        <v>846</v>
      </c>
      <c r="I540" s="73" t="s">
        <v>21</v>
      </c>
      <c r="K540" s="52"/>
      <c r="L540" s="52"/>
      <c r="M540" s="62"/>
    </row>
    <row r="541">
      <c r="A541" s="16">
        <f t="shared" si="3"/>
        <v>538</v>
      </c>
      <c r="B541" s="90" t="s">
        <v>1028</v>
      </c>
      <c r="C541" s="90" t="s">
        <v>39</v>
      </c>
      <c r="D541" s="90" t="s">
        <v>1245</v>
      </c>
      <c r="E541" s="118">
        <v>43431.0</v>
      </c>
      <c r="F541" s="92" t="s">
        <v>1246</v>
      </c>
      <c r="G541" s="105" t="s">
        <v>1073</v>
      </c>
      <c r="H541" s="90" t="s">
        <v>1247</v>
      </c>
      <c r="I541" s="73" t="s">
        <v>21</v>
      </c>
      <c r="K541" s="52"/>
      <c r="L541" s="52"/>
      <c r="M541" s="62"/>
    </row>
    <row r="542">
      <c r="A542" s="16">
        <f t="shared" si="3"/>
        <v>539</v>
      </c>
      <c r="B542" s="90" t="s">
        <v>601</v>
      </c>
      <c r="C542" s="90" t="s">
        <v>244</v>
      </c>
      <c r="D542" s="99" t="s">
        <v>1248</v>
      </c>
      <c r="E542" s="90" t="s">
        <v>1249</v>
      </c>
      <c r="F542" s="92" t="s">
        <v>1250</v>
      </c>
      <c r="G542" s="105" t="s">
        <v>588</v>
      </c>
      <c r="H542" s="90" t="s">
        <v>28</v>
      </c>
      <c r="I542" s="73" t="s">
        <v>21</v>
      </c>
      <c r="K542" s="52"/>
      <c r="L542" s="52"/>
      <c r="M542" s="62"/>
    </row>
    <row r="543">
      <c r="A543" s="16">
        <f t="shared" si="3"/>
        <v>540</v>
      </c>
      <c r="B543" s="90" t="s">
        <v>601</v>
      </c>
      <c r="C543" s="90" t="s">
        <v>244</v>
      </c>
      <c r="D543" s="99" t="s">
        <v>522</v>
      </c>
      <c r="E543" s="90" t="s">
        <v>1099</v>
      </c>
      <c r="F543" s="92" t="s">
        <v>1251</v>
      </c>
      <c r="G543" s="105" t="s">
        <v>588</v>
      </c>
      <c r="H543" s="90" t="s">
        <v>1252</v>
      </c>
      <c r="I543" s="73" t="s">
        <v>21</v>
      </c>
      <c r="K543" s="52"/>
      <c r="L543" s="52"/>
      <c r="M543" s="62"/>
    </row>
    <row r="544">
      <c r="A544" s="16">
        <f t="shared" si="3"/>
        <v>541</v>
      </c>
      <c r="B544" s="90"/>
      <c r="C544" s="90" t="s">
        <v>244</v>
      </c>
      <c r="D544" s="99" t="s">
        <v>1253</v>
      </c>
      <c r="E544" s="90" t="s">
        <v>1178</v>
      </c>
      <c r="F544" s="92" t="s">
        <v>1254</v>
      </c>
      <c r="G544" s="105" t="s">
        <v>588</v>
      </c>
      <c r="H544" s="90" t="s">
        <v>28</v>
      </c>
      <c r="I544" s="73" t="s">
        <v>21</v>
      </c>
      <c r="K544" s="52"/>
      <c r="L544" s="52"/>
      <c r="M544" s="62"/>
    </row>
    <row r="545">
      <c r="A545" s="16">
        <f t="shared" si="3"/>
        <v>542</v>
      </c>
      <c r="B545" s="90" t="s">
        <v>1255</v>
      </c>
      <c r="C545" s="90" t="s">
        <v>39</v>
      </c>
      <c r="D545" s="90" t="s">
        <v>1256</v>
      </c>
      <c r="E545" s="90" t="s">
        <v>1198</v>
      </c>
      <c r="F545" s="92" t="s">
        <v>1257</v>
      </c>
      <c r="G545" s="105" t="s">
        <v>588</v>
      </c>
      <c r="H545" s="90" t="s">
        <v>1258</v>
      </c>
      <c r="I545" s="73" t="s">
        <v>21</v>
      </c>
      <c r="K545" s="52"/>
      <c r="L545" s="52"/>
      <c r="M545" s="62"/>
    </row>
    <row r="546">
      <c r="A546" s="16">
        <f t="shared" si="3"/>
        <v>543</v>
      </c>
      <c r="B546" s="90" t="s">
        <v>72</v>
      </c>
      <c r="C546" s="90" t="s">
        <v>16</v>
      </c>
      <c r="D546" s="90" t="s">
        <v>28</v>
      </c>
      <c r="E546" s="90" t="s">
        <v>28</v>
      </c>
      <c r="F546" s="92" t="s">
        <v>1259</v>
      </c>
      <c r="G546" s="90" t="s">
        <v>131</v>
      </c>
      <c r="H546" s="90" t="s">
        <v>1260</v>
      </c>
      <c r="I546" s="73" t="s">
        <v>21</v>
      </c>
      <c r="K546" s="52"/>
      <c r="L546" s="52"/>
      <c r="M546" s="62"/>
    </row>
    <row r="547">
      <c r="A547" s="16">
        <f t="shared" si="3"/>
        <v>544</v>
      </c>
      <c r="B547" s="90" t="s">
        <v>23</v>
      </c>
      <c r="C547" s="90" t="s">
        <v>16</v>
      </c>
      <c r="D547" s="90" t="s">
        <v>567</v>
      </c>
      <c r="E547" s="110">
        <v>43414.0</v>
      </c>
      <c r="F547" s="92" t="s">
        <v>1261</v>
      </c>
      <c r="G547" s="90" t="s">
        <v>590</v>
      </c>
      <c r="H547" s="90" t="s">
        <v>692</v>
      </c>
      <c r="I547" s="73" t="s">
        <v>21</v>
      </c>
      <c r="K547" s="52"/>
      <c r="L547" s="52"/>
      <c r="M547" s="62"/>
    </row>
    <row r="548">
      <c r="A548" s="16">
        <f t="shared" si="3"/>
        <v>545</v>
      </c>
      <c r="B548" s="90" t="s">
        <v>1262</v>
      </c>
      <c r="C548" s="90" t="s">
        <v>39</v>
      </c>
      <c r="D548" s="90" t="s">
        <v>28</v>
      </c>
      <c r="E548" s="110">
        <v>43384.0</v>
      </c>
      <c r="F548" s="92" t="s">
        <v>1263</v>
      </c>
      <c r="G548" s="90" t="s">
        <v>590</v>
      </c>
      <c r="H548" s="90" t="s">
        <v>28</v>
      </c>
      <c r="I548" s="73" t="s">
        <v>21</v>
      </c>
      <c r="K548" s="52"/>
      <c r="L548" s="52"/>
      <c r="M548" s="62"/>
    </row>
    <row r="549">
      <c r="A549" s="16">
        <f t="shared" si="3"/>
        <v>546</v>
      </c>
      <c r="B549" s="90" t="s">
        <v>601</v>
      </c>
      <c r="C549" s="90" t="s">
        <v>244</v>
      </c>
      <c r="D549" s="90" t="s">
        <v>213</v>
      </c>
      <c r="E549" s="108">
        <v>42797.0</v>
      </c>
      <c r="F549" s="92" t="s">
        <v>1264</v>
      </c>
      <c r="G549" s="90" t="s">
        <v>19</v>
      </c>
      <c r="H549" s="90" t="s">
        <v>1265</v>
      </c>
      <c r="I549" s="73" t="s">
        <v>21</v>
      </c>
      <c r="K549" s="52"/>
      <c r="L549" s="52"/>
      <c r="M549" s="62"/>
    </row>
    <row r="550">
      <c r="A550" s="16">
        <f t="shared" si="3"/>
        <v>547</v>
      </c>
      <c r="B550" s="90" t="s">
        <v>23</v>
      </c>
      <c r="C550" s="90" t="s">
        <v>39</v>
      </c>
      <c r="D550" s="90" t="s">
        <v>1266</v>
      </c>
      <c r="E550" s="108">
        <v>43326.0</v>
      </c>
      <c r="F550" s="92" t="s">
        <v>1267</v>
      </c>
      <c r="G550" s="119">
        <v>36530.0</v>
      </c>
      <c r="H550" s="90" t="s">
        <v>1268</v>
      </c>
      <c r="I550" s="73" t="s">
        <v>21</v>
      </c>
      <c r="K550" s="52"/>
      <c r="L550" s="52"/>
      <c r="M550" s="62"/>
    </row>
    <row r="551">
      <c r="A551" s="16">
        <f t="shared" si="3"/>
        <v>548</v>
      </c>
      <c r="B551" s="90" t="s">
        <v>601</v>
      </c>
      <c r="C551" s="90" t="s">
        <v>39</v>
      </c>
      <c r="D551" s="90" t="s">
        <v>1269</v>
      </c>
      <c r="E551" s="90" t="s">
        <v>1270</v>
      </c>
      <c r="F551" s="92" t="s">
        <v>1271</v>
      </c>
      <c r="G551" s="90" t="s">
        <v>843</v>
      </c>
      <c r="H551" s="90" t="s">
        <v>1272</v>
      </c>
      <c r="I551" s="73" t="s">
        <v>21</v>
      </c>
      <c r="K551" s="52"/>
      <c r="L551" s="52"/>
      <c r="M551" s="62"/>
    </row>
    <row r="552">
      <c r="A552" s="16">
        <f t="shared" si="3"/>
        <v>549</v>
      </c>
      <c r="B552" s="90" t="s">
        <v>601</v>
      </c>
      <c r="C552" s="90" t="s">
        <v>39</v>
      </c>
      <c r="D552" s="90" t="s">
        <v>153</v>
      </c>
      <c r="E552" s="90" t="s">
        <v>1273</v>
      </c>
      <c r="F552" s="92" t="s">
        <v>1274</v>
      </c>
      <c r="G552" s="119">
        <v>43137.0</v>
      </c>
      <c r="H552" s="90" t="s">
        <v>1275</v>
      </c>
      <c r="I552" s="73" t="s">
        <v>21</v>
      </c>
      <c r="K552" s="52"/>
      <c r="L552" s="52"/>
      <c r="M552" s="62"/>
    </row>
    <row r="553">
      <c r="A553" s="16">
        <f t="shared" si="3"/>
        <v>550</v>
      </c>
      <c r="B553" s="90" t="s">
        <v>601</v>
      </c>
      <c r="C553" s="90" t="s">
        <v>244</v>
      </c>
      <c r="D553" s="90" t="s">
        <v>1276</v>
      </c>
      <c r="E553" s="90" t="s">
        <v>1277</v>
      </c>
      <c r="F553" s="92" t="s">
        <v>1278</v>
      </c>
      <c r="G553" s="90" t="s">
        <v>19</v>
      </c>
      <c r="H553" s="90" t="s">
        <v>1279</v>
      </c>
      <c r="I553" s="73" t="s">
        <v>21</v>
      </c>
      <c r="K553" s="52"/>
      <c r="L553" s="52"/>
      <c r="M553" s="62"/>
    </row>
    <row r="554">
      <c r="A554" s="16">
        <f t="shared" si="3"/>
        <v>551</v>
      </c>
      <c r="B554" s="90" t="s">
        <v>23</v>
      </c>
      <c r="C554" s="90" t="s">
        <v>244</v>
      </c>
      <c r="D554" s="90" t="s">
        <v>1280</v>
      </c>
      <c r="E554" s="110">
        <v>43435.0</v>
      </c>
      <c r="F554" s="92" t="s">
        <v>1281</v>
      </c>
      <c r="G554" s="105" t="s">
        <v>588</v>
      </c>
      <c r="H554" s="90" t="s">
        <v>1282</v>
      </c>
      <c r="I554" s="73" t="s">
        <v>21</v>
      </c>
      <c r="K554" s="52"/>
      <c r="L554" s="52"/>
      <c r="M554" s="62"/>
    </row>
    <row r="555">
      <c r="A555" s="16">
        <f t="shared" si="3"/>
        <v>552</v>
      </c>
      <c r="B555" s="90" t="s">
        <v>23</v>
      </c>
      <c r="C555" s="90" t="s">
        <v>244</v>
      </c>
      <c r="D555" s="90" t="s">
        <v>1283</v>
      </c>
      <c r="E555" s="110">
        <v>43437.0</v>
      </c>
      <c r="F555" s="92" t="s">
        <v>1284</v>
      </c>
      <c r="G555" s="105" t="s">
        <v>588</v>
      </c>
      <c r="H555" s="90" t="s">
        <v>28</v>
      </c>
      <c r="I555" s="73" t="s">
        <v>21</v>
      </c>
      <c r="K555" s="52"/>
      <c r="L555" s="52"/>
      <c r="M555" s="62"/>
    </row>
    <row r="556">
      <c r="A556" s="16">
        <f t="shared" si="3"/>
        <v>553</v>
      </c>
      <c r="B556" s="90" t="s">
        <v>23</v>
      </c>
      <c r="C556" s="90" t="s">
        <v>377</v>
      </c>
      <c r="D556" s="90" t="s">
        <v>1285</v>
      </c>
      <c r="E556" s="110">
        <v>43432.0</v>
      </c>
      <c r="F556" s="92" t="s">
        <v>1286</v>
      </c>
      <c r="G556" s="90" t="s">
        <v>52</v>
      </c>
      <c r="H556" s="90" t="s">
        <v>1287</v>
      </c>
      <c r="I556" s="73" t="s">
        <v>21</v>
      </c>
      <c r="K556" s="52"/>
      <c r="L556" s="52"/>
      <c r="M556" s="62"/>
    </row>
    <row r="557">
      <c r="A557" s="16">
        <f t="shared" si="3"/>
        <v>554</v>
      </c>
      <c r="B557" s="90" t="s">
        <v>23</v>
      </c>
      <c r="C557" s="90" t="s">
        <v>377</v>
      </c>
      <c r="D557" s="90" t="s">
        <v>1285</v>
      </c>
      <c r="E557" s="110">
        <v>43432.0</v>
      </c>
      <c r="F557" s="92" t="s">
        <v>1286</v>
      </c>
      <c r="G557" s="90" t="s">
        <v>52</v>
      </c>
      <c r="H557" s="90" t="s">
        <v>1287</v>
      </c>
      <c r="I557" s="73" t="s">
        <v>21</v>
      </c>
      <c r="K557" s="52"/>
      <c r="L557" s="52"/>
      <c r="M557" s="62"/>
    </row>
    <row r="558">
      <c r="A558" s="16">
        <f t="shared" si="3"/>
        <v>555</v>
      </c>
      <c r="B558" s="90" t="s">
        <v>23</v>
      </c>
      <c r="C558" s="90" t="s">
        <v>244</v>
      </c>
      <c r="D558" s="90" t="s">
        <v>1288</v>
      </c>
      <c r="E558" s="108">
        <v>42814.0</v>
      </c>
      <c r="F558" s="92" t="s">
        <v>35</v>
      </c>
      <c r="G558" s="90" t="s">
        <v>19</v>
      </c>
      <c r="H558" s="90" t="s">
        <v>1289</v>
      </c>
      <c r="I558" s="73" t="s">
        <v>21</v>
      </c>
      <c r="K558" s="52"/>
      <c r="L558" s="52"/>
      <c r="M558" s="62"/>
    </row>
    <row r="559">
      <c r="A559" s="16">
        <f t="shared" si="3"/>
        <v>556</v>
      </c>
      <c r="B559" s="90" t="s">
        <v>23</v>
      </c>
      <c r="C559" s="90" t="s">
        <v>39</v>
      </c>
      <c r="D559" s="90" t="s">
        <v>1290</v>
      </c>
      <c r="E559" s="108">
        <v>43438.0</v>
      </c>
      <c r="F559" s="92" t="s">
        <v>1291</v>
      </c>
      <c r="G559" s="105" t="s">
        <v>588</v>
      </c>
      <c r="H559" s="90" t="s">
        <v>28</v>
      </c>
      <c r="I559" s="73" t="s">
        <v>21</v>
      </c>
      <c r="K559" s="52"/>
      <c r="L559" s="52"/>
      <c r="M559" s="62"/>
    </row>
    <row r="560">
      <c r="A560" s="16">
        <f t="shared" si="3"/>
        <v>557</v>
      </c>
      <c r="B560" s="90" t="s">
        <v>1292</v>
      </c>
      <c r="C560" s="90" t="s">
        <v>244</v>
      </c>
      <c r="D560" s="90" t="s">
        <v>1293</v>
      </c>
      <c r="E560" s="90">
        <v>2018.0</v>
      </c>
      <c r="F560" s="92" t="s">
        <v>1294</v>
      </c>
      <c r="G560" s="105" t="s">
        <v>588</v>
      </c>
      <c r="H560" s="90" t="s">
        <v>1295</v>
      </c>
      <c r="I560" s="73" t="s">
        <v>21</v>
      </c>
      <c r="K560" s="52"/>
      <c r="L560" s="52"/>
      <c r="M560" s="62"/>
    </row>
    <row r="561">
      <c r="A561" s="16">
        <f t="shared" si="3"/>
        <v>558</v>
      </c>
      <c r="B561" s="90" t="s">
        <v>23</v>
      </c>
      <c r="C561" s="90" t="s">
        <v>39</v>
      </c>
      <c r="D561" s="90" t="s">
        <v>1296</v>
      </c>
      <c r="E561" s="108">
        <v>43440.0</v>
      </c>
      <c r="F561" s="92" t="s">
        <v>1297</v>
      </c>
      <c r="G561" s="105" t="s">
        <v>588</v>
      </c>
      <c r="H561" s="90" t="s">
        <v>28</v>
      </c>
      <c r="I561" s="73" t="s">
        <v>21</v>
      </c>
      <c r="K561" s="52"/>
      <c r="L561" s="52"/>
      <c r="M561" s="62"/>
    </row>
    <row r="562">
      <c r="A562" s="16">
        <f t="shared" si="3"/>
        <v>559</v>
      </c>
      <c r="B562" s="122" t="s">
        <v>23</v>
      </c>
      <c r="C562" s="122" t="s">
        <v>1201</v>
      </c>
      <c r="D562" s="122" t="s">
        <v>1298</v>
      </c>
      <c r="E562" s="124">
        <v>43440.0</v>
      </c>
      <c r="F562" s="125" t="s">
        <v>1299</v>
      </c>
      <c r="G562" s="90" t="s">
        <v>843</v>
      </c>
      <c r="H562" s="122" t="s">
        <v>1300</v>
      </c>
      <c r="I562" s="73" t="s">
        <v>21</v>
      </c>
      <c r="K562" s="52"/>
      <c r="L562" s="52"/>
      <c r="M562" s="62"/>
    </row>
    <row r="563">
      <c r="A563" s="16">
        <f t="shared" si="3"/>
        <v>560</v>
      </c>
      <c r="B563" s="90" t="s">
        <v>23</v>
      </c>
      <c r="C563" s="90" t="s">
        <v>39</v>
      </c>
      <c r="D563" s="90" t="s">
        <v>1301</v>
      </c>
      <c r="E563" s="108">
        <v>43439.0</v>
      </c>
      <c r="F563" s="92" t="s">
        <v>1291</v>
      </c>
      <c r="G563" s="105" t="s">
        <v>588</v>
      </c>
      <c r="H563" s="90" t="s">
        <v>1300</v>
      </c>
      <c r="I563" s="73" t="s">
        <v>21</v>
      </c>
      <c r="K563" s="52"/>
      <c r="L563" s="52"/>
      <c r="M563" s="62"/>
    </row>
    <row r="564">
      <c r="A564" s="16">
        <f t="shared" si="3"/>
        <v>561</v>
      </c>
      <c r="B564" s="90" t="s">
        <v>23</v>
      </c>
      <c r="C564" s="90" t="s">
        <v>39</v>
      </c>
      <c r="D564" s="90" t="s">
        <v>28</v>
      </c>
      <c r="E564" s="90">
        <v>2018.0</v>
      </c>
      <c r="F564" s="92" t="s">
        <v>1302</v>
      </c>
      <c r="G564" s="105" t="s">
        <v>1303</v>
      </c>
      <c r="H564" s="90" t="s">
        <v>1304</v>
      </c>
      <c r="I564" s="73" t="s">
        <v>21</v>
      </c>
      <c r="K564" s="52"/>
      <c r="L564" s="52"/>
      <c r="M564" s="62"/>
    </row>
    <row r="565">
      <c r="A565" s="16">
        <f t="shared" si="3"/>
        <v>562</v>
      </c>
      <c r="B565" s="90" t="s">
        <v>601</v>
      </c>
      <c r="C565" s="90" t="s">
        <v>39</v>
      </c>
      <c r="D565" s="90" t="s">
        <v>295</v>
      </c>
      <c r="E565" s="108">
        <v>43440.0</v>
      </c>
      <c r="F565" s="92" t="s">
        <v>1305</v>
      </c>
      <c r="G565" s="105" t="s">
        <v>588</v>
      </c>
      <c r="H565" s="90" t="s">
        <v>1306</v>
      </c>
      <c r="I565" s="73" t="s">
        <v>21</v>
      </c>
      <c r="K565" s="52"/>
      <c r="L565" s="52"/>
      <c r="M565" s="62"/>
    </row>
    <row r="566">
      <c r="A566" s="16">
        <f t="shared" si="3"/>
        <v>563</v>
      </c>
      <c r="B566" s="90" t="s">
        <v>23</v>
      </c>
      <c r="C566" s="90" t="s">
        <v>1201</v>
      </c>
      <c r="D566" s="99" t="s">
        <v>1307</v>
      </c>
      <c r="E566" s="126">
        <v>43432.0</v>
      </c>
      <c r="F566" s="92" t="s">
        <v>1308</v>
      </c>
      <c r="G566" s="90" t="s">
        <v>1309</v>
      </c>
      <c r="H566" s="90" t="s">
        <v>1310</v>
      </c>
      <c r="I566" s="73" t="s">
        <v>21</v>
      </c>
      <c r="K566" s="52"/>
      <c r="L566" s="52"/>
      <c r="M566" s="62"/>
    </row>
    <row r="567">
      <c r="A567" s="16">
        <f t="shared" si="3"/>
        <v>564</v>
      </c>
      <c r="B567" s="90" t="s">
        <v>23</v>
      </c>
      <c r="C567" s="90" t="s">
        <v>1311</v>
      </c>
      <c r="D567" s="90" t="s">
        <v>1312</v>
      </c>
      <c r="E567" s="127">
        <v>43441.0</v>
      </c>
      <c r="F567" s="92" t="s">
        <v>1313</v>
      </c>
      <c r="G567" s="90" t="s">
        <v>588</v>
      </c>
      <c r="H567" s="90" t="s">
        <v>1314</v>
      </c>
      <c r="I567" s="73" t="s">
        <v>21</v>
      </c>
      <c r="K567" s="52"/>
      <c r="L567" s="52"/>
      <c r="M567" s="62"/>
    </row>
    <row r="568">
      <c r="A568" s="16">
        <f t="shared" si="3"/>
        <v>565</v>
      </c>
      <c r="B568" s="90" t="s">
        <v>23</v>
      </c>
      <c r="C568" s="90" t="s">
        <v>1315</v>
      </c>
      <c r="D568" s="90" t="s">
        <v>1316</v>
      </c>
      <c r="E568" s="90" t="s">
        <v>1317</v>
      </c>
      <c r="F568" s="92" t="s">
        <v>1318</v>
      </c>
      <c r="G568" s="90" t="s">
        <v>588</v>
      </c>
      <c r="H568" s="90" t="s">
        <v>1319</v>
      </c>
      <c r="I568" s="73" t="s">
        <v>21</v>
      </c>
      <c r="K568" s="52"/>
      <c r="L568" s="52"/>
      <c r="M568" s="62"/>
    </row>
    <row r="569">
      <c r="A569" s="16">
        <f t="shared" si="3"/>
        <v>566</v>
      </c>
      <c r="B569" s="90" t="s">
        <v>23</v>
      </c>
      <c r="C569" s="90" t="s">
        <v>244</v>
      </c>
      <c r="D569" s="90" t="s">
        <v>1320</v>
      </c>
      <c r="E569" s="108">
        <v>43440.0</v>
      </c>
      <c r="F569" s="92" t="s">
        <v>1321</v>
      </c>
      <c r="G569" s="90" t="s">
        <v>588</v>
      </c>
      <c r="H569" s="90" t="s">
        <v>1322</v>
      </c>
      <c r="I569" s="73" t="s">
        <v>21</v>
      </c>
      <c r="K569" s="52"/>
      <c r="L569" s="52"/>
      <c r="M569" s="62"/>
    </row>
    <row r="570">
      <c r="A570" s="16">
        <f t="shared" si="3"/>
        <v>567</v>
      </c>
      <c r="B570" s="90" t="s">
        <v>601</v>
      </c>
      <c r="C570" s="90" t="s">
        <v>39</v>
      </c>
      <c r="D570" s="90" t="s">
        <v>153</v>
      </c>
      <c r="E570" s="90" t="s">
        <v>1323</v>
      </c>
      <c r="F570" s="92" t="s">
        <v>1324</v>
      </c>
      <c r="G570" s="90" t="s">
        <v>588</v>
      </c>
      <c r="H570" s="90" t="s">
        <v>28</v>
      </c>
      <c r="I570" s="73" t="s">
        <v>21</v>
      </c>
      <c r="K570" s="52"/>
      <c r="L570" s="52"/>
      <c r="M570" s="62"/>
    </row>
    <row r="571">
      <c r="A571" s="16">
        <f t="shared" si="3"/>
        <v>568</v>
      </c>
      <c r="B571" s="90" t="s">
        <v>1325</v>
      </c>
      <c r="C571" s="90" t="s">
        <v>244</v>
      </c>
      <c r="D571" s="90" t="s">
        <v>1326</v>
      </c>
      <c r="E571" s="90" t="s">
        <v>1327</v>
      </c>
      <c r="F571" s="92" t="s">
        <v>1328</v>
      </c>
      <c r="G571" s="90" t="s">
        <v>588</v>
      </c>
      <c r="H571" s="90" t="s">
        <v>28</v>
      </c>
      <c r="I571" s="73" t="s">
        <v>21</v>
      </c>
      <c r="K571" s="52"/>
      <c r="L571" s="52"/>
      <c r="M571" s="62"/>
    </row>
    <row r="572">
      <c r="A572" s="16">
        <f t="shared" si="3"/>
        <v>569</v>
      </c>
      <c r="B572" s="90" t="s">
        <v>23</v>
      </c>
      <c r="C572" s="90" t="s">
        <v>244</v>
      </c>
      <c r="D572" s="128" t="s">
        <v>1329</v>
      </c>
      <c r="E572" s="90" t="s">
        <v>1330</v>
      </c>
      <c r="F572" s="92" t="s">
        <v>1331</v>
      </c>
      <c r="G572" s="90" t="s">
        <v>588</v>
      </c>
      <c r="H572" s="90" t="s">
        <v>1332</v>
      </c>
      <c r="I572" s="73" t="s">
        <v>21</v>
      </c>
      <c r="K572" s="52"/>
      <c r="L572" s="52"/>
      <c r="M572" s="62"/>
    </row>
    <row r="573">
      <c r="A573" s="16">
        <f t="shared" si="3"/>
        <v>570</v>
      </c>
      <c r="B573" s="90" t="s">
        <v>601</v>
      </c>
      <c r="C573" s="90" t="s">
        <v>1311</v>
      </c>
      <c r="D573" s="99" t="s">
        <v>1333</v>
      </c>
      <c r="E573" s="110">
        <v>43433.0</v>
      </c>
      <c r="F573" s="92" t="s">
        <v>1334</v>
      </c>
      <c r="G573" s="90" t="s">
        <v>1335</v>
      </c>
      <c r="H573" s="90" t="s">
        <v>1336</v>
      </c>
      <c r="I573" s="73" t="s">
        <v>21</v>
      </c>
      <c r="K573" s="52"/>
      <c r="L573" s="52"/>
      <c r="M573" s="62"/>
    </row>
    <row r="574">
      <c r="A574" s="16">
        <f t="shared" si="3"/>
        <v>571</v>
      </c>
      <c r="B574" s="90" t="s">
        <v>601</v>
      </c>
      <c r="C574" s="90" t="s">
        <v>244</v>
      </c>
      <c r="D574" s="90" t="s">
        <v>249</v>
      </c>
      <c r="E574" s="90" t="s">
        <v>1330</v>
      </c>
      <c r="F574" s="92" t="s">
        <v>1337</v>
      </c>
      <c r="G574" s="105" t="s">
        <v>588</v>
      </c>
      <c r="H574" s="90" t="s">
        <v>28</v>
      </c>
      <c r="I574" s="73" t="s">
        <v>21</v>
      </c>
      <c r="K574" s="52"/>
      <c r="L574" s="52"/>
      <c r="M574" s="62"/>
    </row>
    <row r="575">
      <c r="A575" s="16">
        <f t="shared" si="3"/>
        <v>572</v>
      </c>
      <c r="B575" s="90" t="s">
        <v>1338</v>
      </c>
      <c r="C575" s="90" t="s">
        <v>39</v>
      </c>
      <c r="D575" s="99" t="s">
        <v>1339</v>
      </c>
      <c r="E575" s="108">
        <v>43443.0</v>
      </c>
      <c r="F575" s="92" t="s">
        <v>1340</v>
      </c>
      <c r="G575" s="90" t="s">
        <v>1309</v>
      </c>
      <c r="H575" s="90" t="s">
        <v>28</v>
      </c>
      <c r="I575" s="73" t="s">
        <v>21</v>
      </c>
      <c r="K575" s="52"/>
      <c r="L575" s="52"/>
      <c r="M575" s="62"/>
    </row>
    <row r="576">
      <c r="A576" s="16">
        <f t="shared" si="3"/>
        <v>573</v>
      </c>
      <c r="B576" s="90" t="s">
        <v>963</v>
      </c>
      <c r="C576" s="90" t="s">
        <v>39</v>
      </c>
      <c r="D576" s="90" t="s">
        <v>1341</v>
      </c>
      <c r="E576" s="110">
        <v>43446.0</v>
      </c>
      <c r="F576" s="92" t="s">
        <v>1342</v>
      </c>
      <c r="G576" s="90" t="s">
        <v>1309</v>
      </c>
      <c r="H576" s="90" t="s">
        <v>28</v>
      </c>
      <c r="I576" s="73" t="s">
        <v>21</v>
      </c>
      <c r="K576" s="52"/>
      <c r="L576" s="52"/>
      <c r="M576" s="62"/>
    </row>
    <row r="577">
      <c r="A577" s="16">
        <f t="shared" si="3"/>
        <v>574</v>
      </c>
      <c r="B577" s="90" t="s">
        <v>601</v>
      </c>
      <c r="C577" s="90" t="s">
        <v>39</v>
      </c>
      <c r="D577" s="90" t="s">
        <v>147</v>
      </c>
      <c r="E577" s="90" t="s">
        <v>28</v>
      </c>
      <c r="F577" s="92" t="s">
        <v>1343</v>
      </c>
      <c r="G577" s="105" t="s">
        <v>1073</v>
      </c>
      <c r="H577" s="90" t="s">
        <v>1344</v>
      </c>
      <c r="I577" s="73" t="s">
        <v>21</v>
      </c>
      <c r="K577" s="52"/>
      <c r="L577" s="52"/>
      <c r="M577" s="62"/>
    </row>
    <row r="578">
      <c r="A578" s="16">
        <f t="shared" si="3"/>
        <v>575</v>
      </c>
      <c r="B578" s="90" t="s">
        <v>23</v>
      </c>
      <c r="C578" s="90" t="s">
        <v>1038</v>
      </c>
      <c r="D578" s="90" t="s">
        <v>1345</v>
      </c>
      <c r="E578" s="129">
        <v>43440.0</v>
      </c>
      <c r="F578" s="92" t="s">
        <v>1346</v>
      </c>
      <c r="G578" s="90" t="s">
        <v>432</v>
      </c>
      <c r="H578" s="90" t="s">
        <v>1347</v>
      </c>
      <c r="I578" s="73" t="s">
        <v>21</v>
      </c>
      <c r="K578" s="52"/>
      <c r="L578" s="52"/>
      <c r="M578" s="62"/>
    </row>
    <row r="579">
      <c r="A579" s="16">
        <f t="shared" si="3"/>
        <v>576</v>
      </c>
      <c r="B579" s="90" t="s">
        <v>23</v>
      </c>
      <c r="C579" s="90" t="s">
        <v>1348</v>
      </c>
      <c r="D579" s="99" t="s">
        <v>1349</v>
      </c>
      <c r="E579" s="129">
        <v>43446.0</v>
      </c>
      <c r="F579" s="92" t="s">
        <v>1350</v>
      </c>
      <c r="G579" s="90" t="s">
        <v>1309</v>
      </c>
      <c r="H579" s="130" t="s">
        <v>1351</v>
      </c>
      <c r="I579" s="73" t="s">
        <v>21</v>
      </c>
      <c r="K579" s="52"/>
      <c r="L579" s="52"/>
      <c r="M579" s="62"/>
    </row>
    <row r="580">
      <c r="A580" s="16">
        <f t="shared" si="3"/>
        <v>577</v>
      </c>
      <c r="B580" s="90" t="s">
        <v>23</v>
      </c>
      <c r="C580" s="90" t="s">
        <v>244</v>
      </c>
      <c r="D580" s="90" t="s">
        <v>1352</v>
      </c>
      <c r="E580" s="129">
        <v>43448.0</v>
      </c>
      <c r="F580" s="92" t="s">
        <v>1353</v>
      </c>
      <c r="G580" s="105" t="s">
        <v>588</v>
      </c>
      <c r="H580" s="90" t="s">
        <v>1354</v>
      </c>
      <c r="I580" s="73" t="s">
        <v>21</v>
      </c>
      <c r="K580" s="52"/>
      <c r="L580" s="52"/>
      <c r="M580" s="62"/>
    </row>
    <row r="581">
      <c r="A581" s="16">
        <f t="shared" si="3"/>
        <v>578</v>
      </c>
      <c r="B581" s="90" t="s">
        <v>601</v>
      </c>
      <c r="C581" s="90" t="s">
        <v>244</v>
      </c>
      <c r="D581" s="90" t="s">
        <v>153</v>
      </c>
      <c r="E581" s="108">
        <v>43378.0</v>
      </c>
      <c r="F581" s="92" t="s">
        <v>166</v>
      </c>
      <c r="G581" s="90" t="s">
        <v>590</v>
      </c>
      <c r="H581" s="90" t="s">
        <v>1355</v>
      </c>
      <c r="I581" s="73" t="s">
        <v>21</v>
      </c>
      <c r="K581" s="52"/>
      <c r="L581" s="52"/>
      <c r="M581" s="62"/>
    </row>
    <row r="582">
      <c r="A582" s="16">
        <f t="shared" si="3"/>
        <v>579</v>
      </c>
      <c r="B582" s="90" t="s">
        <v>601</v>
      </c>
      <c r="C582" s="90" t="s">
        <v>244</v>
      </c>
      <c r="D582" s="90" t="s">
        <v>153</v>
      </c>
      <c r="E582" s="90" t="s">
        <v>1356</v>
      </c>
      <c r="F582" s="92" t="s">
        <v>1357</v>
      </c>
      <c r="G582" s="105" t="s">
        <v>588</v>
      </c>
      <c r="H582" s="90" t="s">
        <v>1358</v>
      </c>
      <c r="I582" s="73" t="s">
        <v>21</v>
      </c>
      <c r="K582" s="52"/>
      <c r="L582" s="52"/>
      <c r="M582" s="62"/>
    </row>
    <row r="583">
      <c r="A583" s="16">
        <f t="shared" si="3"/>
        <v>580</v>
      </c>
      <c r="B583" s="90" t="s">
        <v>23</v>
      </c>
      <c r="C583" s="90" t="s">
        <v>1186</v>
      </c>
      <c r="D583" s="90" t="s">
        <v>1359</v>
      </c>
      <c r="E583" s="109">
        <v>43445.0</v>
      </c>
      <c r="F583" s="92" t="s">
        <v>1360</v>
      </c>
      <c r="G583" s="90" t="s">
        <v>1205</v>
      </c>
      <c r="H583" s="90" t="s">
        <v>1361</v>
      </c>
      <c r="I583" s="73" t="s">
        <v>21</v>
      </c>
      <c r="K583" s="52"/>
      <c r="L583" s="52"/>
      <c r="M583" s="62"/>
    </row>
    <row r="584">
      <c r="A584" s="16">
        <f t="shared" si="3"/>
        <v>581</v>
      </c>
      <c r="B584" s="90" t="s">
        <v>23</v>
      </c>
      <c r="C584" s="90" t="s">
        <v>16</v>
      </c>
      <c r="D584" s="90" t="s">
        <v>1362</v>
      </c>
      <c r="E584" s="109">
        <v>43087.0</v>
      </c>
      <c r="F584" s="92" t="s">
        <v>1363</v>
      </c>
      <c r="G584" s="90" t="s">
        <v>1303</v>
      </c>
      <c r="H584" s="90" t="s">
        <v>1364</v>
      </c>
      <c r="I584" s="73" t="s">
        <v>21</v>
      </c>
      <c r="K584" s="52"/>
      <c r="L584" s="52"/>
      <c r="M584" s="62"/>
    </row>
    <row r="585">
      <c r="A585" s="16">
        <f t="shared" si="3"/>
        <v>582</v>
      </c>
      <c r="B585" s="90" t="s">
        <v>1325</v>
      </c>
      <c r="C585" s="90" t="s">
        <v>244</v>
      </c>
      <c r="D585" s="90" t="s">
        <v>1365</v>
      </c>
      <c r="E585" s="90" t="s">
        <v>1366</v>
      </c>
      <c r="F585" s="92" t="s">
        <v>1324</v>
      </c>
      <c r="G585" s="90" t="s">
        <v>588</v>
      </c>
      <c r="H585" s="90" t="s">
        <v>28</v>
      </c>
      <c r="I585" s="73" t="s">
        <v>21</v>
      </c>
      <c r="K585" s="52"/>
      <c r="L585" s="52"/>
      <c r="M585" s="62"/>
    </row>
    <row r="586">
      <c r="A586" s="16">
        <f t="shared" si="3"/>
        <v>583</v>
      </c>
      <c r="B586" s="90" t="s">
        <v>23</v>
      </c>
      <c r="C586" s="90" t="s">
        <v>39</v>
      </c>
      <c r="D586" s="90" t="s">
        <v>1359</v>
      </c>
      <c r="E586" s="109">
        <v>43087.0</v>
      </c>
      <c r="F586" s="131" t="s">
        <v>1367</v>
      </c>
      <c r="G586" s="90" t="s">
        <v>588</v>
      </c>
      <c r="H586" s="90" t="s">
        <v>1368</v>
      </c>
      <c r="I586" s="73" t="s">
        <v>21</v>
      </c>
      <c r="K586" s="52"/>
      <c r="L586" s="52"/>
      <c r="M586" s="62"/>
    </row>
    <row r="587">
      <c r="A587" s="16">
        <f t="shared" si="3"/>
        <v>584</v>
      </c>
      <c r="B587" s="90" t="s">
        <v>23</v>
      </c>
      <c r="C587" s="90" t="s">
        <v>39</v>
      </c>
      <c r="D587" s="90" t="s">
        <v>1369</v>
      </c>
      <c r="E587" s="110">
        <v>43453.0</v>
      </c>
      <c r="F587" s="92" t="s">
        <v>1370</v>
      </c>
      <c r="G587" s="90" t="s">
        <v>1205</v>
      </c>
      <c r="H587" s="90" t="s">
        <v>1322</v>
      </c>
      <c r="I587" s="73" t="s">
        <v>21</v>
      </c>
      <c r="K587" s="52"/>
      <c r="L587" s="52"/>
      <c r="M587" s="62"/>
    </row>
    <row r="588">
      <c r="A588" s="16">
        <f t="shared" si="3"/>
        <v>585</v>
      </c>
      <c r="B588" s="90" t="s">
        <v>372</v>
      </c>
      <c r="C588" s="90" t="s">
        <v>16</v>
      </c>
      <c r="D588" s="90" t="s">
        <v>1371</v>
      </c>
      <c r="E588" s="110">
        <v>43453.0</v>
      </c>
      <c r="F588" s="92" t="s">
        <v>1372</v>
      </c>
      <c r="G588" s="90" t="s">
        <v>1373</v>
      </c>
      <c r="H588" s="90" t="s">
        <v>28</v>
      </c>
      <c r="I588" s="73" t="s">
        <v>21</v>
      </c>
      <c r="K588" s="52"/>
      <c r="L588" s="52"/>
      <c r="M588" s="62"/>
    </row>
    <row r="589">
      <c r="A589" s="16">
        <f t="shared" si="3"/>
        <v>586</v>
      </c>
      <c r="B589" s="96" t="s">
        <v>23</v>
      </c>
      <c r="C589" s="96" t="s">
        <v>453</v>
      </c>
      <c r="D589" s="96" t="s">
        <v>418</v>
      </c>
      <c r="E589" s="120">
        <v>43427.0</v>
      </c>
      <c r="F589" s="121" t="s">
        <v>1184</v>
      </c>
      <c r="G589" s="90" t="s">
        <v>843</v>
      </c>
      <c r="H589" s="90" t="s">
        <v>28</v>
      </c>
      <c r="I589" s="73" t="s">
        <v>21</v>
      </c>
      <c r="K589" s="52"/>
      <c r="L589" s="52"/>
      <c r="M589" s="62"/>
    </row>
    <row r="590">
      <c r="A590" s="16">
        <f t="shared" si="3"/>
        <v>587</v>
      </c>
      <c r="B590" s="90" t="s">
        <v>23</v>
      </c>
      <c r="C590" s="90" t="s">
        <v>1186</v>
      </c>
      <c r="D590" s="99" t="s">
        <v>1187</v>
      </c>
      <c r="E590" s="110">
        <v>43420.0</v>
      </c>
      <c r="F590" s="92" t="s">
        <v>1188</v>
      </c>
      <c r="G590" s="90" t="s">
        <v>843</v>
      </c>
      <c r="H590" s="96" t="s">
        <v>1374</v>
      </c>
      <c r="I590" s="73" t="s">
        <v>21</v>
      </c>
      <c r="K590" s="52"/>
      <c r="L590" s="52"/>
      <c r="M590" s="62"/>
    </row>
    <row r="591">
      <c r="A591" s="16">
        <f t="shared" si="3"/>
        <v>588</v>
      </c>
      <c r="B591" s="90" t="s">
        <v>23</v>
      </c>
      <c r="C591" s="90" t="s">
        <v>453</v>
      </c>
      <c r="D591" s="90" t="s">
        <v>1190</v>
      </c>
      <c r="E591" s="110">
        <v>43352.0</v>
      </c>
      <c r="F591" s="92" t="s">
        <v>1191</v>
      </c>
      <c r="G591" s="90" t="s">
        <v>843</v>
      </c>
      <c r="H591" s="90" t="s">
        <v>28</v>
      </c>
      <c r="I591" s="73" t="s">
        <v>21</v>
      </c>
      <c r="K591" s="52"/>
      <c r="L591" s="52"/>
      <c r="M591" s="62"/>
    </row>
    <row r="592">
      <c r="A592" s="16">
        <f t="shared" si="3"/>
        <v>589</v>
      </c>
      <c r="B592" s="90" t="s">
        <v>601</v>
      </c>
      <c r="C592" s="90" t="s">
        <v>453</v>
      </c>
      <c r="D592" s="90" t="s">
        <v>1375</v>
      </c>
      <c r="E592" s="95">
        <v>43146.0</v>
      </c>
      <c r="F592" s="92" t="s">
        <v>1376</v>
      </c>
      <c r="G592" s="105" t="s">
        <v>1303</v>
      </c>
      <c r="H592" s="90" t="s">
        <v>1377</v>
      </c>
      <c r="I592" s="73" t="s">
        <v>21</v>
      </c>
      <c r="K592" s="52"/>
      <c r="L592" s="52"/>
      <c r="M592" s="62"/>
    </row>
    <row r="593">
      <c r="A593" s="16">
        <f t="shared" si="3"/>
        <v>590</v>
      </c>
      <c r="B593" s="90" t="s">
        <v>15</v>
      </c>
      <c r="C593" s="90" t="s">
        <v>453</v>
      </c>
      <c r="D593" s="90" t="s">
        <v>1197</v>
      </c>
      <c r="E593" s="90" t="s">
        <v>1198</v>
      </c>
      <c r="F593" s="92" t="s">
        <v>1199</v>
      </c>
      <c r="G593" s="105" t="s">
        <v>1303</v>
      </c>
      <c r="H593" s="90" t="s">
        <v>28</v>
      </c>
      <c r="I593" s="73" t="s">
        <v>21</v>
      </c>
      <c r="K593" s="52"/>
      <c r="L593" s="52"/>
      <c r="M593" s="62"/>
    </row>
    <row r="594">
      <c r="A594" s="16">
        <f t="shared" si="3"/>
        <v>591</v>
      </c>
      <c r="B594" s="90" t="s">
        <v>23</v>
      </c>
      <c r="C594" s="90" t="s">
        <v>1201</v>
      </c>
      <c r="D594" s="90" t="s">
        <v>1202</v>
      </c>
      <c r="E594" s="90" t="s">
        <v>1203</v>
      </c>
      <c r="F594" s="92" t="s">
        <v>1204</v>
      </c>
      <c r="G594" s="90" t="s">
        <v>1205</v>
      </c>
      <c r="H594" s="90" t="s">
        <v>28</v>
      </c>
      <c r="I594" s="73" t="s">
        <v>21</v>
      </c>
      <c r="K594" s="52"/>
      <c r="L594" s="52"/>
      <c r="M594" s="62"/>
    </row>
    <row r="595">
      <c r="A595" s="16">
        <f t="shared" si="3"/>
        <v>592</v>
      </c>
      <c r="B595" s="90" t="s">
        <v>23</v>
      </c>
      <c r="C595" s="90" t="s">
        <v>1201</v>
      </c>
      <c r="D595" s="90" t="s">
        <v>1202</v>
      </c>
      <c r="E595" s="110">
        <v>43426.0</v>
      </c>
      <c r="F595" s="92" t="s">
        <v>1207</v>
      </c>
      <c r="G595" s="90" t="s">
        <v>1205</v>
      </c>
      <c r="H595" s="90" t="s">
        <v>1378</v>
      </c>
      <c r="I595" s="73" t="s">
        <v>21</v>
      </c>
      <c r="K595" s="52"/>
      <c r="L595" s="52"/>
      <c r="M595" s="62"/>
    </row>
    <row r="596">
      <c r="A596" s="16">
        <f t="shared" si="3"/>
        <v>593</v>
      </c>
      <c r="B596" s="90" t="s">
        <v>601</v>
      </c>
      <c r="C596" s="90" t="s">
        <v>28</v>
      </c>
      <c r="D596" s="90"/>
      <c r="E596" s="110">
        <v>43426.0</v>
      </c>
      <c r="F596" s="92" t="s">
        <v>1210</v>
      </c>
      <c r="G596" s="90" t="s">
        <v>1205</v>
      </c>
      <c r="H596" s="90" t="s">
        <v>28</v>
      </c>
      <c r="I596" s="73" t="s">
        <v>21</v>
      </c>
      <c r="K596" s="52"/>
      <c r="L596" s="52"/>
      <c r="M596" s="62"/>
    </row>
    <row r="597">
      <c r="A597" s="16">
        <f t="shared" si="3"/>
        <v>594</v>
      </c>
      <c r="B597" s="90" t="s">
        <v>23</v>
      </c>
      <c r="C597" s="90" t="s">
        <v>39</v>
      </c>
      <c r="D597" s="90" t="s">
        <v>1202</v>
      </c>
      <c r="E597" s="110">
        <v>43430.0</v>
      </c>
      <c r="F597" s="92" t="s">
        <v>1211</v>
      </c>
      <c r="G597" s="90" t="s">
        <v>1205</v>
      </c>
      <c r="H597" s="132" t="s">
        <v>28</v>
      </c>
      <c r="I597" s="73" t="s">
        <v>21</v>
      </c>
      <c r="K597" s="52"/>
      <c r="L597" s="52"/>
      <c r="M597" s="62"/>
    </row>
    <row r="598">
      <c r="A598" s="16">
        <f t="shared" si="3"/>
        <v>595</v>
      </c>
      <c r="B598" s="90" t="s">
        <v>197</v>
      </c>
      <c r="C598" s="90" t="s">
        <v>39</v>
      </c>
      <c r="D598" s="90" t="s">
        <v>668</v>
      </c>
      <c r="E598" s="110">
        <v>43434.0</v>
      </c>
      <c r="F598" s="92" t="s">
        <v>1379</v>
      </c>
      <c r="G598" s="90" t="s">
        <v>1205</v>
      </c>
      <c r="H598" s="90" t="s">
        <v>1380</v>
      </c>
      <c r="I598" s="73" t="s">
        <v>21</v>
      </c>
      <c r="K598" s="52"/>
      <c r="L598" s="52"/>
      <c r="M598" s="62"/>
    </row>
    <row r="599">
      <c r="A599" s="16">
        <f t="shared" si="3"/>
        <v>596</v>
      </c>
      <c r="B599" s="90" t="s">
        <v>23</v>
      </c>
      <c r="C599" s="90" t="s">
        <v>39</v>
      </c>
      <c r="D599" s="90" t="s">
        <v>40</v>
      </c>
      <c r="E599" s="108">
        <v>43143.0</v>
      </c>
      <c r="F599" s="92" t="s">
        <v>1381</v>
      </c>
      <c r="G599" s="90" t="s">
        <v>1205</v>
      </c>
      <c r="H599" s="90" t="s">
        <v>28</v>
      </c>
      <c r="I599" s="73" t="s">
        <v>21</v>
      </c>
      <c r="K599" s="52"/>
      <c r="L599" s="52"/>
      <c r="M599" s="62"/>
    </row>
    <row r="600">
      <c r="A600" s="16">
        <f t="shared" si="3"/>
        <v>597</v>
      </c>
      <c r="B600" s="90" t="s">
        <v>23</v>
      </c>
      <c r="C600" s="90" t="s">
        <v>1382</v>
      </c>
      <c r="D600" s="90" t="s">
        <v>1383</v>
      </c>
      <c r="E600" s="110">
        <v>43647.0</v>
      </c>
      <c r="F600" s="133" t="s">
        <v>1384</v>
      </c>
      <c r="G600" s="90" t="s">
        <v>850</v>
      </c>
      <c r="H600" s="90" t="s">
        <v>28</v>
      </c>
      <c r="I600" s="73" t="s">
        <v>21</v>
      </c>
      <c r="K600" s="52"/>
      <c r="L600" s="52"/>
      <c r="M600" s="62"/>
    </row>
    <row r="601">
      <c r="A601" s="16">
        <f t="shared" si="3"/>
        <v>598</v>
      </c>
      <c r="B601" s="90" t="s">
        <v>23</v>
      </c>
      <c r="C601" s="90" t="s">
        <v>39</v>
      </c>
      <c r="D601" s="90" t="s">
        <v>153</v>
      </c>
      <c r="E601" s="90" t="s">
        <v>1385</v>
      </c>
      <c r="F601" s="133" t="s">
        <v>1386</v>
      </c>
      <c r="G601" s="90" t="s">
        <v>1387</v>
      </c>
      <c r="H601" s="90" t="s">
        <v>28</v>
      </c>
      <c r="I601" s="73" t="s">
        <v>21</v>
      </c>
      <c r="K601" s="52"/>
      <c r="L601" s="52"/>
      <c r="M601" s="62"/>
    </row>
    <row r="602">
      <c r="A602" s="16">
        <f t="shared" si="3"/>
        <v>599</v>
      </c>
      <c r="B602" s="90" t="s">
        <v>601</v>
      </c>
      <c r="C602" s="90" t="s">
        <v>39</v>
      </c>
      <c r="D602" s="90" t="s">
        <v>70</v>
      </c>
      <c r="E602" s="134">
        <v>43152.0</v>
      </c>
      <c r="F602" s="133" t="s">
        <v>1388</v>
      </c>
      <c r="G602" s="90" t="s">
        <v>432</v>
      </c>
      <c r="H602" s="90" t="s">
        <v>1389</v>
      </c>
      <c r="I602" s="73" t="s">
        <v>21</v>
      </c>
      <c r="K602" s="52"/>
      <c r="L602" s="52"/>
      <c r="M602" s="62"/>
    </row>
    <row r="603">
      <c r="A603" s="16">
        <f t="shared" si="3"/>
        <v>600</v>
      </c>
      <c r="B603" s="90" t="s">
        <v>197</v>
      </c>
      <c r="C603" s="90" t="s">
        <v>39</v>
      </c>
      <c r="D603" s="90" t="s">
        <v>153</v>
      </c>
      <c r="E603" s="134">
        <v>43427.0</v>
      </c>
      <c r="F603" s="133" t="s">
        <v>1390</v>
      </c>
      <c r="G603" s="90" t="s">
        <v>588</v>
      </c>
      <c r="H603" s="90" t="s">
        <v>28</v>
      </c>
      <c r="I603" s="73" t="s">
        <v>21</v>
      </c>
      <c r="K603" s="52"/>
      <c r="L603" s="52"/>
      <c r="M603" s="62"/>
    </row>
    <row r="604">
      <c r="A604" s="16">
        <f t="shared" si="3"/>
        <v>601</v>
      </c>
      <c r="B604" s="90" t="s">
        <v>23</v>
      </c>
      <c r="C604" s="90" t="s">
        <v>16</v>
      </c>
      <c r="D604" s="99" t="s">
        <v>80</v>
      </c>
      <c r="E604" s="135">
        <v>42826.0</v>
      </c>
      <c r="F604" s="133" t="s">
        <v>1391</v>
      </c>
      <c r="G604" s="90" t="s">
        <v>19</v>
      </c>
      <c r="H604" s="90" t="s">
        <v>28</v>
      </c>
      <c r="I604" s="73" t="s">
        <v>21</v>
      </c>
      <c r="K604" s="52"/>
      <c r="L604" s="52"/>
      <c r="M604" s="62"/>
    </row>
    <row r="605">
      <c r="A605" s="16">
        <f t="shared" si="3"/>
        <v>602</v>
      </c>
      <c r="B605" s="90" t="s">
        <v>23</v>
      </c>
      <c r="C605" s="90" t="s">
        <v>1113</v>
      </c>
      <c r="D605" s="90" t="s">
        <v>28</v>
      </c>
      <c r="E605" s="135">
        <v>43070.0</v>
      </c>
      <c r="F605" s="133" t="s">
        <v>1392</v>
      </c>
      <c r="G605" s="90">
        <v>6.2</v>
      </c>
      <c r="H605" s="90" t="s">
        <v>28</v>
      </c>
      <c r="I605" s="73" t="s">
        <v>21</v>
      </c>
      <c r="K605" s="52"/>
      <c r="L605" s="52"/>
      <c r="M605" s="62"/>
    </row>
    <row r="606">
      <c r="A606" s="16">
        <f t="shared" si="3"/>
        <v>603</v>
      </c>
      <c r="B606" s="90" t="s">
        <v>23</v>
      </c>
      <c r="C606" s="90" t="s">
        <v>39</v>
      </c>
      <c r="D606" s="90" t="s">
        <v>1393</v>
      </c>
      <c r="E606" s="108">
        <v>43472.0</v>
      </c>
      <c r="F606" s="133" t="s">
        <v>1394</v>
      </c>
      <c r="G606" s="90" t="s">
        <v>588</v>
      </c>
      <c r="H606" s="90" t="s">
        <v>1395</v>
      </c>
      <c r="I606" s="73" t="s">
        <v>21</v>
      </c>
      <c r="K606" s="52"/>
      <c r="L606" s="52"/>
      <c r="M606" s="62"/>
    </row>
    <row r="607">
      <c r="A607" s="16">
        <f t="shared" si="3"/>
        <v>604</v>
      </c>
      <c r="B607" s="90" t="s">
        <v>23</v>
      </c>
      <c r="C607" s="90" t="s">
        <v>39</v>
      </c>
      <c r="D607" s="90" t="s">
        <v>1396</v>
      </c>
      <c r="E607" s="90" t="s">
        <v>1397</v>
      </c>
      <c r="F607" s="133" t="s">
        <v>1398</v>
      </c>
      <c r="G607" s="90" t="s">
        <v>843</v>
      </c>
      <c r="H607" s="90" t="s">
        <v>1399</v>
      </c>
      <c r="I607" s="73" t="s">
        <v>21</v>
      </c>
      <c r="K607" s="52"/>
      <c r="L607" s="52"/>
      <c r="M607" s="62"/>
    </row>
    <row r="608">
      <c r="A608" s="16">
        <f t="shared" si="3"/>
        <v>605</v>
      </c>
      <c r="B608" s="90" t="s">
        <v>23</v>
      </c>
      <c r="C608" s="90" t="s">
        <v>377</v>
      </c>
      <c r="D608" s="90" t="s">
        <v>1242</v>
      </c>
      <c r="E608" s="91">
        <v>43739.0</v>
      </c>
      <c r="F608" s="133" t="s">
        <v>1400</v>
      </c>
      <c r="G608" s="90" t="s">
        <v>52</v>
      </c>
      <c r="H608" s="90" t="s">
        <v>28</v>
      </c>
      <c r="I608" s="73" t="s">
        <v>21</v>
      </c>
      <c r="K608" s="52"/>
      <c r="L608" s="52"/>
      <c r="M608" s="62"/>
    </row>
    <row r="609">
      <c r="A609" s="16">
        <f t="shared" si="3"/>
        <v>606</v>
      </c>
      <c r="B609" s="90" t="s">
        <v>601</v>
      </c>
      <c r="C609" s="90" t="s">
        <v>39</v>
      </c>
      <c r="D609" s="90" t="s">
        <v>153</v>
      </c>
      <c r="E609" s="90" t="s">
        <v>1401</v>
      </c>
      <c r="F609" s="133" t="s">
        <v>1402</v>
      </c>
      <c r="G609" s="90" t="s">
        <v>588</v>
      </c>
      <c r="H609" s="90" t="s">
        <v>28</v>
      </c>
      <c r="I609" s="73" t="s">
        <v>21</v>
      </c>
      <c r="K609" s="52"/>
      <c r="L609" s="52"/>
      <c r="M609" s="62"/>
    </row>
    <row r="610">
      <c r="A610" s="16">
        <f t="shared" si="3"/>
        <v>607</v>
      </c>
      <c r="B610" s="90" t="s">
        <v>23</v>
      </c>
      <c r="C610" s="90" t="s">
        <v>39</v>
      </c>
      <c r="D610" s="90" t="s">
        <v>1202</v>
      </c>
      <c r="E610" s="91">
        <v>43466.0</v>
      </c>
      <c r="F610" s="133" t="s">
        <v>1403</v>
      </c>
      <c r="G610" s="90" t="s">
        <v>588</v>
      </c>
      <c r="H610" s="90" t="s">
        <v>1404</v>
      </c>
      <c r="I610" s="73" t="s">
        <v>21</v>
      </c>
      <c r="K610" s="52"/>
      <c r="L610" s="52"/>
      <c r="M610" s="62"/>
    </row>
    <row r="611">
      <c r="A611" s="16">
        <f t="shared" si="3"/>
        <v>608</v>
      </c>
      <c r="B611" s="90" t="s">
        <v>23</v>
      </c>
      <c r="C611" s="90" t="s">
        <v>244</v>
      </c>
      <c r="D611" s="90" t="s">
        <v>1405</v>
      </c>
      <c r="E611" s="90" t="s">
        <v>1406</v>
      </c>
      <c r="F611" s="133" t="s">
        <v>1407</v>
      </c>
      <c r="G611" s="90" t="s">
        <v>588</v>
      </c>
      <c r="H611" s="90" t="s">
        <v>1404</v>
      </c>
      <c r="I611" s="73" t="s">
        <v>21</v>
      </c>
      <c r="K611" s="52"/>
      <c r="L611" s="52"/>
      <c r="M611" s="62"/>
    </row>
    <row r="612">
      <c r="A612" s="16">
        <f t="shared" si="3"/>
        <v>609</v>
      </c>
      <c r="B612" s="90" t="s">
        <v>23</v>
      </c>
      <c r="C612" s="90" t="s">
        <v>39</v>
      </c>
      <c r="D612" s="90" t="s">
        <v>40</v>
      </c>
      <c r="E612" s="90" t="s">
        <v>1408</v>
      </c>
      <c r="F612" s="133" t="s">
        <v>1409</v>
      </c>
      <c r="G612" s="90" t="s">
        <v>588</v>
      </c>
      <c r="H612" s="90" t="s">
        <v>1410</v>
      </c>
      <c r="I612" s="73" t="s">
        <v>21</v>
      </c>
      <c r="K612" s="52"/>
      <c r="L612" s="52"/>
      <c r="M612" s="62"/>
    </row>
    <row r="613">
      <c r="A613" s="16">
        <f t="shared" si="3"/>
        <v>610</v>
      </c>
      <c r="B613" s="90" t="s">
        <v>23</v>
      </c>
      <c r="C613" s="90" t="s">
        <v>244</v>
      </c>
      <c r="D613" s="90" t="s">
        <v>803</v>
      </c>
      <c r="E613" s="90" t="s">
        <v>1411</v>
      </c>
      <c r="F613" s="133" t="s">
        <v>1412</v>
      </c>
      <c r="G613" s="90" t="s">
        <v>588</v>
      </c>
      <c r="H613" s="90" t="s">
        <v>28</v>
      </c>
      <c r="I613" s="73" t="s">
        <v>21</v>
      </c>
      <c r="K613" s="52"/>
      <c r="L613" s="52"/>
      <c r="M613" s="62"/>
    </row>
    <row r="614">
      <c r="A614" s="16">
        <f t="shared" si="3"/>
        <v>611</v>
      </c>
      <c r="B614" s="90" t="s">
        <v>23</v>
      </c>
      <c r="C614" s="90" t="s">
        <v>244</v>
      </c>
      <c r="D614" s="90" t="s">
        <v>1413</v>
      </c>
      <c r="E614" s="90" t="s">
        <v>1414</v>
      </c>
      <c r="F614" s="133" t="s">
        <v>1415</v>
      </c>
      <c r="G614" s="90" t="s">
        <v>843</v>
      </c>
      <c r="H614" s="90" t="s">
        <v>1416</v>
      </c>
      <c r="I614" s="73" t="s">
        <v>21</v>
      </c>
      <c r="K614" s="52"/>
      <c r="L614" s="52"/>
      <c r="M614" s="62"/>
    </row>
    <row r="615">
      <c r="A615" s="16">
        <f t="shared" si="3"/>
        <v>612</v>
      </c>
      <c r="B615" s="90" t="s">
        <v>1417</v>
      </c>
      <c r="C615" s="90" t="s">
        <v>39</v>
      </c>
      <c r="D615" s="90" t="s">
        <v>1418</v>
      </c>
      <c r="E615" s="95">
        <v>43089.0</v>
      </c>
      <c r="F615" s="133" t="s">
        <v>1419</v>
      </c>
      <c r="G615" s="90" t="s">
        <v>588</v>
      </c>
      <c r="H615" s="90" t="s">
        <v>1420</v>
      </c>
      <c r="I615" s="73" t="s">
        <v>21</v>
      </c>
      <c r="K615" s="52"/>
      <c r="L615" s="52"/>
      <c r="M615" s="62"/>
    </row>
    <row r="616">
      <c r="A616" s="16">
        <f t="shared" si="3"/>
        <v>613</v>
      </c>
      <c r="B616" s="90" t="s">
        <v>23</v>
      </c>
      <c r="C616" s="90" t="s">
        <v>1421</v>
      </c>
      <c r="D616" s="90" t="s">
        <v>1422</v>
      </c>
      <c r="E616" s="91">
        <v>43498.0</v>
      </c>
      <c r="F616" s="133" t="s">
        <v>1423</v>
      </c>
      <c r="G616" s="90" t="s">
        <v>993</v>
      </c>
      <c r="H616" s="90" t="s">
        <v>28</v>
      </c>
      <c r="I616" s="73" t="s">
        <v>21</v>
      </c>
      <c r="K616" s="52"/>
      <c r="L616" s="52"/>
      <c r="M616" s="62"/>
    </row>
    <row r="617">
      <c r="A617" s="16">
        <f t="shared" si="3"/>
        <v>614</v>
      </c>
      <c r="B617" s="90" t="s">
        <v>601</v>
      </c>
      <c r="C617" s="90" t="s">
        <v>1421</v>
      </c>
      <c r="D617" s="90" t="s">
        <v>153</v>
      </c>
      <c r="E617" s="91">
        <v>43497.0</v>
      </c>
      <c r="F617" s="133" t="s">
        <v>1424</v>
      </c>
      <c r="G617" s="90" t="s">
        <v>993</v>
      </c>
      <c r="H617" s="90" t="s">
        <v>28</v>
      </c>
      <c r="I617" s="73" t="s">
        <v>21</v>
      </c>
      <c r="K617" s="52"/>
      <c r="L617" s="52"/>
      <c r="M617" s="62"/>
    </row>
    <row r="618">
      <c r="A618" s="16">
        <f t="shared" si="3"/>
        <v>615</v>
      </c>
      <c r="B618" s="90" t="s">
        <v>601</v>
      </c>
      <c r="C618" s="90" t="s">
        <v>244</v>
      </c>
      <c r="D618" s="90" t="s">
        <v>70</v>
      </c>
      <c r="E618" s="91">
        <v>43499.0</v>
      </c>
      <c r="F618" s="133" t="s">
        <v>1425</v>
      </c>
      <c r="G618" s="90" t="s">
        <v>588</v>
      </c>
      <c r="H618" s="90" t="s">
        <v>1426</v>
      </c>
      <c r="I618" s="73" t="s">
        <v>21</v>
      </c>
      <c r="K618" s="52"/>
      <c r="L618" s="52"/>
      <c r="M618" s="62"/>
    </row>
    <row r="619">
      <c r="A619" s="16">
        <f t="shared" si="3"/>
        <v>616</v>
      </c>
      <c r="B619" s="90" t="s">
        <v>23</v>
      </c>
      <c r="C619" s="90" t="s">
        <v>39</v>
      </c>
      <c r="D619" s="90" t="s">
        <v>1427</v>
      </c>
      <c r="E619" s="90" t="s">
        <v>1428</v>
      </c>
      <c r="F619" s="133" t="s">
        <v>1429</v>
      </c>
      <c r="G619" s="79" t="s">
        <v>28</v>
      </c>
      <c r="H619" s="90" t="s">
        <v>28</v>
      </c>
      <c r="I619" s="73" t="s">
        <v>21</v>
      </c>
      <c r="K619" s="52"/>
      <c r="L619" s="52"/>
      <c r="M619" s="62"/>
    </row>
    <row r="620">
      <c r="A620" s="16">
        <f t="shared" si="3"/>
        <v>617</v>
      </c>
      <c r="B620" s="90" t="s">
        <v>23</v>
      </c>
      <c r="C620" s="90" t="s">
        <v>244</v>
      </c>
      <c r="D620" s="90" t="s">
        <v>662</v>
      </c>
      <c r="E620" s="91">
        <v>43587.0</v>
      </c>
      <c r="F620" s="136" t="s">
        <v>1430</v>
      </c>
      <c r="G620" s="90" t="s">
        <v>588</v>
      </c>
      <c r="H620" s="90" t="s">
        <v>1431</v>
      </c>
      <c r="I620" s="73" t="s">
        <v>21</v>
      </c>
      <c r="K620" s="52"/>
      <c r="L620" s="52"/>
      <c r="M620" s="62"/>
    </row>
    <row r="621">
      <c r="A621" s="16">
        <f t="shared" si="3"/>
        <v>618</v>
      </c>
      <c r="B621" s="90" t="s">
        <v>23</v>
      </c>
      <c r="C621" s="90" t="s">
        <v>244</v>
      </c>
      <c r="D621" s="90" t="s">
        <v>662</v>
      </c>
      <c r="E621" s="91">
        <v>43648.0</v>
      </c>
      <c r="F621" s="133" t="s">
        <v>1430</v>
      </c>
      <c r="G621" s="90" t="s">
        <v>588</v>
      </c>
      <c r="H621" s="90" t="s">
        <v>1431</v>
      </c>
      <c r="I621" s="73" t="s">
        <v>21</v>
      </c>
      <c r="K621" s="52"/>
      <c r="L621" s="52"/>
      <c r="M621" s="62"/>
    </row>
    <row r="622">
      <c r="A622" s="16">
        <f t="shared" si="3"/>
        <v>619</v>
      </c>
      <c r="B622" s="90" t="s">
        <v>23</v>
      </c>
      <c r="C622" s="90" t="s">
        <v>244</v>
      </c>
      <c r="D622" s="90" t="s">
        <v>606</v>
      </c>
      <c r="E622" s="91">
        <v>43710.0</v>
      </c>
      <c r="F622" s="136" t="s">
        <v>1432</v>
      </c>
      <c r="G622" s="90" t="s">
        <v>588</v>
      </c>
      <c r="H622" s="90" t="s">
        <v>28</v>
      </c>
      <c r="I622" s="73" t="s">
        <v>21</v>
      </c>
      <c r="K622" s="52"/>
      <c r="L622" s="52"/>
      <c r="M622" s="62"/>
    </row>
    <row r="623">
      <c r="A623" s="16">
        <f t="shared" si="3"/>
        <v>620</v>
      </c>
      <c r="B623" s="90" t="s">
        <v>23</v>
      </c>
      <c r="C623" s="90" t="s">
        <v>244</v>
      </c>
      <c r="D623" s="90" t="s">
        <v>1433</v>
      </c>
      <c r="E623" s="90"/>
      <c r="F623" s="133" t="s">
        <v>1434</v>
      </c>
      <c r="G623" s="90" t="s">
        <v>1435</v>
      </c>
      <c r="H623" s="90" t="s">
        <v>1436</v>
      </c>
      <c r="I623" s="73" t="s">
        <v>21</v>
      </c>
      <c r="K623" s="52"/>
      <c r="L623" s="52"/>
      <c r="M623" s="62"/>
    </row>
    <row r="624">
      <c r="A624" s="16">
        <f t="shared" si="3"/>
        <v>621</v>
      </c>
      <c r="B624" s="90" t="s">
        <v>601</v>
      </c>
      <c r="C624" s="90" t="s">
        <v>244</v>
      </c>
      <c r="D624" s="90" t="s">
        <v>1375</v>
      </c>
      <c r="E624" s="91">
        <v>43740.0</v>
      </c>
      <c r="F624" s="133" t="s">
        <v>1437</v>
      </c>
      <c r="G624" s="90" t="s">
        <v>588</v>
      </c>
      <c r="H624" s="90" t="s">
        <v>28</v>
      </c>
      <c r="I624" s="73" t="s">
        <v>21</v>
      </c>
      <c r="K624" s="52"/>
      <c r="L624" s="52"/>
      <c r="M624" s="62"/>
    </row>
    <row r="625">
      <c r="A625" s="16">
        <f t="shared" si="3"/>
        <v>622</v>
      </c>
      <c r="B625" s="137" t="s">
        <v>23</v>
      </c>
      <c r="C625" s="137" t="s">
        <v>1438</v>
      </c>
      <c r="D625" s="137" t="s">
        <v>1439</v>
      </c>
      <c r="E625" s="137" t="s">
        <v>1440</v>
      </c>
      <c r="F625" s="133" t="s">
        <v>1441</v>
      </c>
      <c r="G625" s="137" t="s">
        <v>1442</v>
      </c>
      <c r="H625" s="137" t="s">
        <v>28</v>
      </c>
      <c r="I625" s="73" t="s">
        <v>21</v>
      </c>
      <c r="K625" s="52"/>
      <c r="L625" s="52"/>
      <c r="M625" s="62"/>
    </row>
    <row r="626">
      <c r="A626" s="16">
        <f t="shared" si="3"/>
        <v>623</v>
      </c>
      <c r="B626" s="90" t="s">
        <v>23</v>
      </c>
      <c r="C626" s="90" t="s">
        <v>244</v>
      </c>
      <c r="D626" s="90" t="s">
        <v>28</v>
      </c>
      <c r="E626" s="90" t="s">
        <v>28</v>
      </c>
      <c r="F626" s="133" t="s">
        <v>1443</v>
      </c>
      <c r="G626" s="90" t="s">
        <v>588</v>
      </c>
      <c r="H626" s="90" t="s">
        <v>28</v>
      </c>
      <c r="I626" s="73" t="s">
        <v>21</v>
      </c>
      <c r="K626" s="52"/>
      <c r="L626" s="52"/>
      <c r="M626" s="62"/>
    </row>
    <row r="627">
      <c r="A627" s="16">
        <f t="shared" si="3"/>
        <v>624</v>
      </c>
      <c r="B627" s="90" t="s">
        <v>23</v>
      </c>
      <c r="C627" s="90" t="s">
        <v>244</v>
      </c>
      <c r="D627" s="90" t="s">
        <v>28</v>
      </c>
      <c r="E627" s="90" t="s">
        <v>28</v>
      </c>
      <c r="F627" s="133" t="s">
        <v>1444</v>
      </c>
      <c r="G627" s="90" t="s">
        <v>588</v>
      </c>
      <c r="H627" s="90" t="s">
        <v>28</v>
      </c>
      <c r="I627" s="73" t="s">
        <v>21</v>
      </c>
      <c r="K627" s="52"/>
      <c r="L627" s="52"/>
      <c r="M627" s="62"/>
    </row>
    <row r="628">
      <c r="A628" s="16">
        <f t="shared" si="3"/>
        <v>625</v>
      </c>
      <c r="B628" s="90" t="s">
        <v>23</v>
      </c>
      <c r="C628" s="90" t="s">
        <v>39</v>
      </c>
      <c r="D628" s="90" t="s">
        <v>28</v>
      </c>
      <c r="E628" s="90" t="s">
        <v>28</v>
      </c>
      <c r="F628" s="133" t="s">
        <v>1445</v>
      </c>
      <c r="G628" s="90" t="s">
        <v>843</v>
      </c>
      <c r="H628" s="90" t="s">
        <v>28</v>
      </c>
      <c r="I628" s="73" t="s">
        <v>21</v>
      </c>
      <c r="K628" s="52"/>
      <c r="L628" s="52"/>
      <c r="M628" s="62"/>
    </row>
    <row r="629">
      <c r="A629" s="16">
        <f t="shared" si="3"/>
        <v>626</v>
      </c>
      <c r="B629" s="90" t="s">
        <v>197</v>
      </c>
      <c r="C629" s="90" t="s">
        <v>377</v>
      </c>
      <c r="D629" s="90" t="s">
        <v>28</v>
      </c>
      <c r="E629" s="90" t="s">
        <v>1446</v>
      </c>
      <c r="F629" s="133" t="s">
        <v>1447</v>
      </c>
      <c r="G629" s="90" t="s">
        <v>52</v>
      </c>
      <c r="H629" s="90" t="s">
        <v>28</v>
      </c>
      <c r="I629" s="73" t="s">
        <v>21</v>
      </c>
      <c r="K629" s="52"/>
      <c r="L629" s="52"/>
      <c r="M629" s="62"/>
    </row>
    <row r="630">
      <c r="A630" s="16">
        <f t="shared" si="3"/>
        <v>627</v>
      </c>
      <c r="B630" s="90" t="s">
        <v>23</v>
      </c>
      <c r="C630" s="90" t="s">
        <v>244</v>
      </c>
      <c r="D630" s="90" t="s">
        <v>1448</v>
      </c>
      <c r="E630" s="90" t="s">
        <v>1449</v>
      </c>
      <c r="F630" s="133" t="s">
        <v>1450</v>
      </c>
      <c r="G630" s="90" t="s">
        <v>590</v>
      </c>
      <c r="H630" s="90" t="s">
        <v>1451</v>
      </c>
      <c r="I630" s="73" t="s">
        <v>21</v>
      </c>
      <c r="K630" s="52"/>
      <c r="L630" s="52"/>
      <c r="M630" s="62"/>
    </row>
    <row r="631">
      <c r="A631" s="16">
        <f t="shared" si="3"/>
        <v>628</v>
      </c>
      <c r="B631" s="90" t="s">
        <v>23</v>
      </c>
      <c r="C631" s="90" t="s">
        <v>244</v>
      </c>
      <c r="D631" s="99" t="s">
        <v>1452</v>
      </c>
      <c r="E631" s="91">
        <v>43771.0</v>
      </c>
      <c r="F631" s="133" t="s">
        <v>1453</v>
      </c>
      <c r="G631" s="90" t="s">
        <v>843</v>
      </c>
      <c r="H631" s="90" t="s">
        <v>1454</v>
      </c>
      <c r="I631" s="73" t="s">
        <v>21</v>
      </c>
      <c r="K631" s="52"/>
      <c r="L631" s="52"/>
      <c r="M631" s="62"/>
    </row>
    <row r="632">
      <c r="A632" s="16">
        <f t="shared" si="3"/>
        <v>629</v>
      </c>
      <c r="B632" s="90" t="s">
        <v>23</v>
      </c>
      <c r="C632" s="90" t="s">
        <v>244</v>
      </c>
      <c r="D632" s="90" t="s">
        <v>1455</v>
      </c>
      <c r="E632" s="90" t="s">
        <v>1456</v>
      </c>
      <c r="F632" s="133" t="s">
        <v>1457</v>
      </c>
      <c r="G632" s="90" t="s">
        <v>588</v>
      </c>
      <c r="H632" s="90" t="s">
        <v>28</v>
      </c>
      <c r="I632" s="73" t="s">
        <v>21</v>
      </c>
      <c r="K632" s="52"/>
      <c r="L632" s="52"/>
      <c r="M632" s="62"/>
    </row>
    <row r="633">
      <c r="A633" s="16">
        <f t="shared" si="3"/>
        <v>630</v>
      </c>
      <c r="B633" s="90" t="s">
        <v>72</v>
      </c>
      <c r="C633" s="90" t="s">
        <v>39</v>
      </c>
      <c r="D633" s="90" t="s">
        <v>147</v>
      </c>
      <c r="E633" s="90" t="s">
        <v>1458</v>
      </c>
      <c r="F633" s="136" t="s">
        <v>1459</v>
      </c>
      <c r="G633" s="90" t="s">
        <v>1460</v>
      </c>
      <c r="H633" s="90" t="s">
        <v>28</v>
      </c>
      <c r="I633" s="73" t="s">
        <v>21</v>
      </c>
      <c r="K633" s="52"/>
      <c r="L633" s="52"/>
      <c r="M633" s="62"/>
    </row>
    <row r="634">
      <c r="A634" s="16">
        <f t="shared" si="3"/>
        <v>631</v>
      </c>
      <c r="B634" s="90" t="s">
        <v>23</v>
      </c>
      <c r="C634" s="90" t="s">
        <v>244</v>
      </c>
      <c r="D634" s="90" t="s">
        <v>88</v>
      </c>
      <c r="E634" s="90" t="s">
        <v>28</v>
      </c>
      <c r="F634" s="133" t="s">
        <v>1461</v>
      </c>
      <c r="G634" s="90" t="s">
        <v>28</v>
      </c>
      <c r="H634" s="90" t="s">
        <v>1462</v>
      </c>
      <c r="I634" s="73" t="s">
        <v>21</v>
      </c>
      <c r="K634" s="52"/>
      <c r="L634" s="52"/>
      <c r="M634" s="62"/>
    </row>
    <row r="635">
      <c r="A635" s="16">
        <f t="shared" si="3"/>
        <v>632</v>
      </c>
      <c r="B635" s="90" t="s">
        <v>23</v>
      </c>
      <c r="C635" s="90" t="s">
        <v>1421</v>
      </c>
      <c r="D635" s="90" t="s">
        <v>1463</v>
      </c>
      <c r="E635" s="90" t="s">
        <v>1464</v>
      </c>
      <c r="F635" s="136" t="s">
        <v>1465</v>
      </c>
      <c r="G635" s="90" t="s">
        <v>993</v>
      </c>
      <c r="H635" s="90" t="s">
        <v>28</v>
      </c>
      <c r="I635" s="73" t="s">
        <v>21</v>
      </c>
      <c r="K635" s="52"/>
      <c r="L635" s="52"/>
      <c r="M635" s="62"/>
    </row>
    <row r="636">
      <c r="A636" s="16">
        <f t="shared" si="3"/>
        <v>633</v>
      </c>
      <c r="B636" s="90" t="s">
        <v>23</v>
      </c>
      <c r="C636" s="90" t="s">
        <v>244</v>
      </c>
      <c r="D636" s="90" t="s">
        <v>1466</v>
      </c>
      <c r="E636" s="90" t="s">
        <v>1467</v>
      </c>
      <c r="F636" s="133" t="s">
        <v>1468</v>
      </c>
      <c r="G636" s="90" t="s">
        <v>588</v>
      </c>
      <c r="H636" s="90" t="s">
        <v>1469</v>
      </c>
      <c r="I636" s="73" t="s">
        <v>21</v>
      </c>
      <c r="K636" s="52"/>
      <c r="L636" s="52"/>
      <c r="M636" s="62"/>
    </row>
    <row r="637">
      <c r="A637" s="16">
        <f t="shared" si="3"/>
        <v>634</v>
      </c>
      <c r="B637" s="90" t="s">
        <v>23</v>
      </c>
      <c r="C637" s="90" t="s">
        <v>244</v>
      </c>
      <c r="D637" s="90" t="s">
        <v>1470</v>
      </c>
      <c r="E637" s="90" t="s">
        <v>1471</v>
      </c>
      <c r="F637" s="136" t="s">
        <v>1472</v>
      </c>
      <c r="G637" s="90" t="s">
        <v>588</v>
      </c>
      <c r="H637" s="90" t="s">
        <v>1473</v>
      </c>
      <c r="I637" s="73" t="s">
        <v>21</v>
      </c>
      <c r="K637" s="52"/>
      <c r="L637" s="52"/>
      <c r="M637" s="62"/>
    </row>
    <row r="638">
      <c r="A638" s="16">
        <f t="shared" si="3"/>
        <v>635</v>
      </c>
      <c r="B638" s="90" t="s">
        <v>72</v>
      </c>
      <c r="C638" s="90" t="s">
        <v>39</v>
      </c>
      <c r="D638" s="90" t="s">
        <v>70</v>
      </c>
      <c r="E638" s="91">
        <v>43514.0</v>
      </c>
      <c r="F638" s="136" t="s">
        <v>1474</v>
      </c>
      <c r="G638" s="90" t="s">
        <v>588</v>
      </c>
      <c r="H638" s="90" t="s">
        <v>1475</v>
      </c>
      <c r="I638" s="73" t="s">
        <v>21</v>
      </c>
      <c r="K638" s="52"/>
      <c r="L638" s="52"/>
      <c r="M638" s="62"/>
    </row>
    <row r="639">
      <c r="A639" s="16">
        <f t="shared" si="3"/>
        <v>636</v>
      </c>
      <c r="B639" s="90" t="s">
        <v>197</v>
      </c>
      <c r="C639" s="90" t="s">
        <v>244</v>
      </c>
      <c r="D639" s="90" t="s">
        <v>1476</v>
      </c>
      <c r="E639" s="135">
        <v>43313.0</v>
      </c>
      <c r="F639" s="133" t="s">
        <v>1477</v>
      </c>
      <c r="G639" s="90" t="s">
        <v>588</v>
      </c>
      <c r="H639" s="90" t="s">
        <v>1478</v>
      </c>
      <c r="I639" s="73" t="s">
        <v>21</v>
      </c>
      <c r="K639" s="52"/>
      <c r="L639" s="52"/>
      <c r="M639" s="62"/>
    </row>
    <row r="640">
      <c r="A640" s="16">
        <f t="shared" si="3"/>
        <v>637</v>
      </c>
      <c r="B640" s="90" t="s">
        <v>72</v>
      </c>
      <c r="C640" s="90" t="s">
        <v>1421</v>
      </c>
      <c r="D640" s="90" t="s">
        <v>213</v>
      </c>
      <c r="E640" s="91">
        <v>43472.0</v>
      </c>
      <c r="F640" s="133" t="s">
        <v>1479</v>
      </c>
      <c r="G640" s="90" t="s">
        <v>588</v>
      </c>
      <c r="H640" s="90" t="s">
        <v>1480</v>
      </c>
      <c r="I640" s="73" t="s">
        <v>21</v>
      </c>
      <c r="K640" s="52"/>
      <c r="L640" s="52"/>
      <c r="M640" s="62"/>
    </row>
    <row r="641">
      <c r="A641" s="16">
        <f t="shared" si="3"/>
        <v>638</v>
      </c>
      <c r="B641" s="90" t="s">
        <v>72</v>
      </c>
      <c r="C641" s="90" t="s">
        <v>28</v>
      </c>
      <c r="D641" s="90" t="s">
        <v>28</v>
      </c>
      <c r="E641" s="90" t="s">
        <v>28</v>
      </c>
      <c r="F641" s="133" t="s">
        <v>1481</v>
      </c>
      <c r="G641" s="90" t="s">
        <v>843</v>
      </c>
      <c r="H641" s="90" t="s">
        <v>1482</v>
      </c>
      <c r="I641" s="73" t="s">
        <v>21</v>
      </c>
      <c r="K641" s="52"/>
      <c r="L641" s="52"/>
      <c r="M641" s="62"/>
    </row>
    <row r="642">
      <c r="A642" s="16">
        <f t="shared" si="3"/>
        <v>639</v>
      </c>
      <c r="B642" s="90" t="s">
        <v>23</v>
      </c>
      <c r="C642" s="90" t="s">
        <v>244</v>
      </c>
      <c r="D642" s="90" t="s">
        <v>1483</v>
      </c>
      <c r="E642" s="91">
        <v>43739.0</v>
      </c>
      <c r="F642" s="133" t="s">
        <v>1484</v>
      </c>
      <c r="G642" s="90" t="s">
        <v>590</v>
      </c>
      <c r="H642" s="90" t="s">
        <v>1485</v>
      </c>
      <c r="I642" s="73" t="s">
        <v>21</v>
      </c>
      <c r="K642" s="52"/>
      <c r="L642" s="52"/>
      <c r="M642" s="62"/>
    </row>
    <row r="643">
      <c r="A643" s="16">
        <f t="shared" si="3"/>
        <v>640</v>
      </c>
      <c r="B643" s="90" t="s">
        <v>23</v>
      </c>
      <c r="C643" s="90" t="s">
        <v>244</v>
      </c>
      <c r="D643" s="90" t="s">
        <v>1486</v>
      </c>
      <c r="E643" s="90" t="s">
        <v>1487</v>
      </c>
      <c r="F643" s="92" t="s">
        <v>1461</v>
      </c>
      <c r="G643" s="90" t="s">
        <v>588</v>
      </c>
      <c r="H643" s="90" t="s">
        <v>28</v>
      </c>
      <c r="I643" s="73" t="s">
        <v>21</v>
      </c>
      <c r="K643" s="52"/>
      <c r="L643" s="52"/>
      <c r="M643" s="62"/>
    </row>
    <row r="644">
      <c r="A644" s="16">
        <f t="shared" si="3"/>
        <v>641</v>
      </c>
      <c r="B644" s="90" t="s">
        <v>197</v>
      </c>
      <c r="C644" s="90" t="s">
        <v>244</v>
      </c>
      <c r="D644" s="90" t="s">
        <v>1488</v>
      </c>
      <c r="E644" s="95">
        <v>42797.0</v>
      </c>
      <c r="F644" s="92" t="s">
        <v>1489</v>
      </c>
      <c r="G644" s="90" t="s">
        <v>19</v>
      </c>
      <c r="H644" s="90" t="s">
        <v>1490</v>
      </c>
      <c r="I644" s="73" t="s">
        <v>21</v>
      </c>
      <c r="K644" s="52"/>
      <c r="L644" s="52"/>
      <c r="M644" s="62"/>
    </row>
    <row r="645">
      <c r="A645" s="16">
        <f t="shared" si="3"/>
        <v>642</v>
      </c>
      <c r="B645" s="90" t="s">
        <v>601</v>
      </c>
      <c r="C645" s="90" t="s">
        <v>1421</v>
      </c>
      <c r="D645" s="99" t="s">
        <v>522</v>
      </c>
      <c r="E645" s="90" t="s">
        <v>1491</v>
      </c>
      <c r="F645" s="92" t="s">
        <v>1492</v>
      </c>
      <c r="G645" s="90" t="s">
        <v>1493</v>
      </c>
      <c r="H645" s="90" t="s">
        <v>1494</v>
      </c>
      <c r="I645" s="73" t="s">
        <v>21</v>
      </c>
      <c r="K645" s="52"/>
      <c r="L645" s="52"/>
      <c r="M645" s="62"/>
    </row>
    <row r="646">
      <c r="A646" s="16">
        <f t="shared" si="3"/>
        <v>643</v>
      </c>
      <c r="B646" s="90" t="s">
        <v>23</v>
      </c>
      <c r="C646" s="90" t="s">
        <v>39</v>
      </c>
      <c r="D646" s="99" t="s">
        <v>1452</v>
      </c>
      <c r="E646" s="90" t="s">
        <v>1495</v>
      </c>
      <c r="F646" s="92" t="s">
        <v>1496</v>
      </c>
      <c r="G646" s="90" t="s">
        <v>843</v>
      </c>
      <c r="H646" s="90"/>
      <c r="I646" s="73" t="s">
        <v>21</v>
      </c>
      <c r="K646" s="52"/>
      <c r="L646" s="52"/>
      <c r="M646" s="62"/>
    </row>
    <row r="647">
      <c r="A647" s="16">
        <f t="shared" si="3"/>
        <v>644</v>
      </c>
      <c r="B647" s="90" t="s">
        <v>23</v>
      </c>
      <c r="C647" s="90" t="s">
        <v>244</v>
      </c>
      <c r="D647" s="90" t="s">
        <v>1497</v>
      </c>
      <c r="E647" s="90" t="s">
        <v>1498</v>
      </c>
      <c r="F647" s="92" t="s">
        <v>1499</v>
      </c>
      <c r="G647" s="90" t="s">
        <v>19</v>
      </c>
      <c r="H647" s="90" t="s">
        <v>1500</v>
      </c>
      <c r="I647" s="73" t="s">
        <v>21</v>
      </c>
      <c r="K647" s="52"/>
      <c r="L647" s="52"/>
      <c r="M647" s="62"/>
    </row>
    <row r="648">
      <c r="A648" s="16">
        <f t="shared" si="3"/>
        <v>645</v>
      </c>
      <c r="B648" s="90" t="s">
        <v>23</v>
      </c>
      <c r="C648" s="90" t="s">
        <v>244</v>
      </c>
      <c r="D648" s="90" t="s">
        <v>28</v>
      </c>
      <c r="E648" s="91">
        <v>43499.0</v>
      </c>
      <c r="F648" s="92" t="s">
        <v>1501</v>
      </c>
      <c r="G648" s="90" t="s">
        <v>19</v>
      </c>
      <c r="H648" s="90" t="s">
        <v>28</v>
      </c>
      <c r="I648" s="73" t="s">
        <v>21</v>
      </c>
      <c r="K648" s="52"/>
      <c r="L648" s="52"/>
      <c r="M648" s="62"/>
    </row>
    <row r="649">
      <c r="A649" s="16">
        <f t="shared" si="3"/>
        <v>646</v>
      </c>
      <c r="B649" s="90" t="s">
        <v>72</v>
      </c>
      <c r="C649" s="90" t="s">
        <v>1421</v>
      </c>
      <c r="D649" s="90" t="s">
        <v>1502</v>
      </c>
      <c r="E649" s="90" t="s">
        <v>1503</v>
      </c>
      <c r="F649" s="92" t="s">
        <v>1504</v>
      </c>
      <c r="G649" s="90" t="s">
        <v>588</v>
      </c>
      <c r="H649" s="90" t="s">
        <v>28</v>
      </c>
      <c r="I649" s="73" t="s">
        <v>21</v>
      </c>
      <c r="K649" s="52"/>
      <c r="L649" s="52"/>
      <c r="M649" s="62"/>
    </row>
    <row r="650">
      <c r="A650" s="16">
        <f t="shared" si="3"/>
        <v>647</v>
      </c>
      <c r="B650" s="90" t="s">
        <v>15</v>
      </c>
      <c r="C650" s="90" t="s">
        <v>221</v>
      </c>
      <c r="D650" s="90" t="s">
        <v>1505</v>
      </c>
      <c r="E650" s="90" t="s">
        <v>1503</v>
      </c>
      <c r="F650" s="92" t="s">
        <v>1506</v>
      </c>
      <c r="G650" s="90" t="s">
        <v>42</v>
      </c>
      <c r="H650" s="90" t="s">
        <v>28</v>
      </c>
      <c r="I650" s="73" t="s">
        <v>21</v>
      </c>
      <c r="K650" s="52"/>
      <c r="L650" s="52"/>
      <c r="M650" s="62"/>
    </row>
    <row r="651">
      <c r="A651" s="16">
        <f t="shared" si="3"/>
        <v>648</v>
      </c>
      <c r="B651" s="90" t="s">
        <v>72</v>
      </c>
      <c r="C651" s="90" t="s">
        <v>1507</v>
      </c>
      <c r="D651" s="90" t="s">
        <v>249</v>
      </c>
      <c r="E651" s="138">
        <v>43528.0</v>
      </c>
      <c r="F651" s="92" t="s">
        <v>1508</v>
      </c>
      <c r="G651" s="90" t="s">
        <v>588</v>
      </c>
      <c r="H651" s="90" t="s">
        <v>1509</v>
      </c>
      <c r="I651" s="73" t="s">
        <v>21</v>
      </c>
      <c r="K651" s="52"/>
      <c r="L651" s="52"/>
      <c r="M651" s="62"/>
    </row>
    <row r="652">
      <c r="A652" s="16">
        <f t="shared" si="3"/>
        <v>649</v>
      </c>
      <c r="B652" s="90" t="s">
        <v>72</v>
      </c>
      <c r="C652" s="90" t="s">
        <v>1507</v>
      </c>
      <c r="D652" s="90" t="s">
        <v>1510</v>
      </c>
      <c r="E652" s="139">
        <v>43527.0</v>
      </c>
      <c r="F652" s="92" t="s">
        <v>1511</v>
      </c>
      <c r="G652" s="90" t="s">
        <v>588</v>
      </c>
      <c r="H652" s="90" t="s">
        <v>1512</v>
      </c>
      <c r="I652" s="73" t="s">
        <v>21</v>
      </c>
      <c r="K652" s="52"/>
      <c r="L652" s="52"/>
      <c r="M652" s="62"/>
    </row>
    <row r="653">
      <c r="A653" s="16">
        <f t="shared" si="3"/>
        <v>650</v>
      </c>
      <c r="B653" s="90" t="s">
        <v>72</v>
      </c>
      <c r="C653" s="90" t="s">
        <v>244</v>
      </c>
      <c r="D653" s="99" t="s">
        <v>522</v>
      </c>
      <c r="E653" s="95">
        <v>43454.0</v>
      </c>
      <c r="F653" s="92" t="s">
        <v>1513</v>
      </c>
      <c r="G653" s="90" t="s">
        <v>1514</v>
      </c>
      <c r="H653" s="90" t="s">
        <v>1515</v>
      </c>
      <c r="I653" s="73" t="s">
        <v>21</v>
      </c>
      <c r="K653" s="52"/>
      <c r="L653" s="52"/>
      <c r="M653" s="62"/>
    </row>
    <row r="654">
      <c r="A654" s="16">
        <f t="shared" si="3"/>
        <v>651</v>
      </c>
      <c r="B654" s="90" t="s">
        <v>23</v>
      </c>
      <c r="C654" s="90" t="s">
        <v>1507</v>
      </c>
      <c r="D654" s="99" t="s">
        <v>522</v>
      </c>
      <c r="E654" s="90" t="s">
        <v>1503</v>
      </c>
      <c r="F654" s="115" t="s">
        <v>1516</v>
      </c>
      <c r="G654" s="90" t="s">
        <v>1514</v>
      </c>
      <c r="H654" s="90" t="s">
        <v>1517</v>
      </c>
      <c r="I654" s="73" t="s">
        <v>21</v>
      </c>
      <c r="K654" s="52"/>
      <c r="L654" s="52"/>
      <c r="M654" s="62"/>
    </row>
    <row r="655">
      <c r="A655" s="16">
        <f t="shared" si="3"/>
        <v>652</v>
      </c>
      <c r="B655" s="90" t="s">
        <v>72</v>
      </c>
      <c r="C655" s="90" t="s">
        <v>1507</v>
      </c>
      <c r="D655" s="140" t="s">
        <v>522</v>
      </c>
      <c r="E655" s="91">
        <v>43649.0</v>
      </c>
      <c r="F655" s="92" t="s">
        <v>1518</v>
      </c>
      <c r="G655" s="90" t="s">
        <v>1519</v>
      </c>
      <c r="H655" s="90"/>
      <c r="I655" s="73" t="s">
        <v>21</v>
      </c>
      <c r="K655" s="52"/>
      <c r="L655" s="52"/>
      <c r="M655" s="62"/>
    </row>
    <row r="656">
      <c r="A656" s="16">
        <f t="shared" si="3"/>
        <v>653</v>
      </c>
      <c r="B656" s="90" t="s">
        <v>23</v>
      </c>
      <c r="C656" s="90" t="s">
        <v>39</v>
      </c>
      <c r="D656" s="90" t="s">
        <v>1520</v>
      </c>
      <c r="E656" s="90" t="s">
        <v>28</v>
      </c>
      <c r="F656" s="92" t="s">
        <v>1318</v>
      </c>
      <c r="G656" s="90" t="s">
        <v>19</v>
      </c>
      <c r="H656" s="90" t="s">
        <v>1521</v>
      </c>
      <c r="I656" s="73" t="s">
        <v>21</v>
      </c>
      <c r="K656" s="52"/>
      <c r="L656" s="52"/>
      <c r="M656" s="62"/>
    </row>
    <row r="657">
      <c r="A657" s="16">
        <f t="shared" si="3"/>
        <v>654</v>
      </c>
      <c r="B657" s="90" t="s">
        <v>72</v>
      </c>
      <c r="C657" s="90" t="s">
        <v>39</v>
      </c>
      <c r="D657" s="90" t="s">
        <v>1522</v>
      </c>
      <c r="E657" s="91">
        <v>43499.0</v>
      </c>
      <c r="F657" s="92" t="s">
        <v>1523</v>
      </c>
      <c r="G657" s="90" t="s">
        <v>588</v>
      </c>
      <c r="H657" s="90" t="s">
        <v>1524</v>
      </c>
      <c r="I657" s="73" t="s">
        <v>21</v>
      </c>
      <c r="K657" s="52"/>
      <c r="L657" s="52"/>
      <c r="M657" s="62"/>
    </row>
    <row r="658">
      <c r="A658" s="16">
        <f t="shared" si="3"/>
        <v>655</v>
      </c>
      <c r="B658" s="90" t="s">
        <v>23</v>
      </c>
      <c r="C658" s="90" t="s">
        <v>244</v>
      </c>
      <c r="D658" s="90" t="s">
        <v>1233</v>
      </c>
      <c r="E658" s="91">
        <v>43459.0</v>
      </c>
      <c r="F658" s="92" t="s">
        <v>1525</v>
      </c>
      <c r="G658" s="90" t="s">
        <v>993</v>
      </c>
      <c r="H658" s="90" t="s">
        <v>1526</v>
      </c>
      <c r="I658" s="73" t="s">
        <v>21</v>
      </c>
      <c r="K658" s="52"/>
      <c r="L658" s="52"/>
      <c r="M658" s="62"/>
    </row>
    <row r="659">
      <c r="A659" s="16">
        <f t="shared" si="3"/>
        <v>656</v>
      </c>
      <c r="B659" s="90" t="s">
        <v>23</v>
      </c>
      <c r="C659" s="90" t="s">
        <v>244</v>
      </c>
      <c r="D659" s="90" t="s">
        <v>1527</v>
      </c>
      <c r="E659" s="141">
        <v>43435.0</v>
      </c>
      <c r="F659" s="92" t="s">
        <v>1528</v>
      </c>
      <c r="G659" s="90" t="s">
        <v>1529</v>
      </c>
      <c r="H659" s="90" t="s">
        <v>1530</v>
      </c>
      <c r="I659" s="73" t="s">
        <v>21</v>
      </c>
      <c r="K659" s="52"/>
      <c r="L659" s="52"/>
      <c r="M659" s="62"/>
    </row>
    <row r="660">
      <c r="A660" s="16">
        <f t="shared" si="3"/>
        <v>657</v>
      </c>
      <c r="B660" s="90" t="s">
        <v>1531</v>
      </c>
      <c r="C660" s="90" t="s">
        <v>1532</v>
      </c>
      <c r="D660" s="90" t="s">
        <v>1533</v>
      </c>
      <c r="E660" s="91">
        <v>43772.0</v>
      </c>
      <c r="F660" s="92" t="s">
        <v>1534</v>
      </c>
      <c r="G660" s="90" t="s">
        <v>1535</v>
      </c>
      <c r="H660" s="90" t="s">
        <v>1536</v>
      </c>
      <c r="I660" s="73" t="s">
        <v>21</v>
      </c>
      <c r="K660" s="52"/>
      <c r="L660" s="52"/>
      <c r="M660" s="62"/>
    </row>
    <row r="661">
      <c r="A661" s="16">
        <f t="shared" si="3"/>
        <v>658</v>
      </c>
      <c r="B661" s="90" t="s">
        <v>23</v>
      </c>
      <c r="C661" s="90" t="s">
        <v>1507</v>
      </c>
      <c r="D661" s="99" t="s">
        <v>80</v>
      </c>
      <c r="E661" s="91">
        <v>43419.0</v>
      </c>
      <c r="F661" s="92" t="s">
        <v>1537</v>
      </c>
      <c r="G661" s="90" t="s">
        <v>1538</v>
      </c>
      <c r="H661" s="90" t="s">
        <v>28</v>
      </c>
      <c r="I661" s="73" t="s">
        <v>21</v>
      </c>
      <c r="K661" s="52"/>
      <c r="L661" s="52"/>
      <c r="M661" s="62"/>
    </row>
    <row r="662">
      <c r="A662" s="16">
        <f t="shared" si="3"/>
        <v>659</v>
      </c>
      <c r="B662" s="90" t="s">
        <v>23</v>
      </c>
      <c r="C662" s="90" t="s">
        <v>39</v>
      </c>
      <c r="D662" s="142" t="str">
        <f>HYPERLINK("https://www.originalky.cz/","originalky.cz (CZ)")</f>
        <v>originalky.cz (CZ)</v>
      </c>
      <c r="E662" s="141">
        <v>43543.0</v>
      </c>
      <c r="F662" s="92" t="s">
        <v>1539</v>
      </c>
      <c r="G662" s="90" t="s">
        <v>1540</v>
      </c>
      <c r="H662" s="90" t="s">
        <v>1541</v>
      </c>
      <c r="I662" s="73" t="s">
        <v>21</v>
      </c>
      <c r="K662" s="52"/>
      <c r="L662" s="52"/>
      <c r="M662" s="62"/>
    </row>
    <row r="663">
      <c r="A663" s="16">
        <f t="shared" si="3"/>
        <v>660</v>
      </c>
      <c r="B663" s="90" t="s">
        <v>15</v>
      </c>
      <c r="C663" s="90" t="s">
        <v>50</v>
      </c>
      <c r="D663" s="90" t="s">
        <v>1233</v>
      </c>
      <c r="E663" s="91">
        <v>43525.0</v>
      </c>
      <c r="F663" s="92" t="s">
        <v>1127</v>
      </c>
      <c r="G663" s="90" t="s">
        <v>1542</v>
      </c>
      <c r="H663" s="90" t="s">
        <v>1543</v>
      </c>
      <c r="I663" s="73" t="s">
        <v>21</v>
      </c>
      <c r="K663" s="52"/>
      <c r="L663" s="52"/>
      <c r="M663" s="62"/>
    </row>
    <row r="664">
      <c r="A664" s="16">
        <f t="shared" si="3"/>
        <v>661</v>
      </c>
      <c r="B664" s="90" t="s">
        <v>23</v>
      </c>
      <c r="C664" s="90" t="s">
        <v>28</v>
      </c>
      <c r="D664" s="90" t="s">
        <v>1544</v>
      </c>
      <c r="E664" s="91">
        <v>43710.0</v>
      </c>
      <c r="F664" s="92" t="s">
        <v>1545</v>
      </c>
      <c r="G664" s="90" t="s">
        <v>1514</v>
      </c>
      <c r="H664" s="90" t="s">
        <v>28</v>
      </c>
      <c r="I664" s="73" t="s">
        <v>21</v>
      </c>
      <c r="K664" s="52"/>
      <c r="L664" s="52"/>
      <c r="M664" s="62"/>
    </row>
    <row r="665">
      <c r="A665" s="16">
        <f t="shared" si="3"/>
        <v>662</v>
      </c>
      <c r="B665" s="90" t="s">
        <v>23</v>
      </c>
      <c r="C665" s="90" t="s">
        <v>39</v>
      </c>
      <c r="D665" s="99" t="s">
        <v>1546</v>
      </c>
      <c r="E665" s="143">
        <v>43405.0</v>
      </c>
      <c r="F665" s="92" t="s">
        <v>1547</v>
      </c>
      <c r="G665" s="90" t="s">
        <v>1548</v>
      </c>
      <c r="H665" s="90" t="s">
        <v>1549</v>
      </c>
      <c r="I665" s="73" t="s">
        <v>21</v>
      </c>
      <c r="K665" s="52"/>
      <c r="L665" s="52"/>
      <c r="M665" s="62"/>
    </row>
    <row r="666">
      <c r="A666" s="16">
        <f t="shared" si="3"/>
        <v>663</v>
      </c>
      <c r="B666" s="90" t="s">
        <v>72</v>
      </c>
      <c r="C666" s="90" t="s">
        <v>244</v>
      </c>
      <c r="D666" s="90" t="s">
        <v>153</v>
      </c>
      <c r="E666" s="95">
        <v>43552.0</v>
      </c>
      <c r="F666" s="92" t="s">
        <v>1479</v>
      </c>
      <c r="G666" s="90" t="s">
        <v>588</v>
      </c>
      <c r="H666" s="90" t="s">
        <v>1550</v>
      </c>
      <c r="I666" s="73" t="s">
        <v>21</v>
      </c>
      <c r="K666" s="52"/>
      <c r="L666" s="52"/>
      <c r="M666" s="62"/>
    </row>
    <row r="667">
      <c r="A667" s="16">
        <f t="shared" si="3"/>
        <v>664</v>
      </c>
      <c r="B667" s="90" t="s">
        <v>72</v>
      </c>
      <c r="C667" s="90" t="s">
        <v>244</v>
      </c>
      <c r="D667" s="90" t="s">
        <v>249</v>
      </c>
      <c r="E667" s="95">
        <v>43551.0</v>
      </c>
      <c r="F667" s="92" t="s">
        <v>1551</v>
      </c>
      <c r="G667" s="90" t="s">
        <v>993</v>
      </c>
      <c r="H667" s="90" t="s">
        <v>1550</v>
      </c>
      <c r="I667" s="73" t="s">
        <v>21</v>
      </c>
      <c r="K667" s="52"/>
      <c r="L667" s="52"/>
      <c r="M667" s="62"/>
    </row>
    <row r="668">
      <c r="A668" s="16">
        <f t="shared" si="3"/>
        <v>665</v>
      </c>
      <c r="B668" s="90" t="s">
        <v>15</v>
      </c>
      <c r="C668" s="90" t="s">
        <v>377</v>
      </c>
      <c r="D668" s="90" t="s">
        <v>1552</v>
      </c>
      <c r="E668" s="90" t="s">
        <v>1553</v>
      </c>
      <c r="F668" s="92" t="s">
        <v>1554</v>
      </c>
      <c r="G668" s="90" t="s">
        <v>1555</v>
      </c>
      <c r="H668" s="90"/>
      <c r="I668" s="73" t="s">
        <v>21</v>
      </c>
      <c r="K668" s="52"/>
      <c r="L668" s="52"/>
      <c r="M668" s="62"/>
    </row>
    <row r="669">
      <c r="A669" s="16">
        <f t="shared" si="3"/>
        <v>666</v>
      </c>
      <c r="B669" s="90" t="s">
        <v>23</v>
      </c>
      <c r="C669" s="90" t="s">
        <v>39</v>
      </c>
      <c r="D669" s="90" t="s">
        <v>1556</v>
      </c>
      <c r="E669" s="90" t="s">
        <v>1557</v>
      </c>
      <c r="F669" s="92" t="s">
        <v>999</v>
      </c>
      <c r="G669" s="90" t="s">
        <v>478</v>
      </c>
      <c r="H669" s="90" t="s">
        <v>1558</v>
      </c>
      <c r="I669" s="73" t="s">
        <v>21</v>
      </c>
      <c r="K669" s="52"/>
      <c r="L669" s="52"/>
      <c r="M669" s="62"/>
    </row>
    <row r="670">
      <c r="A670" s="16">
        <f t="shared" si="3"/>
        <v>667</v>
      </c>
      <c r="B670" s="90" t="s">
        <v>1214</v>
      </c>
      <c r="C670" s="90" t="s">
        <v>39</v>
      </c>
      <c r="D670" s="90" t="s">
        <v>1215</v>
      </c>
      <c r="E670" s="90" t="s">
        <v>1559</v>
      </c>
      <c r="F670" s="92" t="s">
        <v>1560</v>
      </c>
      <c r="G670" s="90" t="s">
        <v>1540</v>
      </c>
      <c r="H670" s="90" t="s">
        <v>28</v>
      </c>
      <c r="I670" s="73" t="s">
        <v>21</v>
      </c>
      <c r="K670" s="52"/>
      <c r="L670" s="52"/>
      <c r="M670" s="62"/>
    </row>
    <row r="671">
      <c r="A671" s="16">
        <f t="shared" si="3"/>
        <v>668</v>
      </c>
      <c r="B671" s="90" t="s">
        <v>72</v>
      </c>
      <c r="C671" s="90" t="s">
        <v>39</v>
      </c>
      <c r="D671" s="90" t="s">
        <v>1561</v>
      </c>
      <c r="E671" s="90" t="s">
        <v>1562</v>
      </c>
      <c r="F671" s="92" t="s">
        <v>1563</v>
      </c>
      <c r="G671" s="90" t="s">
        <v>1514</v>
      </c>
      <c r="H671" s="90" t="s">
        <v>28</v>
      </c>
      <c r="I671" s="73" t="s">
        <v>21</v>
      </c>
      <c r="K671" s="52"/>
      <c r="L671" s="52"/>
      <c r="M671" s="62"/>
    </row>
    <row r="672">
      <c r="A672" s="16">
        <f t="shared" si="3"/>
        <v>669</v>
      </c>
      <c r="B672" s="90" t="s">
        <v>23</v>
      </c>
      <c r="C672" s="90" t="s">
        <v>39</v>
      </c>
      <c r="D672" s="90" t="s">
        <v>1564</v>
      </c>
      <c r="E672" s="91">
        <v>43559.0</v>
      </c>
      <c r="F672" s="92" t="s">
        <v>1565</v>
      </c>
      <c r="G672" s="90" t="s">
        <v>1514</v>
      </c>
      <c r="H672" s="90" t="s">
        <v>1566</v>
      </c>
      <c r="I672" s="73" t="s">
        <v>21</v>
      </c>
      <c r="K672" s="52"/>
      <c r="L672" s="52"/>
      <c r="M672" s="62"/>
    </row>
    <row r="673">
      <c r="A673" s="16">
        <f t="shared" si="3"/>
        <v>670</v>
      </c>
      <c r="B673" s="90" t="s">
        <v>23</v>
      </c>
      <c r="C673" s="90" t="s">
        <v>39</v>
      </c>
      <c r="D673" s="90" t="s">
        <v>1202</v>
      </c>
      <c r="E673" s="90" t="s">
        <v>1567</v>
      </c>
      <c r="F673" s="92" t="s">
        <v>1568</v>
      </c>
      <c r="G673" s="90" t="s">
        <v>1514</v>
      </c>
      <c r="H673" s="90" t="s">
        <v>1569</v>
      </c>
      <c r="I673" s="73" t="s">
        <v>21</v>
      </c>
      <c r="K673" s="52"/>
      <c r="L673" s="52"/>
      <c r="M673" s="62"/>
    </row>
    <row r="674">
      <c r="A674" s="16">
        <f t="shared" si="3"/>
        <v>671</v>
      </c>
      <c r="B674" s="90" t="s">
        <v>23</v>
      </c>
      <c r="C674" s="90" t="s">
        <v>39</v>
      </c>
      <c r="D674" s="99" t="s">
        <v>1570</v>
      </c>
      <c r="E674" s="91">
        <v>43558.0</v>
      </c>
      <c r="F674" s="92" t="s">
        <v>1571</v>
      </c>
      <c r="G674" s="90" t="s">
        <v>1514</v>
      </c>
      <c r="H674" s="90" t="s">
        <v>1572</v>
      </c>
      <c r="I674" s="73" t="s">
        <v>21</v>
      </c>
      <c r="K674" s="52"/>
      <c r="L674" s="52"/>
      <c r="M674" s="62"/>
    </row>
    <row r="675">
      <c r="A675" s="16">
        <f t="shared" si="3"/>
        <v>672</v>
      </c>
      <c r="B675" s="90" t="s">
        <v>23</v>
      </c>
      <c r="C675" s="144" t="s">
        <v>1573</v>
      </c>
      <c r="D675" s="90" t="s">
        <v>1574</v>
      </c>
      <c r="E675" s="91">
        <v>43620.0</v>
      </c>
      <c r="F675" s="92" t="s">
        <v>1575</v>
      </c>
      <c r="G675" s="90" t="s">
        <v>1514</v>
      </c>
      <c r="H675" s="90" t="s">
        <v>1576</v>
      </c>
      <c r="I675" s="73" t="s">
        <v>21</v>
      </c>
      <c r="K675" s="52"/>
      <c r="L675" s="52"/>
      <c r="M675" s="62"/>
    </row>
    <row r="676">
      <c r="A676" s="16">
        <f t="shared" si="3"/>
        <v>673</v>
      </c>
      <c r="B676" s="90" t="s">
        <v>72</v>
      </c>
      <c r="C676" s="90" t="s">
        <v>39</v>
      </c>
      <c r="D676" s="90" t="s">
        <v>1577</v>
      </c>
      <c r="E676" s="91">
        <v>43575.0</v>
      </c>
      <c r="F676" s="92" t="s">
        <v>1578</v>
      </c>
      <c r="G676" s="90" t="s">
        <v>1579</v>
      </c>
      <c r="H676" s="90" t="s">
        <v>1580</v>
      </c>
      <c r="I676" s="73" t="s">
        <v>21</v>
      </c>
      <c r="K676" s="52"/>
      <c r="L676" s="52"/>
      <c r="M676" s="62"/>
    </row>
    <row r="677">
      <c r="A677" s="16">
        <f t="shared" si="3"/>
        <v>674</v>
      </c>
      <c r="B677" s="90" t="s">
        <v>601</v>
      </c>
      <c r="C677" s="90" t="s">
        <v>39</v>
      </c>
      <c r="D677" s="90" t="s">
        <v>147</v>
      </c>
      <c r="E677" s="91">
        <v>43489.0</v>
      </c>
      <c r="F677" s="92" t="s">
        <v>1581</v>
      </c>
      <c r="G677" s="90" t="s">
        <v>993</v>
      </c>
      <c r="H677" s="90" t="s">
        <v>1582</v>
      </c>
      <c r="I677" s="73" t="s">
        <v>21</v>
      </c>
      <c r="K677" s="52"/>
      <c r="L677" s="52"/>
      <c r="M677" s="62"/>
    </row>
    <row r="678">
      <c r="A678" s="16">
        <f t="shared" si="3"/>
        <v>675</v>
      </c>
      <c r="B678" s="90" t="s">
        <v>1583</v>
      </c>
      <c r="C678" s="90" t="s">
        <v>39</v>
      </c>
      <c r="D678" s="90" t="s">
        <v>249</v>
      </c>
      <c r="E678" s="95">
        <v>43551.0</v>
      </c>
      <c r="F678" s="92" t="s">
        <v>1584</v>
      </c>
      <c r="G678" s="90" t="s">
        <v>588</v>
      </c>
      <c r="H678" s="90" t="s">
        <v>1585</v>
      </c>
      <c r="I678" s="73" t="s">
        <v>21</v>
      </c>
      <c r="K678" s="52"/>
      <c r="L678" s="52"/>
      <c r="M678" s="62"/>
    </row>
    <row r="679">
      <c r="A679" s="16">
        <f t="shared" si="3"/>
        <v>676</v>
      </c>
      <c r="B679" s="90" t="s">
        <v>23</v>
      </c>
      <c r="C679" s="90" t="s">
        <v>39</v>
      </c>
      <c r="D679" s="99" t="s">
        <v>1586</v>
      </c>
      <c r="E679" s="95">
        <v>43160.0</v>
      </c>
      <c r="F679" s="92" t="s">
        <v>1587</v>
      </c>
      <c r="G679" s="90" t="s">
        <v>588</v>
      </c>
      <c r="H679" s="90" t="s">
        <v>1588</v>
      </c>
      <c r="I679" s="73" t="s">
        <v>21</v>
      </c>
      <c r="K679" s="52"/>
      <c r="L679" s="52"/>
      <c r="M679" s="62"/>
    </row>
    <row r="680">
      <c r="A680" s="16">
        <f t="shared" si="3"/>
        <v>677</v>
      </c>
      <c r="B680" s="90" t="s">
        <v>23</v>
      </c>
      <c r="C680" s="90" t="s">
        <v>39</v>
      </c>
      <c r="D680" s="90" t="s">
        <v>1589</v>
      </c>
      <c r="E680" s="95">
        <v>43449.0</v>
      </c>
      <c r="F680" s="92" t="s">
        <v>1590</v>
      </c>
      <c r="G680" s="90" t="s">
        <v>588</v>
      </c>
      <c r="H680" s="90" t="s">
        <v>1588</v>
      </c>
      <c r="I680" s="73" t="s">
        <v>21</v>
      </c>
      <c r="K680" s="52"/>
      <c r="L680" s="52"/>
      <c r="M680" s="62"/>
    </row>
    <row r="681">
      <c r="A681" s="16">
        <f t="shared" si="3"/>
        <v>678</v>
      </c>
      <c r="B681" s="90" t="s">
        <v>23</v>
      </c>
      <c r="C681" s="90" t="s">
        <v>39</v>
      </c>
      <c r="D681" s="90" t="s">
        <v>1591</v>
      </c>
      <c r="E681" s="90" t="s">
        <v>1592</v>
      </c>
      <c r="F681" s="92" t="s">
        <v>1204</v>
      </c>
      <c r="G681" s="90" t="s">
        <v>1593</v>
      </c>
      <c r="H681" s="90" t="s">
        <v>1594</v>
      </c>
      <c r="I681" s="73" t="s">
        <v>21</v>
      </c>
      <c r="K681" s="52"/>
      <c r="L681" s="52"/>
      <c r="M681" s="62"/>
    </row>
    <row r="682">
      <c r="A682" s="16">
        <f t="shared" si="3"/>
        <v>679</v>
      </c>
      <c r="B682" s="90" t="s">
        <v>601</v>
      </c>
      <c r="C682" s="90" t="s">
        <v>39</v>
      </c>
      <c r="D682" s="90" t="s">
        <v>1595</v>
      </c>
      <c r="E682" s="90" t="s">
        <v>1596</v>
      </c>
      <c r="F682" s="92" t="s">
        <v>1597</v>
      </c>
      <c r="G682" s="90" t="s">
        <v>588</v>
      </c>
      <c r="H682" s="90" t="s">
        <v>28</v>
      </c>
      <c r="I682" s="73" t="s">
        <v>21</v>
      </c>
      <c r="K682" s="52"/>
      <c r="L682" s="52"/>
      <c r="M682" s="62"/>
    </row>
    <row r="683">
      <c r="A683" s="16">
        <f t="shared" si="3"/>
        <v>680</v>
      </c>
      <c r="B683" s="90" t="s">
        <v>601</v>
      </c>
      <c r="C683" s="90" t="s">
        <v>1038</v>
      </c>
      <c r="D683" s="90" t="s">
        <v>1589</v>
      </c>
      <c r="E683" s="91">
        <v>43590.0</v>
      </c>
      <c r="F683" s="92" t="s">
        <v>1598</v>
      </c>
      <c r="G683" s="90" t="s">
        <v>1538</v>
      </c>
      <c r="H683" s="90" t="s">
        <v>1599</v>
      </c>
      <c r="I683" s="73" t="s">
        <v>21</v>
      </c>
      <c r="K683" s="52"/>
      <c r="L683" s="52"/>
      <c r="M683" s="62"/>
    </row>
    <row r="684">
      <c r="A684" s="16">
        <f t="shared" si="3"/>
        <v>681</v>
      </c>
      <c r="B684" s="90" t="s">
        <v>72</v>
      </c>
      <c r="C684" s="90" t="s">
        <v>39</v>
      </c>
      <c r="D684" s="90" t="s">
        <v>147</v>
      </c>
      <c r="E684" s="91">
        <v>43578.0</v>
      </c>
      <c r="F684" s="92" t="s">
        <v>1600</v>
      </c>
      <c r="G684" s="90" t="s">
        <v>1601</v>
      </c>
      <c r="H684" s="90" t="s">
        <v>28</v>
      </c>
      <c r="I684" s="73" t="s">
        <v>21</v>
      </c>
      <c r="K684" s="52"/>
      <c r="L684" s="52"/>
      <c r="M684" s="62"/>
    </row>
    <row r="685">
      <c r="A685" s="16">
        <f t="shared" si="3"/>
        <v>682</v>
      </c>
      <c r="B685" s="90" t="s">
        <v>23</v>
      </c>
      <c r="C685" s="90" t="s">
        <v>1038</v>
      </c>
      <c r="D685" s="90" t="s">
        <v>1602</v>
      </c>
      <c r="E685" s="91">
        <v>43586.0</v>
      </c>
      <c r="F685" s="92" t="s">
        <v>1603</v>
      </c>
      <c r="G685" s="90" t="s">
        <v>1579</v>
      </c>
      <c r="H685" s="90"/>
      <c r="I685" s="73" t="s">
        <v>21</v>
      </c>
      <c r="K685" s="52"/>
      <c r="L685" s="52"/>
      <c r="M685" s="62"/>
    </row>
    <row r="686">
      <c r="A686" s="16">
        <f t="shared" si="3"/>
        <v>683</v>
      </c>
      <c r="B686" s="90" t="s">
        <v>23</v>
      </c>
      <c r="C686" s="90" t="s">
        <v>39</v>
      </c>
      <c r="D686" s="90" t="s">
        <v>1604</v>
      </c>
      <c r="E686" s="90" t="s">
        <v>1605</v>
      </c>
      <c r="F686" s="92" t="s">
        <v>68</v>
      </c>
      <c r="G686" s="90" t="s">
        <v>19</v>
      </c>
      <c r="H686" s="90" t="s">
        <v>1606</v>
      </c>
      <c r="I686" s="73" t="s">
        <v>21</v>
      </c>
      <c r="K686" s="52"/>
      <c r="L686" s="52"/>
      <c r="M686" s="62"/>
    </row>
    <row r="687">
      <c r="A687" s="16">
        <f t="shared" si="3"/>
        <v>684</v>
      </c>
      <c r="B687" s="90" t="s">
        <v>1607</v>
      </c>
      <c r="C687" s="90" t="s">
        <v>244</v>
      </c>
      <c r="D687" s="99" t="s">
        <v>1608</v>
      </c>
      <c r="E687" s="90" t="s">
        <v>1609</v>
      </c>
      <c r="F687" s="92" t="s">
        <v>1610</v>
      </c>
      <c r="G687" s="90" t="s">
        <v>843</v>
      </c>
      <c r="H687" s="90" t="s">
        <v>1183</v>
      </c>
      <c r="I687" s="73" t="s">
        <v>21</v>
      </c>
      <c r="K687" s="52"/>
      <c r="L687" s="52"/>
      <c r="M687" s="62"/>
    </row>
    <row r="688">
      <c r="A688" s="16">
        <f t="shared" si="3"/>
        <v>685</v>
      </c>
      <c r="B688" s="90" t="s">
        <v>601</v>
      </c>
      <c r="C688" s="90" t="s">
        <v>244</v>
      </c>
      <c r="D688" s="90" t="s">
        <v>28</v>
      </c>
      <c r="E688" s="90" t="s">
        <v>1611</v>
      </c>
      <c r="F688" s="92" t="s">
        <v>1612</v>
      </c>
      <c r="G688" s="90" t="s">
        <v>588</v>
      </c>
      <c r="H688" s="90"/>
      <c r="I688" s="73" t="s">
        <v>21</v>
      </c>
      <c r="K688" s="52"/>
      <c r="L688" s="52"/>
      <c r="M688" s="62"/>
    </row>
    <row r="689">
      <c r="A689" s="16">
        <f t="shared" si="3"/>
        <v>686</v>
      </c>
      <c r="B689" s="90" t="s">
        <v>72</v>
      </c>
      <c r="C689" s="90" t="s">
        <v>39</v>
      </c>
      <c r="D689" s="90" t="s">
        <v>1613</v>
      </c>
      <c r="E689" s="95">
        <v>43606.0</v>
      </c>
      <c r="F689" s="92" t="s">
        <v>1614</v>
      </c>
      <c r="G689" s="90" t="s">
        <v>588</v>
      </c>
      <c r="H689" s="90" t="s">
        <v>1615</v>
      </c>
      <c r="I689" s="73" t="s">
        <v>21</v>
      </c>
      <c r="K689" s="52"/>
      <c r="L689" s="52"/>
      <c r="M689" s="62"/>
    </row>
    <row r="690">
      <c r="A690" s="16">
        <f t="shared" si="3"/>
        <v>687</v>
      </c>
      <c r="B690" s="90" t="s">
        <v>72</v>
      </c>
      <c r="C690" s="90" t="s">
        <v>244</v>
      </c>
      <c r="D690" s="90" t="s">
        <v>373</v>
      </c>
      <c r="E690" s="145">
        <v>43622.0</v>
      </c>
      <c r="F690" s="92" t="s">
        <v>1616</v>
      </c>
      <c r="G690" s="90" t="s">
        <v>588</v>
      </c>
      <c r="H690" s="90"/>
      <c r="I690" s="73" t="s">
        <v>21</v>
      </c>
      <c r="K690" s="52"/>
      <c r="L690" s="52"/>
      <c r="M690" s="62"/>
    </row>
    <row r="691">
      <c r="A691" s="16">
        <f t="shared" si="3"/>
        <v>688</v>
      </c>
      <c r="B691" s="90" t="s">
        <v>23</v>
      </c>
      <c r="C691" s="90" t="s">
        <v>244</v>
      </c>
      <c r="D691" s="90" t="s">
        <v>1617</v>
      </c>
      <c r="E691" s="138">
        <v>43451.0</v>
      </c>
      <c r="F691" s="92" t="s">
        <v>1618</v>
      </c>
      <c r="G691" s="90" t="s">
        <v>588</v>
      </c>
      <c r="H691" s="90"/>
      <c r="I691" s="73" t="s">
        <v>21</v>
      </c>
      <c r="K691" s="52"/>
      <c r="L691" s="52"/>
      <c r="M691" s="62"/>
    </row>
    <row r="692">
      <c r="A692" s="16">
        <f t="shared" si="3"/>
        <v>689</v>
      </c>
      <c r="B692" s="90" t="s">
        <v>23</v>
      </c>
      <c r="C692" s="90" t="s">
        <v>39</v>
      </c>
      <c r="D692" s="90" t="s">
        <v>1589</v>
      </c>
      <c r="E692" s="90" t="s">
        <v>1619</v>
      </c>
      <c r="F692" s="92" t="s">
        <v>1620</v>
      </c>
      <c r="G692" s="90" t="s">
        <v>1205</v>
      </c>
      <c r="H692" s="90" t="s">
        <v>1621</v>
      </c>
      <c r="I692" s="73" t="s">
        <v>21</v>
      </c>
      <c r="K692" s="52"/>
      <c r="L692" s="52"/>
      <c r="M692" s="62"/>
    </row>
    <row r="693">
      <c r="A693" s="16">
        <f t="shared" si="3"/>
        <v>690</v>
      </c>
      <c r="B693" s="90" t="s">
        <v>23</v>
      </c>
      <c r="C693" s="90" t="s">
        <v>39</v>
      </c>
      <c r="D693" s="90" t="s">
        <v>1622</v>
      </c>
      <c r="E693" s="90" t="s">
        <v>1623</v>
      </c>
      <c r="F693" s="92" t="s">
        <v>1624</v>
      </c>
      <c r="G693" s="90" t="s">
        <v>588</v>
      </c>
      <c r="H693" s="90" t="s">
        <v>28</v>
      </c>
      <c r="I693" s="73" t="s">
        <v>21</v>
      </c>
      <c r="K693" s="52"/>
      <c r="L693" s="52"/>
      <c r="M693" s="62"/>
    </row>
    <row r="694">
      <c r="A694" s="16">
        <f t="shared" si="3"/>
        <v>691</v>
      </c>
      <c r="B694" s="90" t="s">
        <v>23</v>
      </c>
      <c r="C694" s="90" t="s">
        <v>244</v>
      </c>
      <c r="D694" s="90" t="s">
        <v>1625</v>
      </c>
      <c r="E694" s="91">
        <v>43683.0</v>
      </c>
      <c r="F694" s="92" t="s">
        <v>1626</v>
      </c>
      <c r="G694" s="90" t="s">
        <v>588</v>
      </c>
      <c r="H694" s="90" t="s">
        <v>1627</v>
      </c>
      <c r="I694" s="73" t="s">
        <v>21</v>
      </c>
      <c r="K694" s="52"/>
      <c r="L694" s="52"/>
      <c r="M694" s="62"/>
    </row>
    <row r="695">
      <c r="A695" s="16">
        <f t="shared" si="3"/>
        <v>692</v>
      </c>
      <c r="B695" s="90" t="s">
        <v>23</v>
      </c>
      <c r="C695" s="90" t="s">
        <v>244</v>
      </c>
      <c r="D695" s="90" t="s">
        <v>1628</v>
      </c>
      <c r="E695" s="146" t="s">
        <v>1629</v>
      </c>
      <c r="F695" s="92" t="s">
        <v>1630</v>
      </c>
      <c r="G695" s="90" t="s">
        <v>588</v>
      </c>
      <c r="H695" s="90" t="s">
        <v>28</v>
      </c>
      <c r="I695" s="73" t="s">
        <v>21</v>
      </c>
      <c r="K695" s="52"/>
      <c r="L695" s="52"/>
      <c r="M695" s="62"/>
    </row>
    <row r="696">
      <c r="A696" s="16">
        <f t="shared" si="3"/>
        <v>693</v>
      </c>
      <c r="B696" s="90" t="s">
        <v>23</v>
      </c>
      <c r="C696" s="147" t="s">
        <v>1631</v>
      </c>
      <c r="D696" s="99" t="s">
        <v>1632</v>
      </c>
      <c r="E696" s="91">
        <v>43640.0</v>
      </c>
      <c r="F696" s="92" t="s">
        <v>1633</v>
      </c>
      <c r="G696" s="90" t="s">
        <v>590</v>
      </c>
      <c r="H696" s="90" t="s">
        <v>28</v>
      </c>
      <c r="I696" s="73" t="s">
        <v>21</v>
      </c>
      <c r="K696" s="52"/>
      <c r="L696" s="52"/>
      <c r="M696" s="62"/>
    </row>
    <row r="697">
      <c r="A697" s="16">
        <f t="shared" si="3"/>
        <v>694</v>
      </c>
      <c r="B697" s="90" t="s">
        <v>72</v>
      </c>
      <c r="C697" s="90" t="s">
        <v>39</v>
      </c>
      <c r="D697" s="90" t="s">
        <v>249</v>
      </c>
      <c r="E697" s="91">
        <v>43638.0</v>
      </c>
      <c r="F697" s="92" t="s">
        <v>1634</v>
      </c>
      <c r="G697" s="90" t="s">
        <v>1635</v>
      </c>
      <c r="H697" s="90" t="s">
        <v>28</v>
      </c>
      <c r="I697" s="73" t="s">
        <v>21</v>
      </c>
      <c r="K697" s="52"/>
      <c r="L697" s="52"/>
      <c r="M697" s="62"/>
    </row>
    <row r="698">
      <c r="A698" s="16">
        <f t="shared" si="3"/>
        <v>695</v>
      </c>
      <c r="B698" s="90" t="s">
        <v>601</v>
      </c>
      <c r="C698" s="90" t="s">
        <v>1038</v>
      </c>
      <c r="D698" s="90" t="s">
        <v>1636</v>
      </c>
      <c r="E698" s="91">
        <v>43641.0</v>
      </c>
      <c r="F698" s="92" t="s">
        <v>1637</v>
      </c>
      <c r="G698" s="90" t="s">
        <v>1638</v>
      </c>
      <c r="H698" s="90" t="s">
        <v>1639</v>
      </c>
      <c r="I698" s="73" t="s">
        <v>21</v>
      </c>
      <c r="K698" s="52"/>
      <c r="L698" s="52"/>
      <c r="M698" s="62"/>
    </row>
    <row r="699">
      <c r="A699" s="16">
        <f t="shared" si="3"/>
        <v>696</v>
      </c>
      <c r="B699" s="90" t="s">
        <v>1135</v>
      </c>
      <c r="C699" s="90" t="s">
        <v>39</v>
      </c>
      <c r="D699" s="90" t="s">
        <v>1136</v>
      </c>
      <c r="E699" s="91">
        <v>43617.0</v>
      </c>
      <c r="F699" s="92" t="s">
        <v>1640</v>
      </c>
      <c r="G699" s="90" t="s">
        <v>1579</v>
      </c>
      <c r="H699" s="90" t="s">
        <v>1641</v>
      </c>
      <c r="I699" s="73" t="s">
        <v>21</v>
      </c>
      <c r="K699" s="52"/>
      <c r="L699" s="52"/>
      <c r="M699" s="62"/>
    </row>
    <row r="700">
      <c r="A700" s="16">
        <f t="shared" si="3"/>
        <v>697</v>
      </c>
      <c r="B700" s="90" t="s">
        <v>23</v>
      </c>
      <c r="C700" s="90" t="s">
        <v>39</v>
      </c>
      <c r="D700" s="90" t="s">
        <v>1642</v>
      </c>
      <c r="E700" s="91">
        <v>43655.0</v>
      </c>
      <c r="F700" s="92" t="s">
        <v>1643</v>
      </c>
      <c r="G700" s="90" t="s">
        <v>1514</v>
      </c>
      <c r="H700" s="90" t="s">
        <v>28</v>
      </c>
      <c r="I700" s="73"/>
      <c r="K700" s="52"/>
      <c r="L700" s="52"/>
      <c r="M700" s="62"/>
    </row>
    <row r="701">
      <c r="A701" s="16">
        <f t="shared" si="3"/>
        <v>698</v>
      </c>
      <c r="B701" s="111" t="s">
        <v>601</v>
      </c>
      <c r="C701" s="111" t="s">
        <v>244</v>
      </c>
      <c r="D701" s="148" t="s">
        <v>522</v>
      </c>
      <c r="E701" s="149">
        <v>43661.0</v>
      </c>
      <c r="F701" s="150" t="s">
        <v>1644</v>
      </c>
      <c r="G701" s="90" t="s">
        <v>1638</v>
      </c>
      <c r="H701" s="111" t="s">
        <v>28</v>
      </c>
      <c r="I701" s="73"/>
      <c r="K701" s="52"/>
      <c r="L701" s="52"/>
      <c r="M701" s="62"/>
    </row>
    <row r="702">
      <c r="A702" s="16">
        <f t="shared" si="3"/>
        <v>699</v>
      </c>
      <c r="B702" s="90"/>
      <c r="C702" s="90" t="s">
        <v>244</v>
      </c>
      <c r="D702" s="90"/>
      <c r="E702" s="95"/>
      <c r="F702" s="92"/>
      <c r="G702" s="90"/>
      <c r="H702" s="90"/>
      <c r="I702" s="73"/>
      <c r="K702" s="52"/>
      <c r="L702" s="52"/>
      <c r="M702" s="62"/>
    </row>
    <row r="703">
      <c r="A703" s="16">
        <f t="shared" si="3"/>
        <v>700</v>
      </c>
      <c r="B703" s="90" t="s">
        <v>23</v>
      </c>
      <c r="C703" s="90" t="s">
        <v>244</v>
      </c>
      <c r="D703" s="99" t="s">
        <v>1645</v>
      </c>
      <c r="E703" s="91">
        <v>43153.0</v>
      </c>
      <c r="F703" s="92" t="s">
        <v>1646</v>
      </c>
      <c r="G703" s="90" t="s">
        <v>1647</v>
      </c>
      <c r="H703" s="90" t="s">
        <v>1648</v>
      </c>
      <c r="I703" s="73"/>
      <c r="K703" s="52"/>
      <c r="L703" s="52"/>
      <c r="M703" s="62"/>
    </row>
    <row r="704">
      <c r="A704" s="16">
        <f t="shared" si="3"/>
        <v>701</v>
      </c>
      <c r="B704" s="90" t="s">
        <v>23</v>
      </c>
      <c r="C704" s="90" t="s">
        <v>244</v>
      </c>
      <c r="D704" s="90" t="s">
        <v>1649</v>
      </c>
      <c r="E704" s="91">
        <v>43515.0</v>
      </c>
      <c r="F704" s="92" t="s">
        <v>58</v>
      </c>
      <c r="G704" s="90" t="s">
        <v>1651</v>
      </c>
      <c r="I704" s="73"/>
      <c r="K704" s="52"/>
      <c r="L704" s="52"/>
      <c r="M704" s="62"/>
    </row>
    <row r="705">
      <c r="A705" s="16">
        <f t="shared" si="3"/>
        <v>702</v>
      </c>
      <c r="B705" s="112" t="s">
        <v>72</v>
      </c>
      <c r="C705" s="111" t="s">
        <v>39</v>
      </c>
      <c r="D705" s="112" t="s">
        <v>1652</v>
      </c>
      <c r="E705" s="151">
        <v>43610.0</v>
      </c>
      <c r="F705" s="112" t="s">
        <v>1653</v>
      </c>
      <c r="G705" s="111" t="s">
        <v>588</v>
      </c>
      <c r="H705" s="90" t="s">
        <v>1654</v>
      </c>
      <c r="I705" s="73"/>
      <c r="K705" s="52"/>
      <c r="L705" s="52"/>
      <c r="M705" s="62"/>
    </row>
    <row r="706">
      <c r="A706" s="16">
        <f t="shared" si="3"/>
        <v>703</v>
      </c>
      <c r="B706" s="90" t="s">
        <v>601</v>
      </c>
      <c r="C706" s="90" t="s">
        <v>1421</v>
      </c>
      <c r="D706" s="90" t="s">
        <v>295</v>
      </c>
      <c r="E706" s="91">
        <v>43659.0</v>
      </c>
      <c r="F706" s="92" t="s">
        <v>1655</v>
      </c>
      <c r="G706" s="90" t="s">
        <v>588</v>
      </c>
      <c r="H706" s="90"/>
      <c r="I706" s="73"/>
      <c r="K706" s="52"/>
      <c r="L706" s="52"/>
      <c r="M706" s="62"/>
    </row>
    <row r="707">
      <c r="A707" s="16">
        <f t="shared" si="3"/>
        <v>704</v>
      </c>
      <c r="B707" s="90" t="s">
        <v>1087</v>
      </c>
      <c r="C707" s="90" t="s">
        <v>861</v>
      </c>
      <c r="D707" s="90" t="s">
        <v>1589</v>
      </c>
      <c r="E707" s="90" t="s">
        <v>1656</v>
      </c>
      <c r="F707" s="92" t="s">
        <v>1657</v>
      </c>
      <c r="G707" s="90" t="s">
        <v>1658</v>
      </c>
      <c r="H707" s="90" t="s">
        <v>1659</v>
      </c>
      <c r="I707" s="73"/>
      <c r="K707" s="52"/>
      <c r="L707" s="52"/>
      <c r="M707" s="62"/>
    </row>
    <row r="708">
      <c r="A708" s="16">
        <f t="shared" si="3"/>
        <v>705</v>
      </c>
      <c r="B708" s="90" t="s">
        <v>72</v>
      </c>
      <c r="C708" s="90" t="s">
        <v>1421</v>
      </c>
      <c r="D708" s="90" t="s">
        <v>213</v>
      </c>
      <c r="E708" s="90"/>
      <c r="F708" s="92"/>
      <c r="G708" s="101"/>
      <c r="H708" s="90"/>
      <c r="I708" s="73"/>
      <c r="K708" s="52"/>
      <c r="L708" s="52"/>
      <c r="M708" s="62"/>
    </row>
    <row r="709">
      <c r="A709" s="16">
        <f t="shared" si="3"/>
        <v>706</v>
      </c>
      <c r="B709" s="90" t="s">
        <v>23</v>
      </c>
      <c r="C709" s="90" t="s">
        <v>244</v>
      </c>
      <c r="D709" s="90" t="s">
        <v>1660</v>
      </c>
      <c r="E709" s="91">
        <v>43668.0</v>
      </c>
      <c r="F709" s="92" t="s">
        <v>1661</v>
      </c>
      <c r="G709" s="90" t="s">
        <v>588</v>
      </c>
      <c r="H709" s="90" t="s">
        <v>1662</v>
      </c>
      <c r="I709" s="73"/>
      <c r="K709" s="52"/>
      <c r="L709" s="52"/>
      <c r="M709" s="62"/>
    </row>
    <row r="710">
      <c r="A710" s="16">
        <f t="shared" si="3"/>
        <v>707</v>
      </c>
      <c r="B710" s="122" t="s">
        <v>23</v>
      </c>
      <c r="C710" s="122" t="s">
        <v>244</v>
      </c>
      <c r="D710" s="122" t="s">
        <v>1663</v>
      </c>
      <c r="E710" s="122" t="s">
        <v>1664</v>
      </c>
      <c r="F710" s="125" t="s">
        <v>1665</v>
      </c>
      <c r="G710" s="122" t="s">
        <v>843</v>
      </c>
      <c r="H710" s="122" t="s">
        <v>1666</v>
      </c>
      <c r="I710" s="73"/>
      <c r="K710" s="52"/>
      <c r="L710" s="52"/>
      <c r="M710" s="62"/>
    </row>
    <row r="711">
      <c r="A711" s="16">
        <f t="shared" si="3"/>
        <v>708</v>
      </c>
      <c r="B711" s="90" t="s">
        <v>601</v>
      </c>
      <c r="C711" s="90" t="s">
        <v>244</v>
      </c>
      <c r="D711" s="90" t="s">
        <v>1667</v>
      </c>
      <c r="E711" s="90"/>
      <c r="F711" s="92"/>
      <c r="G711" s="90"/>
      <c r="H711" s="90"/>
      <c r="I711" s="73"/>
      <c r="K711" s="52"/>
      <c r="L711" s="52"/>
      <c r="M711" s="62"/>
    </row>
    <row r="712">
      <c r="A712" s="16">
        <f t="shared" si="3"/>
        <v>709</v>
      </c>
      <c r="B712" s="90" t="s">
        <v>72</v>
      </c>
      <c r="C712" s="90" t="s">
        <v>39</v>
      </c>
      <c r="D712" s="90" t="s">
        <v>1668</v>
      </c>
      <c r="E712" s="91">
        <v>43778.0</v>
      </c>
      <c r="F712" s="92" t="s">
        <v>1669</v>
      </c>
      <c r="G712" s="90" t="s">
        <v>1670</v>
      </c>
      <c r="H712" s="90" t="s">
        <v>28</v>
      </c>
      <c r="I712" s="73"/>
      <c r="K712" s="52"/>
      <c r="L712" s="52"/>
      <c r="M712" s="62"/>
    </row>
    <row r="713">
      <c r="A713" s="16">
        <f t="shared" si="3"/>
        <v>710</v>
      </c>
      <c r="B713" s="90" t="s">
        <v>23</v>
      </c>
      <c r="C713" s="90" t="s">
        <v>244</v>
      </c>
      <c r="D713" s="90" t="s">
        <v>1312</v>
      </c>
      <c r="E713" s="95">
        <v>43323.0</v>
      </c>
      <c r="F713" s="92" t="s">
        <v>1671</v>
      </c>
      <c r="G713" s="90" t="s">
        <v>1670</v>
      </c>
      <c r="H713" s="90" t="s">
        <v>1672</v>
      </c>
      <c r="I713" s="73"/>
      <c r="K713" s="52"/>
      <c r="L713" s="52"/>
      <c r="M713" s="62"/>
    </row>
    <row r="714">
      <c r="A714" s="16">
        <f t="shared" si="3"/>
        <v>711</v>
      </c>
      <c r="B714" s="90" t="s">
        <v>23</v>
      </c>
      <c r="C714" s="90" t="s">
        <v>39</v>
      </c>
      <c r="D714" s="90" t="s">
        <v>1564</v>
      </c>
      <c r="E714" s="91">
        <v>43687.0</v>
      </c>
      <c r="F714" s="92">
        <v>144.0</v>
      </c>
      <c r="G714" s="90" t="s">
        <v>1670</v>
      </c>
      <c r="H714" s="90" t="s">
        <v>1673</v>
      </c>
      <c r="I714" s="73"/>
      <c r="K714" s="52"/>
      <c r="L714" s="52"/>
      <c r="M714" s="62"/>
    </row>
    <row r="715">
      <c r="A715" s="16">
        <f t="shared" si="3"/>
        <v>712</v>
      </c>
      <c r="B715" s="90" t="s">
        <v>1674</v>
      </c>
      <c r="C715" s="90" t="s">
        <v>39</v>
      </c>
      <c r="D715" s="90" t="s">
        <v>1675</v>
      </c>
      <c r="E715" s="95">
        <v>43689.0</v>
      </c>
      <c r="F715" s="92" t="s">
        <v>1676</v>
      </c>
      <c r="G715" s="90" t="s">
        <v>1740</v>
      </c>
      <c r="H715" s="90" t="s">
        <v>1678</v>
      </c>
      <c r="I715" s="73"/>
      <c r="K715" s="52"/>
      <c r="L715" s="52"/>
      <c r="M715" s="62"/>
    </row>
    <row r="716">
      <c r="A716" s="16">
        <f t="shared" si="3"/>
        <v>713</v>
      </c>
      <c r="B716" s="96" t="s">
        <v>23</v>
      </c>
      <c r="C716" s="96" t="s">
        <v>39</v>
      </c>
      <c r="D716" s="152" t="s">
        <v>476</v>
      </c>
      <c r="E716" s="97">
        <v>43655.0</v>
      </c>
      <c r="F716" s="121" t="s">
        <v>1679</v>
      </c>
      <c r="G716" s="96" t="s">
        <v>1680</v>
      </c>
      <c r="H716" s="96" t="s">
        <v>1681</v>
      </c>
      <c r="I716" s="73"/>
      <c r="K716" s="52"/>
      <c r="L716" s="52"/>
      <c r="M716" s="62"/>
    </row>
    <row r="717">
      <c r="A717" s="16">
        <f t="shared" si="3"/>
        <v>714</v>
      </c>
      <c r="B717" s="90" t="s">
        <v>1674</v>
      </c>
      <c r="C717" s="90" t="s">
        <v>39</v>
      </c>
      <c r="D717" s="99" t="s">
        <v>1682</v>
      </c>
      <c r="E717" s="91">
        <v>42928.0</v>
      </c>
      <c r="F717" s="92" t="s">
        <v>1683</v>
      </c>
      <c r="G717" s="90" t="s">
        <v>231</v>
      </c>
      <c r="H717" s="90" t="s">
        <v>1684</v>
      </c>
      <c r="I717" s="73"/>
      <c r="K717" s="52"/>
      <c r="L717" s="52"/>
      <c r="M717" s="62"/>
    </row>
    <row r="718">
      <c r="A718" s="16">
        <f t="shared" si="3"/>
        <v>715</v>
      </c>
      <c r="B718" s="90" t="s">
        <v>23</v>
      </c>
      <c r="C718" s="90" t="s">
        <v>244</v>
      </c>
      <c r="D718" s="99" t="s">
        <v>1645</v>
      </c>
      <c r="E718" s="91">
        <v>43617.0</v>
      </c>
      <c r="F718" s="92" t="s">
        <v>1685</v>
      </c>
      <c r="G718" s="90" t="s">
        <v>1514</v>
      </c>
      <c r="H718" s="90" t="s">
        <v>1686</v>
      </c>
      <c r="I718" s="73"/>
      <c r="K718" s="52"/>
      <c r="L718" s="52"/>
      <c r="M718" s="62"/>
    </row>
    <row r="719">
      <c r="A719" s="16">
        <f t="shared" si="3"/>
        <v>716</v>
      </c>
      <c r="B719" s="90" t="s">
        <v>23</v>
      </c>
      <c r="C719" s="90" t="s">
        <v>39</v>
      </c>
      <c r="D719" s="90" t="s">
        <v>1687</v>
      </c>
      <c r="E719" s="91">
        <v>43503.0</v>
      </c>
      <c r="F719" s="92" t="s">
        <v>1688</v>
      </c>
      <c r="G719" s="90" t="s">
        <v>1689</v>
      </c>
      <c r="H719" s="90" t="s">
        <v>1690</v>
      </c>
      <c r="I719" s="73"/>
      <c r="K719" s="52"/>
      <c r="L719" s="52"/>
      <c r="M719" s="62"/>
    </row>
    <row r="720">
      <c r="A720" s="16">
        <f t="shared" si="3"/>
        <v>717</v>
      </c>
      <c r="B720" s="90" t="s">
        <v>23</v>
      </c>
      <c r="C720" s="90" t="s">
        <v>244</v>
      </c>
      <c r="D720" s="90" t="s">
        <v>1691</v>
      </c>
      <c r="E720" s="90" t="s">
        <v>1692</v>
      </c>
      <c r="F720" s="92" t="s">
        <v>1321</v>
      </c>
      <c r="G720" s="90" t="s">
        <v>588</v>
      </c>
      <c r="H720" s="90" t="s">
        <v>28</v>
      </c>
      <c r="I720" s="73"/>
      <c r="K720" s="52"/>
      <c r="L720" s="52"/>
      <c r="M720" s="62"/>
    </row>
    <row r="721">
      <c r="A721" s="16">
        <f t="shared" si="3"/>
        <v>718</v>
      </c>
      <c r="B721" s="90" t="s">
        <v>601</v>
      </c>
      <c r="C721" s="90" t="s">
        <v>1421</v>
      </c>
      <c r="D721" s="90" t="s">
        <v>1693</v>
      </c>
      <c r="E721" s="91">
        <v>43528.0</v>
      </c>
      <c r="F721" s="92" t="s">
        <v>1694</v>
      </c>
      <c r="G721" s="90" t="s">
        <v>1695</v>
      </c>
      <c r="H721" s="90"/>
      <c r="I721" s="73"/>
      <c r="K721" s="52"/>
      <c r="L721" s="52"/>
      <c r="M721" s="62"/>
    </row>
    <row r="722">
      <c r="A722" s="16">
        <f t="shared" si="3"/>
        <v>719</v>
      </c>
      <c r="B722" s="90" t="s">
        <v>15</v>
      </c>
      <c r="C722" s="90" t="s">
        <v>39</v>
      </c>
      <c r="D722" s="90" t="s">
        <v>1696</v>
      </c>
      <c r="E722" s="90" t="s">
        <v>1697</v>
      </c>
      <c r="F722" s="92" t="s">
        <v>1698</v>
      </c>
      <c r="G722" s="90" t="s">
        <v>1514</v>
      </c>
      <c r="H722" s="90" t="s">
        <v>1672</v>
      </c>
      <c r="I722" s="73"/>
      <c r="K722" s="52"/>
      <c r="L722" s="52"/>
      <c r="M722" s="62"/>
    </row>
    <row r="723">
      <c r="A723" s="16">
        <f t="shared" si="3"/>
        <v>720</v>
      </c>
      <c r="B723" s="90" t="s">
        <v>1674</v>
      </c>
      <c r="C723" s="90" t="s">
        <v>1699</v>
      </c>
      <c r="D723" s="90" t="s">
        <v>579</v>
      </c>
      <c r="E723" s="90"/>
      <c r="F723" s="92" t="s">
        <v>1700</v>
      </c>
      <c r="G723" s="90" t="s">
        <v>1701</v>
      </c>
      <c r="H723" s="90" t="s">
        <v>1678</v>
      </c>
      <c r="I723" s="73"/>
      <c r="K723" s="52"/>
      <c r="L723" s="52"/>
      <c r="M723" s="62"/>
    </row>
    <row r="724">
      <c r="A724" s="16">
        <f t="shared" si="3"/>
        <v>721</v>
      </c>
      <c r="B724" s="90"/>
      <c r="I724" s="73"/>
      <c r="K724" s="52"/>
      <c r="L724" s="52"/>
      <c r="M724" s="62"/>
    </row>
    <row r="725">
      <c r="A725" s="16">
        <f t="shared" si="3"/>
        <v>722</v>
      </c>
      <c r="B725" s="90"/>
      <c r="C725" s="90" t="s">
        <v>39</v>
      </c>
      <c r="D725" s="90" t="s">
        <v>1702</v>
      </c>
      <c r="E725" s="95">
        <v>43678.0</v>
      </c>
      <c r="F725" s="92" t="s">
        <v>1703</v>
      </c>
      <c r="G725" s="90" t="s">
        <v>1670</v>
      </c>
      <c r="H725" s="90" t="s">
        <v>1704</v>
      </c>
      <c r="I725" s="73"/>
      <c r="K725" s="52"/>
      <c r="L725" s="52"/>
      <c r="M725" s="62"/>
    </row>
    <row r="726">
      <c r="A726" s="16">
        <f t="shared" si="3"/>
        <v>723</v>
      </c>
      <c r="B726" s="90" t="s">
        <v>1674</v>
      </c>
      <c r="C726" s="90" t="s">
        <v>1705</v>
      </c>
      <c r="D726" s="99" t="s">
        <v>240</v>
      </c>
      <c r="E726" s="92" t="s">
        <v>1706</v>
      </c>
      <c r="F726" s="112" t="s">
        <v>1706</v>
      </c>
      <c r="G726" s="90" t="s">
        <v>1589</v>
      </c>
      <c r="H726" s="90" t="s">
        <v>1707</v>
      </c>
      <c r="I726" s="73"/>
      <c r="K726" s="52"/>
      <c r="L726" s="52"/>
      <c r="M726" s="62"/>
    </row>
    <row r="727">
      <c r="A727" s="16">
        <f t="shared" si="3"/>
        <v>724</v>
      </c>
      <c r="B727" s="90" t="s">
        <v>23</v>
      </c>
      <c r="C727" s="90" t="s">
        <v>39</v>
      </c>
      <c r="D727" s="90" t="s">
        <v>1708</v>
      </c>
      <c r="E727" s="90"/>
      <c r="F727" s="92" t="s">
        <v>1709</v>
      </c>
      <c r="G727" s="90" t="s">
        <v>1710</v>
      </c>
      <c r="H727" s="90"/>
      <c r="I727" s="73"/>
      <c r="K727" s="52"/>
      <c r="L727" s="52"/>
      <c r="M727" s="62"/>
    </row>
    <row r="728">
      <c r="A728" s="16">
        <f t="shared" si="3"/>
        <v>725</v>
      </c>
      <c r="B728" s="90" t="s">
        <v>1674</v>
      </c>
      <c r="C728" s="90" t="s">
        <v>39</v>
      </c>
      <c r="D728" s="90" t="s">
        <v>1667</v>
      </c>
      <c r="E728" s="95">
        <v>43706.0</v>
      </c>
      <c r="F728" s="92" t="s">
        <v>1711</v>
      </c>
      <c r="G728" s="90" t="s">
        <v>1741</v>
      </c>
      <c r="H728" s="90" t="s">
        <v>1713</v>
      </c>
      <c r="I728" s="73"/>
      <c r="K728" s="52"/>
      <c r="L728" s="52"/>
      <c r="M728" s="62"/>
    </row>
    <row r="729">
      <c r="A729" s="16">
        <f t="shared" si="3"/>
        <v>726</v>
      </c>
      <c r="B729" s="90" t="s">
        <v>23</v>
      </c>
      <c r="C729" s="90" t="s">
        <v>16</v>
      </c>
      <c r="D729" s="90" t="s">
        <v>1714</v>
      </c>
      <c r="E729" s="90"/>
      <c r="F729" s="92" t="s">
        <v>1715</v>
      </c>
      <c r="G729" s="90" t="s">
        <v>1460</v>
      </c>
      <c r="H729" s="90"/>
      <c r="I729" s="73"/>
      <c r="K729" s="52"/>
      <c r="L729" s="52"/>
      <c r="M729" s="62"/>
    </row>
    <row r="730">
      <c r="A730" s="16">
        <f t="shared" si="3"/>
        <v>727</v>
      </c>
      <c r="B730" s="90" t="s">
        <v>1674</v>
      </c>
      <c r="C730" s="90" t="s">
        <v>39</v>
      </c>
      <c r="D730" s="90" t="s">
        <v>1716</v>
      </c>
      <c r="E730" s="95">
        <v>43735.0</v>
      </c>
      <c r="F730" s="92" t="s">
        <v>1717</v>
      </c>
      <c r="G730" s="90" t="s">
        <v>1538</v>
      </c>
      <c r="H730" s="90" t="s">
        <v>28</v>
      </c>
      <c r="I730" s="73"/>
      <c r="K730" s="52"/>
      <c r="L730" s="52"/>
      <c r="M730" s="62"/>
    </row>
    <row r="731">
      <c r="A731" s="16">
        <f t="shared" si="3"/>
        <v>728</v>
      </c>
      <c r="B731" s="90" t="s">
        <v>23</v>
      </c>
      <c r="C731" s="90" t="s">
        <v>16</v>
      </c>
      <c r="D731" s="90" t="s">
        <v>153</v>
      </c>
      <c r="E731" s="90" t="s">
        <v>1718</v>
      </c>
      <c r="F731" s="115" t="s">
        <v>1742</v>
      </c>
      <c r="G731" s="90" t="s">
        <v>1601</v>
      </c>
      <c r="H731" s="90" t="s">
        <v>1720</v>
      </c>
      <c r="I731" s="73"/>
      <c r="K731" s="52"/>
      <c r="L731" s="52"/>
      <c r="M731" s="62"/>
    </row>
    <row r="732">
      <c r="A732" s="16">
        <f t="shared" si="3"/>
        <v>729</v>
      </c>
      <c r="B732" s="90" t="s">
        <v>23</v>
      </c>
      <c r="C732" s="90" t="s">
        <v>39</v>
      </c>
      <c r="D732" s="90" t="s">
        <v>1721</v>
      </c>
      <c r="E732" s="95">
        <v>43430.0</v>
      </c>
      <c r="F732" s="92" t="s">
        <v>1743</v>
      </c>
      <c r="G732" s="90" t="s">
        <v>588</v>
      </c>
      <c r="H732" s="90" t="s">
        <v>716</v>
      </c>
      <c r="I732" s="73"/>
      <c r="K732" s="52"/>
      <c r="L732" s="52"/>
      <c r="M732" s="62"/>
    </row>
    <row r="733">
      <c r="A733" s="16">
        <f t="shared" si="3"/>
        <v>730</v>
      </c>
      <c r="B733" s="90" t="s">
        <v>23</v>
      </c>
      <c r="C733" s="90" t="s">
        <v>39</v>
      </c>
      <c r="D733" s="90" t="s">
        <v>1723</v>
      </c>
      <c r="E733" s="153">
        <v>43449.0</v>
      </c>
      <c r="F733" s="92" t="s">
        <v>1724</v>
      </c>
      <c r="G733" s="90" t="s">
        <v>843</v>
      </c>
      <c r="H733" s="90" t="s">
        <v>716</v>
      </c>
      <c r="I733" s="73"/>
      <c r="K733" s="52"/>
      <c r="L733" s="52"/>
      <c r="M733" s="62"/>
    </row>
    <row r="734">
      <c r="A734" s="16">
        <f t="shared" si="3"/>
        <v>731</v>
      </c>
      <c r="B734" s="90" t="s">
        <v>525</v>
      </c>
      <c r="C734" s="90" t="s">
        <v>39</v>
      </c>
      <c r="D734" s="90" t="s">
        <v>1726</v>
      </c>
      <c r="E734" s="95">
        <v>43757.0</v>
      </c>
      <c r="F734" s="92" t="s">
        <v>1719</v>
      </c>
      <c r="G734" s="90" t="s">
        <v>1601</v>
      </c>
      <c r="H734" s="90" t="s">
        <v>1727</v>
      </c>
      <c r="I734" s="73"/>
      <c r="K734" s="52"/>
      <c r="L734" s="52"/>
      <c r="M734" s="62"/>
    </row>
    <row r="735">
      <c r="A735" s="16">
        <f t="shared" si="3"/>
        <v>732</v>
      </c>
      <c r="B735" s="90" t="s">
        <v>23</v>
      </c>
      <c r="C735" s="90" t="s">
        <v>16</v>
      </c>
      <c r="D735" s="90" t="s">
        <v>1728</v>
      </c>
      <c r="E735" s="95">
        <v>43763.0</v>
      </c>
      <c r="F735" s="92" t="s">
        <v>1729</v>
      </c>
      <c r="G735" s="90" t="s">
        <v>588</v>
      </c>
      <c r="H735" s="90" t="s">
        <v>1730</v>
      </c>
      <c r="I735" s="73"/>
      <c r="K735" s="52"/>
      <c r="L735" s="52"/>
      <c r="M735" s="62"/>
    </row>
    <row r="736">
      <c r="A736" s="16">
        <f t="shared" si="3"/>
        <v>733</v>
      </c>
      <c r="B736" s="90" t="s">
        <v>23</v>
      </c>
      <c r="C736" s="90" t="s">
        <v>453</v>
      </c>
      <c r="D736" s="154" t="s">
        <v>1094</v>
      </c>
      <c r="E736" s="91">
        <v>43592.0</v>
      </c>
      <c r="F736" s="92" t="s">
        <v>1731</v>
      </c>
      <c r="G736" s="90" t="s">
        <v>1732</v>
      </c>
      <c r="H736" s="90"/>
      <c r="I736" s="73"/>
      <c r="K736" s="52"/>
      <c r="L736" s="52"/>
      <c r="M736" s="62"/>
    </row>
    <row r="737">
      <c r="A737" s="16">
        <f t="shared" si="3"/>
        <v>734</v>
      </c>
      <c r="B737" s="90" t="s">
        <v>1674</v>
      </c>
      <c r="C737" s="90" t="s">
        <v>1421</v>
      </c>
      <c r="D737" s="90" t="s">
        <v>1094</v>
      </c>
      <c r="E737" s="91">
        <v>43771.0</v>
      </c>
      <c r="F737" s="92" t="s">
        <v>1733</v>
      </c>
      <c r="G737" s="90" t="s">
        <v>843</v>
      </c>
      <c r="H737" s="90" t="s">
        <v>1744</v>
      </c>
      <c r="I737" s="73"/>
      <c r="K737" s="52"/>
      <c r="L737" s="52"/>
      <c r="M737" s="62"/>
    </row>
    <row r="738">
      <c r="A738" s="16">
        <f t="shared" si="3"/>
        <v>735</v>
      </c>
      <c r="B738" s="90" t="s">
        <v>1674</v>
      </c>
      <c r="C738" s="90" t="s">
        <v>1421</v>
      </c>
      <c r="D738" s="90" t="s">
        <v>295</v>
      </c>
      <c r="E738" s="91">
        <v>43775.0</v>
      </c>
      <c r="F738" s="92" t="s">
        <v>1734</v>
      </c>
      <c r="G738" s="90" t="s">
        <v>843</v>
      </c>
      <c r="H738" s="90" t="s">
        <v>1744</v>
      </c>
      <c r="I738" s="73"/>
      <c r="K738" s="52"/>
      <c r="L738" s="52"/>
      <c r="M738" s="62"/>
    </row>
    <row r="739">
      <c r="A739" s="16">
        <f t="shared" si="3"/>
        <v>736</v>
      </c>
      <c r="B739" s="90" t="s">
        <v>23</v>
      </c>
      <c r="C739" s="90" t="s">
        <v>244</v>
      </c>
      <c r="D739" s="90" t="s">
        <v>1735</v>
      </c>
      <c r="E739" s="90" t="s">
        <v>1736</v>
      </c>
      <c r="F739" s="92" t="s">
        <v>1737</v>
      </c>
      <c r="G739" s="90" t="s">
        <v>1738</v>
      </c>
      <c r="H739" s="90" t="s">
        <v>1739</v>
      </c>
      <c r="I739" s="73"/>
      <c r="K739" s="52"/>
      <c r="L739" s="52"/>
      <c r="M739" s="62"/>
    </row>
    <row r="740">
      <c r="A740" s="16">
        <f t="shared" si="3"/>
        <v>737</v>
      </c>
      <c r="B740" s="90" t="s">
        <v>23</v>
      </c>
      <c r="C740" s="90" t="s">
        <v>16</v>
      </c>
      <c r="D740" s="90" t="s">
        <v>1745</v>
      </c>
      <c r="E740" s="90" t="s">
        <v>1746</v>
      </c>
      <c r="F740" s="92" t="s">
        <v>1747</v>
      </c>
      <c r="G740" s="90" t="s">
        <v>1748</v>
      </c>
      <c r="H740" s="90" t="s">
        <v>1749</v>
      </c>
      <c r="I740" s="73"/>
      <c r="K740" s="52"/>
      <c r="L740" s="52"/>
      <c r="M740" s="62"/>
    </row>
    <row r="741">
      <c r="A741" s="16">
        <f t="shared" si="3"/>
        <v>738</v>
      </c>
      <c r="B741" s="90" t="s">
        <v>1750</v>
      </c>
      <c r="C741" s="90" t="s">
        <v>453</v>
      </c>
      <c r="D741" s="90" t="s">
        <v>1714</v>
      </c>
      <c r="E741" s="91">
        <v>43410.0</v>
      </c>
      <c r="F741" s="92" t="s">
        <v>1751</v>
      </c>
      <c r="G741" s="90"/>
      <c r="H741" s="90"/>
      <c r="I741" s="73"/>
      <c r="K741" s="52"/>
      <c r="L741" s="52"/>
      <c r="M741" s="62"/>
    </row>
    <row r="742">
      <c r="A742" s="16">
        <f t="shared" si="3"/>
        <v>739</v>
      </c>
      <c r="B742" s="90" t="s">
        <v>1674</v>
      </c>
      <c r="C742" s="90" t="s">
        <v>16</v>
      </c>
      <c r="D742" s="90" t="s">
        <v>125</v>
      </c>
      <c r="E742" s="91">
        <v>43798.0</v>
      </c>
      <c r="F742" s="92" t="s">
        <v>1752</v>
      </c>
      <c r="G742" s="90" t="s">
        <v>993</v>
      </c>
      <c r="H742" s="90" t="s">
        <v>1744</v>
      </c>
      <c r="I742" s="73"/>
      <c r="K742" s="52"/>
      <c r="L742" s="52"/>
      <c r="M742" s="62"/>
    </row>
    <row r="743">
      <c r="A743" s="16">
        <f t="shared" si="3"/>
        <v>740</v>
      </c>
      <c r="B743" s="90" t="s">
        <v>1674</v>
      </c>
      <c r="C743" s="90" t="s">
        <v>16</v>
      </c>
      <c r="D743" s="90" t="s">
        <v>1753</v>
      </c>
      <c r="E743" s="95">
        <v>43801.0</v>
      </c>
      <c r="F743" s="92" t="s">
        <v>1754</v>
      </c>
      <c r="G743" s="90" t="s">
        <v>1680</v>
      </c>
      <c r="H743" s="90" t="s">
        <v>1744</v>
      </c>
      <c r="I743" s="73"/>
      <c r="K743" s="52"/>
      <c r="L743" s="52"/>
      <c r="M743" s="62"/>
    </row>
    <row r="744">
      <c r="A744" s="16">
        <f t="shared" si="3"/>
        <v>741</v>
      </c>
      <c r="B744" s="90" t="s">
        <v>1674</v>
      </c>
      <c r="C744" s="90" t="s">
        <v>1755</v>
      </c>
      <c r="D744" s="90" t="s">
        <v>1756</v>
      </c>
      <c r="E744" s="134">
        <v>43798.0</v>
      </c>
      <c r="F744" s="92" t="s">
        <v>1757</v>
      </c>
      <c r="G744" s="90" t="s">
        <v>1758</v>
      </c>
      <c r="H744" s="90"/>
      <c r="I744" s="73"/>
      <c r="K744" s="52"/>
      <c r="L744" s="52"/>
      <c r="M744" s="62"/>
    </row>
    <row r="745">
      <c r="A745" s="16">
        <f t="shared" si="3"/>
        <v>742</v>
      </c>
      <c r="B745" s="90" t="s">
        <v>23</v>
      </c>
      <c r="C745" s="90"/>
      <c r="D745" s="90"/>
      <c r="E745" s="90"/>
      <c r="F745" s="92"/>
      <c r="G745" s="90"/>
      <c r="H745" s="90"/>
      <c r="I745" s="73"/>
      <c r="K745" s="52"/>
      <c r="L745" s="52"/>
      <c r="M745" s="62"/>
    </row>
    <row r="746">
      <c r="A746" s="16">
        <f t="shared" si="3"/>
        <v>743</v>
      </c>
      <c r="B746" s="90" t="s">
        <v>1674</v>
      </c>
      <c r="C746" s="90" t="s">
        <v>244</v>
      </c>
      <c r="D746" s="90" t="s">
        <v>668</v>
      </c>
      <c r="E746" s="91">
        <v>43717.0</v>
      </c>
      <c r="F746" s="92" t="s">
        <v>1759</v>
      </c>
      <c r="G746" s="90" t="s">
        <v>478</v>
      </c>
      <c r="H746" s="90" t="s">
        <v>1760</v>
      </c>
      <c r="I746" s="73"/>
      <c r="K746" s="52"/>
      <c r="L746" s="52"/>
      <c r="M746" s="62"/>
    </row>
    <row r="747">
      <c r="A747" s="16">
        <f t="shared" si="3"/>
        <v>744</v>
      </c>
      <c r="B747" s="155" t="s">
        <v>23</v>
      </c>
      <c r="C747" s="155" t="s">
        <v>39</v>
      </c>
      <c r="D747" s="155" t="s">
        <v>1761</v>
      </c>
      <c r="E747" s="156">
        <v>43811.0</v>
      </c>
      <c r="F747" s="157" t="s">
        <v>1762</v>
      </c>
      <c r="G747" s="155" t="s">
        <v>1763</v>
      </c>
      <c r="H747" s="155" t="s">
        <v>1764</v>
      </c>
      <c r="I747" s="73"/>
      <c r="K747" s="52"/>
      <c r="L747" s="52"/>
      <c r="M747" s="62"/>
    </row>
    <row r="748">
      <c r="A748" s="16">
        <f t="shared" si="3"/>
        <v>745</v>
      </c>
      <c r="B748" s="155" t="s">
        <v>23</v>
      </c>
      <c r="C748" s="155" t="s">
        <v>39</v>
      </c>
      <c r="D748" s="155" t="s">
        <v>1765</v>
      </c>
      <c r="E748" s="155" t="s">
        <v>585</v>
      </c>
      <c r="F748" s="157" t="s">
        <v>1766</v>
      </c>
      <c r="G748" s="155" t="s">
        <v>1767</v>
      </c>
      <c r="H748" s="155" t="s">
        <v>1764</v>
      </c>
      <c r="I748" s="73"/>
      <c r="K748" s="52"/>
      <c r="L748" s="52"/>
      <c r="M748" s="62"/>
    </row>
    <row r="749">
      <c r="A749" s="16">
        <f t="shared" si="3"/>
        <v>746</v>
      </c>
      <c r="B749" s="90" t="s">
        <v>23</v>
      </c>
      <c r="C749" s="90" t="s">
        <v>39</v>
      </c>
      <c r="D749" s="90" t="s">
        <v>1768</v>
      </c>
      <c r="E749" s="90" t="s">
        <v>1769</v>
      </c>
      <c r="F749" s="92" t="s">
        <v>1770</v>
      </c>
      <c r="G749" s="90" t="s">
        <v>588</v>
      </c>
      <c r="H749" s="90" t="s">
        <v>1764</v>
      </c>
      <c r="I749" s="73"/>
      <c r="K749" s="52"/>
      <c r="L749" s="52"/>
      <c r="M749" s="62"/>
    </row>
    <row r="750">
      <c r="A750" s="16">
        <f t="shared" si="3"/>
        <v>747</v>
      </c>
      <c r="B750" s="90"/>
      <c r="C750" s="90"/>
      <c r="D750" s="90"/>
      <c r="E750" s="90"/>
      <c r="F750" s="92"/>
      <c r="G750" s="90"/>
      <c r="H750" s="90"/>
      <c r="I750" s="73"/>
      <c r="K750" s="52"/>
      <c r="L750" s="52"/>
      <c r="M750" s="62"/>
    </row>
    <row r="751">
      <c r="A751" s="16">
        <f t="shared" si="3"/>
        <v>748</v>
      </c>
      <c r="B751" s="90"/>
      <c r="C751" s="90"/>
      <c r="D751" s="90"/>
      <c r="E751" s="90"/>
      <c r="F751" s="92"/>
      <c r="G751" s="90"/>
      <c r="H751" s="90"/>
      <c r="I751" s="73"/>
      <c r="K751" s="52"/>
      <c r="L751" s="52"/>
      <c r="M751" s="62"/>
    </row>
    <row r="752">
      <c r="A752" s="16">
        <f t="shared" si="3"/>
        <v>749</v>
      </c>
      <c r="B752" s="90"/>
      <c r="C752" s="90"/>
      <c r="D752" s="90"/>
      <c r="E752" s="90"/>
      <c r="F752" s="92"/>
      <c r="G752" s="90"/>
      <c r="H752" s="90"/>
      <c r="I752" s="73"/>
      <c r="K752" s="52"/>
      <c r="L752" s="52"/>
      <c r="M752" s="62"/>
    </row>
    <row r="753">
      <c r="A753" s="16">
        <f t="shared" si="3"/>
        <v>750</v>
      </c>
      <c r="B753" s="90"/>
      <c r="C753" s="90"/>
      <c r="D753" s="90"/>
      <c r="E753" s="90"/>
      <c r="F753" s="92"/>
      <c r="G753" s="90"/>
      <c r="H753" s="90"/>
      <c r="I753" s="73"/>
      <c r="K753" s="52"/>
      <c r="L753" s="52"/>
      <c r="M753" s="62"/>
    </row>
    <row r="754">
      <c r="A754" s="16">
        <f t="shared" si="3"/>
        <v>751</v>
      </c>
      <c r="B754" s="90"/>
      <c r="C754" s="90"/>
      <c r="D754" s="90"/>
      <c r="E754" s="90"/>
      <c r="F754" s="92"/>
      <c r="G754" s="90"/>
      <c r="H754" s="90"/>
      <c r="I754" s="73"/>
      <c r="K754" s="52"/>
      <c r="L754" s="52"/>
      <c r="M754" s="62"/>
    </row>
    <row r="755">
      <c r="A755" s="16">
        <f t="shared" si="3"/>
        <v>752</v>
      </c>
      <c r="B755" s="90"/>
      <c r="C755" s="90"/>
      <c r="D755" s="90"/>
      <c r="E755" s="90"/>
      <c r="F755" s="92"/>
      <c r="G755" s="90"/>
      <c r="H755" s="90"/>
      <c r="I755" s="73"/>
      <c r="K755" s="52"/>
      <c r="L755" s="52"/>
      <c r="M755" s="62"/>
    </row>
    <row r="756">
      <c r="A756" s="16">
        <f t="shared" si="3"/>
        <v>753</v>
      </c>
      <c r="B756" s="90"/>
      <c r="C756" s="90"/>
      <c r="D756" s="90"/>
      <c r="E756" s="90"/>
      <c r="F756" s="92"/>
      <c r="G756" s="90"/>
      <c r="H756" s="90"/>
      <c r="I756" s="73"/>
      <c r="K756" s="52"/>
      <c r="L756" s="52"/>
      <c r="M756" s="62"/>
    </row>
    <row r="757">
      <c r="A757" s="16">
        <f t="shared" si="3"/>
        <v>754</v>
      </c>
      <c r="B757" s="90"/>
      <c r="C757" s="90"/>
      <c r="D757" s="90"/>
      <c r="E757" s="90"/>
      <c r="F757" s="92"/>
      <c r="G757" s="90"/>
      <c r="H757" s="90"/>
      <c r="I757" s="73"/>
      <c r="K757" s="52"/>
      <c r="L757" s="52"/>
      <c r="M757" s="62"/>
    </row>
    <row r="758">
      <c r="A758" s="16">
        <f t="shared" si="3"/>
        <v>755</v>
      </c>
      <c r="B758" s="90"/>
      <c r="C758" s="90"/>
      <c r="D758" s="90"/>
      <c r="E758" s="90"/>
      <c r="F758" s="92"/>
      <c r="G758" s="90"/>
      <c r="H758" s="90"/>
      <c r="I758" s="73"/>
      <c r="K758" s="52"/>
      <c r="L758" s="52"/>
      <c r="M758" s="62"/>
    </row>
    <row r="759">
      <c r="A759" s="16">
        <f t="shared" si="3"/>
        <v>756</v>
      </c>
      <c r="B759" s="90"/>
      <c r="C759" s="90"/>
      <c r="D759" s="90"/>
      <c r="E759" s="90"/>
      <c r="F759" s="92"/>
      <c r="G759" s="90"/>
      <c r="H759" s="90"/>
      <c r="I759" s="73"/>
      <c r="K759" s="52"/>
      <c r="L759" s="52"/>
      <c r="M759" s="62"/>
    </row>
    <row r="760">
      <c r="A760" s="16">
        <f t="shared" si="3"/>
        <v>757</v>
      </c>
      <c r="B760" s="90"/>
      <c r="C760" s="90"/>
      <c r="D760" s="90"/>
      <c r="E760" s="90"/>
      <c r="F760" s="92"/>
      <c r="G760" s="90"/>
      <c r="H760" s="90"/>
      <c r="I760" s="73"/>
      <c r="K760" s="52"/>
      <c r="L760" s="52"/>
      <c r="M760" s="62"/>
    </row>
    <row r="761">
      <c r="A761" s="16">
        <f t="shared" si="3"/>
        <v>758</v>
      </c>
      <c r="B761" s="90"/>
      <c r="C761" s="90"/>
      <c r="D761" s="90"/>
      <c r="E761" s="90"/>
      <c r="F761" s="92"/>
      <c r="G761" s="90"/>
      <c r="H761" s="90"/>
      <c r="I761" s="73"/>
      <c r="K761" s="52"/>
      <c r="L761" s="52"/>
      <c r="M761" s="62"/>
    </row>
    <row r="762">
      <c r="A762" s="16">
        <f t="shared" si="3"/>
        <v>759</v>
      </c>
      <c r="B762" s="90"/>
      <c r="C762" s="90"/>
      <c r="D762" s="90"/>
      <c r="E762" s="90"/>
      <c r="F762" s="92"/>
      <c r="G762" s="90"/>
      <c r="H762" s="90"/>
      <c r="I762" s="73"/>
      <c r="K762" s="52"/>
      <c r="L762" s="52"/>
      <c r="M762" s="62"/>
    </row>
    <row r="763">
      <c r="A763" s="16">
        <f t="shared" si="3"/>
        <v>760</v>
      </c>
      <c r="B763" s="90"/>
      <c r="C763" s="90"/>
      <c r="D763" s="90"/>
      <c r="E763" s="90"/>
      <c r="F763" s="92"/>
      <c r="G763" s="90"/>
      <c r="H763" s="90"/>
      <c r="I763" s="73"/>
      <c r="K763" s="52"/>
      <c r="L763" s="52"/>
      <c r="M763" s="62"/>
    </row>
    <row r="764">
      <c r="A764" s="16">
        <f t="shared" si="3"/>
        <v>761</v>
      </c>
      <c r="B764" s="90"/>
      <c r="C764" s="90"/>
      <c r="D764" s="90"/>
      <c r="E764" s="90"/>
      <c r="F764" s="92"/>
      <c r="G764" s="90"/>
      <c r="H764" s="90"/>
      <c r="I764" s="73"/>
      <c r="K764" s="52"/>
      <c r="L764" s="52"/>
      <c r="M764" s="62"/>
    </row>
    <row r="765">
      <c r="A765" s="16">
        <f t="shared" si="3"/>
        <v>762</v>
      </c>
      <c r="B765" s="90"/>
      <c r="C765" s="90"/>
      <c r="D765" s="90"/>
      <c r="E765" s="90"/>
      <c r="F765" s="92"/>
      <c r="G765" s="90"/>
      <c r="H765" s="90"/>
      <c r="I765" s="73"/>
      <c r="K765" s="52"/>
      <c r="L765" s="52"/>
      <c r="M765" s="62"/>
    </row>
    <row r="766">
      <c r="A766" s="16">
        <f t="shared" si="3"/>
        <v>763</v>
      </c>
      <c r="B766" s="90"/>
      <c r="C766" s="90"/>
      <c r="D766" s="90"/>
      <c r="E766" s="90"/>
      <c r="F766" s="92"/>
      <c r="G766" s="90"/>
      <c r="H766" s="90"/>
      <c r="I766" s="73"/>
      <c r="K766" s="52"/>
      <c r="L766" s="52"/>
      <c r="M766" s="62"/>
    </row>
    <row r="767">
      <c r="A767" s="16">
        <f t="shared" si="3"/>
        <v>764</v>
      </c>
      <c r="B767" s="90"/>
      <c r="C767" s="90"/>
      <c r="D767" s="90"/>
      <c r="E767" s="90"/>
      <c r="F767" s="92"/>
      <c r="G767" s="90"/>
      <c r="H767" s="90"/>
      <c r="I767" s="73"/>
      <c r="K767" s="52"/>
      <c r="L767" s="52"/>
      <c r="M767" s="62"/>
    </row>
    <row r="768">
      <c r="A768" s="16">
        <f t="shared" si="3"/>
        <v>765</v>
      </c>
      <c r="B768" s="90"/>
      <c r="C768" s="90"/>
      <c r="D768" s="90"/>
      <c r="E768" s="90"/>
      <c r="F768" s="92"/>
      <c r="G768" s="90"/>
      <c r="H768" s="90"/>
      <c r="I768" s="73"/>
      <c r="K768" s="52"/>
      <c r="L768" s="52"/>
      <c r="M768" s="62"/>
    </row>
    <row r="769">
      <c r="A769" s="16">
        <f t="shared" si="3"/>
        <v>766</v>
      </c>
      <c r="B769" s="90"/>
      <c r="C769" s="90"/>
      <c r="D769" s="90"/>
      <c r="E769" s="90"/>
      <c r="F769" s="92"/>
      <c r="G769" s="90"/>
      <c r="H769" s="90"/>
      <c r="I769" s="73"/>
      <c r="K769" s="52"/>
      <c r="L769" s="52"/>
      <c r="M769" s="62"/>
    </row>
    <row r="770">
      <c r="A770" s="16">
        <f t="shared" si="3"/>
        <v>767</v>
      </c>
      <c r="B770" s="90"/>
      <c r="C770" s="90"/>
      <c r="D770" s="90"/>
      <c r="E770" s="90"/>
      <c r="F770" s="92"/>
      <c r="G770" s="90"/>
      <c r="H770" s="90"/>
      <c r="I770" s="73"/>
      <c r="K770" s="52"/>
      <c r="L770" s="52"/>
      <c r="M770" s="62"/>
    </row>
    <row r="771">
      <c r="A771" s="16">
        <f t="shared" si="3"/>
        <v>768</v>
      </c>
      <c r="B771" s="90"/>
      <c r="C771" s="90"/>
      <c r="D771" s="90"/>
      <c r="E771" s="90"/>
      <c r="F771" s="92"/>
      <c r="G771" s="90"/>
      <c r="H771" s="90"/>
      <c r="I771" s="73"/>
      <c r="K771" s="52"/>
      <c r="L771" s="52"/>
      <c r="M771" s="62"/>
    </row>
    <row r="772">
      <c r="A772" s="16">
        <f t="shared" si="3"/>
        <v>769</v>
      </c>
      <c r="B772" s="90"/>
      <c r="C772" s="90"/>
      <c r="D772" s="90"/>
      <c r="E772" s="90"/>
      <c r="F772" s="92"/>
      <c r="G772" s="90"/>
      <c r="H772" s="90"/>
      <c r="I772" s="73"/>
      <c r="K772" s="52"/>
      <c r="L772" s="52"/>
      <c r="M772" s="62"/>
    </row>
    <row r="773">
      <c r="A773" s="16">
        <f t="shared" si="3"/>
        <v>770</v>
      </c>
      <c r="B773" s="90"/>
      <c r="C773" s="90"/>
      <c r="D773" s="90"/>
      <c r="E773" s="90"/>
      <c r="F773" s="92"/>
      <c r="G773" s="90"/>
      <c r="H773" s="90"/>
      <c r="I773" s="73"/>
      <c r="K773" s="52"/>
      <c r="L773" s="52"/>
      <c r="M773" s="62"/>
    </row>
    <row r="774">
      <c r="A774" s="16">
        <f t="shared" si="3"/>
        <v>771</v>
      </c>
      <c r="B774" s="90"/>
      <c r="C774" s="90"/>
      <c r="D774" s="90"/>
      <c r="E774" s="90"/>
      <c r="F774" s="92"/>
      <c r="G774" s="90"/>
      <c r="H774" s="90"/>
      <c r="I774" s="73"/>
      <c r="K774" s="52"/>
      <c r="L774" s="52"/>
      <c r="M774" s="62"/>
    </row>
    <row r="775">
      <c r="A775" s="16">
        <f t="shared" si="3"/>
        <v>772</v>
      </c>
      <c r="B775" s="90"/>
      <c r="C775" s="90"/>
      <c r="D775" s="90"/>
      <c r="E775" s="90"/>
      <c r="F775" s="92"/>
      <c r="G775" s="90"/>
      <c r="H775" s="90"/>
      <c r="I775" s="73"/>
      <c r="K775" s="52"/>
      <c r="L775" s="52"/>
      <c r="M775" s="62"/>
    </row>
    <row r="776">
      <c r="A776" s="16">
        <f t="shared" si="3"/>
        <v>773</v>
      </c>
      <c r="B776" s="90"/>
      <c r="C776" s="90"/>
      <c r="D776" s="90"/>
      <c r="E776" s="90"/>
      <c r="F776" s="92"/>
      <c r="G776" s="90"/>
      <c r="H776" s="90"/>
      <c r="I776" s="73"/>
      <c r="K776" s="52"/>
      <c r="L776" s="52"/>
      <c r="M776" s="62"/>
    </row>
    <row r="777">
      <c r="A777" s="16">
        <f t="shared" si="3"/>
        <v>774</v>
      </c>
      <c r="B777" s="90"/>
      <c r="C777" s="90"/>
      <c r="D777" s="90"/>
      <c r="E777" s="90"/>
      <c r="F777" s="92"/>
      <c r="G777" s="90"/>
      <c r="H777" s="90"/>
      <c r="I777" s="73"/>
      <c r="K777" s="52"/>
      <c r="L777" s="52"/>
      <c r="M777" s="62"/>
    </row>
    <row r="778">
      <c r="A778" s="16">
        <f t="shared" si="3"/>
        <v>775</v>
      </c>
      <c r="B778" s="90"/>
      <c r="C778" s="90"/>
      <c r="D778" s="90"/>
      <c r="E778" s="90"/>
      <c r="F778" s="92"/>
      <c r="G778" s="90"/>
      <c r="H778" s="90"/>
      <c r="I778" s="73"/>
      <c r="K778" s="52"/>
      <c r="L778" s="52"/>
      <c r="M778" s="62"/>
    </row>
    <row r="779">
      <c r="A779" s="16">
        <f t="shared" si="3"/>
        <v>776</v>
      </c>
      <c r="B779" s="90"/>
      <c r="C779" s="90"/>
      <c r="D779" s="90"/>
      <c r="E779" s="90"/>
      <c r="F779" s="92"/>
      <c r="G779" s="90"/>
      <c r="H779" s="90"/>
      <c r="I779" s="73"/>
      <c r="K779" s="52"/>
      <c r="L779" s="52"/>
      <c r="M779" s="62"/>
    </row>
    <row r="780">
      <c r="A780" s="16">
        <f t="shared" si="3"/>
        <v>777</v>
      </c>
      <c r="B780" s="90"/>
      <c r="C780" s="90"/>
      <c r="D780" s="90"/>
      <c r="E780" s="90"/>
      <c r="F780" s="92"/>
      <c r="G780" s="90"/>
      <c r="H780" s="90"/>
      <c r="I780" s="73"/>
      <c r="K780" s="52"/>
      <c r="L780" s="52"/>
      <c r="M780" s="62"/>
    </row>
    <row r="781">
      <c r="A781" s="16">
        <f t="shared" si="3"/>
        <v>778</v>
      </c>
      <c r="B781" s="90"/>
      <c r="C781" s="90"/>
      <c r="D781" s="90"/>
      <c r="E781" s="90"/>
      <c r="F781" s="92"/>
      <c r="G781" s="90"/>
      <c r="H781" s="90"/>
      <c r="I781" s="73"/>
      <c r="K781" s="52"/>
      <c r="L781" s="52"/>
      <c r="M781" s="62"/>
    </row>
    <row r="782">
      <c r="A782" s="16">
        <f t="shared" si="3"/>
        <v>779</v>
      </c>
      <c r="B782" s="90"/>
      <c r="C782" s="90"/>
      <c r="D782" s="90"/>
      <c r="E782" s="90"/>
      <c r="F782" s="92"/>
      <c r="G782" s="90"/>
      <c r="H782" s="90"/>
      <c r="I782" s="73"/>
      <c r="K782" s="52"/>
      <c r="L782" s="52"/>
      <c r="M782" s="62"/>
    </row>
    <row r="783">
      <c r="A783" s="16">
        <f t="shared" si="3"/>
        <v>780</v>
      </c>
      <c r="B783" s="90"/>
      <c r="C783" s="90"/>
      <c r="D783" s="90"/>
      <c r="E783" s="90"/>
      <c r="F783" s="92"/>
      <c r="G783" s="90"/>
      <c r="H783" s="90"/>
      <c r="I783" s="73"/>
      <c r="K783" s="52"/>
      <c r="L783" s="52"/>
      <c r="M783" s="62"/>
    </row>
    <row r="784">
      <c r="A784" s="16">
        <f t="shared" si="3"/>
        <v>781</v>
      </c>
      <c r="B784" s="90"/>
      <c r="C784" s="90"/>
      <c r="D784" s="90"/>
      <c r="E784" s="90"/>
      <c r="F784" s="92"/>
      <c r="G784" s="90"/>
      <c r="H784" s="90"/>
      <c r="I784" s="73"/>
      <c r="K784" s="52"/>
      <c r="L784" s="52"/>
      <c r="M784" s="62"/>
    </row>
    <row r="785">
      <c r="A785" s="16">
        <f t="shared" si="3"/>
        <v>782</v>
      </c>
      <c r="B785" s="90"/>
      <c r="C785" s="90"/>
      <c r="D785" s="90"/>
      <c r="E785" s="90"/>
      <c r="F785" s="92"/>
      <c r="G785" s="90"/>
      <c r="H785" s="90"/>
      <c r="I785" s="73"/>
      <c r="K785" s="52"/>
      <c r="L785" s="52"/>
      <c r="M785" s="62"/>
    </row>
    <row r="786">
      <c r="A786" s="16">
        <f t="shared" si="3"/>
        <v>783</v>
      </c>
      <c r="B786" s="90"/>
      <c r="C786" s="90"/>
      <c r="D786" s="90"/>
      <c r="E786" s="90"/>
      <c r="F786" s="92"/>
      <c r="G786" s="90"/>
      <c r="H786" s="90"/>
      <c r="I786" s="73"/>
      <c r="K786" s="52"/>
      <c r="L786" s="52"/>
      <c r="M786" s="62"/>
    </row>
    <row r="787">
      <c r="A787" s="16">
        <f t="shared" si="3"/>
        <v>784</v>
      </c>
      <c r="B787" s="90"/>
      <c r="C787" s="90"/>
      <c r="D787" s="90"/>
      <c r="E787" s="90"/>
      <c r="F787" s="92"/>
      <c r="G787" s="90"/>
      <c r="H787" s="90"/>
      <c r="I787" s="73"/>
      <c r="K787" s="52"/>
      <c r="L787" s="52"/>
      <c r="M787" s="62"/>
    </row>
    <row r="788">
      <c r="A788" s="16">
        <f t="shared" si="3"/>
        <v>785</v>
      </c>
      <c r="B788" s="90"/>
      <c r="C788" s="90"/>
      <c r="D788" s="90"/>
      <c r="E788" s="90"/>
      <c r="F788" s="92"/>
      <c r="G788" s="90"/>
      <c r="H788" s="90"/>
      <c r="I788" s="73"/>
      <c r="K788" s="52"/>
      <c r="L788" s="52"/>
      <c r="M788" s="62"/>
    </row>
    <row r="789">
      <c r="A789" s="16">
        <f t="shared" si="3"/>
        <v>786</v>
      </c>
      <c r="B789" s="90"/>
      <c r="C789" s="90"/>
      <c r="D789" s="90"/>
      <c r="E789" s="90"/>
      <c r="F789" s="92"/>
      <c r="G789" s="90"/>
      <c r="H789" s="90"/>
      <c r="I789" s="73"/>
      <c r="K789" s="52"/>
      <c r="L789" s="52"/>
      <c r="M789" s="62"/>
    </row>
    <row r="790">
      <c r="A790" s="16">
        <f t="shared" si="3"/>
        <v>787</v>
      </c>
      <c r="B790" s="90"/>
      <c r="C790" s="90"/>
      <c r="D790" s="90"/>
      <c r="E790" s="90"/>
      <c r="F790" s="92"/>
      <c r="G790" s="90"/>
      <c r="H790" s="90"/>
      <c r="I790" s="73"/>
      <c r="K790" s="52"/>
      <c r="L790" s="52"/>
      <c r="M790" s="62"/>
    </row>
    <row r="791">
      <c r="A791" s="16">
        <f t="shared" si="3"/>
        <v>788</v>
      </c>
      <c r="B791" s="90"/>
      <c r="C791" s="90"/>
      <c r="D791" s="90"/>
      <c r="E791" s="90"/>
      <c r="F791" s="92"/>
      <c r="G791" s="90"/>
      <c r="H791" s="90"/>
      <c r="I791" s="73"/>
      <c r="K791" s="52"/>
      <c r="L791" s="52"/>
      <c r="M791" s="62"/>
    </row>
    <row r="792">
      <c r="A792" s="16">
        <f t="shared" si="3"/>
        <v>789</v>
      </c>
      <c r="B792" s="90"/>
      <c r="C792" s="90"/>
      <c r="D792" s="90"/>
      <c r="E792" s="90"/>
      <c r="F792" s="92"/>
      <c r="G792" s="90"/>
      <c r="H792" s="90"/>
      <c r="I792" s="73"/>
      <c r="K792" s="52"/>
      <c r="L792" s="52"/>
      <c r="M792" s="62"/>
    </row>
    <row r="793">
      <c r="A793" s="16">
        <f t="shared" si="3"/>
        <v>790</v>
      </c>
      <c r="B793" s="90"/>
      <c r="C793" s="90"/>
      <c r="D793" s="90"/>
      <c r="E793" s="90"/>
      <c r="F793" s="92"/>
      <c r="G793" s="90"/>
      <c r="H793" s="90"/>
      <c r="I793" s="73"/>
      <c r="K793" s="52"/>
      <c r="L793" s="52"/>
      <c r="M793" s="62"/>
    </row>
    <row r="794">
      <c r="A794" s="16">
        <f t="shared" si="3"/>
        <v>791</v>
      </c>
      <c r="B794" s="90"/>
      <c r="C794" s="90"/>
      <c r="D794" s="90"/>
      <c r="E794" s="90"/>
      <c r="F794" s="92"/>
      <c r="G794" s="90"/>
      <c r="H794" s="90"/>
      <c r="I794" s="73"/>
      <c r="K794" s="52"/>
      <c r="L794" s="52"/>
      <c r="M794" s="62"/>
    </row>
    <row r="795">
      <c r="A795" s="16">
        <f t="shared" si="3"/>
        <v>792</v>
      </c>
      <c r="B795" s="90"/>
      <c r="C795" s="90"/>
      <c r="D795" s="90"/>
      <c r="E795" s="90"/>
      <c r="F795" s="92"/>
      <c r="G795" s="90"/>
      <c r="H795" s="90"/>
      <c r="I795" s="73"/>
      <c r="K795" s="52"/>
      <c r="L795" s="52"/>
      <c r="M795" s="62"/>
    </row>
    <row r="796">
      <c r="A796" s="16">
        <f t="shared" si="3"/>
        <v>793</v>
      </c>
      <c r="B796" s="90"/>
      <c r="C796" s="90"/>
      <c r="D796" s="90"/>
      <c r="E796" s="90"/>
      <c r="F796" s="92"/>
      <c r="G796" s="90"/>
      <c r="H796" s="90"/>
      <c r="I796" s="73"/>
      <c r="K796" s="52"/>
      <c r="L796" s="52"/>
      <c r="M796" s="62"/>
    </row>
    <row r="797">
      <c r="A797" s="16">
        <f t="shared" si="3"/>
        <v>794</v>
      </c>
      <c r="B797" s="90"/>
      <c r="C797" s="90"/>
      <c r="D797" s="90"/>
      <c r="E797" s="90"/>
      <c r="F797" s="92"/>
      <c r="G797" s="90"/>
      <c r="H797" s="90"/>
      <c r="I797" s="73"/>
      <c r="K797" s="52"/>
      <c r="L797" s="52"/>
      <c r="M797" s="62"/>
    </row>
    <row r="798">
      <c r="A798" s="16">
        <f t="shared" si="3"/>
        <v>795</v>
      </c>
      <c r="B798" s="90"/>
      <c r="C798" s="90"/>
      <c r="D798" s="90"/>
      <c r="E798" s="90"/>
      <c r="F798" s="92"/>
      <c r="G798" s="90"/>
      <c r="H798" s="90"/>
      <c r="I798" s="73"/>
      <c r="K798" s="52"/>
      <c r="L798" s="52"/>
      <c r="M798" s="62"/>
    </row>
    <row r="799">
      <c r="A799" s="16">
        <f t="shared" si="3"/>
        <v>796</v>
      </c>
      <c r="B799" s="90"/>
      <c r="C799" s="90"/>
      <c r="D799" s="90"/>
      <c r="E799" s="90"/>
      <c r="F799" s="92"/>
      <c r="G799" s="90"/>
      <c r="H799" s="90"/>
      <c r="I799" s="73"/>
      <c r="K799" s="52"/>
      <c r="L799" s="52"/>
      <c r="M799" s="62"/>
    </row>
    <row r="800">
      <c r="A800" s="16">
        <f t="shared" si="3"/>
        <v>797</v>
      </c>
      <c r="B800" s="90"/>
      <c r="C800" s="90"/>
      <c r="D800" s="90"/>
      <c r="E800" s="90"/>
      <c r="F800" s="92"/>
      <c r="G800" s="90"/>
      <c r="H800" s="90"/>
      <c r="I800" s="73"/>
      <c r="K800" s="52"/>
      <c r="L800" s="52"/>
      <c r="M800" s="62"/>
    </row>
    <row r="801">
      <c r="A801" s="16">
        <f t="shared" si="3"/>
        <v>798</v>
      </c>
      <c r="B801" s="90"/>
      <c r="C801" s="90"/>
      <c r="D801" s="90"/>
      <c r="E801" s="90"/>
      <c r="F801" s="92"/>
      <c r="G801" s="90"/>
      <c r="H801" s="90"/>
      <c r="I801" s="73"/>
      <c r="K801" s="52"/>
      <c r="L801" s="52"/>
      <c r="M801" s="62"/>
    </row>
    <row r="802">
      <c r="A802" s="16">
        <f t="shared" si="3"/>
        <v>799</v>
      </c>
      <c r="B802" s="90"/>
      <c r="C802" s="90"/>
      <c r="D802" s="90"/>
      <c r="E802" s="90"/>
      <c r="F802" s="92"/>
      <c r="G802" s="90"/>
      <c r="H802" s="90"/>
      <c r="I802" s="73"/>
      <c r="K802" s="52"/>
      <c r="L802" s="52"/>
      <c r="M802" s="62"/>
    </row>
    <row r="803">
      <c r="A803" s="16">
        <f t="shared" si="3"/>
        <v>800</v>
      </c>
      <c r="B803" s="90"/>
      <c r="C803" s="90"/>
      <c r="D803" s="90"/>
      <c r="E803" s="90"/>
      <c r="F803" s="92"/>
      <c r="G803" s="90"/>
      <c r="H803" s="90"/>
      <c r="I803" s="73"/>
      <c r="K803" s="52"/>
      <c r="L803" s="52"/>
      <c r="M803" s="62"/>
    </row>
    <row r="804">
      <c r="A804" s="16">
        <f t="shared" si="3"/>
        <v>801</v>
      </c>
      <c r="B804" s="90"/>
      <c r="C804" s="90"/>
      <c r="D804" s="90"/>
      <c r="E804" s="90"/>
      <c r="F804" s="92"/>
      <c r="G804" s="90"/>
      <c r="H804" s="90"/>
      <c r="I804" s="73"/>
      <c r="K804" s="52"/>
      <c r="L804" s="52"/>
      <c r="M804" s="62"/>
    </row>
    <row r="805">
      <c r="A805" s="16">
        <f t="shared" si="3"/>
        <v>802</v>
      </c>
      <c r="B805" s="90"/>
      <c r="C805" s="90"/>
      <c r="D805" s="90"/>
      <c r="E805" s="90"/>
      <c r="F805" s="92"/>
      <c r="G805" s="90"/>
      <c r="H805" s="90"/>
      <c r="I805" s="73"/>
      <c r="K805" s="52"/>
      <c r="L805" s="52"/>
      <c r="M805" s="62"/>
    </row>
    <row r="806">
      <c r="A806" s="16">
        <f t="shared" si="3"/>
        <v>803</v>
      </c>
      <c r="B806" s="90"/>
      <c r="C806" s="90"/>
      <c r="D806" s="90"/>
      <c r="E806" s="90"/>
      <c r="F806" s="92"/>
      <c r="G806" s="90"/>
      <c r="H806" s="90"/>
      <c r="I806" s="73"/>
      <c r="K806" s="52"/>
      <c r="L806" s="52"/>
      <c r="M806" s="62"/>
    </row>
    <row r="807">
      <c r="A807" s="16">
        <f t="shared" si="3"/>
        <v>804</v>
      </c>
      <c r="B807" s="90"/>
      <c r="C807" s="90"/>
      <c r="D807" s="90"/>
      <c r="E807" s="90"/>
      <c r="F807" s="92"/>
      <c r="G807" s="90"/>
      <c r="H807" s="90"/>
      <c r="I807" s="73"/>
      <c r="K807" s="52"/>
      <c r="L807" s="52"/>
      <c r="M807" s="62"/>
    </row>
    <row r="808">
      <c r="A808" s="16">
        <f t="shared" si="3"/>
        <v>805</v>
      </c>
      <c r="B808" s="90"/>
      <c r="C808" s="90"/>
      <c r="D808" s="90"/>
      <c r="E808" s="90"/>
      <c r="F808" s="92"/>
      <c r="G808" s="90"/>
      <c r="H808" s="90"/>
      <c r="I808" s="73"/>
      <c r="K808" s="52"/>
      <c r="L808" s="52"/>
      <c r="M808" s="62"/>
    </row>
    <row r="809">
      <c r="A809" s="16">
        <f t="shared" si="3"/>
        <v>806</v>
      </c>
      <c r="B809" s="90"/>
      <c r="C809" s="90"/>
      <c r="D809" s="90"/>
      <c r="E809" s="90"/>
      <c r="F809" s="92"/>
      <c r="G809" s="90"/>
      <c r="H809" s="90"/>
      <c r="I809" s="73"/>
      <c r="K809" s="52"/>
      <c r="L809" s="52"/>
      <c r="M809" s="62"/>
    </row>
    <row r="810">
      <c r="A810" s="16">
        <f t="shared" si="3"/>
        <v>807</v>
      </c>
      <c r="B810" s="90"/>
      <c r="C810" s="90"/>
      <c r="D810" s="90"/>
      <c r="E810" s="90"/>
      <c r="F810" s="92"/>
      <c r="G810" s="90"/>
      <c r="H810" s="90"/>
      <c r="I810" s="73"/>
      <c r="K810" s="52"/>
      <c r="L810" s="52"/>
      <c r="M810" s="62"/>
    </row>
    <row r="811">
      <c r="A811" s="16">
        <f t="shared" si="3"/>
        <v>808</v>
      </c>
      <c r="B811" s="90"/>
      <c r="C811" s="90"/>
      <c r="D811" s="90"/>
      <c r="E811" s="90"/>
      <c r="F811" s="92"/>
      <c r="G811" s="90"/>
      <c r="H811" s="90"/>
      <c r="I811" s="73"/>
      <c r="K811" s="52"/>
      <c r="L811" s="52"/>
      <c r="M811" s="62"/>
    </row>
    <row r="812">
      <c r="A812" s="16">
        <f t="shared" si="3"/>
        <v>809</v>
      </c>
      <c r="B812" s="90"/>
      <c r="C812" s="90"/>
      <c r="D812" s="90"/>
      <c r="E812" s="90"/>
      <c r="F812" s="92"/>
      <c r="G812" s="90"/>
      <c r="H812" s="90"/>
      <c r="I812" s="73"/>
      <c r="K812" s="52"/>
      <c r="L812" s="52"/>
      <c r="M812" s="62"/>
    </row>
    <row r="813">
      <c r="A813" s="16">
        <f t="shared" si="3"/>
        <v>810</v>
      </c>
      <c r="B813" s="90"/>
      <c r="C813" s="90"/>
      <c r="D813" s="90"/>
      <c r="E813" s="90"/>
      <c r="F813" s="92"/>
      <c r="G813" s="90"/>
      <c r="H813" s="90"/>
      <c r="I813" s="73"/>
      <c r="K813" s="52"/>
      <c r="L813" s="52"/>
      <c r="M813" s="62"/>
    </row>
    <row r="814">
      <c r="A814" s="16">
        <f t="shared" si="3"/>
        <v>811</v>
      </c>
      <c r="B814" s="90"/>
      <c r="C814" s="90"/>
      <c r="D814" s="90"/>
      <c r="E814" s="90"/>
      <c r="F814" s="92"/>
      <c r="G814" s="90"/>
      <c r="H814" s="90"/>
      <c r="I814" s="73"/>
      <c r="K814" s="52"/>
      <c r="L814" s="52"/>
      <c r="M814" s="62"/>
    </row>
    <row r="815">
      <c r="A815" s="16">
        <f t="shared" si="3"/>
        <v>812</v>
      </c>
      <c r="B815" s="90"/>
      <c r="C815" s="90"/>
      <c r="D815" s="90"/>
      <c r="E815" s="90"/>
      <c r="F815" s="92"/>
      <c r="G815" s="90"/>
      <c r="H815" s="90"/>
      <c r="I815" s="73"/>
      <c r="K815" s="52"/>
      <c r="L815" s="52"/>
      <c r="M815" s="62"/>
    </row>
    <row r="816">
      <c r="A816" s="16">
        <f t="shared" si="3"/>
        <v>813</v>
      </c>
      <c r="B816" s="90"/>
      <c r="C816" s="90"/>
      <c r="D816" s="90"/>
      <c r="E816" s="90"/>
      <c r="F816" s="92"/>
      <c r="G816" s="90"/>
      <c r="H816" s="90"/>
      <c r="I816" s="73"/>
      <c r="K816" s="52"/>
      <c r="L816" s="52"/>
      <c r="M816" s="62"/>
    </row>
    <row r="817">
      <c r="A817" s="16">
        <f t="shared" si="3"/>
        <v>814</v>
      </c>
      <c r="B817" s="90"/>
      <c r="C817" s="90"/>
      <c r="D817" s="90"/>
      <c r="E817" s="90"/>
      <c r="F817" s="92"/>
      <c r="G817" s="90"/>
      <c r="H817" s="90"/>
      <c r="I817" s="73"/>
      <c r="K817" s="52"/>
      <c r="L817" s="52"/>
      <c r="M817" s="62"/>
    </row>
    <row r="818">
      <c r="A818" s="16">
        <f t="shared" si="3"/>
        <v>815</v>
      </c>
      <c r="B818" s="90"/>
      <c r="C818" s="90"/>
      <c r="D818" s="90"/>
      <c r="E818" s="90"/>
      <c r="F818" s="92"/>
      <c r="G818" s="90"/>
      <c r="H818" s="90"/>
      <c r="I818" s="73"/>
      <c r="K818" s="52"/>
      <c r="L818" s="52"/>
      <c r="M818" s="62"/>
    </row>
    <row r="819">
      <c r="A819" s="16">
        <f t="shared" si="3"/>
        <v>816</v>
      </c>
      <c r="B819" s="90"/>
      <c r="C819" s="90"/>
      <c r="D819" s="90"/>
      <c r="E819" s="90"/>
      <c r="F819" s="92"/>
      <c r="G819" s="90"/>
      <c r="H819" s="90"/>
      <c r="I819" s="73"/>
      <c r="K819" s="52"/>
      <c r="L819" s="52"/>
      <c r="M819" s="62"/>
    </row>
    <row r="820">
      <c r="A820" s="16">
        <f t="shared" si="3"/>
        <v>817</v>
      </c>
      <c r="B820" s="90"/>
      <c r="C820" s="90"/>
      <c r="D820" s="90"/>
      <c r="E820" s="90"/>
      <c r="F820" s="92"/>
      <c r="G820" s="90"/>
      <c r="H820" s="90"/>
      <c r="I820" s="73"/>
      <c r="K820" s="52"/>
      <c r="L820" s="52"/>
      <c r="M820" s="62"/>
    </row>
    <row r="821">
      <c r="A821" s="16">
        <f t="shared" si="3"/>
        <v>818</v>
      </c>
      <c r="B821" s="90"/>
      <c r="C821" s="90"/>
      <c r="D821" s="90"/>
      <c r="E821" s="90"/>
      <c r="F821" s="92"/>
      <c r="G821" s="90"/>
      <c r="H821" s="90"/>
      <c r="I821" s="73"/>
      <c r="K821" s="52"/>
      <c r="L821" s="52"/>
      <c r="M821" s="62"/>
    </row>
    <row r="822">
      <c r="A822" s="16">
        <f t="shared" si="3"/>
        <v>819</v>
      </c>
      <c r="B822" s="90"/>
      <c r="C822" s="90"/>
      <c r="D822" s="90"/>
      <c r="E822" s="90"/>
      <c r="F822" s="92"/>
      <c r="G822" s="90"/>
      <c r="H822" s="90"/>
      <c r="I822" s="73"/>
      <c r="K822" s="52"/>
      <c r="L822" s="52"/>
      <c r="M822" s="62"/>
    </row>
    <row r="823">
      <c r="A823" s="16">
        <f t="shared" si="3"/>
        <v>820</v>
      </c>
      <c r="B823" s="90"/>
      <c r="C823" s="90"/>
      <c r="D823" s="90"/>
      <c r="E823" s="90"/>
      <c r="F823" s="92"/>
      <c r="G823" s="90"/>
      <c r="H823" s="90"/>
      <c r="I823" s="73"/>
      <c r="K823" s="52"/>
      <c r="L823" s="52"/>
      <c r="M823" s="62"/>
    </row>
    <row r="824">
      <c r="A824" s="16">
        <f t="shared" si="3"/>
        <v>821</v>
      </c>
      <c r="B824" s="90"/>
      <c r="C824" s="90"/>
      <c r="D824" s="90"/>
      <c r="E824" s="90"/>
      <c r="F824" s="92"/>
      <c r="G824" s="90"/>
      <c r="H824" s="90"/>
      <c r="I824" s="73"/>
      <c r="K824" s="52"/>
      <c r="L824" s="52"/>
      <c r="M824" s="62"/>
    </row>
    <row r="825">
      <c r="A825" s="16">
        <f t="shared" si="3"/>
        <v>822</v>
      </c>
      <c r="B825" s="90"/>
      <c r="C825" s="90"/>
      <c r="D825" s="90"/>
      <c r="E825" s="90"/>
      <c r="F825" s="92"/>
      <c r="G825" s="90"/>
      <c r="H825" s="90"/>
      <c r="I825" s="73"/>
      <c r="K825" s="52"/>
      <c r="L825" s="52"/>
      <c r="M825" s="62"/>
    </row>
    <row r="826">
      <c r="A826" s="16">
        <f t="shared" si="3"/>
        <v>823</v>
      </c>
      <c r="B826" s="90"/>
      <c r="C826" s="90"/>
      <c r="D826" s="90"/>
      <c r="E826" s="90"/>
      <c r="F826" s="92"/>
      <c r="G826" s="90"/>
      <c r="H826" s="90"/>
      <c r="I826" s="73"/>
      <c r="K826" s="52"/>
      <c r="L826" s="52"/>
      <c r="M826" s="62"/>
    </row>
    <row r="827">
      <c r="A827" s="16">
        <f t="shared" si="3"/>
        <v>824</v>
      </c>
      <c r="B827" s="90"/>
      <c r="C827" s="90"/>
      <c r="D827" s="90"/>
      <c r="E827" s="90"/>
      <c r="F827" s="92"/>
      <c r="G827" s="90"/>
      <c r="H827" s="90"/>
      <c r="I827" s="73"/>
      <c r="K827" s="52"/>
      <c r="L827" s="52"/>
      <c r="M827" s="62"/>
    </row>
    <row r="828">
      <c r="A828" s="16">
        <f t="shared" si="3"/>
        <v>825</v>
      </c>
      <c r="B828" s="90"/>
      <c r="C828" s="90"/>
      <c r="D828" s="90"/>
      <c r="E828" s="90"/>
      <c r="F828" s="92"/>
      <c r="G828" s="90"/>
      <c r="H828" s="90"/>
      <c r="I828" s="73"/>
      <c r="K828" s="52"/>
      <c r="L828" s="52"/>
      <c r="M828" s="62"/>
    </row>
    <row r="829">
      <c r="A829" s="16">
        <f t="shared" si="3"/>
        <v>826</v>
      </c>
      <c r="B829" s="90"/>
      <c r="C829" s="90"/>
      <c r="D829" s="90"/>
      <c r="E829" s="90"/>
      <c r="F829" s="92"/>
      <c r="G829" s="90"/>
      <c r="H829" s="90"/>
      <c r="I829" s="73"/>
      <c r="K829" s="52"/>
      <c r="L829" s="52"/>
      <c r="M829" s="62"/>
    </row>
    <row r="830">
      <c r="A830" s="16">
        <f t="shared" si="3"/>
        <v>827</v>
      </c>
      <c r="B830" s="90"/>
      <c r="C830" s="90"/>
      <c r="D830" s="90"/>
      <c r="E830" s="90"/>
      <c r="F830" s="92"/>
      <c r="G830" s="90"/>
      <c r="H830" s="90"/>
      <c r="I830" s="73"/>
      <c r="K830" s="52"/>
      <c r="L830" s="52"/>
      <c r="M830" s="62"/>
    </row>
    <row r="831">
      <c r="A831" s="16">
        <f t="shared" si="3"/>
        <v>828</v>
      </c>
      <c r="B831" s="90"/>
      <c r="C831" s="90"/>
      <c r="D831" s="90"/>
      <c r="E831" s="90"/>
      <c r="F831" s="92"/>
      <c r="G831" s="90"/>
      <c r="H831" s="90"/>
      <c r="I831" s="73"/>
      <c r="K831" s="52"/>
      <c r="L831" s="52"/>
      <c r="M831" s="62"/>
    </row>
    <row r="832">
      <c r="A832" s="16">
        <f t="shared" si="3"/>
        <v>829</v>
      </c>
      <c r="B832" s="90"/>
      <c r="C832" s="90"/>
      <c r="D832" s="90"/>
      <c r="E832" s="90"/>
      <c r="F832" s="92"/>
      <c r="G832" s="90"/>
      <c r="H832" s="90"/>
      <c r="I832" s="73"/>
      <c r="K832" s="52"/>
      <c r="L832" s="52"/>
      <c r="M832" s="62"/>
    </row>
    <row r="833">
      <c r="A833" s="16">
        <f t="shared" si="3"/>
        <v>830</v>
      </c>
      <c r="B833" s="90"/>
      <c r="C833" s="90"/>
      <c r="D833" s="90"/>
      <c r="E833" s="90"/>
      <c r="F833" s="92"/>
      <c r="G833" s="90"/>
      <c r="H833" s="90"/>
      <c r="I833" s="73"/>
      <c r="K833" s="52"/>
      <c r="L833" s="52"/>
      <c r="M833" s="62"/>
    </row>
    <row r="834">
      <c r="A834" s="16">
        <f t="shared" si="3"/>
        <v>831</v>
      </c>
      <c r="B834" s="90"/>
      <c r="C834" s="90"/>
      <c r="D834" s="90"/>
      <c r="E834" s="90"/>
      <c r="F834" s="92"/>
      <c r="G834" s="90"/>
      <c r="H834" s="90"/>
      <c r="I834" s="73"/>
      <c r="K834" s="52"/>
      <c r="L834" s="52"/>
      <c r="M834" s="62"/>
    </row>
    <row r="835">
      <c r="A835" s="16">
        <f t="shared" si="3"/>
        <v>832</v>
      </c>
      <c r="B835" s="90"/>
      <c r="C835" s="90"/>
      <c r="D835" s="90"/>
      <c r="E835" s="90"/>
      <c r="F835" s="92"/>
      <c r="G835" s="90"/>
      <c r="H835" s="90"/>
      <c r="I835" s="73"/>
      <c r="K835" s="52"/>
      <c r="L835" s="52"/>
      <c r="M835" s="62"/>
    </row>
    <row r="836">
      <c r="A836" s="16">
        <f t="shared" si="3"/>
        <v>833</v>
      </c>
      <c r="B836" s="90"/>
      <c r="C836" s="90"/>
      <c r="D836" s="90"/>
      <c r="E836" s="90"/>
      <c r="F836" s="92"/>
      <c r="G836" s="90"/>
      <c r="H836" s="90"/>
      <c r="I836" s="73"/>
      <c r="K836" s="52"/>
      <c r="L836" s="52"/>
      <c r="M836" s="62"/>
    </row>
    <row r="837">
      <c r="A837" s="16">
        <f t="shared" si="3"/>
        <v>834</v>
      </c>
      <c r="B837" s="90"/>
      <c r="C837" s="90"/>
      <c r="D837" s="90"/>
      <c r="E837" s="90"/>
      <c r="F837" s="92"/>
      <c r="G837" s="90"/>
      <c r="H837" s="90"/>
      <c r="I837" s="73"/>
      <c r="K837" s="52"/>
      <c r="L837" s="52"/>
      <c r="M837" s="62"/>
    </row>
    <row r="838">
      <c r="A838" s="16">
        <f t="shared" si="3"/>
        <v>835</v>
      </c>
      <c r="B838" s="90"/>
      <c r="C838" s="90"/>
      <c r="D838" s="90"/>
      <c r="E838" s="90"/>
      <c r="F838" s="92"/>
      <c r="G838" s="90"/>
      <c r="H838" s="90"/>
      <c r="I838" s="73"/>
      <c r="K838" s="52"/>
      <c r="L838" s="52"/>
      <c r="M838" s="62"/>
    </row>
    <row r="839">
      <c r="A839" s="16">
        <f t="shared" si="3"/>
        <v>836</v>
      </c>
      <c r="B839" s="90"/>
      <c r="C839" s="90"/>
      <c r="D839" s="90"/>
      <c r="E839" s="90"/>
      <c r="F839" s="92"/>
      <c r="G839" s="90"/>
      <c r="H839" s="90"/>
      <c r="I839" s="73"/>
      <c r="K839" s="52"/>
      <c r="L839" s="52"/>
      <c r="M839" s="62"/>
    </row>
    <row r="840">
      <c r="A840" s="16">
        <f t="shared" si="3"/>
        <v>837</v>
      </c>
      <c r="B840" s="90"/>
      <c r="C840" s="90"/>
      <c r="D840" s="90"/>
      <c r="E840" s="90"/>
      <c r="F840" s="92"/>
      <c r="G840" s="90"/>
      <c r="H840" s="90"/>
      <c r="I840" s="73"/>
      <c r="K840" s="52"/>
      <c r="L840" s="52"/>
      <c r="M840" s="62"/>
    </row>
    <row r="841">
      <c r="A841" s="16">
        <f t="shared" si="3"/>
        <v>838</v>
      </c>
      <c r="B841" s="90"/>
      <c r="C841" s="90"/>
      <c r="D841" s="90"/>
      <c r="E841" s="90"/>
      <c r="F841" s="92"/>
      <c r="G841" s="90"/>
      <c r="H841" s="90"/>
      <c r="I841" s="73"/>
      <c r="K841" s="52"/>
      <c r="L841" s="52"/>
      <c r="M841" s="62"/>
    </row>
    <row r="842">
      <c r="A842" s="16">
        <f t="shared" si="3"/>
        <v>839</v>
      </c>
      <c r="B842" s="90"/>
      <c r="C842" s="90"/>
      <c r="D842" s="90"/>
      <c r="E842" s="90"/>
      <c r="F842" s="92"/>
      <c r="G842" s="90"/>
      <c r="H842" s="90"/>
      <c r="I842" s="73"/>
      <c r="K842" s="52"/>
      <c r="L842" s="52"/>
      <c r="M842" s="62"/>
    </row>
    <row r="843">
      <c r="A843" s="16">
        <f t="shared" si="3"/>
        <v>840</v>
      </c>
      <c r="B843" s="90"/>
      <c r="C843" s="90"/>
      <c r="D843" s="90"/>
      <c r="E843" s="90"/>
      <c r="F843" s="92"/>
      <c r="G843" s="90"/>
      <c r="H843" s="90"/>
      <c r="I843" s="73"/>
      <c r="K843" s="52"/>
      <c r="L843" s="52"/>
      <c r="M843" s="62"/>
    </row>
    <row r="844">
      <c r="A844" s="16">
        <f t="shared" si="3"/>
        <v>841</v>
      </c>
      <c r="B844" s="90"/>
      <c r="C844" s="90"/>
      <c r="D844" s="90"/>
      <c r="E844" s="90"/>
      <c r="F844" s="92"/>
      <c r="G844" s="90"/>
      <c r="H844" s="90"/>
      <c r="I844" s="73"/>
      <c r="K844" s="52"/>
      <c r="L844" s="52"/>
      <c r="M844" s="62"/>
    </row>
    <row r="845">
      <c r="A845" s="16">
        <f t="shared" si="3"/>
        <v>842</v>
      </c>
      <c r="B845" s="90"/>
      <c r="C845" s="90"/>
      <c r="D845" s="90"/>
      <c r="E845" s="90"/>
      <c r="F845" s="92"/>
      <c r="G845" s="90"/>
      <c r="H845" s="90"/>
      <c r="I845" s="73"/>
      <c r="K845" s="52"/>
      <c r="L845" s="52"/>
      <c r="M845" s="62"/>
    </row>
    <row r="846">
      <c r="A846" s="16">
        <f t="shared" si="3"/>
        <v>843</v>
      </c>
      <c r="B846" s="90"/>
      <c r="C846" s="90"/>
      <c r="D846" s="90"/>
      <c r="E846" s="90"/>
      <c r="F846" s="92"/>
      <c r="G846" s="90"/>
      <c r="H846" s="90"/>
      <c r="I846" s="73"/>
      <c r="K846" s="52"/>
      <c r="L846" s="52"/>
      <c r="M846" s="62"/>
    </row>
    <row r="847">
      <c r="A847" s="16">
        <f t="shared" si="3"/>
        <v>844</v>
      </c>
      <c r="B847" s="90"/>
      <c r="C847" s="90"/>
      <c r="D847" s="90"/>
      <c r="E847" s="90"/>
      <c r="F847" s="92"/>
      <c r="G847" s="90"/>
      <c r="H847" s="90"/>
      <c r="I847" s="73"/>
      <c r="K847" s="52"/>
      <c r="L847" s="52"/>
      <c r="M847" s="62"/>
    </row>
    <row r="848">
      <c r="A848" s="16">
        <f t="shared" si="3"/>
        <v>845</v>
      </c>
      <c r="B848" s="90"/>
      <c r="C848" s="90"/>
      <c r="D848" s="90"/>
      <c r="E848" s="90"/>
      <c r="F848" s="92"/>
      <c r="G848" s="90"/>
      <c r="H848" s="90"/>
      <c r="I848" s="73"/>
      <c r="K848" s="52"/>
      <c r="L848" s="52"/>
      <c r="M848" s="62"/>
    </row>
    <row r="849">
      <c r="A849" s="16">
        <f t="shared" si="3"/>
        <v>846</v>
      </c>
      <c r="B849" s="90"/>
      <c r="C849" s="90"/>
      <c r="D849" s="90"/>
      <c r="E849" s="90"/>
      <c r="F849" s="92"/>
      <c r="G849" s="90"/>
      <c r="H849" s="90"/>
      <c r="I849" s="73"/>
      <c r="K849" s="52"/>
      <c r="L849" s="52"/>
      <c r="M849" s="62"/>
    </row>
    <row r="850">
      <c r="A850" s="16">
        <f t="shared" si="3"/>
        <v>847</v>
      </c>
      <c r="B850" s="90"/>
      <c r="C850" s="90"/>
      <c r="D850" s="90"/>
      <c r="E850" s="90"/>
      <c r="F850" s="92"/>
      <c r="G850" s="90"/>
      <c r="H850" s="90"/>
      <c r="I850" s="73"/>
      <c r="K850" s="52"/>
      <c r="L850" s="52"/>
      <c r="M850" s="62"/>
    </row>
    <row r="851">
      <c r="A851" s="16">
        <f t="shared" si="3"/>
        <v>848</v>
      </c>
      <c r="B851" s="90"/>
      <c r="C851" s="90"/>
      <c r="D851" s="90"/>
      <c r="E851" s="90"/>
      <c r="F851" s="92"/>
      <c r="G851" s="90"/>
      <c r="H851" s="90"/>
      <c r="I851" s="73"/>
      <c r="K851" s="52"/>
      <c r="L851" s="52"/>
      <c r="M851" s="62"/>
    </row>
    <row r="852">
      <c r="A852" s="16">
        <f t="shared" si="3"/>
        <v>849</v>
      </c>
      <c r="B852" s="90"/>
      <c r="C852" s="90"/>
      <c r="D852" s="90"/>
      <c r="E852" s="90"/>
      <c r="F852" s="92"/>
      <c r="G852" s="90"/>
      <c r="H852" s="90"/>
      <c r="I852" s="73"/>
      <c r="K852" s="52"/>
      <c r="L852" s="52"/>
      <c r="M852" s="62"/>
    </row>
    <row r="853">
      <c r="A853" s="16">
        <f t="shared" si="3"/>
        <v>850</v>
      </c>
      <c r="B853" s="90"/>
      <c r="C853" s="90"/>
      <c r="D853" s="90"/>
      <c r="E853" s="90"/>
      <c r="F853" s="92"/>
      <c r="G853" s="90"/>
      <c r="H853" s="90"/>
      <c r="I853" s="73"/>
      <c r="K853" s="52"/>
      <c r="L853" s="52"/>
      <c r="M853" s="62"/>
    </row>
    <row r="854">
      <c r="A854" s="16">
        <f t="shared" si="3"/>
        <v>851</v>
      </c>
      <c r="B854" s="90"/>
      <c r="C854" s="90"/>
      <c r="D854" s="90"/>
      <c r="E854" s="90"/>
      <c r="F854" s="92"/>
      <c r="G854" s="90"/>
      <c r="H854" s="90"/>
      <c r="I854" s="73"/>
      <c r="K854" s="52"/>
      <c r="L854" s="52"/>
      <c r="M854" s="62"/>
    </row>
    <row r="855">
      <c r="A855" s="16">
        <f t="shared" si="3"/>
        <v>852</v>
      </c>
      <c r="B855" s="90"/>
      <c r="C855" s="90"/>
      <c r="D855" s="90"/>
      <c r="E855" s="90"/>
      <c r="F855" s="92"/>
      <c r="G855" s="90"/>
      <c r="H855" s="90"/>
      <c r="I855" s="73"/>
      <c r="K855" s="52"/>
      <c r="L855" s="52"/>
      <c r="M855" s="62"/>
    </row>
    <row r="856">
      <c r="A856" s="16">
        <f t="shared" si="3"/>
        <v>853</v>
      </c>
      <c r="B856" s="90"/>
      <c r="C856" s="90"/>
      <c r="D856" s="90"/>
      <c r="E856" s="90"/>
      <c r="F856" s="92"/>
      <c r="G856" s="90"/>
      <c r="H856" s="90"/>
      <c r="I856" s="73"/>
      <c r="K856" s="52"/>
      <c r="L856" s="52"/>
      <c r="M856" s="62"/>
    </row>
    <row r="857">
      <c r="A857" s="16">
        <f t="shared" si="3"/>
        <v>854</v>
      </c>
      <c r="B857" s="90"/>
      <c r="C857" s="90"/>
      <c r="D857" s="90"/>
      <c r="E857" s="90"/>
      <c r="F857" s="92"/>
      <c r="G857" s="90"/>
      <c r="H857" s="90"/>
      <c r="I857" s="73"/>
      <c r="K857" s="52"/>
      <c r="L857" s="52"/>
      <c r="M857" s="62"/>
    </row>
    <row r="858">
      <c r="A858" s="16">
        <f t="shared" si="3"/>
        <v>855</v>
      </c>
      <c r="B858" s="90"/>
      <c r="C858" s="90"/>
      <c r="D858" s="90"/>
      <c r="E858" s="90"/>
      <c r="F858" s="92"/>
      <c r="G858" s="90"/>
      <c r="H858" s="90"/>
      <c r="I858" s="73"/>
      <c r="K858" s="52"/>
      <c r="L858" s="52"/>
      <c r="M858" s="62"/>
    </row>
    <row r="859">
      <c r="A859" s="16">
        <f t="shared" si="3"/>
        <v>856</v>
      </c>
      <c r="B859" s="90"/>
      <c r="C859" s="90"/>
      <c r="D859" s="90"/>
      <c r="E859" s="90"/>
      <c r="F859" s="92"/>
      <c r="G859" s="90"/>
      <c r="H859" s="90"/>
      <c r="I859" s="73"/>
      <c r="K859" s="52"/>
      <c r="L859" s="52"/>
      <c r="M859" s="62"/>
    </row>
    <row r="860">
      <c r="A860" s="16">
        <f t="shared" si="3"/>
        <v>857</v>
      </c>
      <c r="B860" s="90"/>
      <c r="C860" s="90"/>
      <c r="D860" s="90"/>
      <c r="E860" s="90"/>
      <c r="F860" s="92"/>
      <c r="G860" s="90"/>
      <c r="H860" s="90"/>
      <c r="I860" s="73"/>
      <c r="K860" s="52"/>
      <c r="L860" s="52"/>
      <c r="M860" s="62"/>
    </row>
    <row r="861">
      <c r="A861" s="16">
        <f t="shared" si="3"/>
        <v>858</v>
      </c>
      <c r="B861" s="90"/>
      <c r="C861" s="90"/>
      <c r="D861" s="90"/>
      <c r="E861" s="90"/>
      <c r="F861" s="92"/>
      <c r="G861" s="90"/>
      <c r="H861" s="90"/>
      <c r="I861" s="73"/>
      <c r="K861" s="52"/>
      <c r="L861" s="52"/>
      <c r="M861" s="62"/>
    </row>
    <row r="862">
      <c r="A862" s="16">
        <f t="shared" si="3"/>
        <v>859</v>
      </c>
      <c r="B862" s="90"/>
      <c r="C862" s="90"/>
      <c r="D862" s="90"/>
      <c r="E862" s="90"/>
      <c r="F862" s="92"/>
      <c r="G862" s="90"/>
      <c r="H862" s="90"/>
      <c r="I862" s="73"/>
      <c r="K862" s="52"/>
      <c r="L862" s="52"/>
      <c r="M862" s="62"/>
    </row>
    <row r="863">
      <c r="A863" s="16">
        <f t="shared" si="3"/>
        <v>860</v>
      </c>
      <c r="B863" s="90"/>
      <c r="C863" s="90"/>
      <c r="D863" s="90"/>
      <c r="E863" s="90"/>
      <c r="F863" s="92"/>
      <c r="G863" s="90"/>
      <c r="H863" s="90"/>
      <c r="I863" s="73"/>
      <c r="K863" s="52"/>
      <c r="L863" s="52"/>
      <c r="M863" s="62"/>
    </row>
    <row r="864">
      <c r="A864" s="16">
        <f t="shared" si="3"/>
        <v>861</v>
      </c>
      <c r="B864" s="90"/>
      <c r="C864" s="90"/>
      <c r="D864" s="90"/>
      <c r="E864" s="90"/>
      <c r="F864" s="92"/>
      <c r="G864" s="90"/>
      <c r="H864" s="90"/>
      <c r="I864" s="73"/>
      <c r="K864" s="52"/>
      <c r="L864" s="52"/>
      <c r="M864" s="62"/>
    </row>
    <row r="865">
      <c r="A865" s="16">
        <f t="shared" si="3"/>
        <v>862</v>
      </c>
      <c r="B865" s="90"/>
      <c r="C865" s="90"/>
      <c r="D865" s="90"/>
      <c r="E865" s="90"/>
      <c r="F865" s="92"/>
      <c r="G865" s="90"/>
      <c r="H865" s="90"/>
      <c r="I865" s="73"/>
      <c r="K865" s="52"/>
      <c r="L865" s="52"/>
      <c r="M865" s="62"/>
    </row>
    <row r="866">
      <c r="A866" s="16">
        <f t="shared" si="3"/>
        <v>863</v>
      </c>
      <c r="B866" s="90"/>
      <c r="C866" s="90"/>
      <c r="D866" s="90"/>
      <c r="E866" s="90"/>
      <c r="F866" s="92"/>
      <c r="G866" s="90"/>
      <c r="H866" s="90"/>
      <c r="I866" s="73"/>
      <c r="K866" s="52"/>
      <c r="L866" s="52"/>
      <c r="M866" s="62"/>
    </row>
    <row r="867">
      <c r="A867" s="16">
        <f t="shared" si="3"/>
        <v>864</v>
      </c>
      <c r="B867" s="90"/>
      <c r="C867" s="90"/>
      <c r="D867" s="90"/>
      <c r="E867" s="90"/>
      <c r="F867" s="92"/>
      <c r="G867" s="90"/>
      <c r="H867" s="90"/>
      <c r="I867" s="73"/>
      <c r="K867" s="52"/>
      <c r="L867" s="52"/>
      <c r="M867" s="62"/>
    </row>
    <row r="868">
      <c r="A868" s="16">
        <f t="shared" si="3"/>
        <v>865</v>
      </c>
      <c r="B868" s="90"/>
      <c r="C868" s="90"/>
      <c r="D868" s="90"/>
      <c r="E868" s="90"/>
      <c r="F868" s="92"/>
      <c r="G868" s="90"/>
      <c r="H868" s="90"/>
      <c r="I868" s="73"/>
      <c r="K868" s="52"/>
      <c r="L868" s="52"/>
      <c r="M868" s="62"/>
    </row>
    <row r="869">
      <c r="A869" s="16">
        <f t="shared" si="3"/>
        <v>866</v>
      </c>
      <c r="B869" s="90"/>
      <c r="C869" s="90"/>
      <c r="D869" s="90"/>
      <c r="E869" s="90"/>
      <c r="F869" s="92"/>
      <c r="G869" s="90"/>
      <c r="H869" s="90"/>
      <c r="I869" s="73"/>
      <c r="K869" s="52"/>
      <c r="L869" s="52"/>
      <c r="M869" s="62"/>
    </row>
    <row r="870">
      <c r="A870" s="16">
        <f t="shared" si="3"/>
        <v>867</v>
      </c>
      <c r="B870" s="90"/>
      <c r="C870" s="90"/>
      <c r="D870" s="90"/>
      <c r="E870" s="90"/>
      <c r="F870" s="92"/>
      <c r="G870" s="90"/>
      <c r="H870" s="90"/>
      <c r="I870" s="73"/>
      <c r="K870" s="52"/>
      <c r="L870" s="52"/>
      <c r="M870" s="62"/>
    </row>
    <row r="871">
      <c r="A871" s="16">
        <f t="shared" si="3"/>
        <v>868</v>
      </c>
      <c r="B871" s="90"/>
      <c r="C871" s="90"/>
      <c r="D871" s="90"/>
      <c r="E871" s="90"/>
      <c r="F871" s="92"/>
      <c r="G871" s="90"/>
      <c r="H871" s="90"/>
      <c r="I871" s="73"/>
      <c r="K871" s="52"/>
      <c r="L871" s="52"/>
      <c r="M871" s="62"/>
    </row>
    <row r="872">
      <c r="A872" s="16">
        <f t="shared" si="3"/>
        <v>869</v>
      </c>
      <c r="B872" s="90"/>
      <c r="C872" s="90"/>
      <c r="D872" s="90"/>
      <c r="E872" s="90"/>
      <c r="F872" s="92"/>
      <c r="G872" s="90"/>
      <c r="H872" s="90"/>
      <c r="I872" s="73"/>
      <c r="K872" s="52"/>
      <c r="L872" s="52"/>
      <c r="M872" s="62"/>
    </row>
    <row r="873">
      <c r="A873" s="16">
        <f t="shared" si="3"/>
        <v>870</v>
      </c>
      <c r="B873" s="90"/>
      <c r="C873" s="90"/>
      <c r="D873" s="90"/>
      <c r="E873" s="90"/>
      <c r="F873" s="92"/>
      <c r="G873" s="90"/>
      <c r="H873" s="90"/>
      <c r="I873" s="73"/>
      <c r="K873" s="52"/>
      <c r="L873" s="52"/>
      <c r="M873" s="62"/>
    </row>
    <row r="874">
      <c r="A874" s="16">
        <f t="shared" si="3"/>
        <v>871</v>
      </c>
      <c r="B874" s="90"/>
      <c r="C874" s="90"/>
      <c r="D874" s="90"/>
      <c r="E874" s="90"/>
      <c r="F874" s="92"/>
      <c r="G874" s="90"/>
      <c r="H874" s="90"/>
      <c r="I874" s="73"/>
      <c r="K874" s="52"/>
      <c r="L874" s="52"/>
      <c r="M874" s="62"/>
    </row>
    <row r="875">
      <c r="A875" s="16">
        <f t="shared" si="3"/>
        <v>872</v>
      </c>
      <c r="B875" s="90"/>
      <c r="C875" s="90"/>
      <c r="D875" s="90"/>
      <c r="E875" s="90"/>
      <c r="F875" s="92"/>
      <c r="G875" s="90"/>
      <c r="H875" s="90"/>
      <c r="I875" s="73"/>
      <c r="K875" s="52"/>
      <c r="L875" s="52"/>
      <c r="M875" s="62"/>
    </row>
    <row r="876">
      <c r="A876" s="16">
        <f t="shared" si="3"/>
        <v>873</v>
      </c>
      <c r="B876" s="90"/>
      <c r="C876" s="90"/>
      <c r="D876" s="90"/>
      <c r="E876" s="90"/>
      <c r="F876" s="92"/>
      <c r="G876" s="90"/>
      <c r="H876" s="90"/>
      <c r="I876" s="73"/>
      <c r="K876" s="52"/>
      <c r="L876" s="52"/>
      <c r="M876" s="62"/>
    </row>
    <row r="877">
      <c r="A877" s="16">
        <f t="shared" si="3"/>
        <v>874</v>
      </c>
      <c r="B877" s="90"/>
      <c r="C877" s="90"/>
      <c r="D877" s="90"/>
      <c r="E877" s="90"/>
      <c r="F877" s="92"/>
      <c r="G877" s="90"/>
      <c r="H877" s="90"/>
      <c r="I877" s="73"/>
      <c r="K877" s="52"/>
      <c r="L877" s="52"/>
      <c r="M877" s="62"/>
    </row>
    <row r="878">
      <c r="A878" s="16">
        <f t="shared" si="3"/>
        <v>875</v>
      </c>
      <c r="B878" s="90"/>
      <c r="C878" s="90"/>
      <c r="D878" s="90"/>
      <c r="E878" s="90"/>
      <c r="F878" s="92"/>
      <c r="G878" s="90"/>
      <c r="H878" s="90"/>
      <c r="I878" s="73"/>
      <c r="K878" s="52"/>
      <c r="L878" s="52"/>
      <c r="M878" s="62"/>
    </row>
    <row r="879">
      <c r="A879" s="16">
        <f t="shared" si="3"/>
        <v>876</v>
      </c>
      <c r="B879" s="90"/>
      <c r="C879" s="90"/>
      <c r="D879" s="90"/>
      <c r="E879" s="90"/>
      <c r="F879" s="92"/>
      <c r="G879" s="90"/>
      <c r="H879" s="90"/>
      <c r="I879" s="73"/>
      <c r="K879" s="52"/>
      <c r="L879" s="52"/>
      <c r="M879" s="62"/>
    </row>
    <row r="880">
      <c r="A880" s="16">
        <f t="shared" si="3"/>
        <v>877</v>
      </c>
      <c r="B880" s="90"/>
      <c r="C880" s="90"/>
      <c r="D880" s="90"/>
      <c r="E880" s="90"/>
      <c r="F880" s="92"/>
      <c r="G880" s="90"/>
      <c r="H880" s="90"/>
      <c r="I880" s="73"/>
      <c r="K880" s="52"/>
      <c r="L880" s="52"/>
      <c r="M880" s="62"/>
    </row>
    <row r="881">
      <c r="A881" s="16">
        <f t="shared" si="3"/>
        <v>878</v>
      </c>
      <c r="B881" s="90"/>
      <c r="C881" s="90"/>
      <c r="D881" s="90"/>
      <c r="E881" s="90"/>
      <c r="F881" s="92"/>
      <c r="G881" s="90"/>
      <c r="H881" s="90"/>
      <c r="I881" s="73"/>
      <c r="K881" s="52"/>
      <c r="L881" s="52"/>
      <c r="M881" s="62"/>
    </row>
    <row r="882">
      <c r="A882" s="16">
        <f t="shared" si="3"/>
        <v>879</v>
      </c>
      <c r="B882" s="90"/>
      <c r="C882" s="90"/>
      <c r="D882" s="90"/>
      <c r="E882" s="90"/>
      <c r="F882" s="92"/>
      <c r="G882" s="90"/>
      <c r="H882" s="90"/>
      <c r="I882" s="73"/>
      <c r="K882" s="52"/>
      <c r="L882" s="52"/>
      <c r="M882" s="62"/>
    </row>
    <row r="883">
      <c r="A883" s="16">
        <f t="shared" si="3"/>
        <v>880</v>
      </c>
      <c r="B883" s="90"/>
      <c r="C883" s="90"/>
      <c r="D883" s="90"/>
      <c r="E883" s="90"/>
      <c r="F883" s="92"/>
      <c r="G883" s="90"/>
      <c r="H883" s="90"/>
      <c r="I883" s="73"/>
      <c r="K883" s="52"/>
      <c r="L883" s="52"/>
      <c r="M883" s="62"/>
    </row>
    <row r="884">
      <c r="A884" s="16">
        <f t="shared" si="3"/>
        <v>881</v>
      </c>
      <c r="B884" s="90"/>
      <c r="C884" s="90"/>
      <c r="D884" s="90"/>
      <c r="E884" s="90"/>
      <c r="F884" s="92"/>
      <c r="G884" s="90"/>
      <c r="H884" s="90"/>
      <c r="I884" s="73"/>
      <c r="K884" s="52"/>
      <c r="L884" s="52"/>
      <c r="M884" s="62"/>
    </row>
    <row r="885">
      <c r="A885" s="16">
        <f t="shared" si="3"/>
        <v>882</v>
      </c>
      <c r="B885" s="90"/>
      <c r="C885" s="90"/>
      <c r="D885" s="90"/>
      <c r="E885" s="90"/>
      <c r="F885" s="92"/>
      <c r="G885" s="90"/>
      <c r="H885" s="90"/>
      <c r="I885" s="73"/>
      <c r="K885" s="52"/>
      <c r="L885" s="52"/>
      <c r="M885" s="62"/>
    </row>
    <row r="886">
      <c r="A886" s="16">
        <f t="shared" si="3"/>
        <v>883</v>
      </c>
      <c r="B886" s="90"/>
      <c r="C886" s="90"/>
      <c r="D886" s="90"/>
      <c r="E886" s="90"/>
      <c r="F886" s="92"/>
      <c r="G886" s="90"/>
      <c r="H886" s="90"/>
      <c r="I886" s="73"/>
      <c r="K886" s="52"/>
      <c r="L886" s="52"/>
      <c r="M886" s="62"/>
    </row>
    <row r="887">
      <c r="A887" s="16">
        <f t="shared" si="3"/>
        <v>884</v>
      </c>
      <c r="B887" s="90"/>
      <c r="C887" s="90"/>
      <c r="D887" s="90"/>
      <c r="E887" s="90"/>
      <c r="F887" s="92"/>
      <c r="G887" s="90"/>
      <c r="H887" s="90"/>
      <c r="I887" s="73"/>
      <c r="K887" s="52"/>
      <c r="L887" s="52"/>
      <c r="M887" s="62"/>
    </row>
    <row r="888">
      <c r="A888" s="16">
        <f t="shared" si="3"/>
        <v>885</v>
      </c>
      <c r="B888" s="90"/>
      <c r="C888" s="90"/>
      <c r="D888" s="90"/>
      <c r="E888" s="90"/>
      <c r="F888" s="92"/>
      <c r="G888" s="90"/>
      <c r="H888" s="90"/>
      <c r="I888" s="73"/>
      <c r="K888" s="52"/>
      <c r="L888" s="52"/>
      <c r="M888" s="62"/>
    </row>
    <row r="889">
      <c r="A889" s="16">
        <f t="shared" si="3"/>
        <v>886</v>
      </c>
      <c r="B889" s="90"/>
      <c r="C889" s="90"/>
      <c r="D889" s="90"/>
      <c r="E889" s="90"/>
      <c r="F889" s="92"/>
      <c r="G889" s="90"/>
      <c r="H889" s="90"/>
      <c r="I889" s="73"/>
      <c r="K889" s="52"/>
      <c r="L889" s="52"/>
      <c r="M889" s="62"/>
    </row>
    <row r="890">
      <c r="A890" s="16">
        <f t="shared" si="3"/>
        <v>887</v>
      </c>
      <c r="B890" s="90"/>
      <c r="C890" s="90"/>
      <c r="D890" s="90"/>
      <c r="E890" s="90"/>
      <c r="F890" s="92"/>
      <c r="G890" s="90"/>
      <c r="H890" s="90"/>
      <c r="I890" s="73"/>
      <c r="K890" s="52"/>
      <c r="L890" s="52"/>
      <c r="M890" s="62"/>
    </row>
    <row r="891">
      <c r="A891" s="16">
        <f t="shared" si="3"/>
        <v>888</v>
      </c>
      <c r="B891" s="90"/>
      <c r="C891" s="90"/>
      <c r="D891" s="90"/>
      <c r="E891" s="90"/>
      <c r="F891" s="92"/>
      <c r="G891" s="90"/>
      <c r="H891" s="90"/>
      <c r="I891" s="73"/>
      <c r="K891" s="52"/>
      <c r="L891" s="52"/>
      <c r="M891" s="62"/>
    </row>
    <row r="892">
      <c r="A892" s="16">
        <f t="shared" si="3"/>
        <v>889</v>
      </c>
      <c r="B892" s="90"/>
      <c r="C892" s="90"/>
      <c r="D892" s="90"/>
      <c r="E892" s="90"/>
      <c r="F892" s="92"/>
      <c r="G892" s="90"/>
      <c r="H892" s="90"/>
      <c r="I892" s="73"/>
      <c r="K892" s="52"/>
      <c r="L892" s="52"/>
      <c r="M892" s="62"/>
    </row>
    <row r="893">
      <c r="A893" s="16">
        <f t="shared" si="3"/>
        <v>890</v>
      </c>
      <c r="B893" s="90"/>
      <c r="C893" s="90"/>
      <c r="D893" s="90"/>
      <c r="E893" s="90"/>
      <c r="F893" s="92"/>
      <c r="G893" s="90"/>
      <c r="H893" s="90"/>
      <c r="I893" s="73"/>
      <c r="K893" s="52"/>
      <c r="L893" s="52"/>
      <c r="M893" s="62"/>
    </row>
    <row r="894">
      <c r="A894" s="16">
        <f t="shared" si="3"/>
        <v>891</v>
      </c>
      <c r="B894" s="90"/>
      <c r="C894" s="90"/>
      <c r="D894" s="90"/>
      <c r="E894" s="90"/>
      <c r="F894" s="92"/>
      <c r="G894" s="90"/>
      <c r="H894" s="90"/>
      <c r="I894" s="73"/>
      <c r="K894" s="52"/>
      <c r="L894" s="52"/>
      <c r="M894" s="62"/>
    </row>
    <row r="895">
      <c r="A895" s="16">
        <f t="shared" si="3"/>
        <v>892</v>
      </c>
      <c r="B895" s="90"/>
      <c r="C895" s="90"/>
      <c r="D895" s="90"/>
      <c r="E895" s="90"/>
      <c r="F895" s="92"/>
      <c r="G895" s="90"/>
      <c r="H895" s="90"/>
      <c r="I895" s="73"/>
      <c r="K895" s="52"/>
      <c r="L895" s="52"/>
      <c r="M895" s="62"/>
    </row>
    <row r="896">
      <c r="A896" s="16">
        <f t="shared" si="3"/>
        <v>893</v>
      </c>
      <c r="B896" s="90"/>
      <c r="C896" s="90"/>
      <c r="D896" s="90"/>
      <c r="E896" s="90"/>
      <c r="F896" s="92"/>
      <c r="G896" s="90"/>
      <c r="H896" s="90"/>
      <c r="I896" s="73"/>
      <c r="K896" s="52"/>
      <c r="L896" s="52"/>
      <c r="M896" s="62"/>
    </row>
    <row r="897">
      <c r="A897" s="16">
        <f t="shared" si="3"/>
        <v>894</v>
      </c>
      <c r="B897" s="90"/>
      <c r="C897" s="90"/>
      <c r="D897" s="90"/>
      <c r="E897" s="90"/>
      <c r="F897" s="92"/>
      <c r="G897" s="90"/>
      <c r="H897" s="90"/>
      <c r="I897" s="73"/>
      <c r="K897" s="52"/>
      <c r="L897" s="52"/>
      <c r="M897" s="62"/>
    </row>
    <row r="898">
      <c r="A898" s="16">
        <f t="shared" si="3"/>
        <v>895</v>
      </c>
      <c r="B898" s="90"/>
      <c r="C898" s="90"/>
      <c r="D898" s="90"/>
      <c r="E898" s="90"/>
      <c r="F898" s="92"/>
      <c r="G898" s="90"/>
      <c r="H898" s="90"/>
      <c r="I898" s="73"/>
      <c r="K898" s="52"/>
      <c r="L898" s="52"/>
      <c r="M898" s="62"/>
    </row>
    <row r="899">
      <c r="A899" s="16">
        <f t="shared" si="3"/>
        <v>896</v>
      </c>
      <c r="B899" s="90"/>
      <c r="C899" s="90"/>
      <c r="D899" s="90"/>
      <c r="E899" s="90"/>
      <c r="F899" s="92"/>
      <c r="G899" s="90"/>
      <c r="H899" s="90"/>
      <c r="I899" s="73"/>
      <c r="K899" s="52"/>
      <c r="L899" s="52"/>
      <c r="M899" s="62"/>
    </row>
    <row r="900">
      <c r="A900" s="16">
        <f t="shared" si="3"/>
        <v>897</v>
      </c>
      <c r="B900" s="90"/>
      <c r="C900" s="90"/>
      <c r="D900" s="90"/>
      <c r="E900" s="90"/>
      <c r="F900" s="92"/>
      <c r="G900" s="90"/>
      <c r="H900" s="90"/>
      <c r="I900" s="73"/>
      <c r="K900" s="52"/>
      <c r="L900" s="52"/>
      <c r="M900" s="62"/>
    </row>
    <row r="901">
      <c r="A901" s="16">
        <f t="shared" si="3"/>
        <v>898</v>
      </c>
      <c r="B901" s="90"/>
      <c r="C901" s="90"/>
      <c r="D901" s="90"/>
      <c r="E901" s="90"/>
      <c r="F901" s="92"/>
      <c r="G901" s="90"/>
      <c r="H901" s="90"/>
      <c r="I901" s="73"/>
      <c r="K901" s="52"/>
      <c r="L901" s="52"/>
      <c r="M901" s="62"/>
    </row>
    <row r="902">
      <c r="A902" s="16">
        <f t="shared" si="3"/>
        <v>899</v>
      </c>
      <c r="B902" s="90"/>
      <c r="C902" s="90"/>
      <c r="D902" s="90"/>
      <c r="E902" s="90"/>
      <c r="F902" s="92"/>
      <c r="G902" s="90"/>
      <c r="H902" s="90"/>
      <c r="I902" s="73"/>
      <c r="K902" s="52"/>
      <c r="L902" s="52"/>
      <c r="M902" s="62"/>
    </row>
    <row r="903">
      <c r="A903" s="16">
        <f t="shared" si="3"/>
        <v>900</v>
      </c>
      <c r="B903" s="90"/>
      <c r="C903" s="90"/>
      <c r="D903" s="90"/>
      <c r="E903" s="90"/>
      <c r="F903" s="92"/>
      <c r="G903" s="90"/>
      <c r="H903" s="90"/>
      <c r="I903" s="73"/>
      <c r="K903" s="52"/>
      <c r="L903" s="52"/>
      <c r="M903" s="62"/>
    </row>
    <row r="904">
      <c r="A904" s="16">
        <f t="shared" si="3"/>
        <v>901</v>
      </c>
      <c r="B904" s="90"/>
      <c r="C904" s="90"/>
      <c r="D904" s="90"/>
      <c r="E904" s="90"/>
      <c r="F904" s="92"/>
      <c r="G904" s="90"/>
      <c r="H904" s="90"/>
      <c r="I904" s="73"/>
      <c r="K904" s="52"/>
      <c r="L904" s="52"/>
      <c r="M904" s="62"/>
    </row>
    <row r="905">
      <c r="A905" s="16">
        <f t="shared" si="3"/>
        <v>902</v>
      </c>
      <c r="B905" s="90"/>
      <c r="C905" s="90"/>
      <c r="D905" s="90"/>
      <c r="E905" s="90"/>
      <c r="F905" s="92"/>
      <c r="G905" s="90"/>
      <c r="H905" s="90"/>
      <c r="I905" s="73"/>
      <c r="K905" s="52"/>
      <c r="L905" s="52"/>
      <c r="M905" s="62"/>
    </row>
    <row r="906">
      <c r="A906" s="16">
        <f t="shared" si="3"/>
        <v>903</v>
      </c>
      <c r="B906" s="90"/>
      <c r="C906" s="90"/>
      <c r="D906" s="90"/>
      <c r="E906" s="90"/>
      <c r="F906" s="92"/>
      <c r="G906" s="90"/>
      <c r="H906" s="90"/>
      <c r="I906" s="73"/>
      <c r="K906" s="52"/>
      <c r="L906" s="52"/>
      <c r="M906" s="62"/>
    </row>
    <row r="907">
      <c r="A907" s="16">
        <f t="shared" si="3"/>
        <v>904</v>
      </c>
      <c r="B907" s="90"/>
      <c r="C907" s="90"/>
      <c r="D907" s="90"/>
      <c r="E907" s="90"/>
      <c r="F907" s="92"/>
      <c r="G907" s="90"/>
      <c r="H907" s="90"/>
      <c r="I907" s="73"/>
      <c r="K907" s="52"/>
      <c r="L907" s="52"/>
      <c r="M907" s="62"/>
    </row>
    <row r="908">
      <c r="A908" s="16">
        <f t="shared" si="3"/>
        <v>905</v>
      </c>
      <c r="B908" s="90"/>
      <c r="C908" s="90"/>
      <c r="D908" s="90"/>
      <c r="E908" s="90"/>
      <c r="F908" s="92"/>
      <c r="G908" s="90"/>
      <c r="H908" s="90"/>
      <c r="I908" s="73"/>
      <c r="K908" s="52"/>
      <c r="L908" s="52"/>
      <c r="M908" s="62"/>
    </row>
    <row r="909">
      <c r="A909" s="16">
        <f t="shared" si="3"/>
        <v>906</v>
      </c>
      <c r="B909" s="90"/>
      <c r="C909" s="90"/>
      <c r="D909" s="90"/>
      <c r="E909" s="90"/>
      <c r="F909" s="92"/>
      <c r="G909" s="90"/>
      <c r="H909" s="90"/>
      <c r="I909" s="73"/>
      <c r="K909" s="52"/>
      <c r="L909" s="52"/>
      <c r="M909" s="62"/>
    </row>
    <row r="910">
      <c r="A910" s="16">
        <f t="shared" si="3"/>
        <v>907</v>
      </c>
      <c r="B910" s="90"/>
      <c r="C910" s="90"/>
      <c r="D910" s="90"/>
      <c r="E910" s="90"/>
      <c r="F910" s="92"/>
      <c r="G910" s="90"/>
      <c r="H910" s="90"/>
      <c r="I910" s="73"/>
      <c r="K910" s="52"/>
      <c r="L910" s="52"/>
      <c r="M910" s="62"/>
    </row>
    <row r="911">
      <c r="A911" s="16">
        <f t="shared" si="3"/>
        <v>908</v>
      </c>
      <c r="B911" s="90"/>
      <c r="C911" s="90"/>
      <c r="D911" s="90"/>
      <c r="E911" s="90"/>
      <c r="F911" s="92"/>
      <c r="G911" s="90"/>
      <c r="H911" s="90"/>
      <c r="I911" s="73"/>
      <c r="K911" s="52"/>
      <c r="L911" s="52"/>
      <c r="M911" s="62"/>
    </row>
    <row r="912">
      <c r="A912" s="16">
        <f t="shared" si="3"/>
        <v>909</v>
      </c>
      <c r="B912" s="90"/>
      <c r="C912" s="90"/>
      <c r="D912" s="90"/>
      <c r="E912" s="90"/>
      <c r="F912" s="92"/>
      <c r="G912" s="90"/>
      <c r="H912" s="90"/>
      <c r="I912" s="73"/>
      <c r="K912" s="52"/>
      <c r="L912" s="52"/>
      <c r="M912" s="62"/>
    </row>
    <row r="913">
      <c r="A913" s="16">
        <f t="shared" si="3"/>
        <v>910</v>
      </c>
      <c r="B913" s="90"/>
      <c r="C913" s="90"/>
      <c r="D913" s="90"/>
      <c r="E913" s="90"/>
      <c r="F913" s="92"/>
      <c r="G913" s="90"/>
      <c r="H913" s="90"/>
      <c r="I913" s="73"/>
      <c r="K913" s="52"/>
      <c r="L913" s="52"/>
      <c r="M913" s="62"/>
    </row>
    <row r="914">
      <c r="A914" s="16">
        <f t="shared" si="3"/>
        <v>911</v>
      </c>
      <c r="B914" s="90"/>
      <c r="C914" s="90"/>
      <c r="D914" s="90"/>
      <c r="E914" s="90"/>
      <c r="F914" s="92"/>
      <c r="G914" s="90"/>
      <c r="H914" s="90"/>
      <c r="I914" s="73"/>
      <c r="K914" s="52"/>
      <c r="L914" s="52"/>
      <c r="M914" s="62"/>
    </row>
    <row r="915">
      <c r="A915" s="16">
        <f t="shared" si="3"/>
        <v>912</v>
      </c>
      <c r="B915" s="90"/>
      <c r="C915" s="90"/>
      <c r="D915" s="90"/>
      <c r="E915" s="90"/>
      <c r="F915" s="92"/>
      <c r="G915" s="90"/>
      <c r="H915" s="90"/>
      <c r="I915" s="73"/>
      <c r="K915" s="52"/>
      <c r="L915" s="52"/>
      <c r="M915" s="62"/>
    </row>
    <row r="916">
      <c r="A916" s="16">
        <f t="shared" si="3"/>
        <v>913</v>
      </c>
      <c r="B916" s="90"/>
      <c r="C916" s="90"/>
      <c r="D916" s="90"/>
      <c r="E916" s="90"/>
      <c r="F916" s="92"/>
      <c r="G916" s="90"/>
      <c r="H916" s="90"/>
      <c r="I916" s="73"/>
      <c r="K916" s="52"/>
      <c r="L916" s="52"/>
      <c r="M916" s="62"/>
    </row>
    <row r="917">
      <c r="A917" s="16">
        <f t="shared" si="3"/>
        <v>914</v>
      </c>
      <c r="B917" s="90"/>
      <c r="C917" s="90"/>
      <c r="D917" s="90"/>
      <c r="E917" s="90"/>
      <c r="F917" s="92"/>
      <c r="G917" s="90"/>
      <c r="H917" s="90"/>
      <c r="I917" s="73"/>
      <c r="K917" s="52"/>
      <c r="L917" s="52"/>
      <c r="M917" s="62"/>
    </row>
    <row r="918">
      <c r="A918" s="16">
        <f t="shared" si="3"/>
        <v>915</v>
      </c>
      <c r="B918" s="90"/>
      <c r="C918" s="90"/>
      <c r="D918" s="90"/>
      <c r="E918" s="90"/>
      <c r="F918" s="92"/>
      <c r="G918" s="90"/>
      <c r="H918" s="90"/>
      <c r="I918" s="73"/>
      <c r="K918" s="52"/>
      <c r="L918" s="52"/>
      <c r="M918" s="62"/>
    </row>
    <row r="919">
      <c r="A919" s="16">
        <f t="shared" si="3"/>
        <v>916</v>
      </c>
      <c r="B919" s="90"/>
      <c r="C919" s="90"/>
      <c r="D919" s="90"/>
      <c r="E919" s="90"/>
      <c r="F919" s="92"/>
      <c r="G919" s="90"/>
      <c r="H919" s="90"/>
      <c r="I919" s="73"/>
      <c r="K919" s="52"/>
      <c r="L919" s="52"/>
      <c r="M919" s="62"/>
    </row>
    <row r="920">
      <c r="A920" s="16">
        <f t="shared" si="3"/>
        <v>917</v>
      </c>
      <c r="B920" s="90"/>
      <c r="C920" s="90"/>
      <c r="D920" s="90"/>
      <c r="E920" s="90"/>
      <c r="F920" s="92"/>
      <c r="G920" s="90"/>
      <c r="H920" s="90"/>
      <c r="I920" s="73"/>
      <c r="K920" s="52"/>
      <c r="L920" s="52"/>
      <c r="M920" s="62"/>
    </row>
    <row r="921">
      <c r="A921" s="16">
        <f t="shared" si="3"/>
        <v>918</v>
      </c>
      <c r="B921" s="90"/>
      <c r="C921" s="90"/>
      <c r="D921" s="90"/>
      <c r="E921" s="90"/>
      <c r="F921" s="92"/>
      <c r="G921" s="90"/>
      <c r="H921" s="90"/>
      <c r="I921" s="73"/>
      <c r="K921" s="52"/>
      <c r="L921" s="52"/>
      <c r="M921" s="62"/>
    </row>
    <row r="922">
      <c r="A922" s="16">
        <f t="shared" si="3"/>
        <v>919</v>
      </c>
      <c r="B922" s="90"/>
      <c r="C922" s="90"/>
      <c r="D922" s="90"/>
      <c r="E922" s="90"/>
      <c r="F922" s="92"/>
      <c r="G922" s="90"/>
      <c r="H922" s="90"/>
      <c r="I922" s="73"/>
      <c r="K922" s="52"/>
      <c r="L922" s="52"/>
      <c r="M922" s="62"/>
    </row>
    <row r="923">
      <c r="A923" s="16">
        <f t="shared" si="3"/>
        <v>920</v>
      </c>
      <c r="B923" s="90"/>
      <c r="C923" s="90"/>
      <c r="D923" s="90"/>
      <c r="E923" s="90"/>
      <c r="F923" s="92"/>
      <c r="G923" s="90"/>
      <c r="H923" s="90"/>
      <c r="I923" s="73"/>
      <c r="K923" s="52"/>
      <c r="L923" s="52"/>
      <c r="M923" s="62"/>
    </row>
    <row r="924">
      <c r="A924" s="16">
        <f t="shared" si="3"/>
        <v>921</v>
      </c>
      <c r="B924" s="90"/>
      <c r="C924" s="90"/>
      <c r="D924" s="90"/>
      <c r="E924" s="90"/>
      <c r="F924" s="92"/>
      <c r="G924" s="90"/>
      <c r="H924" s="90"/>
      <c r="I924" s="73"/>
      <c r="K924" s="52"/>
      <c r="L924" s="52"/>
      <c r="M924" s="62"/>
    </row>
    <row r="925">
      <c r="A925" s="16">
        <f t="shared" si="3"/>
        <v>922</v>
      </c>
      <c r="B925" s="90"/>
      <c r="C925" s="90"/>
      <c r="D925" s="90"/>
      <c r="E925" s="90"/>
      <c r="F925" s="92"/>
      <c r="G925" s="90"/>
      <c r="H925" s="90"/>
      <c r="I925" s="73"/>
      <c r="K925" s="52"/>
      <c r="L925" s="52"/>
      <c r="M925" s="62"/>
    </row>
    <row r="926">
      <c r="A926" s="16">
        <f t="shared" si="3"/>
        <v>923</v>
      </c>
      <c r="B926" s="90"/>
      <c r="C926" s="90"/>
      <c r="D926" s="90"/>
      <c r="E926" s="90"/>
      <c r="F926" s="92"/>
      <c r="G926" s="90"/>
      <c r="H926" s="90"/>
      <c r="I926" s="73"/>
      <c r="K926" s="52"/>
      <c r="L926" s="52"/>
      <c r="M926" s="62"/>
    </row>
    <row r="927">
      <c r="A927" s="16">
        <f t="shared" si="3"/>
        <v>924</v>
      </c>
      <c r="B927" s="90"/>
      <c r="C927" s="90"/>
      <c r="D927" s="90"/>
      <c r="E927" s="90"/>
      <c r="F927" s="92"/>
      <c r="G927" s="90"/>
      <c r="H927" s="90"/>
      <c r="I927" s="73"/>
      <c r="K927" s="52"/>
      <c r="L927" s="52"/>
      <c r="M927" s="62"/>
    </row>
    <row r="928">
      <c r="A928" s="16">
        <f t="shared" si="3"/>
        <v>925</v>
      </c>
      <c r="B928" s="90"/>
      <c r="C928" s="90"/>
      <c r="D928" s="90"/>
      <c r="E928" s="90"/>
      <c r="F928" s="92"/>
      <c r="G928" s="90"/>
      <c r="H928" s="90"/>
      <c r="I928" s="73"/>
      <c r="K928" s="52"/>
      <c r="L928" s="52"/>
      <c r="M928" s="62"/>
    </row>
    <row r="929">
      <c r="A929" s="16">
        <f t="shared" si="3"/>
        <v>926</v>
      </c>
      <c r="B929" s="90"/>
      <c r="C929" s="90"/>
      <c r="D929" s="90"/>
      <c r="E929" s="90"/>
      <c r="F929" s="92"/>
      <c r="G929" s="90"/>
      <c r="H929" s="90"/>
      <c r="I929" s="73"/>
      <c r="K929" s="52"/>
      <c r="L929" s="52"/>
      <c r="M929" s="62"/>
    </row>
    <row r="930">
      <c r="A930" s="16">
        <f t="shared" si="3"/>
        <v>927</v>
      </c>
      <c r="B930" s="90"/>
      <c r="C930" s="90"/>
      <c r="D930" s="90"/>
      <c r="E930" s="90"/>
      <c r="F930" s="92"/>
      <c r="G930" s="90"/>
      <c r="H930" s="90"/>
      <c r="I930" s="73"/>
      <c r="K930" s="52"/>
      <c r="L930" s="52"/>
      <c r="M930" s="62"/>
    </row>
    <row r="931">
      <c r="A931" s="16">
        <f t="shared" si="3"/>
        <v>928</v>
      </c>
      <c r="B931" s="90"/>
      <c r="C931" s="90"/>
      <c r="D931" s="90"/>
      <c r="E931" s="90"/>
      <c r="F931" s="92"/>
      <c r="G931" s="90"/>
      <c r="H931" s="90"/>
      <c r="I931" s="73"/>
      <c r="K931" s="52"/>
      <c r="L931" s="52"/>
      <c r="M931" s="62"/>
    </row>
    <row r="932">
      <c r="A932" s="16">
        <f t="shared" si="3"/>
        <v>929</v>
      </c>
      <c r="B932" s="90"/>
      <c r="C932" s="90"/>
      <c r="D932" s="90"/>
      <c r="E932" s="90"/>
      <c r="F932" s="92"/>
      <c r="G932" s="90"/>
      <c r="H932" s="90"/>
      <c r="I932" s="73"/>
      <c r="K932" s="52"/>
      <c r="L932" s="52"/>
      <c r="M932" s="62"/>
    </row>
    <row r="933">
      <c r="A933" s="16">
        <f t="shared" si="3"/>
        <v>930</v>
      </c>
      <c r="B933" s="90"/>
      <c r="C933" s="90"/>
      <c r="D933" s="90"/>
      <c r="E933" s="90"/>
      <c r="F933" s="92"/>
      <c r="G933" s="90"/>
      <c r="H933" s="90"/>
      <c r="I933" s="73"/>
      <c r="K933" s="52"/>
      <c r="L933" s="52"/>
      <c r="M933" s="62"/>
    </row>
    <row r="934">
      <c r="A934" s="16">
        <f t="shared" si="3"/>
        <v>931</v>
      </c>
      <c r="B934" s="90"/>
      <c r="C934" s="90"/>
      <c r="D934" s="90"/>
      <c r="E934" s="90"/>
      <c r="F934" s="92"/>
      <c r="G934" s="90"/>
      <c r="H934" s="90"/>
      <c r="I934" s="73"/>
      <c r="K934" s="52"/>
      <c r="L934" s="52"/>
      <c r="M934" s="62"/>
    </row>
    <row r="935">
      <c r="A935" s="16">
        <f t="shared" si="3"/>
        <v>932</v>
      </c>
      <c r="B935" s="90"/>
      <c r="C935" s="90"/>
      <c r="D935" s="90"/>
      <c r="E935" s="90"/>
      <c r="F935" s="92"/>
      <c r="G935" s="90"/>
      <c r="H935" s="90"/>
      <c r="I935" s="73"/>
      <c r="K935" s="52"/>
      <c r="L935" s="52"/>
      <c r="M935" s="62"/>
    </row>
    <row r="936">
      <c r="A936" s="16">
        <f t="shared" si="3"/>
        <v>933</v>
      </c>
      <c r="B936" s="90"/>
      <c r="C936" s="90"/>
      <c r="D936" s="90"/>
      <c r="E936" s="90"/>
      <c r="F936" s="92"/>
      <c r="G936" s="90"/>
      <c r="H936" s="90"/>
      <c r="I936" s="73"/>
      <c r="K936" s="52"/>
      <c r="L936" s="52"/>
      <c r="M936" s="62"/>
    </row>
    <row r="937">
      <c r="A937" s="16">
        <f t="shared" si="3"/>
        <v>934</v>
      </c>
      <c r="B937" s="90"/>
      <c r="C937" s="90"/>
      <c r="D937" s="90"/>
      <c r="E937" s="90"/>
      <c r="F937" s="92"/>
      <c r="G937" s="90"/>
      <c r="H937" s="90"/>
      <c r="I937" s="73"/>
      <c r="K937" s="52"/>
      <c r="L937" s="52"/>
      <c r="M937" s="62"/>
    </row>
    <row r="938">
      <c r="A938" s="16">
        <f t="shared" si="3"/>
        <v>935</v>
      </c>
      <c r="B938" s="90"/>
      <c r="C938" s="90"/>
      <c r="D938" s="90"/>
      <c r="E938" s="90"/>
      <c r="F938" s="92"/>
      <c r="G938" s="90"/>
      <c r="H938" s="90"/>
      <c r="I938" s="73"/>
      <c r="K938" s="52"/>
      <c r="L938" s="52"/>
      <c r="M938" s="62"/>
    </row>
    <row r="939">
      <c r="A939" s="16">
        <f t="shared" si="3"/>
        <v>936</v>
      </c>
      <c r="B939" s="90"/>
      <c r="C939" s="90"/>
      <c r="D939" s="90"/>
      <c r="E939" s="90"/>
      <c r="F939" s="92"/>
      <c r="G939" s="90"/>
      <c r="H939" s="90"/>
      <c r="I939" s="73"/>
      <c r="K939" s="52"/>
      <c r="L939" s="52"/>
      <c r="M939" s="62"/>
    </row>
    <row r="940">
      <c r="A940" s="16">
        <f t="shared" si="3"/>
        <v>937</v>
      </c>
      <c r="B940" s="90"/>
      <c r="C940" s="90"/>
      <c r="D940" s="90"/>
      <c r="E940" s="90"/>
      <c r="F940" s="92"/>
      <c r="G940" s="90"/>
      <c r="H940" s="90"/>
      <c r="I940" s="73"/>
      <c r="K940" s="52"/>
      <c r="L940" s="52"/>
      <c r="M940" s="62"/>
    </row>
    <row r="941">
      <c r="A941" s="16">
        <f t="shared" si="3"/>
        <v>938</v>
      </c>
      <c r="B941" s="90"/>
      <c r="C941" s="90"/>
      <c r="D941" s="90"/>
      <c r="E941" s="90"/>
      <c r="F941" s="92"/>
      <c r="G941" s="90"/>
      <c r="H941" s="90"/>
      <c r="I941" s="73"/>
      <c r="K941" s="52"/>
      <c r="L941" s="52"/>
      <c r="M941" s="62"/>
    </row>
    <row r="942">
      <c r="A942" s="16">
        <f t="shared" si="3"/>
        <v>939</v>
      </c>
      <c r="B942" s="90"/>
      <c r="C942" s="90"/>
      <c r="D942" s="90"/>
      <c r="E942" s="90"/>
      <c r="F942" s="92"/>
      <c r="G942" s="90"/>
      <c r="H942" s="90"/>
      <c r="I942" s="73"/>
      <c r="K942" s="52"/>
      <c r="L942" s="52"/>
      <c r="M942" s="62"/>
    </row>
    <row r="943">
      <c r="A943" s="16">
        <f t="shared" si="3"/>
        <v>940</v>
      </c>
      <c r="B943" s="90"/>
      <c r="C943" s="90"/>
      <c r="D943" s="90"/>
      <c r="E943" s="90"/>
      <c r="F943" s="92"/>
      <c r="G943" s="90"/>
      <c r="H943" s="90"/>
      <c r="I943" s="73"/>
      <c r="K943" s="52"/>
      <c r="L943" s="52"/>
      <c r="M943" s="62"/>
    </row>
    <row r="944">
      <c r="A944" s="16">
        <f t="shared" si="3"/>
        <v>941</v>
      </c>
      <c r="B944" s="90"/>
      <c r="C944" s="90"/>
      <c r="D944" s="90"/>
      <c r="E944" s="90"/>
      <c r="F944" s="92"/>
      <c r="G944" s="90"/>
      <c r="H944" s="90"/>
      <c r="I944" s="73"/>
      <c r="K944" s="52"/>
      <c r="L944" s="52"/>
      <c r="M944" s="62"/>
    </row>
    <row r="945">
      <c r="A945" s="16">
        <f t="shared" si="3"/>
        <v>942</v>
      </c>
      <c r="B945" s="90"/>
      <c r="C945" s="90"/>
      <c r="D945" s="90"/>
      <c r="E945" s="90"/>
      <c r="F945" s="92"/>
      <c r="G945" s="90"/>
      <c r="H945" s="90"/>
      <c r="I945" s="73"/>
      <c r="K945" s="52"/>
      <c r="L945" s="52"/>
      <c r="M945" s="62"/>
    </row>
    <row r="946">
      <c r="A946" s="16">
        <f t="shared" si="3"/>
        <v>943</v>
      </c>
      <c r="B946" s="90"/>
      <c r="C946" s="90"/>
      <c r="D946" s="90"/>
      <c r="E946" s="90"/>
      <c r="F946" s="92"/>
      <c r="G946" s="90"/>
      <c r="H946" s="90"/>
      <c r="I946" s="73"/>
      <c r="K946" s="52"/>
      <c r="L946" s="52"/>
      <c r="M946" s="62"/>
    </row>
    <row r="947">
      <c r="A947" s="16">
        <f t="shared" si="3"/>
        <v>944</v>
      </c>
      <c r="B947" s="90"/>
      <c r="C947" s="90"/>
      <c r="D947" s="90"/>
      <c r="E947" s="90"/>
      <c r="F947" s="92"/>
      <c r="G947" s="90"/>
      <c r="H947" s="90"/>
      <c r="I947" s="73"/>
      <c r="K947" s="52"/>
      <c r="L947" s="52"/>
      <c r="M947" s="62"/>
    </row>
    <row r="948">
      <c r="A948" s="16">
        <f t="shared" si="3"/>
        <v>945</v>
      </c>
      <c r="B948" s="90"/>
      <c r="C948" s="90"/>
      <c r="D948" s="90"/>
      <c r="E948" s="90"/>
      <c r="F948" s="92"/>
      <c r="G948" s="90"/>
      <c r="H948" s="90"/>
      <c r="I948" s="73"/>
      <c r="K948" s="52"/>
      <c r="L948" s="52"/>
      <c r="M948" s="62"/>
    </row>
    <row r="949">
      <c r="A949" s="16">
        <f t="shared" si="3"/>
        <v>946</v>
      </c>
      <c r="B949" s="90"/>
      <c r="C949" s="90"/>
      <c r="D949" s="90"/>
      <c r="E949" s="90"/>
      <c r="F949" s="92"/>
      <c r="G949" s="90"/>
      <c r="H949" s="90"/>
      <c r="I949" s="73"/>
      <c r="K949" s="52"/>
      <c r="L949" s="52"/>
      <c r="M949" s="62"/>
    </row>
    <row r="950">
      <c r="A950" s="16">
        <f t="shared" si="3"/>
        <v>947</v>
      </c>
      <c r="B950" s="90"/>
      <c r="C950" s="90"/>
      <c r="D950" s="90"/>
      <c r="E950" s="90"/>
      <c r="F950" s="92"/>
      <c r="G950" s="90"/>
      <c r="H950" s="90"/>
      <c r="I950" s="73"/>
      <c r="K950" s="52"/>
      <c r="L950" s="52"/>
      <c r="M950" s="62"/>
    </row>
    <row r="951">
      <c r="A951" s="16">
        <f t="shared" si="3"/>
        <v>948</v>
      </c>
      <c r="B951" s="90"/>
      <c r="C951" s="90"/>
      <c r="D951" s="90"/>
      <c r="E951" s="90"/>
      <c r="F951" s="92"/>
      <c r="G951" s="90"/>
      <c r="H951" s="90"/>
      <c r="I951" s="73"/>
      <c r="K951" s="52"/>
      <c r="L951" s="52"/>
      <c r="M951" s="62"/>
    </row>
    <row r="952">
      <c r="A952" s="16">
        <f t="shared" si="3"/>
        <v>949</v>
      </c>
      <c r="B952" s="90"/>
      <c r="C952" s="90"/>
      <c r="D952" s="90"/>
      <c r="E952" s="90"/>
      <c r="F952" s="92"/>
      <c r="G952" s="90"/>
      <c r="H952" s="90"/>
      <c r="I952" s="73"/>
      <c r="K952" s="52"/>
      <c r="L952" s="52"/>
      <c r="M952" s="62"/>
    </row>
    <row r="953">
      <c r="A953" s="16">
        <f t="shared" si="3"/>
        <v>950</v>
      </c>
      <c r="B953" s="90"/>
      <c r="C953" s="90"/>
      <c r="D953" s="90"/>
      <c r="E953" s="90"/>
      <c r="F953" s="92"/>
      <c r="G953" s="90"/>
      <c r="H953" s="90"/>
      <c r="I953" s="73"/>
      <c r="K953" s="52"/>
      <c r="L953" s="52"/>
      <c r="M953" s="62"/>
    </row>
    <row r="954">
      <c r="A954" s="16">
        <f t="shared" si="3"/>
        <v>951</v>
      </c>
      <c r="B954" s="90"/>
      <c r="C954" s="90"/>
      <c r="D954" s="90"/>
      <c r="E954" s="90"/>
      <c r="F954" s="92"/>
      <c r="G954" s="90"/>
      <c r="H954" s="90"/>
      <c r="I954" s="73"/>
      <c r="K954" s="52"/>
      <c r="L954" s="52"/>
      <c r="M954" s="62"/>
    </row>
    <row r="955">
      <c r="A955" s="16">
        <f t="shared" si="3"/>
        <v>952</v>
      </c>
      <c r="B955" s="90"/>
      <c r="C955" s="90"/>
      <c r="D955" s="90"/>
      <c r="E955" s="90"/>
      <c r="F955" s="92"/>
      <c r="G955" s="90"/>
      <c r="H955" s="90"/>
      <c r="I955" s="73"/>
      <c r="K955" s="52"/>
      <c r="L955" s="52"/>
      <c r="M955" s="62"/>
    </row>
    <row r="956">
      <c r="A956" s="16">
        <f t="shared" si="3"/>
        <v>953</v>
      </c>
      <c r="B956" s="90"/>
      <c r="C956" s="90"/>
      <c r="D956" s="90"/>
      <c r="E956" s="90"/>
      <c r="F956" s="92"/>
      <c r="G956" s="90"/>
      <c r="H956" s="90"/>
      <c r="I956" s="73"/>
      <c r="K956" s="52"/>
      <c r="L956" s="52"/>
      <c r="M956" s="62"/>
    </row>
    <row r="957">
      <c r="A957" s="16">
        <f t="shared" si="3"/>
        <v>954</v>
      </c>
      <c r="B957" s="90"/>
      <c r="C957" s="90"/>
      <c r="D957" s="90"/>
      <c r="E957" s="90"/>
      <c r="F957" s="92"/>
      <c r="G957" s="90"/>
      <c r="H957" s="90"/>
      <c r="I957" s="73"/>
      <c r="K957" s="52"/>
      <c r="L957" s="52"/>
      <c r="M957" s="62"/>
    </row>
    <row r="958">
      <c r="A958" s="16">
        <f t="shared" si="3"/>
        <v>955</v>
      </c>
      <c r="B958" s="90"/>
      <c r="C958" s="90"/>
      <c r="D958" s="90"/>
      <c r="E958" s="90"/>
      <c r="F958" s="92"/>
      <c r="G958" s="90"/>
      <c r="H958" s="90"/>
      <c r="I958" s="73"/>
      <c r="K958" s="52"/>
      <c r="L958" s="52"/>
      <c r="M958" s="62"/>
    </row>
    <row r="959">
      <c r="A959" s="16">
        <f t="shared" si="3"/>
        <v>956</v>
      </c>
      <c r="B959" s="90"/>
      <c r="C959" s="90"/>
      <c r="D959" s="90"/>
      <c r="E959" s="90"/>
      <c r="F959" s="92"/>
      <c r="G959" s="90"/>
      <c r="H959" s="90"/>
      <c r="I959" s="73"/>
      <c r="K959" s="52"/>
      <c r="L959" s="52"/>
      <c r="M959" s="62"/>
    </row>
    <row r="960">
      <c r="A960" s="16">
        <f t="shared" si="3"/>
        <v>957</v>
      </c>
      <c r="B960" s="90"/>
      <c r="C960" s="90"/>
      <c r="D960" s="90"/>
      <c r="E960" s="90"/>
      <c r="F960" s="92"/>
      <c r="G960" s="90"/>
      <c r="H960" s="90"/>
      <c r="I960" s="73"/>
      <c r="K960" s="52"/>
      <c r="L960" s="52"/>
      <c r="M960" s="62"/>
    </row>
    <row r="961">
      <c r="A961" s="16">
        <f t="shared" si="3"/>
        <v>958</v>
      </c>
      <c r="B961" s="90"/>
      <c r="C961" s="90"/>
      <c r="D961" s="90"/>
      <c r="E961" s="90"/>
      <c r="F961" s="92"/>
      <c r="G961" s="90"/>
      <c r="H961" s="90"/>
      <c r="I961" s="73"/>
      <c r="K961" s="52"/>
      <c r="L961" s="52"/>
      <c r="M961" s="62"/>
    </row>
    <row r="962">
      <c r="A962" s="16">
        <f t="shared" si="3"/>
        <v>959</v>
      </c>
      <c r="B962" s="90"/>
      <c r="C962" s="90"/>
      <c r="D962" s="90"/>
      <c r="E962" s="90"/>
      <c r="F962" s="92"/>
      <c r="G962" s="90"/>
      <c r="H962" s="90"/>
      <c r="I962" s="73"/>
      <c r="K962" s="52"/>
      <c r="L962" s="52"/>
      <c r="M962" s="62"/>
    </row>
    <row r="963">
      <c r="A963" s="16">
        <f t="shared" si="3"/>
        <v>960</v>
      </c>
      <c r="B963" s="90"/>
      <c r="C963" s="90"/>
      <c r="D963" s="90"/>
      <c r="E963" s="90"/>
      <c r="F963" s="92"/>
      <c r="G963" s="90"/>
      <c r="H963" s="90"/>
      <c r="I963" s="73"/>
      <c r="K963" s="52"/>
      <c r="L963" s="52"/>
      <c r="M963" s="62"/>
    </row>
    <row r="964">
      <c r="A964" s="16">
        <f t="shared" si="3"/>
        <v>961</v>
      </c>
      <c r="B964" s="90"/>
      <c r="C964" s="90"/>
      <c r="D964" s="90"/>
      <c r="E964" s="90"/>
      <c r="F964" s="92"/>
      <c r="G964" s="90"/>
      <c r="H964" s="90"/>
      <c r="I964" s="73"/>
      <c r="K964" s="52"/>
      <c r="L964" s="52"/>
      <c r="M964" s="62"/>
    </row>
    <row r="965">
      <c r="A965" s="16">
        <f t="shared" si="3"/>
        <v>962</v>
      </c>
      <c r="B965" s="90"/>
      <c r="C965" s="90"/>
      <c r="D965" s="90"/>
      <c r="E965" s="90"/>
      <c r="F965" s="92"/>
      <c r="G965" s="90"/>
      <c r="H965" s="90"/>
      <c r="I965" s="73"/>
      <c r="K965" s="52"/>
      <c r="L965" s="52"/>
      <c r="M965" s="62"/>
    </row>
    <row r="966">
      <c r="A966" s="16">
        <f t="shared" si="3"/>
        <v>963</v>
      </c>
      <c r="B966" s="90"/>
      <c r="C966" s="90"/>
      <c r="D966" s="90"/>
      <c r="E966" s="90"/>
      <c r="F966" s="92"/>
      <c r="G966" s="90"/>
      <c r="H966" s="90"/>
      <c r="I966" s="73"/>
      <c r="K966" s="52"/>
      <c r="L966" s="52"/>
      <c r="M966" s="62"/>
    </row>
    <row r="967">
      <c r="A967" s="16">
        <f t="shared" si="3"/>
        <v>964</v>
      </c>
      <c r="B967" s="90"/>
      <c r="C967" s="90"/>
      <c r="D967" s="90"/>
      <c r="E967" s="90"/>
      <c r="F967" s="92"/>
      <c r="G967" s="90"/>
      <c r="H967" s="90"/>
      <c r="I967" s="73"/>
      <c r="K967" s="52"/>
      <c r="L967" s="52"/>
      <c r="M967" s="62"/>
    </row>
    <row r="968">
      <c r="A968" s="16">
        <f t="shared" si="3"/>
        <v>965</v>
      </c>
      <c r="B968" s="90"/>
      <c r="C968" s="90"/>
      <c r="D968" s="90"/>
      <c r="E968" s="90"/>
      <c r="F968" s="92"/>
      <c r="G968" s="90"/>
      <c r="H968" s="90"/>
      <c r="I968" s="73"/>
      <c r="K968" s="52"/>
      <c r="L968" s="52"/>
      <c r="M968" s="62"/>
    </row>
    <row r="969">
      <c r="A969" s="16">
        <f t="shared" si="3"/>
        <v>966</v>
      </c>
      <c r="B969" s="90"/>
      <c r="C969" s="90"/>
      <c r="D969" s="90"/>
      <c r="E969" s="90"/>
      <c r="F969" s="92"/>
      <c r="G969" s="90"/>
      <c r="H969" s="90"/>
      <c r="I969" s="73"/>
      <c r="K969" s="52"/>
      <c r="L969" s="52"/>
      <c r="M969" s="62"/>
    </row>
    <row r="970">
      <c r="A970" s="16">
        <f t="shared" si="3"/>
        <v>967</v>
      </c>
      <c r="B970" s="90"/>
      <c r="C970" s="90"/>
      <c r="D970" s="90"/>
      <c r="E970" s="90"/>
      <c r="F970" s="92"/>
      <c r="G970" s="90"/>
      <c r="H970" s="90"/>
      <c r="I970" s="73"/>
      <c r="K970" s="52"/>
      <c r="L970" s="52"/>
      <c r="M970" s="62"/>
    </row>
    <row r="971">
      <c r="A971" s="16">
        <f t="shared" si="3"/>
        <v>968</v>
      </c>
      <c r="B971" s="90"/>
      <c r="C971" s="90"/>
      <c r="D971" s="90"/>
      <c r="E971" s="90"/>
      <c r="F971" s="92"/>
      <c r="G971" s="90"/>
      <c r="H971" s="90"/>
      <c r="I971" s="73"/>
      <c r="K971" s="52"/>
      <c r="L971" s="52"/>
      <c r="M971" s="62"/>
    </row>
    <row r="972">
      <c r="A972" s="16">
        <f t="shared" si="3"/>
        <v>969</v>
      </c>
      <c r="B972" s="90"/>
      <c r="C972" s="90"/>
      <c r="D972" s="90"/>
      <c r="E972" s="90"/>
      <c r="F972" s="92"/>
      <c r="G972" s="90"/>
      <c r="H972" s="90"/>
      <c r="I972" s="73"/>
      <c r="K972" s="52"/>
      <c r="L972" s="52"/>
      <c r="M972" s="62"/>
    </row>
    <row r="973">
      <c r="A973" s="16">
        <f t="shared" si="3"/>
        <v>970</v>
      </c>
      <c r="B973" s="90"/>
      <c r="C973" s="90"/>
      <c r="D973" s="90"/>
      <c r="E973" s="90"/>
      <c r="F973" s="92"/>
      <c r="G973" s="90"/>
      <c r="H973" s="90"/>
      <c r="I973" s="73"/>
      <c r="K973" s="52"/>
      <c r="L973" s="52"/>
      <c r="M973" s="62"/>
    </row>
    <row r="974">
      <c r="A974" s="16">
        <f t="shared" si="3"/>
        <v>971</v>
      </c>
      <c r="B974" s="90"/>
      <c r="C974" s="90"/>
      <c r="D974" s="90"/>
      <c r="E974" s="90"/>
      <c r="F974" s="92"/>
      <c r="G974" s="90"/>
      <c r="H974" s="90"/>
      <c r="I974" s="73"/>
      <c r="K974" s="52"/>
      <c r="L974" s="52"/>
      <c r="M974" s="62"/>
    </row>
    <row r="975">
      <c r="A975" s="16">
        <f t="shared" si="3"/>
        <v>972</v>
      </c>
      <c r="B975" s="90"/>
      <c r="C975" s="90"/>
      <c r="D975" s="90"/>
      <c r="E975" s="90"/>
      <c r="F975" s="92"/>
      <c r="G975" s="90"/>
      <c r="H975" s="90"/>
      <c r="I975" s="73"/>
      <c r="K975" s="52"/>
      <c r="L975" s="52"/>
      <c r="M975" s="62"/>
    </row>
    <row r="976">
      <c r="A976" s="16">
        <f t="shared" si="3"/>
        <v>973</v>
      </c>
      <c r="B976" s="90"/>
      <c r="C976" s="90"/>
      <c r="D976" s="90"/>
      <c r="E976" s="90"/>
      <c r="F976" s="92"/>
      <c r="G976" s="90"/>
      <c r="H976" s="90"/>
      <c r="I976" s="73"/>
      <c r="K976" s="52"/>
      <c r="L976" s="52"/>
      <c r="M976" s="62"/>
    </row>
    <row r="977">
      <c r="A977" s="16">
        <f t="shared" si="3"/>
        <v>974</v>
      </c>
      <c r="B977" s="90"/>
      <c r="C977" s="90"/>
      <c r="D977" s="90"/>
      <c r="E977" s="90"/>
      <c r="F977" s="92"/>
      <c r="G977" s="90"/>
      <c r="H977" s="90"/>
      <c r="I977" s="73"/>
      <c r="K977" s="52"/>
      <c r="L977" s="52"/>
      <c r="M977" s="62"/>
    </row>
    <row r="978">
      <c r="A978" s="16">
        <f t="shared" si="3"/>
        <v>975</v>
      </c>
      <c r="B978" s="90"/>
      <c r="C978" s="90"/>
      <c r="D978" s="90"/>
      <c r="E978" s="90"/>
      <c r="F978" s="92"/>
      <c r="G978" s="90"/>
      <c r="H978" s="90"/>
      <c r="I978" s="73"/>
      <c r="K978" s="52"/>
      <c r="L978" s="52"/>
      <c r="M978" s="62"/>
    </row>
    <row r="979">
      <c r="A979" s="16">
        <f t="shared" si="3"/>
        <v>976</v>
      </c>
      <c r="B979" s="90"/>
      <c r="C979" s="90"/>
      <c r="D979" s="90"/>
      <c r="E979" s="90"/>
      <c r="F979" s="92"/>
      <c r="G979" s="90"/>
      <c r="H979" s="90"/>
      <c r="I979" s="73"/>
      <c r="K979" s="52"/>
      <c r="L979" s="52"/>
      <c r="M979" s="62"/>
    </row>
    <row r="980">
      <c r="A980" s="16">
        <f t="shared" si="3"/>
        <v>977</v>
      </c>
      <c r="B980" s="90"/>
      <c r="C980" s="90"/>
      <c r="D980" s="90"/>
      <c r="E980" s="90"/>
      <c r="F980" s="92"/>
      <c r="G980" s="90"/>
      <c r="H980" s="90"/>
      <c r="I980" s="73"/>
      <c r="K980" s="52"/>
      <c r="L980" s="52"/>
      <c r="M980" s="62"/>
    </row>
    <row r="981">
      <c r="A981" s="16">
        <f t="shared" si="3"/>
        <v>978</v>
      </c>
      <c r="B981" s="90"/>
      <c r="C981" s="90"/>
      <c r="D981" s="90"/>
      <c r="E981" s="90"/>
      <c r="F981" s="92"/>
      <c r="G981" s="90"/>
      <c r="H981" s="90"/>
      <c r="I981" s="73"/>
      <c r="K981" s="52"/>
      <c r="L981" s="52"/>
      <c r="M981" s="62"/>
    </row>
    <row r="982">
      <c r="A982" s="16">
        <f t="shared" si="3"/>
        <v>979</v>
      </c>
      <c r="B982" s="90"/>
      <c r="C982" s="90"/>
      <c r="D982" s="90"/>
      <c r="E982" s="90"/>
      <c r="F982" s="92"/>
      <c r="G982" s="90"/>
      <c r="H982" s="90"/>
      <c r="I982" s="73"/>
      <c r="K982" s="52"/>
      <c r="L982" s="52"/>
      <c r="M982" s="62"/>
    </row>
    <row r="983">
      <c r="A983" s="16">
        <f t="shared" si="3"/>
        <v>980</v>
      </c>
      <c r="B983" s="90"/>
      <c r="C983" s="90"/>
      <c r="D983" s="90"/>
      <c r="E983" s="90"/>
      <c r="F983" s="92"/>
      <c r="G983" s="90"/>
      <c r="H983" s="90"/>
      <c r="I983" s="73"/>
      <c r="K983" s="52"/>
      <c r="L983" s="52"/>
      <c r="M983" s="62"/>
    </row>
    <row r="984">
      <c r="A984" s="16">
        <f t="shared" si="3"/>
        <v>981</v>
      </c>
      <c r="B984" s="90"/>
      <c r="C984" s="90"/>
      <c r="D984" s="90"/>
      <c r="E984" s="90"/>
      <c r="F984" s="92"/>
      <c r="G984" s="90"/>
      <c r="H984" s="90"/>
      <c r="I984" s="73"/>
      <c r="K984" s="52"/>
      <c r="L984" s="52"/>
      <c r="M984" s="62"/>
    </row>
    <row r="985">
      <c r="A985" s="16">
        <f t="shared" si="3"/>
        <v>982</v>
      </c>
      <c r="B985" s="90"/>
      <c r="C985" s="90"/>
      <c r="D985" s="90"/>
      <c r="E985" s="90"/>
      <c r="F985" s="92"/>
      <c r="G985" s="90"/>
      <c r="H985" s="90"/>
      <c r="I985" s="73"/>
      <c r="K985" s="52"/>
      <c r="L985" s="52"/>
      <c r="M985" s="62"/>
    </row>
    <row r="986">
      <c r="A986" s="16">
        <f t="shared" si="3"/>
        <v>983</v>
      </c>
      <c r="B986" s="90"/>
      <c r="C986" s="90"/>
      <c r="D986" s="90"/>
      <c r="E986" s="90"/>
      <c r="F986" s="92"/>
      <c r="G986" s="90"/>
      <c r="H986" s="90"/>
      <c r="I986" s="73"/>
      <c r="K986" s="52"/>
      <c r="L986" s="52"/>
      <c r="M986" s="62"/>
    </row>
    <row r="987">
      <c r="A987" s="16">
        <f t="shared" si="3"/>
        <v>984</v>
      </c>
      <c r="B987" s="90"/>
      <c r="C987" s="90"/>
      <c r="D987" s="90"/>
      <c r="E987" s="90"/>
      <c r="F987" s="92"/>
      <c r="G987" s="90"/>
      <c r="H987" s="90"/>
      <c r="I987" s="73"/>
      <c r="K987" s="52"/>
      <c r="L987" s="52"/>
      <c r="M987" s="62"/>
    </row>
    <row r="988">
      <c r="A988" s="16">
        <f t="shared" si="3"/>
        <v>985</v>
      </c>
      <c r="B988" s="90"/>
      <c r="C988" s="90"/>
      <c r="D988" s="90"/>
      <c r="E988" s="90"/>
      <c r="F988" s="92"/>
      <c r="G988" s="90"/>
      <c r="H988" s="90"/>
      <c r="I988" s="73"/>
      <c r="K988" s="52"/>
      <c r="L988" s="52"/>
      <c r="M988" s="62"/>
    </row>
    <row r="989">
      <c r="A989" s="16">
        <f t="shared" si="3"/>
        <v>986</v>
      </c>
      <c r="B989" s="90"/>
      <c r="C989" s="90"/>
      <c r="D989" s="90"/>
      <c r="E989" s="90"/>
      <c r="F989" s="92"/>
      <c r="G989" s="90"/>
      <c r="H989" s="90"/>
      <c r="I989" s="73"/>
      <c r="K989" s="52"/>
      <c r="L989" s="52"/>
      <c r="M989" s="62"/>
    </row>
    <row r="990">
      <c r="A990" s="16">
        <f t="shared" si="3"/>
        <v>987</v>
      </c>
      <c r="B990" s="90"/>
      <c r="C990" s="90"/>
      <c r="D990" s="90"/>
      <c r="E990" s="90"/>
      <c r="F990" s="92"/>
      <c r="G990" s="90"/>
      <c r="H990" s="90"/>
      <c r="I990" s="73"/>
      <c r="K990" s="52"/>
      <c r="L990" s="52"/>
      <c r="M990" s="62"/>
    </row>
    <row r="991">
      <c r="A991" s="16">
        <f t="shared" si="3"/>
        <v>988</v>
      </c>
      <c r="B991" s="90"/>
      <c r="C991" s="90"/>
      <c r="D991" s="90"/>
      <c r="E991" s="90"/>
      <c r="F991" s="92"/>
      <c r="G991" s="90"/>
      <c r="H991" s="90"/>
      <c r="I991" s="73"/>
      <c r="K991" s="52"/>
      <c r="L991" s="52"/>
      <c r="M991" s="62"/>
    </row>
    <row r="992">
      <c r="A992" s="16">
        <f t="shared" si="3"/>
        <v>989</v>
      </c>
      <c r="B992" s="90"/>
      <c r="C992" s="90"/>
      <c r="D992" s="90"/>
      <c r="E992" s="90"/>
      <c r="F992" s="92"/>
      <c r="G992" s="90"/>
      <c r="H992" s="90"/>
      <c r="I992" s="73"/>
      <c r="K992" s="52"/>
      <c r="L992" s="52"/>
      <c r="M992" s="62"/>
    </row>
    <row r="993">
      <c r="A993" s="16">
        <f t="shared" si="3"/>
        <v>990</v>
      </c>
      <c r="B993" s="90"/>
      <c r="C993" s="90"/>
      <c r="D993" s="90"/>
      <c r="E993" s="90"/>
      <c r="F993" s="92"/>
      <c r="G993" s="90"/>
      <c r="H993" s="90"/>
      <c r="I993" s="73"/>
      <c r="K993" s="52"/>
      <c r="L993" s="52"/>
      <c r="M993" s="62"/>
    </row>
    <row r="994">
      <c r="A994" s="16">
        <f t="shared" si="3"/>
        <v>991</v>
      </c>
      <c r="B994" s="90"/>
      <c r="C994" s="90"/>
      <c r="D994" s="90"/>
      <c r="E994" s="90"/>
      <c r="F994" s="92"/>
      <c r="G994" s="90"/>
      <c r="H994" s="90"/>
      <c r="I994" s="73"/>
      <c r="K994" s="52"/>
      <c r="L994" s="52"/>
      <c r="M994" s="62"/>
    </row>
    <row r="995">
      <c r="A995" s="16">
        <f t="shared" si="3"/>
        <v>992</v>
      </c>
      <c r="B995" s="90"/>
      <c r="C995" s="90"/>
      <c r="D995" s="90"/>
      <c r="E995" s="90"/>
      <c r="F995" s="92"/>
      <c r="G995" s="90"/>
      <c r="H995" s="90"/>
      <c r="I995" s="73"/>
      <c r="K995" s="52"/>
      <c r="L995" s="52"/>
      <c r="M995" s="62"/>
    </row>
    <row r="996">
      <c r="A996" s="16">
        <f t="shared" si="3"/>
        <v>993</v>
      </c>
      <c r="B996" s="90"/>
      <c r="C996" s="90"/>
      <c r="D996" s="90"/>
      <c r="E996" s="90"/>
      <c r="F996" s="92"/>
      <c r="G996" s="90"/>
      <c r="H996" s="90"/>
      <c r="I996" s="73"/>
      <c r="K996" s="52"/>
      <c r="L996" s="52"/>
      <c r="M996" s="62"/>
    </row>
    <row r="997">
      <c r="A997" s="16">
        <f t="shared" si="3"/>
        <v>994</v>
      </c>
      <c r="B997" s="90"/>
      <c r="C997" s="90"/>
      <c r="D997" s="90"/>
      <c r="E997" s="90"/>
      <c r="F997" s="92"/>
      <c r="G997" s="90"/>
      <c r="H997" s="90"/>
      <c r="I997" s="73"/>
      <c r="K997" s="52"/>
      <c r="L997" s="52"/>
      <c r="M997" s="62"/>
    </row>
    <row r="998">
      <c r="A998" s="16">
        <f t="shared" si="3"/>
        <v>995</v>
      </c>
      <c r="B998" s="90"/>
      <c r="C998" s="90"/>
      <c r="D998" s="90"/>
      <c r="E998" s="90"/>
      <c r="F998" s="92"/>
      <c r="G998" s="90"/>
      <c r="H998" s="90"/>
      <c r="I998" s="73"/>
      <c r="K998" s="52"/>
      <c r="L998" s="52"/>
      <c r="M998" s="62"/>
    </row>
    <row r="999">
      <c r="A999" s="16">
        <f t="shared" si="3"/>
        <v>996</v>
      </c>
      <c r="B999" s="90"/>
      <c r="C999" s="90"/>
      <c r="D999" s="90"/>
      <c r="E999" s="90"/>
      <c r="F999" s="92"/>
      <c r="G999" s="90"/>
      <c r="H999" s="90"/>
      <c r="I999" s="73"/>
      <c r="K999" s="52"/>
      <c r="L999" s="52"/>
      <c r="M999" s="62"/>
    </row>
    <row r="1000">
      <c r="A1000" s="16">
        <f t="shared" si="3"/>
        <v>997</v>
      </c>
      <c r="B1000" s="90"/>
      <c r="C1000" s="90"/>
      <c r="D1000" s="90"/>
      <c r="E1000" s="90"/>
      <c r="F1000" s="92"/>
      <c r="G1000" s="90"/>
      <c r="H1000" s="90"/>
      <c r="I1000" s="73"/>
      <c r="K1000" s="52"/>
      <c r="L1000" s="52"/>
      <c r="M1000" s="62"/>
    </row>
    <row r="1001">
      <c r="A1001" s="16">
        <f t="shared" si="3"/>
        <v>998</v>
      </c>
      <c r="B1001" s="90"/>
      <c r="C1001" s="90"/>
      <c r="D1001" s="90"/>
      <c r="E1001" s="90"/>
      <c r="F1001" s="92"/>
      <c r="G1001" s="90"/>
      <c r="H1001" s="90"/>
      <c r="I1001" s="73"/>
      <c r="K1001" s="52"/>
      <c r="L1001" s="52"/>
      <c r="M1001" s="62"/>
    </row>
    <row r="1002">
      <c r="A1002" s="16">
        <f t="shared" si="3"/>
        <v>999</v>
      </c>
      <c r="B1002" s="90"/>
      <c r="C1002" s="90"/>
      <c r="D1002" s="90"/>
      <c r="E1002" s="90"/>
      <c r="F1002" s="92"/>
      <c r="G1002" s="90"/>
      <c r="H1002" s="90"/>
      <c r="I1002" s="73"/>
      <c r="K1002" s="52"/>
      <c r="L1002" s="52"/>
      <c r="M1002" s="62"/>
    </row>
    <row r="1003">
      <c r="A1003" s="16">
        <f t="shared" si="3"/>
        <v>1000</v>
      </c>
      <c r="B1003" s="90"/>
      <c r="C1003" s="90"/>
      <c r="D1003" s="90"/>
      <c r="E1003" s="90"/>
      <c r="F1003" s="92"/>
      <c r="G1003" s="90"/>
      <c r="H1003" s="90"/>
      <c r="I1003" s="73"/>
      <c r="K1003" s="52"/>
      <c r="L1003" s="52"/>
      <c r="M1003" s="62"/>
    </row>
    <row r="1004">
      <c r="A1004" s="16">
        <f t="shared" si="3"/>
        <v>1001</v>
      </c>
      <c r="B1004" s="90"/>
      <c r="C1004" s="90"/>
      <c r="D1004" s="90"/>
      <c r="E1004" s="90"/>
      <c r="F1004" s="92"/>
      <c r="G1004" s="90"/>
      <c r="H1004" s="90"/>
      <c r="I1004" s="73"/>
      <c r="K1004" s="52"/>
      <c r="L1004" s="52"/>
      <c r="M1004" s="62"/>
    </row>
    <row r="1005">
      <c r="A1005" s="16">
        <f t="shared" si="3"/>
        <v>1002</v>
      </c>
      <c r="B1005" s="90"/>
      <c r="C1005" s="90"/>
      <c r="D1005" s="90"/>
      <c r="E1005" s="90"/>
      <c r="F1005" s="92"/>
      <c r="G1005" s="90"/>
      <c r="H1005" s="90"/>
      <c r="I1005" s="73"/>
      <c r="K1005" s="52"/>
      <c r="L1005" s="52"/>
      <c r="M1005" s="62"/>
    </row>
    <row r="1006">
      <c r="A1006" s="16">
        <f t="shared" si="3"/>
        <v>1003</v>
      </c>
      <c r="B1006" s="90"/>
      <c r="C1006" s="90"/>
      <c r="D1006" s="90"/>
      <c r="E1006" s="90"/>
      <c r="F1006" s="92"/>
      <c r="G1006" s="90"/>
      <c r="H1006" s="90"/>
      <c r="I1006" s="73"/>
      <c r="K1006" s="52"/>
      <c r="L1006" s="52"/>
      <c r="M1006" s="62"/>
    </row>
    <row r="1007">
      <c r="A1007" s="16">
        <f t="shared" si="3"/>
        <v>1004</v>
      </c>
      <c r="B1007" s="90"/>
      <c r="C1007" s="90"/>
      <c r="D1007" s="90"/>
      <c r="E1007" s="90"/>
      <c r="F1007" s="92"/>
      <c r="G1007" s="90"/>
      <c r="H1007" s="90"/>
      <c r="I1007" s="73"/>
      <c r="K1007" s="52"/>
      <c r="L1007" s="52"/>
      <c r="M1007" s="62"/>
    </row>
    <row r="1008">
      <c r="A1008" s="16">
        <f t="shared" si="3"/>
        <v>1005</v>
      </c>
      <c r="B1008" s="90"/>
      <c r="C1008" s="90"/>
      <c r="D1008" s="90"/>
      <c r="E1008" s="90"/>
      <c r="F1008" s="92"/>
      <c r="G1008" s="90"/>
      <c r="H1008" s="90"/>
      <c r="I1008" s="73"/>
      <c r="K1008" s="52"/>
      <c r="L1008" s="52"/>
      <c r="M1008" s="62"/>
    </row>
    <row r="1009">
      <c r="A1009" s="16">
        <f t="shared" si="3"/>
        <v>1006</v>
      </c>
      <c r="B1009" s="90"/>
      <c r="C1009" s="90"/>
      <c r="D1009" s="90"/>
      <c r="E1009" s="90"/>
      <c r="F1009" s="92"/>
      <c r="G1009" s="90"/>
      <c r="H1009" s="90"/>
      <c r="I1009" s="73"/>
      <c r="K1009" s="52"/>
      <c r="L1009" s="52"/>
      <c r="M1009" s="62"/>
    </row>
    <row r="1010">
      <c r="A1010" s="16">
        <f t="shared" si="3"/>
        <v>1007</v>
      </c>
      <c r="B1010" s="90"/>
      <c r="C1010" s="90"/>
      <c r="D1010" s="90"/>
      <c r="E1010" s="90"/>
      <c r="F1010" s="92"/>
      <c r="G1010" s="90"/>
      <c r="H1010" s="90"/>
      <c r="I1010" s="73"/>
      <c r="K1010" s="52"/>
      <c r="L1010" s="52"/>
      <c r="M1010" s="62"/>
    </row>
    <row r="1011">
      <c r="A1011" s="16">
        <f t="shared" si="3"/>
        <v>1008</v>
      </c>
      <c r="B1011" s="90"/>
      <c r="C1011" s="90"/>
      <c r="D1011" s="90"/>
      <c r="E1011" s="90"/>
      <c r="F1011" s="92"/>
      <c r="G1011" s="90"/>
      <c r="H1011" s="90"/>
      <c r="I1011" s="73"/>
      <c r="K1011" s="52"/>
      <c r="L1011" s="52"/>
      <c r="M1011" s="62"/>
    </row>
    <row r="1012">
      <c r="A1012" s="16">
        <f t="shared" si="3"/>
        <v>1009</v>
      </c>
      <c r="B1012" s="90"/>
      <c r="C1012" s="90"/>
      <c r="D1012" s="90"/>
      <c r="E1012" s="90"/>
      <c r="F1012" s="92"/>
      <c r="G1012" s="90"/>
      <c r="H1012" s="90"/>
      <c r="I1012" s="73"/>
      <c r="K1012" s="52"/>
      <c r="L1012" s="52"/>
      <c r="M1012" s="62"/>
    </row>
    <row r="1013">
      <c r="A1013" s="16">
        <f t="shared" si="3"/>
        <v>1010</v>
      </c>
      <c r="B1013" s="90"/>
      <c r="C1013" s="90"/>
      <c r="D1013" s="90"/>
      <c r="E1013" s="90"/>
      <c r="F1013" s="92"/>
      <c r="G1013" s="90"/>
      <c r="H1013" s="90"/>
      <c r="I1013" s="73"/>
      <c r="K1013" s="52"/>
      <c r="L1013" s="52"/>
      <c r="M1013" s="62"/>
    </row>
    <row r="1014">
      <c r="A1014" s="16">
        <f t="shared" si="3"/>
        <v>1011</v>
      </c>
      <c r="B1014" s="90"/>
      <c r="C1014" s="90"/>
      <c r="D1014" s="90"/>
      <c r="E1014" s="90"/>
      <c r="F1014" s="92"/>
      <c r="G1014" s="90"/>
      <c r="H1014" s="90"/>
      <c r="I1014" s="73"/>
      <c r="K1014" s="52"/>
      <c r="L1014" s="52"/>
      <c r="M1014" s="62"/>
    </row>
    <row r="1015">
      <c r="A1015" s="16">
        <f t="shared" si="3"/>
        <v>1012</v>
      </c>
      <c r="B1015" s="90"/>
      <c r="C1015" s="90"/>
      <c r="D1015" s="90"/>
      <c r="E1015" s="90"/>
      <c r="F1015" s="92"/>
      <c r="G1015" s="90"/>
      <c r="H1015" s="90"/>
      <c r="I1015" s="73"/>
      <c r="K1015" s="52"/>
      <c r="L1015" s="52"/>
      <c r="M1015" s="62"/>
    </row>
    <row r="1016">
      <c r="A1016" s="16">
        <f t="shared" si="3"/>
        <v>1013</v>
      </c>
      <c r="B1016" s="90"/>
      <c r="C1016" s="90"/>
      <c r="D1016" s="90"/>
      <c r="E1016" s="90"/>
      <c r="F1016" s="92"/>
      <c r="G1016" s="90"/>
      <c r="H1016" s="90"/>
      <c r="I1016" s="73"/>
      <c r="K1016" s="52"/>
      <c r="L1016" s="52"/>
      <c r="M1016" s="62"/>
    </row>
    <row r="1017">
      <c r="A1017" s="16">
        <f t="shared" si="3"/>
        <v>1014</v>
      </c>
      <c r="B1017" s="90"/>
      <c r="C1017" s="90"/>
      <c r="D1017" s="90"/>
      <c r="E1017" s="90"/>
      <c r="F1017" s="92"/>
      <c r="G1017" s="90"/>
      <c r="H1017" s="90"/>
      <c r="I1017" s="73"/>
      <c r="K1017" s="52"/>
      <c r="L1017" s="52"/>
      <c r="M1017" s="62"/>
    </row>
    <row r="1018">
      <c r="A1018" s="16">
        <f t="shared" si="3"/>
        <v>1015</v>
      </c>
      <c r="B1018" s="90"/>
      <c r="C1018" s="90"/>
      <c r="D1018" s="90"/>
      <c r="E1018" s="90"/>
      <c r="F1018" s="92"/>
      <c r="G1018" s="90"/>
      <c r="H1018" s="90"/>
      <c r="I1018" s="73"/>
      <c r="K1018" s="52"/>
      <c r="L1018" s="52"/>
      <c r="M1018" s="62"/>
    </row>
    <row r="1019">
      <c r="A1019" s="16">
        <f t="shared" si="3"/>
        <v>1016</v>
      </c>
      <c r="B1019" s="90"/>
      <c r="C1019" s="90"/>
      <c r="D1019" s="90"/>
      <c r="E1019" s="90"/>
      <c r="F1019" s="92"/>
      <c r="G1019" s="90"/>
      <c r="H1019" s="90"/>
      <c r="I1019" s="73"/>
      <c r="K1019" s="52"/>
      <c r="L1019" s="52"/>
      <c r="M1019" s="62"/>
    </row>
    <row r="1020">
      <c r="A1020" s="16">
        <f t="shared" si="3"/>
        <v>1017</v>
      </c>
      <c r="B1020" s="90"/>
      <c r="C1020" s="90"/>
      <c r="D1020" s="90"/>
      <c r="E1020" s="90"/>
      <c r="F1020" s="92"/>
      <c r="G1020" s="90"/>
      <c r="H1020" s="90"/>
      <c r="I1020" s="73"/>
      <c r="K1020" s="52"/>
      <c r="L1020" s="52"/>
      <c r="M1020" s="62"/>
    </row>
    <row r="1021">
      <c r="A1021" s="16">
        <f t="shared" si="3"/>
        <v>1018</v>
      </c>
      <c r="B1021" s="90"/>
      <c r="C1021" s="90"/>
      <c r="D1021" s="90"/>
      <c r="E1021" s="90"/>
      <c r="F1021" s="92"/>
      <c r="G1021" s="90"/>
      <c r="H1021" s="90"/>
      <c r="I1021" s="73"/>
      <c r="K1021" s="52"/>
      <c r="L1021" s="52"/>
      <c r="M1021" s="62"/>
    </row>
    <row r="1022">
      <c r="A1022" s="16">
        <f t="shared" si="3"/>
        <v>1019</v>
      </c>
      <c r="B1022" s="90"/>
      <c r="C1022" s="90"/>
      <c r="D1022" s="90"/>
      <c r="E1022" s="90"/>
      <c r="F1022" s="92"/>
      <c r="G1022" s="90"/>
      <c r="H1022" s="90"/>
      <c r="I1022" s="73"/>
      <c r="K1022" s="52"/>
      <c r="L1022" s="52"/>
      <c r="M1022" s="62"/>
    </row>
    <row r="1023">
      <c r="A1023" s="16">
        <f t="shared" si="3"/>
        <v>1020</v>
      </c>
      <c r="B1023" s="90"/>
      <c r="C1023" s="90"/>
      <c r="D1023" s="90"/>
      <c r="E1023" s="90"/>
      <c r="F1023" s="92"/>
      <c r="G1023" s="90"/>
      <c r="H1023" s="90"/>
      <c r="I1023" s="73"/>
      <c r="K1023" s="52"/>
      <c r="L1023" s="52"/>
      <c r="M1023" s="62"/>
    </row>
    <row r="1024">
      <c r="A1024" s="16">
        <f t="shared" si="3"/>
        <v>1021</v>
      </c>
      <c r="B1024" s="90"/>
      <c r="C1024" s="90"/>
      <c r="D1024" s="90"/>
      <c r="E1024" s="90"/>
      <c r="F1024" s="92"/>
      <c r="G1024" s="90"/>
      <c r="H1024" s="90"/>
      <c r="I1024" s="73"/>
      <c r="K1024" s="52"/>
      <c r="L1024" s="52"/>
      <c r="M1024" s="62"/>
    </row>
    <row r="1025">
      <c r="A1025" s="16">
        <f t="shared" si="3"/>
        <v>1022</v>
      </c>
      <c r="B1025" s="90"/>
      <c r="C1025" s="90"/>
      <c r="D1025" s="90"/>
      <c r="E1025" s="90"/>
      <c r="F1025" s="92"/>
      <c r="G1025" s="90"/>
      <c r="H1025" s="90"/>
      <c r="I1025" s="73"/>
      <c r="K1025" s="52"/>
      <c r="L1025" s="52"/>
      <c r="M1025" s="62"/>
    </row>
    <row r="1026">
      <c r="A1026" s="16">
        <f t="shared" si="3"/>
        <v>1023</v>
      </c>
      <c r="B1026" s="90"/>
      <c r="C1026" s="90"/>
      <c r="D1026" s="90"/>
      <c r="E1026" s="90"/>
      <c r="F1026" s="92"/>
      <c r="G1026" s="90"/>
      <c r="H1026" s="90"/>
      <c r="I1026" s="73"/>
      <c r="K1026" s="52"/>
      <c r="L1026" s="52"/>
      <c r="M1026" s="62"/>
    </row>
    <row r="1027">
      <c r="A1027" s="16">
        <f t="shared" si="3"/>
        <v>1024</v>
      </c>
      <c r="B1027" s="90"/>
      <c r="C1027" s="90"/>
      <c r="D1027" s="90"/>
      <c r="E1027" s="90"/>
      <c r="F1027" s="92"/>
      <c r="G1027" s="90"/>
      <c r="H1027" s="90"/>
      <c r="I1027" s="73"/>
      <c r="K1027" s="52"/>
      <c r="L1027" s="52"/>
      <c r="M1027" s="62"/>
    </row>
    <row r="1028">
      <c r="A1028" s="16">
        <f t="shared" si="3"/>
        <v>1025</v>
      </c>
      <c r="B1028" s="90"/>
      <c r="C1028" s="90"/>
      <c r="D1028" s="90"/>
      <c r="E1028" s="90"/>
      <c r="F1028" s="92"/>
      <c r="G1028" s="90"/>
      <c r="H1028" s="90"/>
      <c r="I1028" s="73"/>
      <c r="K1028" s="52"/>
      <c r="L1028" s="52"/>
      <c r="M1028" s="62"/>
    </row>
    <row r="1029">
      <c r="A1029" s="16">
        <f t="shared" si="3"/>
        <v>1026</v>
      </c>
      <c r="B1029" s="90"/>
      <c r="C1029" s="90"/>
      <c r="D1029" s="90"/>
      <c r="E1029" s="90"/>
      <c r="F1029" s="92"/>
      <c r="G1029" s="90"/>
      <c r="H1029" s="90"/>
      <c r="I1029" s="73"/>
      <c r="K1029" s="52"/>
      <c r="L1029" s="52"/>
      <c r="M1029" s="62"/>
    </row>
    <row r="1030">
      <c r="A1030" s="16">
        <f t="shared" si="3"/>
        <v>1027</v>
      </c>
      <c r="B1030" s="90"/>
      <c r="C1030" s="90"/>
      <c r="D1030" s="90"/>
      <c r="E1030" s="90"/>
      <c r="F1030" s="92"/>
      <c r="G1030" s="90"/>
      <c r="H1030" s="90"/>
      <c r="I1030" s="73"/>
      <c r="K1030" s="52"/>
      <c r="L1030" s="52"/>
      <c r="M1030" s="62"/>
    </row>
    <row r="1031">
      <c r="A1031" s="16">
        <f t="shared" si="3"/>
        <v>1028</v>
      </c>
      <c r="B1031" s="90"/>
      <c r="C1031" s="90"/>
      <c r="D1031" s="90"/>
      <c r="E1031" s="90"/>
      <c r="F1031" s="92"/>
      <c r="G1031" s="90"/>
      <c r="H1031" s="90"/>
      <c r="I1031" s="73"/>
      <c r="K1031" s="52"/>
      <c r="L1031" s="52"/>
      <c r="M1031" s="62"/>
    </row>
    <row r="1032">
      <c r="A1032" s="16">
        <f t="shared" si="3"/>
        <v>1029</v>
      </c>
      <c r="B1032" s="90"/>
      <c r="C1032" s="90"/>
      <c r="D1032" s="90"/>
      <c r="E1032" s="90"/>
      <c r="F1032" s="92"/>
      <c r="G1032" s="90"/>
      <c r="H1032" s="90"/>
      <c r="I1032" s="73"/>
      <c r="K1032" s="52"/>
      <c r="L1032" s="52"/>
      <c r="M1032" s="62"/>
    </row>
    <row r="1033">
      <c r="A1033" s="16">
        <f t="shared" si="3"/>
        <v>1030</v>
      </c>
      <c r="B1033" s="90"/>
      <c r="C1033" s="90"/>
      <c r="D1033" s="90"/>
      <c r="E1033" s="90"/>
      <c r="F1033" s="92"/>
      <c r="G1033" s="90"/>
      <c r="H1033" s="90"/>
      <c r="I1033" s="73"/>
      <c r="K1033" s="52"/>
      <c r="L1033" s="52"/>
      <c r="M1033" s="62"/>
    </row>
    <row r="1034">
      <c r="A1034" s="16">
        <f t="shared" si="3"/>
        <v>1031</v>
      </c>
      <c r="B1034" s="90"/>
      <c r="C1034" s="90"/>
      <c r="D1034" s="90"/>
      <c r="E1034" s="90"/>
      <c r="F1034" s="92"/>
      <c r="G1034" s="90"/>
      <c r="H1034" s="90"/>
      <c r="I1034" s="73"/>
      <c r="K1034" s="52"/>
      <c r="L1034" s="52"/>
      <c r="M1034" s="62"/>
    </row>
    <row r="1035">
      <c r="A1035" s="16">
        <f t="shared" si="3"/>
        <v>1032</v>
      </c>
      <c r="B1035" s="90"/>
      <c r="C1035" s="90"/>
      <c r="D1035" s="90"/>
      <c r="E1035" s="90"/>
      <c r="F1035" s="92"/>
      <c r="G1035" s="90"/>
      <c r="H1035" s="90"/>
      <c r="I1035" s="73"/>
      <c r="K1035" s="52"/>
      <c r="L1035" s="52"/>
      <c r="M1035" s="62"/>
    </row>
    <row r="1036">
      <c r="A1036" s="16">
        <f t="shared" si="3"/>
        <v>1033</v>
      </c>
      <c r="B1036" s="90"/>
      <c r="C1036" s="90"/>
      <c r="D1036" s="90"/>
      <c r="E1036" s="90"/>
      <c r="F1036" s="92"/>
      <c r="G1036" s="90"/>
      <c r="H1036" s="90"/>
      <c r="I1036" s="73"/>
      <c r="K1036" s="52"/>
      <c r="L1036" s="52"/>
      <c r="M1036" s="62"/>
    </row>
    <row r="1037">
      <c r="A1037" s="16">
        <f t="shared" si="3"/>
        <v>1034</v>
      </c>
      <c r="B1037" s="90"/>
      <c r="C1037" s="90"/>
      <c r="D1037" s="90"/>
      <c r="E1037" s="90"/>
      <c r="F1037" s="92"/>
      <c r="G1037" s="90"/>
      <c r="H1037" s="90"/>
      <c r="I1037" s="73"/>
      <c r="K1037" s="52"/>
      <c r="L1037" s="52"/>
      <c r="M1037" s="62"/>
    </row>
    <row r="1038">
      <c r="A1038" s="16">
        <f t="shared" si="3"/>
        <v>1035</v>
      </c>
      <c r="B1038" s="90"/>
      <c r="C1038" s="90"/>
      <c r="D1038" s="90"/>
      <c r="E1038" s="90"/>
      <c r="F1038" s="92"/>
      <c r="G1038" s="90"/>
      <c r="H1038" s="90"/>
      <c r="I1038" s="73"/>
      <c r="K1038" s="52"/>
      <c r="L1038" s="52"/>
      <c r="M1038" s="62"/>
    </row>
    <row r="1039">
      <c r="A1039" s="16">
        <f t="shared" si="3"/>
        <v>1036</v>
      </c>
      <c r="B1039" s="90"/>
      <c r="C1039" s="90"/>
      <c r="D1039" s="90"/>
      <c r="E1039" s="90"/>
      <c r="F1039" s="92"/>
      <c r="G1039" s="90"/>
      <c r="H1039" s="90"/>
      <c r="I1039" s="73"/>
      <c r="K1039" s="52"/>
      <c r="L1039" s="52"/>
      <c r="M1039" s="62"/>
    </row>
    <row r="1040">
      <c r="A1040" s="16">
        <f t="shared" si="3"/>
        <v>1037</v>
      </c>
      <c r="B1040" s="90"/>
      <c r="C1040" s="90"/>
      <c r="D1040" s="90"/>
      <c r="E1040" s="90"/>
      <c r="F1040" s="92"/>
      <c r="G1040" s="90"/>
      <c r="H1040" s="90"/>
      <c r="I1040" s="73"/>
      <c r="K1040" s="52"/>
      <c r="L1040" s="52"/>
      <c r="M1040" s="62"/>
    </row>
    <row r="1041">
      <c r="A1041" s="16">
        <f t="shared" si="3"/>
        <v>1038</v>
      </c>
      <c r="B1041" s="90"/>
      <c r="C1041" s="90"/>
      <c r="D1041" s="90"/>
      <c r="E1041" s="90"/>
      <c r="F1041" s="92"/>
      <c r="G1041" s="90"/>
      <c r="H1041" s="90"/>
      <c r="I1041" s="73"/>
      <c r="K1041" s="52"/>
      <c r="L1041" s="52"/>
      <c r="M1041" s="62"/>
    </row>
    <row r="1042">
      <c r="A1042" s="16">
        <f t="shared" si="3"/>
        <v>1039</v>
      </c>
      <c r="B1042" s="90"/>
      <c r="C1042" s="90"/>
      <c r="D1042" s="90"/>
      <c r="E1042" s="90"/>
      <c r="F1042" s="92"/>
      <c r="G1042" s="90"/>
      <c r="H1042" s="90"/>
      <c r="I1042" s="73"/>
      <c r="K1042" s="52"/>
      <c r="L1042" s="52"/>
      <c r="M1042" s="62"/>
    </row>
    <row r="1043">
      <c r="A1043" s="16">
        <f t="shared" si="3"/>
        <v>1040</v>
      </c>
      <c r="B1043" s="90"/>
      <c r="C1043" s="90"/>
      <c r="D1043" s="90"/>
      <c r="E1043" s="90"/>
      <c r="F1043" s="92"/>
      <c r="G1043" s="90"/>
      <c r="H1043" s="90"/>
      <c r="I1043" s="73"/>
      <c r="K1043" s="52"/>
      <c r="L1043" s="52"/>
      <c r="M1043" s="62"/>
    </row>
    <row r="1044">
      <c r="A1044" s="16">
        <f t="shared" si="3"/>
        <v>1041</v>
      </c>
      <c r="B1044" s="90"/>
      <c r="C1044" s="90"/>
      <c r="D1044" s="90"/>
      <c r="E1044" s="90"/>
      <c r="F1044" s="92"/>
      <c r="G1044" s="90"/>
      <c r="H1044" s="90"/>
      <c r="I1044" s="73"/>
      <c r="K1044" s="52"/>
      <c r="L1044" s="52"/>
      <c r="M1044" s="62"/>
    </row>
    <row r="1045">
      <c r="A1045" s="16">
        <f t="shared" si="3"/>
        <v>1042</v>
      </c>
      <c r="B1045" s="90"/>
      <c r="C1045" s="90"/>
      <c r="D1045" s="90"/>
      <c r="E1045" s="90"/>
      <c r="F1045" s="92"/>
      <c r="G1045" s="90"/>
      <c r="H1045" s="90"/>
      <c r="I1045" s="73"/>
      <c r="K1045" s="52"/>
      <c r="L1045" s="52"/>
      <c r="M1045" s="62"/>
    </row>
    <row r="1046">
      <c r="A1046" s="16">
        <f t="shared" si="3"/>
        <v>1043</v>
      </c>
      <c r="B1046" s="90"/>
      <c r="C1046" s="90"/>
      <c r="D1046" s="90"/>
      <c r="E1046" s="90"/>
      <c r="F1046" s="92"/>
      <c r="G1046" s="90"/>
      <c r="H1046" s="90"/>
      <c r="I1046" s="73"/>
      <c r="K1046" s="52"/>
      <c r="L1046" s="52"/>
      <c r="M1046" s="62"/>
    </row>
    <row r="1047">
      <c r="A1047" s="16">
        <f t="shared" si="3"/>
        <v>1044</v>
      </c>
      <c r="B1047" s="90"/>
      <c r="C1047" s="90"/>
      <c r="D1047" s="90"/>
      <c r="E1047" s="90"/>
      <c r="F1047" s="92"/>
      <c r="G1047" s="90"/>
      <c r="H1047" s="90"/>
      <c r="I1047" s="73"/>
      <c r="K1047" s="52"/>
      <c r="L1047" s="52"/>
      <c r="M1047" s="62"/>
    </row>
    <row r="1048">
      <c r="A1048" s="16">
        <f t="shared" si="3"/>
        <v>1045</v>
      </c>
      <c r="B1048" s="90"/>
      <c r="C1048" s="90"/>
      <c r="D1048" s="90"/>
      <c r="E1048" s="90"/>
      <c r="F1048" s="92"/>
      <c r="G1048" s="90"/>
      <c r="H1048" s="90"/>
      <c r="I1048" s="73"/>
      <c r="K1048" s="52"/>
      <c r="L1048" s="52"/>
      <c r="M1048" s="62"/>
    </row>
    <row r="1049">
      <c r="A1049" s="16">
        <f t="shared" si="3"/>
        <v>1046</v>
      </c>
      <c r="B1049" s="90"/>
      <c r="C1049" s="90"/>
      <c r="D1049" s="90"/>
      <c r="E1049" s="90"/>
      <c r="F1049" s="92"/>
      <c r="G1049" s="90"/>
      <c r="H1049" s="90"/>
      <c r="I1049" s="73"/>
      <c r="K1049" s="52"/>
      <c r="L1049" s="52"/>
      <c r="M1049" s="62"/>
    </row>
    <row r="1050">
      <c r="A1050" s="16">
        <f t="shared" si="3"/>
        <v>1047</v>
      </c>
      <c r="B1050" s="90"/>
      <c r="C1050" s="90"/>
      <c r="D1050" s="90"/>
      <c r="E1050" s="90"/>
      <c r="F1050" s="92"/>
      <c r="G1050" s="90"/>
      <c r="H1050" s="90"/>
      <c r="I1050" s="73"/>
      <c r="K1050" s="52"/>
      <c r="L1050" s="52"/>
      <c r="M1050" s="62"/>
    </row>
    <row r="1051">
      <c r="A1051" s="16">
        <f t="shared" si="3"/>
        <v>1048</v>
      </c>
      <c r="B1051" s="90"/>
      <c r="C1051" s="90"/>
      <c r="D1051" s="90"/>
      <c r="E1051" s="90"/>
      <c r="F1051" s="92"/>
      <c r="G1051" s="90"/>
      <c r="H1051" s="90"/>
      <c r="I1051" s="73"/>
      <c r="K1051" s="52"/>
      <c r="L1051" s="52"/>
      <c r="M1051" s="62"/>
    </row>
    <row r="1052">
      <c r="A1052" s="16">
        <f t="shared" si="3"/>
        <v>1049</v>
      </c>
      <c r="B1052" s="90"/>
      <c r="C1052" s="90"/>
      <c r="D1052" s="90"/>
      <c r="E1052" s="90"/>
      <c r="F1052" s="92"/>
      <c r="G1052" s="90"/>
      <c r="H1052" s="90"/>
      <c r="I1052" s="73"/>
      <c r="K1052" s="52"/>
      <c r="L1052" s="52"/>
      <c r="M1052" s="62"/>
    </row>
    <row r="1053">
      <c r="A1053" s="16">
        <f t="shared" si="3"/>
        <v>1050</v>
      </c>
      <c r="B1053" s="90"/>
      <c r="C1053" s="90"/>
      <c r="D1053" s="90"/>
      <c r="E1053" s="90"/>
      <c r="F1053" s="92"/>
      <c r="G1053" s="90"/>
      <c r="H1053" s="90"/>
      <c r="I1053" s="73"/>
      <c r="K1053" s="52"/>
      <c r="L1053" s="52"/>
      <c r="M1053" s="62"/>
    </row>
    <row r="1054">
      <c r="A1054" s="16">
        <f t="shared" si="3"/>
        <v>1051</v>
      </c>
      <c r="B1054" s="90"/>
      <c r="C1054" s="90"/>
      <c r="D1054" s="90"/>
      <c r="E1054" s="90"/>
      <c r="F1054" s="92"/>
      <c r="G1054" s="90"/>
      <c r="H1054" s="90"/>
      <c r="I1054" s="73"/>
      <c r="K1054" s="52"/>
      <c r="L1054" s="52"/>
      <c r="M1054" s="62"/>
    </row>
    <row r="1055">
      <c r="A1055" s="16">
        <f t="shared" si="3"/>
        <v>1052</v>
      </c>
      <c r="B1055" s="90"/>
      <c r="C1055" s="90"/>
      <c r="D1055" s="90"/>
      <c r="E1055" s="90"/>
      <c r="F1055" s="92"/>
      <c r="G1055" s="90"/>
      <c r="H1055" s="90"/>
      <c r="I1055" s="73"/>
      <c r="K1055" s="52"/>
      <c r="L1055" s="52"/>
      <c r="M1055" s="62"/>
    </row>
    <row r="1056">
      <c r="A1056" s="16">
        <f t="shared" si="3"/>
        <v>1053</v>
      </c>
      <c r="B1056" s="90"/>
      <c r="C1056" s="90"/>
      <c r="D1056" s="90"/>
      <c r="E1056" s="90"/>
      <c r="F1056" s="92"/>
      <c r="G1056" s="90"/>
      <c r="H1056" s="90"/>
      <c r="I1056" s="73"/>
      <c r="K1056" s="52"/>
      <c r="L1056" s="52"/>
      <c r="M1056" s="62"/>
    </row>
    <row r="1057">
      <c r="A1057" s="16">
        <f t="shared" si="3"/>
        <v>1054</v>
      </c>
      <c r="B1057" s="90"/>
      <c r="C1057" s="90"/>
      <c r="D1057" s="90"/>
      <c r="E1057" s="90"/>
      <c r="F1057" s="92"/>
      <c r="G1057" s="90"/>
      <c r="H1057" s="90"/>
      <c r="I1057" s="73"/>
      <c r="K1057" s="52"/>
      <c r="L1057" s="52"/>
      <c r="M1057" s="62"/>
    </row>
    <row r="1058">
      <c r="A1058" s="16">
        <f t="shared" si="3"/>
        <v>1055</v>
      </c>
      <c r="B1058" s="90"/>
      <c r="C1058" s="90"/>
      <c r="D1058" s="90"/>
      <c r="E1058" s="90"/>
      <c r="F1058" s="92"/>
      <c r="G1058" s="90"/>
      <c r="H1058" s="90"/>
      <c r="I1058" s="73"/>
      <c r="K1058" s="52"/>
      <c r="L1058" s="52"/>
      <c r="M1058" s="62"/>
    </row>
    <row r="1059">
      <c r="A1059" s="16">
        <f t="shared" si="3"/>
        <v>1056</v>
      </c>
      <c r="B1059" s="90"/>
      <c r="C1059" s="90"/>
      <c r="D1059" s="90"/>
      <c r="E1059" s="90"/>
      <c r="F1059" s="92"/>
      <c r="G1059" s="90"/>
      <c r="H1059" s="90"/>
      <c r="I1059" s="73"/>
      <c r="K1059" s="52"/>
      <c r="L1059" s="52"/>
      <c r="M1059" s="62"/>
    </row>
    <row r="1060">
      <c r="A1060" s="16">
        <f t="shared" si="3"/>
        <v>1057</v>
      </c>
      <c r="B1060" s="90"/>
      <c r="C1060" s="90"/>
      <c r="D1060" s="90"/>
      <c r="E1060" s="90"/>
      <c r="F1060" s="92"/>
      <c r="G1060" s="90"/>
      <c r="H1060" s="90"/>
      <c r="I1060" s="73"/>
      <c r="K1060" s="52"/>
      <c r="L1060" s="52"/>
      <c r="M1060" s="62"/>
    </row>
    <row r="1061">
      <c r="A1061" s="16">
        <f t="shared" si="3"/>
        <v>1058</v>
      </c>
      <c r="B1061" s="90"/>
      <c r="C1061" s="90"/>
      <c r="D1061" s="90"/>
      <c r="E1061" s="90"/>
      <c r="F1061" s="92"/>
      <c r="G1061" s="90"/>
      <c r="H1061" s="90"/>
      <c r="I1061" s="73"/>
      <c r="K1061" s="52"/>
      <c r="L1061" s="52"/>
      <c r="M1061" s="62"/>
    </row>
    <row r="1062">
      <c r="A1062" s="16">
        <f t="shared" si="3"/>
        <v>1059</v>
      </c>
      <c r="B1062" s="90"/>
      <c r="C1062" s="90"/>
      <c r="D1062" s="90"/>
      <c r="E1062" s="90"/>
      <c r="F1062" s="92"/>
      <c r="G1062" s="90"/>
      <c r="H1062" s="90"/>
      <c r="I1062" s="73"/>
      <c r="K1062" s="52"/>
      <c r="L1062" s="52"/>
      <c r="M1062" s="62"/>
    </row>
    <row r="1063">
      <c r="A1063" s="16">
        <f t="shared" si="3"/>
        <v>1060</v>
      </c>
      <c r="B1063" s="90"/>
      <c r="C1063" s="90"/>
      <c r="D1063" s="90"/>
      <c r="E1063" s="90"/>
      <c r="F1063" s="92"/>
      <c r="G1063" s="90"/>
      <c r="H1063" s="90"/>
      <c r="I1063" s="73"/>
      <c r="K1063" s="52"/>
      <c r="L1063" s="52"/>
      <c r="M1063" s="62"/>
    </row>
    <row r="1064">
      <c r="A1064" s="16">
        <f t="shared" si="3"/>
        <v>1061</v>
      </c>
      <c r="B1064" s="90"/>
      <c r="C1064" s="90"/>
      <c r="D1064" s="90"/>
      <c r="E1064" s="90"/>
      <c r="F1064" s="92"/>
      <c r="G1064" s="90"/>
      <c r="H1064" s="90"/>
      <c r="I1064" s="73"/>
      <c r="K1064" s="52"/>
      <c r="L1064" s="52"/>
      <c r="M1064" s="62"/>
    </row>
    <row r="1065">
      <c r="A1065" s="16">
        <f t="shared" si="3"/>
        <v>1062</v>
      </c>
      <c r="B1065" s="90"/>
      <c r="C1065" s="90"/>
      <c r="D1065" s="90"/>
      <c r="E1065" s="90"/>
      <c r="F1065" s="92"/>
      <c r="G1065" s="90"/>
      <c r="H1065" s="90"/>
      <c r="I1065" s="73"/>
      <c r="K1065" s="52"/>
      <c r="L1065" s="52"/>
      <c r="M1065" s="62"/>
    </row>
    <row r="1066">
      <c r="A1066" s="16">
        <f t="shared" si="3"/>
        <v>1063</v>
      </c>
      <c r="B1066" s="90"/>
      <c r="C1066" s="90"/>
      <c r="D1066" s="90"/>
      <c r="E1066" s="90"/>
      <c r="F1066" s="92"/>
      <c r="G1066" s="90"/>
      <c r="H1066" s="90"/>
      <c r="I1066" s="73"/>
      <c r="K1066" s="52"/>
      <c r="L1066" s="52"/>
      <c r="M1066" s="62"/>
    </row>
    <row r="1067">
      <c r="A1067" s="16">
        <f t="shared" si="3"/>
        <v>1064</v>
      </c>
      <c r="B1067" s="90"/>
      <c r="C1067" s="90"/>
      <c r="D1067" s="90"/>
      <c r="E1067" s="90"/>
      <c r="F1067" s="92"/>
      <c r="G1067" s="90"/>
      <c r="H1067" s="90"/>
      <c r="I1067" s="73"/>
      <c r="K1067" s="52"/>
      <c r="L1067" s="52"/>
      <c r="M1067" s="62"/>
    </row>
    <row r="1068">
      <c r="A1068" s="16">
        <f t="shared" si="3"/>
        <v>1065</v>
      </c>
      <c r="B1068" s="90"/>
      <c r="C1068" s="90"/>
      <c r="D1068" s="90"/>
      <c r="E1068" s="90"/>
      <c r="F1068" s="92"/>
      <c r="G1068" s="90"/>
      <c r="H1068" s="90"/>
      <c r="I1068" s="73"/>
      <c r="K1068" s="52"/>
      <c r="L1068" s="52"/>
      <c r="M1068" s="62"/>
    </row>
    <row r="1069">
      <c r="A1069" s="16">
        <f t="shared" si="3"/>
        <v>1066</v>
      </c>
      <c r="B1069" s="90"/>
      <c r="C1069" s="90"/>
      <c r="D1069" s="90"/>
      <c r="E1069" s="90"/>
      <c r="F1069" s="92"/>
      <c r="G1069" s="90"/>
      <c r="H1069" s="90"/>
      <c r="I1069" s="73"/>
      <c r="K1069" s="52"/>
      <c r="L1069" s="52"/>
      <c r="M1069" s="62"/>
    </row>
    <row r="1070">
      <c r="A1070" s="16">
        <f t="shared" si="3"/>
        <v>1067</v>
      </c>
      <c r="B1070" s="90"/>
      <c r="C1070" s="90"/>
      <c r="D1070" s="90"/>
      <c r="E1070" s="90"/>
      <c r="F1070" s="92"/>
      <c r="G1070" s="90"/>
      <c r="H1070" s="90"/>
      <c r="I1070" s="73"/>
      <c r="K1070" s="52"/>
      <c r="L1070" s="52"/>
      <c r="M1070" s="62"/>
    </row>
    <row r="1071">
      <c r="A1071" s="16">
        <f t="shared" si="3"/>
        <v>1068</v>
      </c>
      <c r="B1071" s="90"/>
      <c r="C1071" s="90"/>
      <c r="D1071" s="90"/>
      <c r="E1071" s="90"/>
      <c r="F1071" s="92"/>
      <c r="G1071" s="90"/>
      <c r="H1071" s="90"/>
      <c r="I1071" s="73"/>
      <c r="K1071" s="52"/>
      <c r="L1071" s="52"/>
      <c r="M1071" s="62"/>
    </row>
    <row r="1072">
      <c r="A1072" s="16">
        <f t="shared" si="3"/>
        <v>1069</v>
      </c>
      <c r="B1072" s="90"/>
      <c r="C1072" s="90"/>
      <c r="D1072" s="90"/>
      <c r="E1072" s="90"/>
      <c r="F1072" s="92"/>
      <c r="G1072" s="90"/>
      <c r="H1072" s="90"/>
      <c r="I1072" s="73"/>
      <c r="K1072" s="52"/>
      <c r="L1072" s="52"/>
      <c r="M1072" s="62"/>
    </row>
    <row r="1073">
      <c r="A1073" s="16">
        <f t="shared" si="3"/>
        <v>1070</v>
      </c>
      <c r="B1073" s="90"/>
      <c r="C1073" s="90"/>
      <c r="D1073" s="90"/>
      <c r="E1073" s="90"/>
      <c r="F1073" s="92"/>
      <c r="G1073" s="90"/>
      <c r="H1073" s="90"/>
      <c r="I1073" s="73"/>
      <c r="K1073" s="52"/>
      <c r="L1073" s="52"/>
      <c r="M1073" s="62"/>
    </row>
    <row r="1074">
      <c r="A1074" s="16">
        <f t="shared" si="3"/>
        <v>1071</v>
      </c>
      <c r="B1074" s="90"/>
      <c r="C1074" s="90"/>
      <c r="D1074" s="90"/>
      <c r="E1074" s="90"/>
      <c r="F1074" s="92"/>
      <c r="G1074" s="90"/>
      <c r="H1074" s="90"/>
      <c r="I1074" s="73"/>
      <c r="K1074" s="52"/>
      <c r="L1074" s="52"/>
      <c r="M1074" s="62"/>
    </row>
    <row r="1075">
      <c r="A1075" s="16">
        <f t="shared" si="3"/>
        <v>1072</v>
      </c>
      <c r="B1075" s="90"/>
      <c r="C1075" s="90"/>
      <c r="D1075" s="90"/>
      <c r="E1075" s="90"/>
      <c r="F1075" s="92"/>
      <c r="G1075" s="90"/>
      <c r="H1075" s="90"/>
      <c r="I1075" s="73"/>
      <c r="K1075" s="52"/>
      <c r="L1075" s="52"/>
      <c r="M1075" s="62"/>
    </row>
    <row r="1076">
      <c r="A1076" s="16">
        <f t="shared" si="3"/>
        <v>1073</v>
      </c>
      <c r="B1076" s="90"/>
      <c r="C1076" s="90"/>
      <c r="D1076" s="90"/>
      <c r="E1076" s="90"/>
      <c r="F1076" s="92"/>
      <c r="G1076" s="90"/>
      <c r="H1076" s="90"/>
      <c r="I1076" s="73"/>
      <c r="K1076" s="52"/>
      <c r="L1076" s="52"/>
      <c r="M1076" s="62"/>
    </row>
    <row r="1077">
      <c r="A1077" s="16">
        <f t="shared" si="3"/>
        <v>1074</v>
      </c>
      <c r="B1077" s="90"/>
      <c r="C1077" s="90"/>
      <c r="D1077" s="90"/>
      <c r="E1077" s="90"/>
      <c r="F1077" s="92"/>
      <c r="G1077" s="90"/>
      <c r="H1077" s="90"/>
      <c r="I1077" s="73"/>
      <c r="K1077" s="52"/>
      <c r="L1077" s="52"/>
      <c r="M1077" s="62"/>
    </row>
    <row r="1078">
      <c r="A1078" s="16">
        <f t="shared" si="3"/>
        <v>1075</v>
      </c>
      <c r="B1078" s="90"/>
      <c r="C1078" s="90"/>
      <c r="D1078" s="90"/>
      <c r="E1078" s="90"/>
      <c r="F1078" s="92"/>
      <c r="G1078" s="90"/>
      <c r="H1078" s="90"/>
      <c r="I1078" s="73"/>
      <c r="K1078" s="52"/>
      <c r="L1078" s="52"/>
      <c r="M1078" s="62"/>
    </row>
    <row r="1079">
      <c r="A1079" s="16">
        <f t="shared" si="3"/>
        <v>1076</v>
      </c>
      <c r="B1079" s="90"/>
      <c r="C1079" s="90"/>
      <c r="D1079" s="90"/>
      <c r="E1079" s="90"/>
      <c r="F1079" s="92"/>
      <c r="G1079" s="90"/>
      <c r="H1079" s="90"/>
      <c r="I1079" s="73"/>
      <c r="K1079" s="52"/>
      <c r="L1079" s="52"/>
      <c r="M1079" s="62"/>
    </row>
    <row r="1080">
      <c r="A1080" s="16">
        <f t="shared" si="3"/>
        <v>1077</v>
      </c>
      <c r="B1080" s="90"/>
      <c r="C1080" s="90"/>
      <c r="D1080" s="90"/>
      <c r="E1080" s="90"/>
      <c r="F1080" s="92"/>
      <c r="G1080" s="90"/>
      <c r="H1080" s="90"/>
      <c r="I1080" s="73"/>
      <c r="K1080" s="52"/>
      <c r="L1080" s="52"/>
      <c r="M1080" s="62"/>
    </row>
    <row r="1081">
      <c r="A1081" s="16">
        <f t="shared" si="3"/>
        <v>1078</v>
      </c>
      <c r="B1081" s="90"/>
      <c r="C1081" s="90"/>
      <c r="D1081" s="90"/>
      <c r="E1081" s="90"/>
      <c r="F1081" s="92"/>
      <c r="G1081" s="90"/>
      <c r="H1081" s="90"/>
      <c r="I1081" s="73"/>
      <c r="K1081" s="52"/>
      <c r="L1081" s="52"/>
      <c r="M1081" s="62"/>
    </row>
    <row r="1082">
      <c r="A1082" s="16">
        <f t="shared" si="3"/>
        <v>1079</v>
      </c>
      <c r="B1082" s="90"/>
      <c r="C1082" s="90"/>
      <c r="D1082" s="90"/>
      <c r="E1082" s="90"/>
      <c r="F1082" s="92"/>
      <c r="G1082" s="90"/>
      <c r="H1082" s="90"/>
      <c r="I1082" s="73"/>
      <c r="K1082" s="52"/>
      <c r="L1082" s="52"/>
      <c r="M1082" s="62"/>
    </row>
    <row r="1083">
      <c r="A1083" s="16">
        <f t="shared" si="3"/>
        <v>1080</v>
      </c>
      <c r="B1083" s="90"/>
      <c r="C1083" s="90"/>
      <c r="D1083" s="90"/>
      <c r="E1083" s="90"/>
      <c r="F1083" s="92"/>
      <c r="G1083" s="90"/>
      <c r="H1083" s="90"/>
      <c r="I1083" s="73"/>
      <c r="K1083" s="52"/>
      <c r="L1083" s="52"/>
      <c r="M1083" s="62"/>
    </row>
    <row r="1084">
      <c r="A1084" s="16">
        <f t="shared" si="3"/>
        <v>1081</v>
      </c>
      <c r="B1084" s="90"/>
      <c r="C1084" s="90"/>
      <c r="D1084" s="90"/>
      <c r="E1084" s="90"/>
      <c r="F1084" s="92"/>
      <c r="G1084" s="90"/>
      <c r="H1084" s="90"/>
      <c r="I1084" s="73"/>
      <c r="K1084" s="52"/>
      <c r="L1084" s="52"/>
      <c r="M1084" s="62"/>
    </row>
    <row r="1085">
      <c r="A1085" s="16">
        <f t="shared" si="3"/>
        <v>1082</v>
      </c>
      <c r="B1085" s="90"/>
      <c r="C1085" s="90"/>
      <c r="D1085" s="90"/>
      <c r="E1085" s="90"/>
      <c r="F1085" s="92"/>
      <c r="G1085" s="90"/>
      <c r="H1085" s="90"/>
      <c r="I1085" s="73"/>
      <c r="K1085" s="52"/>
      <c r="L1085" s="52"/>
      <c r="M1085" s="62"/>
    </row>
    <row r="1086">
      <c r="A1086" s="16">
        <f t="shared" si="3"/>
        <v>1083</v>
      </c>
      <c r="B1086" s="90"/>
      <c r="C1086" s="90"/>
      <c r="D1086" s="90"/>
      <c r="E1086" s="90"/>
      <c r="F1086" s="92"/>
      <c r="G1086" s="90"/>
      <c r="H1086" s="90"/>
      <c r="I1086" s="73"/>
      <c r="K1086" s="52"/>
      <c r="L1086" s="52"/>
      <c r="M1086" s="62"/>
    </row>
    <row r="1087">
      <c r="A1087" s="16">
        <f t="shared" si="3"/>
        <v>1084</v>
      </c>
      <c r="B1087" s="90"/>
      <c r="C1087" s="90"/>
      <c r="D1087" s="90"/>
      <c r="E1087" s="90"/>
      <c r="F1087" s="92"/>
      <c r="G1087" s="90"/>
      <c r="H1087" s="90"/>
      <c r="I1087" s="73"/>
      <c r="K1087" s="52"/>
      <c r="L1087" s="52"/>
      <c r="M1087" s="62"/>
    </row>
    <row r="1088">
      <c r="A1088" s="16">
        <f t="shared" si="3"/>
        <v>1085</v>
      </c>
      <c r="B1088" s="90"/>
      <c r="C1088" s="90"/>
      <c r="D1088" s="90"/>
      <c r="E1088" s="90"/>
      <c r="F1088" s="92"/>
      <c r="G1088" s="90"/>
      <c r="H1088" s="90"/>
      <c r="I1088" s="73"/>
      <c r="K1088" s="52"/>
      <c r="L1088" s="52"/>
      <c r="M1088" s="62"/>
    </row>
    <row r="1089">
      <c r="A1089" s="16">
        <f t="shared" si="3"/>
        <v>1086</v>
      </c>
      <c r="B1089" s="90"/>
      <c r="C1089" s="90"/>
      <c r="D1089" s="90"/>
      <c r="E1089" s="90"/>
      <c r="F1089" s="92"/>
      <c r="G1089" s="90"/>
      <c r="H1089" s="90"/>
      <c r="I1089" s="73"/>
      <c r="K1089" s="52"/>
      <c r="L1089" s="52"/>
      <c r="M1089" s="62"/>
    </row>
    <row r="1090">
      <c r="A1090" s="16">
        <f t="shared" si="3"/>
        <v>1087</v>
      </c>
      <c r="B1090" s="90"/>
      <c r="C1090" s="90"/>
      <c r="D1090" s="90"/>
      <c r="E1090" s="90"/>
      <c r="F1090" s="92"/>
      <c r="G1090" s="90"/>
      <c r="H1090" s="90"/>
      <c r="I1090" s="73"/>
      <c r="K1090" s="52"/>
      <c r="L1090" s="52"/>
      <c r="M1090" s="62"/>
    </row>
    <row r="1091">
      <c r="A1091" s="16">
        <f t="shared" si="3"/>
        <v>1088</v>
      </c>
      <c r="B1091" s="90"/>
      <c r="C1091" s="90"/>
      <c r="D1091" s="90"/>
      <c r="E1091" s="90"/>
      <c r="F1091" s="92"/>
      <c r="G1091" s="90"/>
      <c r="H1091" s="90"/>
      <c r="I1091" s="73"/>
      <c r="K1091" s="52"/>
      <c r="L1091" s="52"/>
      <c r="M1091" s="62"/>
    </row>
    <row r="1092">
      <c r="A1092" s="16">
        <f t="shared" si="3"/>
        <v>1089</v>
      </c>
      <c r="B1092" s="90"/>
      <c r="C1092" s="90"/>
      <c r="D1092" s="90"/>
      <c r="E1092" s="90"/>
      <c r="F1092" s="92"/>
      <c r="G1092" s="90"/>
      <c r="H1092" s="90"/>
      <c r="I1092" s="73"/>
      <c r="K1092" s="52"/>
      <c r="L1092" s="52"/>
      <c r="M1092" s="62"/>
    </row>
    <row r="1093">
      <c r="A1093" s="16">
        <f t="shared" si="3"/>
        <v>1090</v>
      </c>
      <c r="B1093" s="90"/>
      <c r="C1093" s="90"/>
      <c r="D1093" s="90"/>
      <c r="E1093" s="90"/>
      <c r="F1093" s="92"/>
      <c r="G1093" s="90"/>
      <c r="H1093" s="90"/>
      <c r="I1093" s="73"/>
      <c r="K1093" s="52"/>
      <c r="L1093" s="52"/>
      <c r="M1093" s="62"/>
    </row>
    <row r="1094">
      <c r="A1094" s="16">
        <f t="shared" si="3"/>
        <v>1091</v>
      </c>
      <c r="B1094" s="90"/>
      <c r="C1094" s="90"/>
      <c r="D1094" s="90"/>
      <c r="E1094" s="90"/>
      <c r="F1094" s="92"/>
      <c r="G1094" s="90"/>
      <c r="H1094" s="90"/>
      <c r="I1094" s="73"/>
      <c r="K1094" s="52"/>
      <c r="L1094" s="52"/>
      <c r="M1094" s="62"/>
    </row>
    <row r="1095">
      <c r="A1095" s="16">
        <f t="shared" si="3"/>
        <v>1092</v>
      </c>
      <c r="B1095" s="90"/>
      <c r="C1095" s="90"/>
      <c r="D1095" s="90"/>
      <c r="E1095" s="90"/>
      <c r="F1095" s="92"/>
      <c r="G1095" s="90"/>
      <c r="H1095" s="90"/>
      <c r="I1095" s="73"/>
      <c r="K1095" s="52"/>
      <c r="L1095" s="52"/>
      <c r="M1095" s="62"/>
    </row>
    <row r="1096">
      <c r="A1096" s="16">
        <f t="shared" si="3"/>
        <v>1093</v>
      </c>
      <c r="B1096" s="90"/>
      <c r="C1096" s="90"/>
      <c r="D1096" s="90"/>
      <c r="E1096" s="90"/>
      <c r="F1096" s="92"/>
      <c r="G1096" s="90"/>
      <c r="H1096" s="90"/>
      <c r="I1096" s="73"/>
      <c r="K1096" s="52"/>
      <c r="L1096" s="52"/>
      <c r="M1096" s="62"/>
    </row>
    <row r="1097">
      <c r="A1097" s="16">
        <f t="shared" si="3"/>
        <v>1094</v>
      </c>
      <c r="B1097" s="90"/>
      <c r="C1097" s="90"/>
      <c r="D1097" s="90"/>
      <c r="E1097" s="90"/>
      <c r="F1097" s="92"/>
      <c r="G1097" s="90"/>
      <c r="H1097" s="90"/>
      <c r="I1097" s="73"/>
      <c r="K1097" s="52"/>
      <c r="L1097" s="52"/>
      <c r="M1097" s="62"/>
    </row>
    <row r="1098">
      <c r="A1098" s="16">
        <f t="shared" si="3"/>
        <v>1095</v>
      </c>
      <c r="B1098" s="90"/>
      <c r="C1098" s="90"/>
      <c r="D1098" s="90"/>
      <c r="E1098" s="90"/>
      <c r="F1098" s="92"/>
      <c r="G1098" s="90"/>
      <c r="H1098" s="90"/>
      <c r="I1098" s="73"/>
      <c r="K1098" s="52"/>
      <c r="L1098" s="52"/>
      <c r="M1098" s="62"/>
    </row>
    <row r="1099">
      <c r="A1099" s="16">
        <f t="shared" si="3"/>
        <v>1096</v>
      </c>
      <c r="B1099" s="90"/>
      <c r="C1099" s="90"/>
      <c r="D1099" s="90"/>
      <c r="E1099" s="90"/>
      <c r="F1099" s="92"/>
      <c r="G1099" s="90"/>
      <c r="H1099" s="90"/>
      <c r="I1099" s="73"/>
      <c r="K1099" s="52"/>
      <c r="L1099" s="52"/>
      <c r="M1099" s="62"/>
    </row>
    <row r="1100">
      <c r="A1100" s="16">
        <f t="shared" si="3"/>
        <v>1097</v>
      </c>
      <c r="B1100" s="90"/>
      <c r="C1100" s="90"/>
      <c r="D1100" s="90"/>
      <c r="E1100" s="90"/>
      <c r="F1100" s="92"/>
      <c r="G1100" s="90"/>
      <c r="H1100" s="90"/>
      <c r="I1100" s="73"/>
      <c r="K1100" s="52"/>
      <c r="L1100" s="52"/>
      <c r="M1100" s="62"/>
    </row>
    <row r="1101">
      <c r="A1101" s="16">
        <f t="shared" si="3"/>
        <v>1098</v>
      </c>
      <c r="B1101" s="90"/>
      <c r="C1101" s="90"/>
      <c r="D1101" s="90"/>
      <c r="E1101" s="90"/>
      <c r="F1101" s="92"/>
      <c r="G1101" s="90"/>
      <c r="H1101" s="90"/>
      <c r="I1101" s="73"/>
      <c r="K1101" s="52"/>
      <c r="L1101" s="52"/>
      <c r="M1101" s="62"/>
    </row>
    <row r="1102">
      <c r="A1102" s="16">
        <f t="shared" si="3"/>
        <v>1099</v>
      </c>
      <c r="B1102" s="90"/>
      <c r="C1102" s="90"/>
      <c r="D1102" s="90"/>
      <c r="E1102" s="90"/>
      <c r="F1102" s="92"/>
      <c r="G1102" s="90"/>
      <c r="H1102" s="90"/>
      <c r="I1102" s="73"/>
      <c r="K1102" s="52"/>
      <c r="L1102" s="52"/>
      <c r="M1102" s="62"/>
    </row>
    <row r="1103">
      <c r="A1103" s="16">
        <f t="shared" si="3"/>
        <v>1100</v>
      </c>
      <c r="B1103" s="90"/>
      <c r="C1103" s="90"/>
      <c r="D1103" s="90"/>
      <c r="E1103" s="90"/>
      <c r="F1103" s="92"/>
      <c r="G1103" s="90"/>
      <c r="H1103" s="90"/>
      <c r="I1103" s="73"/>
      <c r="K1103" s="52"/>
      <c r="L1103" s="52"/>
      <c r="M1103" s="62"/>
    </row>
    <row r="1104">
      <c r="A1104" s="16">
        <f t="shared" si="3"/>
        <v>1101</v>
      </c>
      <c r="B1104" s="90"/>
      <c r="C1104" s="90"/>
      <c r="D1104" s="90"/>
      <c r="E1104" s="90"/>
      <c r="F1104" s="92"/>
      <c r="G1104" s="90"/>
      <c r="H1104" s="90"/>
      <c r="I1104" s="73"/>
      <c r="K1104" s="52"/>
      <c r="L1104" s="52"/>
      <c r="M1104" s="62"/>
    </row>
    <row r="1105">
      <c r="A1105" s="16">
        <f t="shared" si="3"/>
        <v>1102</v>
      </c>
      <c r="B1105" s="90"/>
      <c r="C1105" s="90"/>
      <c r="D1105" s="90"/>
      <c r="E1105" s="90"/>
      <c r="F1105" s="92"/>
      <c r="G1105" s="90"/>
      <c r="H1105" s="90"/>
      <c r="I1105" s="73"/>
      <c r="K1105" s="52"/>
      <c r="L1105" s="52"/>
      <c r="M1105" s="62"/>
    </row>
    <row r="1106">
      <c r="A1106" s="16">
        <f t="shared" si="3"/>
        <v>1103</v>
      </c>
      <c r="B1106" s="90"/>
      <c r="C1106" s="90"/>
      <c r="D1106" s="90"/>
      <c r="E1106" s="90"/>
      <c r="F1106" s="92"/>
      <c r="G1106" s="90"/>
      <c r="H1106" s="90"/>
      <c r="I1106" s="73"/>
      <c r="K1106" s="52"/>
      <c r="L1106" s="52"/>
      <c r="M1106" s="62"/>
    </row>
    <row r="1107">
      <c r="A1107" s="16">
        <f t="shared" si="3"/>
        <v>1104</v>
      </c>
      <c r="B1107" s="90"/>
      <c r="C1107" s="90"/>
      <c r="D1107" s="90"/>
      <c r="E1107" s="90"/>
      <c r="F1107" s="92"/>
      <c r="G1107" s="90"/>
      <c r="H1107" s="90"/>
      <c r="I1107" s="73"/>
      <c r="K1107" s="52"/>
      <c r="L1107" s="52"/>
      <c r="M1107" s="62"/>
    </row>
    <row r="1108">
      <c r="A1108" s="16">
        <f t="shared" si="3"/>
        <v>1105</v>
      </c>
      <c r="B1108" s="90"/>
      <c r="C1108" s="90"/>
      <c r="D1108" s="90"/>
      <c r="E1108" s="90"/>
      <c r="F1108" s="92"/>
      <c r="G1108" s="90"/>
      <c r="H1108" s="90"/>
      <c r="I1108" s="73"/>
      <c r="K1108" s="52"/>
      <c r="L1108" s="52"/>
      <c r="M1108" s="62"/>
    </row>
    <row r="1109">
      <c r="A1109" s="16">
        <f t="shared" si="3"/>
        <v>1106</v>
      </c>
      <c r="B1109" s="90"/>
      <c r="C1109" s="90"/>
      <c r="D1109" s="90"/>
      <c r="E1109" s="90"/>
      <c r="F1109" s="92"/>
      <c r="G1109" s="90"/>
      <c r="H1109" s="90"/>
      <c r="I1109" s="73"/>
      <c r="K1109" s="52"/>
      <c r="L1109" s="52"/>
      <c r="M1109" s="62"/>
    </row>
    <row r="1110">
      <c r="A1110" s="16">
        <f t="shared" si="3"/>
        <v>1107</v>
      </c>
      <c r="B1110" s="90"/>
      <c r="C1110" s="90"/>
      <c r="D1110" s="90"/>
      <c r="E1110" s="90"/>
      <c r="F1110" s="92"/>
      <c r="G1110" s="90"/>
      <c r="H1110" s="90"/>
      <c r="I1110" s="73"/>
      <c r="K1110" s="52"/>
      <c r="L1110" s="52"/>
      <c r="M1110" s="62"/>
    </row>
    <row r="1111">
      <c r="A1111" s="16">
        <f t="shared" si="3"/>
        <v>1108</v>
      </c>
      <c r="B1111" s="90"/>
      <c r="C1111" s="90"/>
      <c r="D1111" s="90"/>
      <c r="E1111" s="90"/>
      <c r="F1111" s="92"/>
      <c r="G1111" s="90"/>
      <c r="H1111" s="90"/>
      <c r="I1111" s="73"/>
      <c r="K1111" s="52"/>
      <c r="L1111" s="52"/>
      <c r="M1111" s="62"/>
    </row>
    <row r="1112">
      <c r="A1112" s="16">
        <f t="shared" si="3"/>
        <v>1109</v>
      </c>
      <c r="B1112" s="90"/>
      <c r="C1112" s="90"/>
      <c r="D1112" s="90"/>
      <c r="E1112" s="90"/>
      <c r="F1112" s="92"/>
      <c r="G1112" s="90"/>
      <c r="H1112" s="90"/>
      <c r="I1112" s="73"/>
      <c r="K1112" s="52"/>
      <c r="L1112" s="52"/>
      <c r="M1112" s="62"/>
    </row>
    <row r="1113">
      <c r="A1113" s="16">
        <f t="shared" si="3"/>
        <v>1110</v>
      </c>
      <c r="B1113" s="90"/>
      <c r="C1113" s="90"/>
      <c r="D1113" s="90"/>
      <c r="E1113" s="90"/>
      <c r="F1113" s="92"/>
      <c r="G1113" s="90"/>
      <c r="H1113" s="90"/>
      <c r="I1113" s="73"/>
      <c r="K1113" s="52"/>
      <c r="L1113" s="52"/>
      <c r="M1113" s="62"/>
    </row>
    <row r="1114">
      <c r="A1114" s="16">
        <f t="shared" si="3"/>
        <v>1111</v>
      </c>
      <c r="B1114" s="90"/>
      <c r="C1114" s="90"/>
      <c r="D1114" s="90"/>
      <c r="E1114" s="90"/>
      <c r="F1114" s="92"/>
      <c r="G1114" s="90"/>
      <c r="H1114" s="90"/>
      <c r="I1114" s="73"/>
      <c r="K1114" s="52"/>
      <c r="L1114" s="52"/>
      <c r="M1114" s="62"/>
    </row>
    <row r="1115">
      <c r="A1115" s="16">
        <f t="shared" si="3"/>
        <v>1112</v>
      </c>
      <c r="B1115" s="90"/>
      <c r="C1115" s="90"/>
      <c r="D1115" s="90"/>
      <c r="E1115" s="90"/>
      <c r="F1115" s="92"/>
      <c r="G1115" s="90"/>
      <c r="H1115" s="90"/>
      <c r="I1115" s="73"/>
      <c r="K1115" s="52"/>
      <c r="L1115" s="52"/>
      <c r="M1115" s="62"/>
    </row>
    <row r="1116">
      <c r="A1116" s="16">
        <f t="shared" si="3"/>
        <v>1113</v>
      </c>
      <c r="B1116" s="90"/>
      <c r="C1116" s="90"/>
      <c r="D1116" s="90"/>
      <c r="E1116" s="90"/>
      <c r="F1116" s="92"/>
      <c r="G1116" s="90"/>
      <c r="H1116" s="90"/>
      <c r="I1116" s="73"/>
      <c r="K1116" s="52"/>
      <c r="L1116" s="52"/>
      <c r="M1116" s="62"/>
    </row>
    <row r="1117">
      <c r="A1117" s="16">
        <f t="shared" si="3"/>
        <v>1114</v>
      </c>
      <c r="B1117" s="90"/>
      <c r="C1117" s="90"/>
      <c r="D1117" s="90"/>
      <c r="E1117" s="90"/>
      <c r="F1117" s="92"/>
      <c r="G1117" s="90"/>
      <c r="H1117" s="90"/>
      <c r="I1117" s="73"/>
      <c r="K1117" s="52"/>
      <c r="L1117" s="52"/>
      <c r="M1117" s="62"/>
    </row>
    <row r="1118">
      <c r="A1118" s="16">
        <f t="shared" si="3"/>
        <v>1115</v>
      </c>
      <c r="B1118" s="90"/>
      <c r="C1118" s="90"/>
      <c r="D1118" s="90"/>
      <c r="E1118" s="90"/>
      <c r="F1118" s="92"/>
      <c r="G1118" s="90"/>
      <c r="H1118" s="90"/>
      <c r="I1118" s="73"/>
      <c r="K1118" s="52"/>
      <c r="L1118" s="52"/>
      <c r="M1118" s="62"/>
    </row>
    <row r="1119">
      <c r="A1119" s="16">
        <f t="shared" si="3"/>
        <v>1116</v>
      </c>
      <c r="B1119" s="90"/>
      <c r="C1119" s="90"/>
      <c r="D1119" s="90"/>
      <c r="E1119" s="90"/>
      <c r="F1119" s="92"/>
      <c r="G1119" s="90"/>
      <c r="H1119" s="90"/>
      <c r="I1119" s="73"/>
      <c r="K1119" s="52"/>
      <c r="L1119" s="52"/>
      <c r="M1119" s="62"/>
    </row>
    <row r="1120">
      <c r="A1120" s="16">
        <f t="shared" si="3"/>
        <v>1117</v>
      </c>
      <c r="B1120" s="90"/>
      <c r="C1120" s="90"/>
      <c r="D1120" s="90"/>
      <c r="E1120" s="90"/>
      <c r="F1120" s="92"/>
      <c r="G1120" s="90"/>
      <c r="H1120" s="90"/>
      <c r="I1120" s="73"/>
      <c r="K1120" s="52"/>
      <c r="L1120" s="52"/>
      <c r="M1120" s="62"/>
    </row>
    <row r="1121">
      <c r="A1121" s="16">
        <f t="shared" si="3"/>
        <v>1118</v>
      </c>
      <c r="B1121" s="90"/>
      <c r="C1121" s="90"/>
      <c r="D1121" s="90"/>
      <c r="E1121" s="90"/>
      <c r="F1121" s="92"/>
      <c r="G1121" s="90"/>
      <c r="H1121" s="90"/>
      <c r="I1121" s="73"/>
      <c r="K1121" s="52"/>
      <c r="L1121" s="52"/>
      <c r="M1121" s="62"/>
    </row>
    <row r="1122">
      <c r="A1122" s="16">
        <f t="shared" si="3"/>
        <v>1119</v>
      </c>
      <c r="B1122" s="90"/>
      <c r="C1122" s="90"/>
      <c r="D1122" s="90"/>
      <c r="E1122" s="90"/>
      <c r="F1122" s="92"/>
      <c r="G1122" s="90"/>
      <c r="H1122" s="90"/>
      <c r="I1122" s="73"/>
      <c r="K1122" s="52"/>
      <c r="L1122" s="52"/>
      <c r="M1122" s="62"/>
    </row>
    <row r="1123">
      <c r="A1123" s="16">
        <f t="shared" si="3"/>
        <v>1120</v>
      </c>
      <c r="B1123" s="90"/>
      <c r="C1123" s="90"/>
      <c r="D1123" s="90"/>
      <c r="E1123" s="90"/>
      <c r="F1123" s="92"/>
      <c r="G1123" s="90"/>
      <c r="H1123" s="90"/>
      <c r="I1123" s="73"/>
      <c r="K1123" s="52"/>
      <c r="L1123" s="52"/>
      <c r="M1123" s="62"/>
    </row>
    <row r="1124">
      <c r="A1124" s="16">
        <f t="shared" si="3"/>
        <v>1121</v>
      </c>
      <c r="B1124" s="90"/>
      <c r="C1124" s="90"/>
      <c r="D1124" s="90"/>
      <c r="E1124" s="90"/>
      <c r="F1124" s="92"/>
      <c r="G1124" s="90"/>
      <c r="H1124" s="90"/>
      <c r="I1124" s="73"/>
      <c r="K1124" s="52"/>
      <c r="L1124" s="52"/>
      <c r="M1124" s="62"/>
    </row>
    <row r="1125">
      <c r="A1125" s="16">
        <f t="shared" si="3"/>
        <v>1122</v>
      </c>
      <c r="B1125" s="90"/>
      <c r="C1125" s="90"/>
      <c r="D1125" s="90"/>
      <c r="E1125" s="90"/>
      <c r="F1125" s="92"/>
      <c r="G1125" s="90"/>
      <c r="H1125" s="90"/>
      <c r="I1125" s="73"/>
      <c r="K1125" s="52"/>
      <c r="L1125" s="52"/>
      <c r="M1125" s="62"/>
    </row>
    <row r="1126">
      <c r="A1126" s="16">
        <f t="shared" si="3"/>
        <v>1123</v>
      </c>
      <c r="B1126" s="90"/>
      <c r="C1126" s="90"/>
      <c r="D1126" s="90"/>
      <c r="E1126" s="90"/>
      <c r="F1126" s="92"/>
      <c r="G1126" s="90"/>
      <c r="H1126" s="90"/>
      <c r="I1126" s="73"/>
      <c r="K1126" s="52"/>
      <c r="L1126" s="52"/>
      <c r="M1126" s="62"/>
    </row>
    <row r="1127">
      <c r="A1127" s="16">
        <f t="shared" si="3"/>
        <v>1124</v>
      </c>
      <c r="B1127" s="90"/>
      <c r="C1127" s="90"/>
      <c r="D1127" s="90"/>
      <c r="E1127" s="90"/>
      <c r="F1127" s="92"/>
      <c r="G1127" s="90"/>
      <c r="H1127" s="90"/>
      <c r="I1127" s="73"/>
      <c r="K1127" s="52"/>
      <c r="L1127" s="52"/>
      <c r="M1127" s="62"/>
    </row>
    <row r="1128">
      <c r="A1128" s="16">
        <f t="shared" si="3"/>
        <v>1125</v>
      </c>
      <c r="B1128" s="90"/>
      <c r="C1128" s="90"/>
      <c r="D1128" s="90"/>
      <c r="E1128" s="90"/>
      <c r="F1128" s="92"/>
      <c r="G1128" s="90"/>
      <c r="H1128" s="90"/>
      <c r="I1128" s="73"/>
      <c r="K1128" s="52"/>
      <c r="L1128" s="52"/>
      <c r="M1128" s="62"/>
    </row>
    <row r="1129">
      <c r="A1129" s="16">
        <f t="shared" si="3"/>
        <v>1126</v>
      </c>
      <c r="B1129" s="90"/>
      <c r="C1129" s="90"/>
      <c r="D1129" s="90"/>
      <c r="E1129" s="90"/>
      <c r="F1129" s="92"/>
      <c r="G1129" s="90"/>
      <c r="H1129" s="90"/>
      <c r="I1129" s="73"/>
      <c r="K1129" s="52"/>
      <c r="L1129" s="52"/>
      <c r="M1129" s="62"/>
    </row>
    <row r="1130">
      <c r="A1130" s="16">
        <f t="shared" si="3"/>
        <v>1127</v>
      </c>
      <c r="B1130" s="90"/>
      <c r="C1130" s="90"/>
      <c r="D1130" s="90"/>
      <c r="E1130" s="90"/>
      <c r="F1130" s="92"/>
      <c r="G1130" s="90"/>
      <c r="H1130" s="90"/>
      <c r="I1130" s="73"/>
      <c r="K1130" s="52"/>
      <c r="L1130" s="52"/>
      <c r="M1130" s="62"/>
    </row>
    <row r="1131">
      <c r="A1131" s="16">
        <f t="shared" si="3"/>
        <v>1128</v>
      </c>
      <c r="B1131" s="90"/>
      <c r="C1131" s="90"/>
      <c r="D1131" s="90"/>
      <c r="E1131" s="90"/>
      <c r="F1131" s="92"/>
      <c r="G1131" s="90"/>
      <c r="H1131" s="90"/>
      <c r="I1131" s="73"/>
      <c r="K1131" s="52"/>
      <c r="L1131" s="52"/>
      <c r="M1131" s="62"/>
    </row>
    <row r="1132">
      <c r="A1132" s="16">
        <f t="shared" si="3"/>
        <v>1129</v>
      </c>
      <c r="B1132" s="90"/>
      <c r="C1132" s="90"/>
      <c r="D1132" s="90"/>
      <c r="E1132" s="90"/>
      <c r="F1132" s="92"/>
      <c r="G1132" s="90"/>
      <c r="H1132" s="90"/>
      <c r="I1132" s="73"/>
      <c r="K1132" s="52"/>
      <c r="L1132" s="52"/>
      <c r="M1132" s="62"/>
    </row>
    <row r="1133">
      <c r="A1133" s="16">
        <f t="shared" si="3"/>
        <v>1130</v>
      </c>
      <c r="B1133" s="90"/>
      <c r="C1133" s="90"/>
      <c r="D1133" s="90"/>
      <c r="E1133" s="90"/>
      <c r="F1133" s="92"/>
      <c r="G1133" s="90"/>
      <c r="H1133" s="90"/>
      <c r="I1133" s="73"/>
      <c r="K1133" s="52"/>
      <c r="L1133" s="52"/>
      <c r="M1133" s="62"/>
    </row>
    <row r="1134">
      <c r="A1134" s="16">
        <f t="shared" si="3"/>
        <v>1131</v>
      </c>
      <c r="B1134" s="90"/>
      <c r="C1134" s="90"/>
      <c r="D1134" s="90"/>
      <c r="E1134" s="90"/>
      <c r="F1134" s="92"/>
      <c r="G1134" s="90"/>
      <c r="H1134" s="90"/>
      <c r="I1134" s="73"/>
      <c r="K1134" s="52"/>
      <c r="L1134" s="52"/>
      <c r="M1134" s="62"/>
    </row>
    <row r="1135">
      <c r="A1135" s="16">
        <f t="shared" si="3"/>
        <v>1132</v>
      </c>
      <c r="B1135" s="90"/>
      <c r="C1135" s="90"/>
      <c r="D1135" s="90"/>
      <c r="E1135" s="90"/>
      <c r="F1135" s="92"/>
      <c r="G1135" s="90"/>
      <c r="H1135" s="90"/>
      <c r="I1135" s="73"/>
      <c r="K1135" s="52"/>
      <c r="L1135" s="52"/>
      <c r="M1135" s="62"/>
    </row>
    <row r="1136">
      <c r="A1136" s="16">
        <f t="shared" si="3"/>
        <v>1133</v>
      </c>
      <c r="B1136" s="90"/>
      <c r="C1136" s="90"/>
      <c r="D1136" s="90"/>
      <c r="E1136" s="90"/>
      <c r="F1136" s="92"/>
      <c r="G1136" s="90"/>
      <c r="H1136" s="90"/>
      <c r="I1136" s="73"/>
      <c r="K1136" s="52"/>
      <c r="L1136" s="52"/>
      <c r="M1136" s="62"/>
    </row>
    <row r="1137">
      <c r="A1137" s="16">
        <f t="shared" si="3"/>
        <v>1134</v>
      </c>
      <c r="B1137" s="90"/>
      <c r="C1137" s="90"/>
      <c r="D1137" s="90"/>
      <c r="E1137" s="90"/>
      <c r="F1137" s="92"/>
      <c r="G1137" s="90"/>
      <c r="H1137" s="90"/>
      <c r="I1137" s="73"/>
      <c r="K1137" s="52"/>
      <c r="L1137" s="52"/>
      <c r="M1137" s="62"/>
    </row>
    <row r="1138">
      <c r="A1138" s="16">
        <f t="shared" si="3"/>
        <v>1135</v>
      </c>
      <c r="B1138" s="90"/>
      <c r="C1138" s="90"/>
      <c r="D1138" s="90"/>
      <c r="E1138" s="90"/>
      <c r="F1138" s="92"/>
      <c r="G1138" s="90"/>
      <c r="H1138" s="90"/>
      <c r="I1138" s="73"/>
      <c r="K1138" s="52"/>
      <c r="L1138" s="52"/>
      <c r="M1138" s="62"/>
    </row>
    <row r="1139">
      <c r="A1139" s="16">
        <f t="shared" si="3"/>
        <v>1136</v>
      </c>
      <c r="B1139" s="90"/>
      <c r="C1139" s="90"/>
      <c r="D1139" s="90"/>
      <c r="E1139" s="90"/>
      <c r="F1139" s="92"/>
      <c r="G1139" s="90"/>
      <c r="H1139" s="90"/>
      <c r="I1139" s="73"/>
      <c r="K1139" s="52"/>
      <c r="L1139" s="52"/>
      <c r="M1139" s="62"/>
    </row>
    <row r="1140">
      <c r="A1140" s="16">
        <f t="shared" si="3"/>
        <v>1137</v>
      </c>
      <c r="B1140" s="90"/>
      <c r="C1140" s="90"/>
      <c r="D1140" s="90"/>
      <c r="E1140" s="90"/>
      <c r="F1140" s="92"/>
      <c r="G1140" s="90"/>
      <c r="H1140" s="90"/>
      <c r="I1140" s="73"/>
      <c r="K1140" s="52"/>
      <c r="L1140" s="52"/>
      <c r="M1140" s="62"/>
    </row>
    <row r="1141">
      <c r="A1141" s="16">
        <f t="shared" si="3"/>
        <v>1138</v>
      </c>
      <c r="B1141" s="90"/>
      <c r="C1141" s="90"/>
      <c r="D1141" s="90"/>
      <c r="E1141" s="90"/>
      <c r="F1141" s="92"/>
      <c r="G1141" s="90"/>
      <c r="H1141" s="90"/>
      <c r="I1141" s="73"/>
      <c r="K1141" s="52"/>
      <c r="L1141" s="52"/>
      <c r="M1141" s="62"/>
    </row>
    <row r="1142">
      <c r="A1142" s="16">
        <f t="shared" si="3"/>
        <v>1139</v>
      </c>
      <c r="B1142" s="90"/>
      <c r="C1142" s="90"/>
      <c r="D1142" s="90"/>
      <c r="E1142" s="90"/>
      <c r="F1142" s="92"/>
      <c r="G1142" s="90"/>
      <c r="H1142" s="90"/>
      <c r="I1142" s="73"/>
      <c r="K1142" s="52"/>
      <c r="L1142" s="52"/>
      <c r="M1142" s="62"/>
    </row>
    <row r="1143">
      <c r="A1143" s="16">
        <f t="shared" si="3"/>
        <v>1140</v>
      </c>
      <c r="B1143" s="90"/>
      <c r="C1143" s="90"/>
      <c r="D1143" s="90"/>
      <c r="E1143" s="90"/>
      <c r="F1143" s="92"/>
      <c r="G1143" s="90"/>
      <c r="H1143" s="90"/>
      <c r="I1143" s="73"/>
      <c r="K1143" s="52"/>
      <c r="L1143" s="52"/>
      <c r="M1143" s="62"/>
    </row>
    <row r="1144">
      <c r="A1144" s="16">
        <f t="shared" si="3"/>
        <v>1141</v>
      </c>
      <c r="B1144" s="90"/>
      <c r="C1144" s="90"/>
      <c r="D1144" s="90"/>
      <c r="E1144" s="90"/>
      <c r="F1144" s="92"/>
      <c r="G1144" s="90"/>
      <c r="H1144" s="90"/>
      <c r="I1144" s="73"/>
      <c r="K1144" s="52"/>
      <c r="L1144" s="52"/>
      <c r="M1144" s="62"/>
    </row>
    <row r="1145">
      <c r="A1145" s="16">
        <f t="shared" si="3"/>
        <v>1142</v>
      </c>
      <c r="B1145" s="90"/>
      <c r="C1145" s="90"/>
      <c r="D1145" s="90"/>
      <c r="E1145" s="90"/>
      <c r="F1145" s="92"/>
      <c r="G1145" s="90"/>
      <c r="H1145" s="90"/>
      <c r="I1145" s="73"/>
      <c r="K1145" s="52"/>
      <c r="L1145" s="52"/>
      <c r="M1145" s="62"/>
    </row>
    <row r="1146">
      <c r="A1146" s="16">
        <f t="shared" si="3"/>
        <v>1143</v>
      </c>
      <c r="B1146" s="90"/>
      <c r="C1146" s="90"/>
      <c r="D1146" s="90"/>
      <c r="E1146" s="90"/>
      <c r="F1146" s="92"/>
      <c r="G1146" s="90"/>
      <c r="H1146" s="90"/>
      <c r="I1146" s="73"/>
      <c r="K1146" s="52"/>
      <c r="L1146" s="52"/>
      <c r="M1146" s="62"/>
    </row>
    <row r="1147">
      <c r="A1147" s="16">
        <f t="shared" si="3"/>
        <v>1144</v>
      </c>
      <c r="B1147" s="90"/>
      <c r="C1147" s="90"/>
      <c r="D1147" s="90"/>
      <c r="E1147" s="90"/>
      <c r="F1147" s="92"/>
      <c r="G1147" s="90"/>
      <c r="H1147" s="90"/>
      <c r="I1147" s="73"/>
      <c r="K1147" s="52"/>
      <c r="L1147" s="52"/>
      <c r="M1147" s="62"/>
    </row>
    <row r="1148">
      <c r="A1148" s="16">
        <f t="shared" si="3"/>
        <v>1145</v>
      </c>
      <c r="B1148" s="90"/>
      <c r="C1148" s="90"/>
      <c r="D1148" s="90"/>
      <c r="E1148" s="90"/>
      <c r="F1148" s="92"/>
      <c r="G1148" s="90"/>
      <c r="H1148" s="90"/>
      <c r="I1148" s="73"/>
      <c r="K1148" s="52"/>
      <c r="L1148" s="52"/>
      <c r="M1148" s="62"/>
    </row>
    <row r="1149">
      <c r="A1149" s="16">
        <f t="shared" si="3"/>
        <v>1146</v>
      </c>
      <c r="B1149" s="90"/>
      <c r="C1149" s="90"/>
      <c r="D1149" s="90"/>
      <c r="E1149" s="90"/>
      <c r="F1149" s="92"/>
      <c r="G1149" s="90"/>
      <c r="H1149" s="90"/>
      <c r="I1149" s="73"/>
      <c r="K1149" s="52"/>
      <c r="L1149" s="52"/>
      <c r="M1149" s="62"/>
    </row>
    <row r="1150">
      <c r="A1150" s="16">
        <f t="shared" si="3"/>
        <v>1147</v>
      </c>
      <c r="B1150" s="90"/>
      <c r="C1150" s="90"/>
      <c r="D1150" s="90"/>
      <c r="E1150" s="90"/>
      <c r="F1150" s="92"/>
      <c r="G1150" s="90"/>
      <c r="H1150" s="90"/>
      <c r="I1150" s="73"/>
      <c r="K1150" s="52"/>
      <c r="L1150" s="52"/>
      <c r="M1150" s="62"/>
    </row>
    <row r="1151">
      <c r="A1151" s="16">
        <f t="shared" si="3"/>
        <v>1148</v>
      </c>
      <c r="B1151" s="90"/>
      <c r="C1151" s="90"/>
      <c r="D1151" s="90"/>
      <c r="E1151" s="90"/>
      <c r="F1151" s="92"/>
      <c r="G1151" s="90"/>
      <c r="H1151" s="90"/>
      <c r="I1151" s="73"/>
      <c r="K1151" s="52"/>
      <c r="L1151" s="52"/>
      <c r="M1151" s="62"/>
    </row>
    <row r="1152">
      <c r="A1152" s="16">
        <f t="shared" si="3"/>
        <v>1149</v>
      </c>
      <c r="B1152" s="90"/>
      <c r="C1152" s="90"/>
      <c r="D1152" s="90"/>
      <c r="E1152" s="90"/>
      <c r="F1152" s="92"/>
      <c r="G1152" s="90"/>
      <c r="H1152" s="90"/>
      <c r="I1152" s="73"/>
      <c r="K1152" s="52"/>
      <c r="L1152" s="52"/>
      <c r="M1152" s="62"/>
    </row>
    <row r="1153">
      <c r="A1153" s="16">
        <f t="shared" si="3"/>
        <v>1150</v>
      </c>
      <c r="B1153" s="90"/>
      <c r="C1153" s="90"/>
      <c r="D1153" s="90"/>
      <c r="E1153" s="90"/>
      <c r="F1153" s="92"/>
      <c r="G1153" s="90"/>
      <c r="H1153" s="90"/>
      <c r="I1153" s="73"/>
      <c r="K1153" s="52"/>
      <c r="L1153" s="52"/>
      <c r="M1153" s="62"/>
    </row>
    <row r="1154">
      <c r="A1154" s="16">
        <f t="shared" si="3"/>
        <v>1151</v>
      </c>
      <c r="B1154" s="90"/>
      <c r="C1154" s="90"/>
      <c r="D1154" s="90"/>
      <c r="E1154" s="90"/>
      <c r="F1154" s="92"/>
      <c r="G1154" s="90"/>
      <c r="H1154" s="90"/>
      <c r="I1154" s="73"/>
      <c r="K1154" s="52"/>
      <c r="L1154" s="52"/>
      <c r="M1154" s="62"/>
    </row>
    <row r="1155">
      <c r="A1155" s="16">
        <f t="shared" si="3"/>
        <v>1152</v>
      </c>
      <c r="B1155" s="90"/>
      <c r="C1155" s="90"/>
      <c r="D1155" s="90"/>
      <c r="E1155" s="90"/>
      <c r="F1155" s="92"/>
      <c r="G1155" s="90"/>
      <c r="H1155" s="90"/>
      <c r="I1155" s="73"/>
      <c r="K1155" s="52"/>
      <c r="L1155" s="52"/>
      <c r="M1155" s="62"/>
    </row>
    <row r="1156">
      <c r="A1156" s="16">
        <f t="shared" si="3"/>
        <v>1153</v>
      </c>
      <c r="B1156" s="90"/>
      <c r="C1156" s="90"/>
      <c r="D1156" s="90"/>
      <c r="E1156" s="90"/>
      <c r="F1156" s="92"/>
      <c r="G1156" s="90"/>
      <c r="H1156" s="90"/>
      <c r="I1156" s="73"/>
      <c r="K1156" s="52"/>
      <c r="L1156" s="52"/>
      <c r="M1156" s="62"/>
    </row>
    <row r="1157">
      <c r="A1157" s="16">
        <f t="shared" si="3"/>
        <v>1154</v>
      </c>
      <c r="B1157" s="90"/>
      <c r="C1157" s="90"/>
      <c r="D1157" s="90"/>
      <c r="E1157" s="90"/>
      <c r="F1157" s="92"/>
      <c r="G1157" s="90"/>
      <c r="H1157" s="90"/>
      <c r="I1157" s="73"/>
      <c r="K1157" s="52"/>
      <c r="L1157" s="52"/>
      <c r="M1157" s="62"/>
    </row>
    <row r="1158">
      <c r="A1158" s="16">
        <f t="shared" si="3"/>
        <v>1155</v>
      </c>
      <c r="B1158" s="90"/>
      <c r="C1158" s="90"/>
      <c r="D1158" s="90"/>
      <c r="E1158" s="90"/>
      <c r="F1158" s="92"/>
      <c r="G1158" s="90"/>
      <c r="H1158" s="90"/>
      <c r="I1158" s="73"/>
      <c r="K1158" s="52"/>
      <c r="L1158" s="52"/>
      <c r="M1158" s="62"/>
    </row>
    <row r="1159">
      <c r="A1159" s="16">
        <f t="shared" si="3"/>
        <v>1156</v>
      </c>
      <c r="B1159" s="90"/>
      <c r="C1159" s="90"/>
      <c r="D1159" s="90"/>
      <c r="E1159" s="90"/>
      <c r="F1159" s="92"/>
      <c r="G1159" s="90"/>
      <c r="H1159" s="90"/>
      <c r="I1159" s="73"/>
      <c r="K1159" s="52"/>
      <c r="L1159" s="52"/>
      <c r="M1159" s="62"/>
    </row>
    <row r="1160">
      <c r="A1160" s="16">
        <f t="shared" si="3"/>
        <v>1157</v>
      </c>
      <c r="B1160" s="90"/>
      <c r="C1160" s="90"/>
      <c r="D1160" s="90"/>
      <c r="E1160" s="90"/>
      <c r="F1160" s="92"/>
      <c r="G1160" s="90"/>
      <c r="H1160" s="90"/>
      <c r="I1160" s="73"/>
      <c r="K1160" s="52"/>
      <c r="L1160" s="52"/>
      <c r="M1160" s="62"/>
    </row>
    <row r="1161">
      <c r="A1161" s="16">
        <f t="shared" si="3"/>
        <v>1158</v>
      </c>
      <c r="B1161" s="90"/>
      <c r="C1161" s="90"/>
      <c r="D1161" s="90"/>
      <c r="E1161" s="90"/>
      <c r="F1161" s="92"/>
      <c r="G1161" s="90"/>
      <c r="H1161" s="90"/>
      <c r="I1161" s="73"/>
      <c r="K1161" s="52"/>
      <c r="L1161" s="52"/>
      <c r="M1161" s="62"/>
    </row>
    <row r="1162">
      <c r="A1162" s="16">
        <f t="shared" si="3"/>
        <v>1159</v>
      </c>
      <c r="B1162" s="90"/>
      <c r="C1162" s="90"/>
      <c r="D1162" s="90"/>
      <c r="E1162" s="90"/>
      <c r="F1162" s="92"/>
      <c r="G1162" s="90"/>
      <c r="H1162" s="90"/>
      <c r="I1162" s="73"/>
      <c r="K1162" s="52"/>
      <c r="L1162" s="52"/>
      <c r="M1162" s="62"/>
    </row>
    <row r="1163">
      <c r="A1163" s="16">
        <f t="shared" si="3"/>
        <v>1160</v>
      </c>
      <c r="B1163" s="90"/>
      <c r="C1163" s="90"/>
      <c r="D1163" s="90"/>
      <c r="E1163" s="90"/>
      <c r="F1163" s="92"/>
      <c r="G1163" s="90"/>
      <c r="H1163" s="90"/>
      <c r="I1163" s="73"/>
      <c r="K1163" s="52"/>
      <c r="L1163" s="52"/>
      <c r="M1163" s="62"/>
    </row>
    <row r="1164">
      <c r="A1164" s="16">
        <f t="shared" si="3"/>
        <v>1161</v>
      </c>
      <c r="B1164" s="90"/>
      <c r="C1164" s="90"/>
      <c r="D1164" s="90"/>
      <c r="E1164" s="90"/>
      <c r="F1164" s="92"/>
      <c r="G1164" s="90"/>
      <c r="H1164" s="90"/>
      <c r="I1164" s="73"/>
      <c r="K1164" s="52"/>
      <c r="L1164" s="52"/>
      <c r="M1164" s="62"/>
    </row>
    <row r="1165">
      <c r="A1165" s="16">
        <f t="shared" si="3"/>
        <v>1162</v>
      </c>
      <c r="B1165" s="90"/>
      <c r="C1165" s="90"/>
      <c r="D1165" s="90"/>
      <c r="E1165" s="90"/>
      <c r="F1165" s="92"/>
      <c r="G1165" s="90"/>
      <c r="H1165" s="90"/>
      <c r="I1165" s="73"/>
      <c r="K1165" s="52"/>
      <c r="L1165" s="52"/>
      <c r="M1165" s="62"/>
    </row>
    <row r="1166">
      <c r="A1166" s="16">
        <f t="shared" si="3"/>
        <v>1163</v>
      </c>
      <c r="B1166" s="90"/>
      <c r="C1166" s="90"/>
      <c r="D1166" s="90"/>
      <c r="E1166" s="90"/>
      <c r="F1166" s="92"/>
      <c r="G1166" s="90"/>
      <c r="H1166" s="90"/>
      <c r="I1166" s="73"/>
      <c r="K1166" s="52"/>
      <c r="L1166" s="52"/>
      <c r="M1166" s="62"/>
    </row>
    <row r="1167">
      <c r="A1167" s="16">
        <f t="shared" si="3"/>
        <v>1164</v>
      </c>
      <c r="B1167" s="90"/>
      <c r="C1167" s="90"/>
      <c r="D1167" s="90"/>
      <c r="E1167" s="90"/>
      <c r="F1167" s="92"/>
      <c r="G1167" s="90"/>
      <c r="H1167" s="90"/>
      <c r="I1167" s="73"/>
      <c r="K1167" s="52"/>
      <c r="L1167" s="52"/>
      <c r="M1167" s="62"/>
    </row>
    <row r="1168">
      <c r="A1168" s="16">
        <f t="shared" si="3"/>
        <v>1165</v>
      </c>
      <c r="B1168" s="90"/>
      <c r="C1168" s="90"/>
      <c r="D1168" s="90"/>
      <c r="E1168" s="90"/>
      <c r="F1168" s="92"/>
      <c r="G1168" s="90"/>
      <c r="H1168" s="90"/>
      <c r="I1168" s="73"/>
      <c r="K1168" s="52"/>
      <c r="L1168" s="52"/>
      <c r="M1168" s="62"/>
    </row>
    <row r="1169">
      <c r="A1169" s="16">
        <f t="shared" si="3"/>
        <v>1166</v>
      </c>
      <c r="B1169" s="90"/>
      <c r="C1169" s="90"/>
      <c r="D1169" s="90"/>
      <c r="E1169" s="90"/>
      <c r="F1169" s="92"/>
      <c r="G1169" s="90"/>
      <c r="H1169" s="90"/>
      <c r="I1169" s="73"/>
      <c r="K1169" s="52"/>
      <c r="L1169" s="52"/>
      <c r="M1169" s="62"/>
    </row>
    <row r="1170">
      <c r="A1170" s="16">
        <f t="shared" si="3"/>
        <v>1167</v>
      </c>
      <c r="B1170" s="90"/>
      <c r="C1170" s="90"/>
      <c r="D1170" s="90"/>
      <c r="E1170" s="90"/>
      <c r="F1170" s="92"/>
      <c r="G1170" s="90"/>
      <c r="H1170" s="90"/>
      <c r="I1170" s="73"/>
      <c r="K1170" s="52"/>
      <c r="L1170" s="52"/>
      <c r="M1170" s="62"/>
    </row>
    <row r="1171">
      <c r="A1171" s="16">
        <f t="shared" si="3"/>
        <v>1168</v>
      </c>
      <c r="B1171" s="90"/>
      <c r="C1171" s="90"/>
      <c r="D1171" s="90"/>
      <c r="E1171" s="90"/>
      <c r="F1171" s="92"/>
      <c r="G1171" s="90"/>
      <c r="H1171" s="90"/>
      <c r="I1171" s="73"/>
      <c r="K1171" s="52"/>
      <c r="L1171" s="52"/>
      <c r="M1171" s="62"/>
    </row>
    <row r="1172">
      <c r="A1172" s="16">
        <f t="shared" si="3"/>
        <v>1169</v>
      </c>
      <c r="B1172" s="90"/>
      <c r="C1172" s="90"/>
      <c r="D1172" s="90"/>
      <c r="E1172" s="90"/>
      <c r="F1172" s="92"/>
      <c r="G1172" s="90"/>
      <c r="H1172" s="90"/>
      <c r="I1172" s="73"/>
      <c r="K1172" s="52"/>
      <c r="L1172" s="52"/>
      <c r="M1172" s="62"/>
    </row>
    <row r="1173">
      <c r="A1173" s="16">
        <f t="shared" si="3"/>
        <v>1170</v>
      </c>
      <c r="B1173" s="90"/>
      <c r="C1173" s="90"/>
      <c r="D1173" s="90"/>
      <c r="E1173" s="90"/>
      <c r="F1173" s="92"/>
      <c r="G1173" s="90"/>
      <c r="H1173" s="90"/>
      <c r="I1173" s="73"/>
      <c r="K1173" s="52"/>
      <c r="L1173" s="52"/>
      <c r="M1173" s="62"/>
    </row>
    <row r="1174">
      <c r="A1174" s="16">
        <f t="shared" si="3"/>
        <v>1171</v>
      </c>
      <c r="B1174" s="90"/>
      <c r="C1174" s="90"/>
      <c r="D1174" s="90"/>
      <c r="E1174" s="90"/>
      <c r="F1174" s="92"/>
      <c r="G1174" s="90"/>
      <c r="H1174" s="90"/>
      <c r="I1174" s="73"/>
      <c r="K1174" s="52"/>
      <c r="L1174" s="52"/>
      <c r="M1174" s="62"/>
    </row>
    <row r="1175">
      <c r="A1175" s="16">
        <f t="shared" si="3"/>
        <v>1172</v>
      </c>
      <c r="B1175" s="90"/>
      <c r="C1175" s="90"/>
      <c r="D1175" s="90"/>
      <c r="E1175" s="90"/>
      <c r="F1175" s="92"/>
      <c r="G1175" s="90"/>
      <c r="H1175" s="90"/>
      <c r="I1175" s="73"/>
      <c r="K1175" s="52"/>
      <c r="L1175" s="52"/>
      <c r="M1175" s="62"/>
    </row>
    <row r="1176">
      <c r="A1176" s="16">
        <f t="shared" si="3"/>
        <v>1173</v>
      </c>
      <c r="B1176" s="90"/>
      <c r="C1176" s="90"/>
      <c r="D1176" s="90"/>
      <c r="E1176" s="90"/>
      <c r="F1176" s="92"/>
      <c r="G1176" s="90"/>
      <c r="H1176" s="90"/>
      <c r="I1176" s="73"/>
      <c r="K1176" s="52"/>
      <c r="L1176" s="52"/>
      <c r="M1176" s="62"/>
    </row>
    <row r="1177">
      <c r="A1177" s="16">
        <f t="shared" si="3"/>
        <v>1174</v>
      </c>
      <c r="B1177" s="90"/>
      <c r="C1177" s="90"/>
      <c r="D1177" s="90"/>
      <c r="E1177" s="90"/>
      <c r="F1177" s="92"/>
      <c r="G1177" s="90"/>
      <c r="H1177" s="90"/>
      <c r="I1177" s="73"/>
      <c r="K1177" s="52"/>
      <c r="L1177" s="52"/>
      <c r="M1177" s="62"/>
    </row>
    <row r="1178">
      <c r="A1178" s="16">
        <f t="shared" si="3"/>
        <v>1175</v>
      </c>
      <c r="B1178" s="90"/>
      <c r="C1178" s="90"/>
      <c r="D1178" s="90"/>
      <c r="E1178" s="90"/>
      <c r="F1178" s="92"/>
      <c r="G1178" s="90"/>
      <c r="H1178" s="90"/>
      <c r="I1178" s="73"/>
      <c r="K1178" s="52"/>
      <c r="L1178" s="52"/>
      <c r="M1178" s="62"/>
    </row>
    <row r="1179">
      <c r="A1179" s="16">
        <f t="shared" si="3"/>
        <v>1176</v>
      </c>
      <c r="B1179" s="90"/>
      <c r="C1179" s="90"/>
      <c r="D1179" s="90"/>
      <c r="E1179" s="90"/>
      <c r="F1179" s="92"/>
      <c r="G1179" s="90"/>
      <c r="H1179" s="90"/>
      <c r="I1179" s="73"/>
      <c r="K1179" s="52"/>
      <c r="L1179" s="52"/>
      <c r="M1179" s="62"/>
    </row>
    <row r="1180">
      <c r="A1180" s="16">
        <f t="shared" si="3"/>
        <v>1177</v>
      </c>
      <c r="B1180" s="90"/>
      <c r="C1180" s="90"/>
      <c r="D1180" s="90"/>
      <c r="E1180" s="90"/>
      <c r="F1180" s="92"/>
      <c r="G1180" s="90"/>
      <c r="H1180" s="90"/>
      <c r="I1180" s="73"/>
      <c r="K1180" s="52"/>
      <c r="L1180" s="52"/>
      <c r="M1180" s="62"/>
    </row>
    <row r="1181">
      <c r="A1181" s="16">
        <f t="shared" si="3"/>
        <v>1178</v>
      </c>
      <c r="B1181" s="90"/>
      <c r="C1181" s="90"/>
      <c r="D1181" s="90"/>
      <c r="E1181" s="90"/>
      <c r="F1181" s="92"/>
      <c r="G1181" s="90"/>
      <c r="H1181" s="90"/>
      <c r="I1181" s="73"/>
      <c r="K1181" s="52"/>
      <c r="L1181" s="52"/>
      <c r="M1181" s="62"/>
    </row>
    <row r="1182">
      <c r="A1182" s="16">
        <f t="shared" si="3"/>
        <v>1179</v>
      </c>
      <c r="B1182" s="90"/>
      <c r="C1182" s="90"/>
      <c r="D1182" s="90"/>
      <c r="E1182" s="90"/>
      <c r="F1182" s="92"/>
      <c r="G1182" s="90"/>
      <c r="H1182" s="90"/>
      <c r="I1182" s="73"/>
      <c r="K1182" s="52"/>
      <c r="L1182" s="52"/>
      <c r="M1182" s="62"/>
    </row>
    <row r="1183">
      <c r="A1183" s="16">
        <f t="shared" si="3"/>
        <v>1180</v>
      </c>
      <c r="B1183" s="90"/>
      <c r="C1183" s="90"/>
      <c r="D1183" s="90"/>
      <c r="E1183" s="90"/>
      <c r="F1183" s="92"/>
      <c r="G1183" s="90"/>
      <c r="H1183" s="90"/>
      <c r="I1183" s="73"/>
      <c r="K1183" s="52"/>
      <c r="L1183" s="52"/>
      <c r="M1183" s="62"/>
    </row>
    <row r="1184">
      <c r="A1184" s="16">
        <f t="shared" si="3"/>
        <v>1181</v>
      </c>
      <c r="B1184" s="90"/>
      <c r="C1184" s="90"/>
      <c r="D1184" s="90"/>
      <c r="E1184" s="90"/>
      <c r="F1184" s="92"/>
      <c r="G1184" s="90"/>
      <c r="H1184" s="90"/>
      <c r="I1184" s="73"/>
      <c r="K1184" s="52"/>
      <c r="L1184" s="52"/>
      <c r="M1184" s="62"/>
    </row>
    <row r="1185">
      <c r="A1185" s="16">
        <f t="shared" si="3"/>
        <v>1182</v>
      </c>
      <c r="B1185" s="90"/>
      <c r="C1185" s="90"/>
      <c r="D1185" s="90"/>
      <c r="E1185" s="90"/>
      <c r="F1185" s="92"/>
      <c r="G1185" s="90"/>
      <c r="H1185" s="90"/>
      <c r="I1185" s="73"/>
      <c r="K1185" s="52"/>
      <c r="L1185" s="52"/>
      <c r="M1185" s="62"/>
    </row>
    <row r="1186">
      <c r="A1186" s="16">
        <f t="shared" si="3"/>
        <v>1183</v>
      </c>
      <c r="B1186" s="90"/>
      <c r="C1186" s="90"/>
      <c r="D1186" s="90"/>
      <c r="E1186" s="90"/>
      <c r="F1186" s="92"/>
      <c r="G1186" s="90"/>
      <c r="H1186" s="90"/>
      <c r="I1186" s="73"/>
      <c r="K1186" s="52"/>
      <c r="L1186" s="52"/>
      <c r="M1186" s="62"/>
    </row>
    <row r="1187">
      <c r="A1187" s="16">
        <f t="shared" si="3"/>
        <v>1184</v>
      </c>
      <c r="B1187" s="90"/>
      <c r="C1187" s="90"/>
      <c r="D1187" s="90"/>
      <c r="E1187" s="90"/>
      <c r="F1187" s="92"/>
      <c r="G1187" s="90"/>
      <c r="H1187" s="90"/>
      <c r="I1187" s="73"/>
      <c r="K1187" s="52"/>
      <c r="L1187" s="52"/>
      <c r="M1187" s="62"/>
    </row>
    <row r="1188">
      <c r="A1188" s="16">
        <f t="shared" si="3"/>
        <v>1185</v>
      </c>
      <c r="B1188" s="90"/>
      <c r="C1188" s="90"/>
      <c r="D1188" s="90"/>
      <c r="E1188" s="90"/>
      <c r="F1188" s="92"/>
      <c r="G1188" s="90"/>
      <c r="H1188" s="90"/>
      <c r="I1188" s="73"/>
      <c r="K1188" s="52"/>
      <c r="L1188" s="52"/>
      <c r="M1188" s="62"/>
    </row>
    <row r="1189">
      <c r="A1189" s="16">
        <f t="shared" si="3"/>
        <v>1186</v>
      </c>
      <c r="B1189" s="90"/>
      <c r="C1189" s="90"/>
      <c r="D1189" s="90"/>
      <c r="E1189" s="90"/>
      <c r="F1189" s="92"/>
      <c r="G1189" s="90"/>
      <c r="H1189" s="90"/>
      <c r="I1189" s="73"/>
      <c r="K1189" s="52"/>
      <c r="L1189" s="52"/>
      <c r="M1189" s="62"/>
    </row>
    <row r="1190">
      <c r="A1190" s="16">
        <f t="shared" si="3"/>
        <v>1187</v>
      </c>
      <c r="B1190" s="90"/>
      <c r="C1190" s="90"/>
      <c r="D1190" s="90"/>
      <c r="E1190" s="90"/>
      <c r="F1190" s="92"/>
      <c r="G1190" s="90"/>
      <c r="H1190" s="90"/>
      <c r="I1190" s="73"/>
      <c r="K1190" s="52"/>
      <c r="L1190" s="52"/>
      <c r="M1190" s="62"/>
    </row>
    <row r="1191">
      <c r="A1191" s="16">
        <f t="shared" si="3"/>
        <v>1188</v>
      </c>
      <c r="B1191" s="90"/>
      <c r="C1191" s="90"/>
      <c r="D1191" s="90"/>
      <c r="E1191" s="90"/>
      <c r="F1191" s="92"/>
      <c r="G1191" s="90"/>
      <c r="H1191" s="90"/>
      <c r="I1191" s="73"/>
      <c r="K1191" s="52"/>
      <c r="L1191" s="52"/>
      <c r="M1191" s="62"/>
    </row>
    <row r="1192">
      <c r="A1192" s="16">
        <f t="shared" si="3"/>
        <v>1189</v>
      </c>
      <c r="B1192" s="90"/>
      <c r="C1192" s="90"/>
      <c r="D1192" s="90"/>
      <c r="E1192" s="90"/>
      <c r="F1192" s="92"/>
      <c r="G1192" s="90"/>
      <c r="H1192" s="90"/>
      <c r="I1192" s="73"/>
      <c r="K1192" s="52"/>
      <c r="L1192" s="52"/>
      <c r="M1192" s="62"/>
    </row>
    <row r="1193">
      <c r="A1193" s="16">
        <f t="shared" si="3"/>
        <v>1190</v>
      </c>
      <c r="B1193" s="90"/>
      <c r="C1193" s="90"/>
      <c r="D1193" s="90"/>
      <c r="E1193" s="90"/>
      <c r="F1193" s="92"/>
      <c r="G1193" s="90"/>
      <c r="H1193" s="90"/>
      <c r="I1193" s="73"/>
      <c r="K1193" s="52"/>
      <c r="L1193" s="52"/>
      <c r="M1193" s="62"/>
    </row>
    <row r="1194">
      <c r="A1194" s="16">
        <f t="shared" si="3"/>
        <v>1191</v>
      </c>
      <c r="B1194" s="90"/>
      <c r="C1194" s="90"/>
      <c r="D1194" s="90"/>
      <c r="E1194" s="90"/>
      <c r="F1194" s="92"/>
      <c r="G1194" s="90"/>
      <c r="H1194" s="90"/>
      <c r="I1194" s="73"/>
      <c r="K1194" s="52"/>
      <c r="L1194" s="52"/>
      <c r="M1194" s="62"/>
    </row>
    <row r="1195">
      <c r="A1195" s="16">
        <f t="shared" si="3"/>
        <v>1192</v>
      </c>
      <c r="B1195" s="90"/>
      <c r="C1195" s="90"/>
      <c r="D1195" s="90"/>
      <c r="E1195" s="90"/>
      <c r="F1195" s="92"/>
      <c r="G1195" s="90"/>
      <c r="H1195" s="90"/>
      <c r="I1195" s="73"/>
      <c r="K1195" s="52"/>
      <c r="L1195" s="52"/>
      <c r="M1195" s="62"/>
    </row>
    <row r="1196">
      <c r="A1196" s="16">
        <f t="shared" si="3"/>
        <v>1193</v>
      </c>
      <c r="B1196" s="90"/>
      <c r="C1196" s="90"/>
      <c r="D1196" s="90"/>
      <c r="E1196" s="90"/>
      <c r="F1196" s="92"/>
      <c r="G1196" s="90"/>
      <c r="H1196" s="90"/>
      <c r="I1196" s="73"/>
      <c r="K1196" s="52"/>
      <c r="L1196" s="52"/>
      <c r="M1196" s="62"/>
    </row>
    <row r="1197">
      <c r="A1197" s="16">
        <f t="shared" si="3"/>
        <v>1194</v>
      </c>
      <c r="B1197" s="90"/>
      <c r="C1197" s="90"/>
      <c r="D1197" s="90"/>
      <c r="E1197" s="90"/>
      <c r="F1197" s="92"/>
      <c r="G1197" s="90"/>
      <c r="H1197" s="90"/>
      <c r="I1197" s="73"/>
      <c r="K1197" s="52"/>
      <c r="L1197" s="52"/>
      <c r="M1197" s="62"/>
    </row>
    <row r="1198">
      <c r="A1198" s="16">
        <f t="shared" si="3"/>
        <v>1195</v>
      </c>
      <c r="B1198" s="90"/>
      <c r="C1198" s="90"/>
      <c r="D1198" s="90"/>
      <c r="E1198" s="90"/>
      <c r="F1198" s="92"/>
      <c r="G1198" s="90"/>
      <c r="H1198" s="90"/>
      <c r="I1198" s="73"/>
      <c r="K1198" s="52"/>
      <c r="L1198" s="52"/>
      <c r="M1198" s="62"/>
    </row>
    <row r="1199">
      <c r="A1199" s="16">
        <f t="shared" si="3"/>
        <v>1196</v>
      </c>
      <c r="B1199" s="90"/>
      <c r="C1199" s="90"/>
      <c r="D1199" s="90"/>
      <c r="E1199" s="90"/>
      <c r="F1199" s="92"/>
      <c r="G1199" s="90"/>
      <c r="H1199" s="90"/>
      <c r="I1199" s="73"/>
      <c r="K1199" s="52"/>
      <c r="L1199" s="52"/>
      <c r="M1199" s="62"/>
    </row>
    <row r="1200">
      <c r="A1200" s="16">
        <f t="shared" si="3"/>
        <v>1197</v>
      </c>
      <c r="B1200" s="90"/>
      <c r="C1200" s="90"/>
      <c r="D1200" s="90"/>
      <c r="E1200" s="90"/>
      <c r="F1200" s="92"/>
      <c r="G1200" s="90"/>
      <c r="H1200" s="90"/>
      <c r="I1200" s="73"/>
      <c r="K1200" s="52"/>
      <c r="L1200" s="52"/>
      <c r="M1200" s="62"/>
    </row>
    <row r="1201">
      <c r="A1201" s="16">
        <f t="shared" si="3"/>
        <v>1198</v>
      </c>
      <c r="B1201" s="90"/>
      <c r="C1201" s="90"/>
      <c r="D1201" s="90"/>
      <c r="E1201" s="90"/>
      <c r="F1201" s="92"/>
      <c r="G1201" s="90"/>
      <c r="H1201" s="90"/>
      <c r="I1201" s="73"/>
      <c r="K1201" s="52"/>
      <c r="L1201" s="52"/>
      <c r="M1201" s="62"/>
    </row>
    <row r="1202">
      <c r="A1202" s="16">
        <f t="shared" si="3"/>
        <v>1199</v>
      </c>
      <c r="B1202" s="90"/>
      <c r="C1202" s="90"/>
      <c r="D1202" s="90"/>
      <c r="E1202" s="90"/>
      <c r="F1202" s="92"/>
      <c r="G1202" s="90"/>
      <c r="H1202" s="90"/>
      <c r="I1202" s="73"/>
      <c r="K1202" s="52"/>
      <c r="L1202" s="52"/>
      <c r="M1202" s="62"/>
    </row>
    <row r="1203">
      <c r="A1203" s="16">
        <f t="shared" si="3"/>
        <v>1200</v>
      </c>
      <c r="B1203" s="90"/>
      <c r="C1203" s="90"/>
      <c r="D1203" s="90"/>
      <c r="E1203" s="90"/>
      <c r="F1203" s="92"/>
      <c r="G1203" s="90"/>
      <c r="H1203" s="90"/>
      <c r="I1203" s="73"/>
      <c r="K1203" s="52"/>
      <c r="L1203" s="52"/>
      <c r="M1203" s="62"/>
    </row>
    <row r="1204">
      <c r="A1204" s="16">
        <f t="shared" si="3"/>
        <v>1201</v>
      </c>
      <c r="B1204" s="90"/>
      <c r="C1204" s="90"/>
      <c r="D1204" s="90"/>
      <c r="E1204" s="90"/>
      <c r="F1204" s="92"/>
      <c r="G1204" s="90"/>
      <c r="H1204" s="90"/>
      <c r="I1204" s="73"/>
      <c r="K1204" s="52"/>
      <c r="L1204" s="52"/>
      <c r="M1204" s="62"/>
    </row>
    <row r="1205">
      <c r="A1205" s="16">
        <f t="shared" si="3"/>
        <v>1202</v>
      </c>
      <c r="B1205" s="90"/>
      <c r="C1205" s="90"/>
      <c r="D1205" s="90"/>
      <c r="E1205" s="90"/>
      <c r="F1205" s="92"/>
      <c r="G1205" s="90"/>
      <c r="H1205" s="90"/>
      <c r="I1205" s="73"/>
      <c r="K1205" s="52"/>
      <c r="L1205" s="52"/>
      <c r="M1205" s="62"/>
    </row>
    <row r="1206">
      <c r="A1206" s="16">
        <f t="shared" si="3"/>
        <v>1203</v>
      </c>
      <c r="B1206" s="90"/>
      <c r="C1206" s="90"/>
      <c r="D1206" s="90"/>
      <c r="E1206" s="90"/>
      <c r="F1206" s="92"/>
      <c r="G1206" s="90"/>
      <c r="H1206" s="90"/>
      <c r="I1206" s="73"/>
      <c r="K1206" s="52"/>
      <c r="L1206" s="52"/>
      <c r="M1206" s="62"/>
    </row>
    <row r="1207">
      <c r="A1207" s="16">
        <f t="shared" si="3"/>
        <v>1204</v>
      </c>
      <c r="B1207" s="90"/>
      <c r="C1207" s="90"/>
      <c r="D1207" s="90"/>
      <c r="E1207" s="90"/>
      <c r="F1207" s="92"/>
      <c r="G1207" s="90"/>
      <c r="H1207" s="90"/>
      <c r="I1207" s="73"/>
      <c r="K1207" s="52"/>
      <c r="L1207" s="52"/>
      <c r="M1207" s="62"/>
    </row>
    <row r="1208">
      <c r="A1208" s="16">
        <f t="shared" si="3"/>
        <v>1205</v>
      </c>
      <c r="B1208" s="90"/>
      <c r="C1208" s="90"/>
      <c r="D1208" s="90"/>
      <c r="E1208" s="90"/>
      <c r="F1208" s="92"/>
      <c r="G1208" s="90"/>
      <c r="H1208" s="90"/>
      <c r="I1208" s="73"/>
      <c r="K1208" s="52"/>
      <c r="L1208" s="52"/>
      <c r="M1208" s="62"/>
    </row>
    <row r="1209">
      <c r="A1209" s="16">
        <f t="shared" si="3"/>
        <v>1206</v>
      </c>
      <c r="B1209" s="90"/>
      <c r="C1209" s="90"/>
      <c r="D1209" s="90"/>
      <c r="E1209" s="90"/>
      <c r="F1209" s="92"/>
      <c r="G1209" s="90"/>
      <c r="H1209" s="90"/>
      <c r="I1209" s="73"/>
      <c r="K1209" s="52"/>
      <c r="L1209" s="52"/>
      <c r="M1209" s="62"/>
    </row>
    <row r="1210">
      <c r="A1210" s="16">
        <f t="shared" si="3"/>
        <v>1207</v>
      </c>
      <c r="B1210" s="90"/>
      <c r="C1210" s="90"/>
      <c r="D1210" s="90"/>
      <c r="E1210" s="90"/>
      <c r="F1210" s="92"/>
      <c r="G1210" s="90"/>
      <c r="H1210" s="90"/>
      <c r="I1210" s="73"/>
      <c r="K1210" s="52"/>
      <c r="L1210" s="52"/>
      <c r="M1210" s="62"/>
    </row>
    <row r="1211">
      <c r="A1211" s="16">
        <f t="shared" si="3"/>
        <v>1208</v>
      </c>
      <c r="B1211" s="90"/>
      <c r="C1211" s="90"/>
      <c r="D1211" s="90"/>
      <c r="E1211" s="90"/>
      <c r="F1211" s="92"/>
      <c r="G1211" s="90"/>
      <c r="H1211" s="90"/>
      <c r="I1211" s="73"/>
      <c r="K1211" s="52"/>
      <c r="L1211" s="52"/>
      <c r="M1211" s="62"/>
    </row>
    <row r="1212">
      <c r="A1212" s="16">
        <f t="shared" si="3"/>
        <v>1209</v>
      </c>
      <c r="B1212" s="90"/>
      <c r="C1212" s="90"/>
      <c r="D1212" s="90"/>
      <c r="E1212" s="90"/>
      <c r="F1212" s="92"/>
      <c r="G1212" s="90"/>
      <c r="H1212" s="90"/>
      <c r="I1212" s="73"/>
      <c r="K1212" s="52"/>
      <c r="L1212" s="52"/>
      <c r="M1212" s="62"/>
    </row>
    <row r="1213">
      <c r="A1213" s="16">
        <f t="shared" si="3"/>
        <v>1210</v>
      </c>
      <c r="B1213" s="90"/>
      <c r="C1213" s="90"/>
      <c r="D1213" s="90"/>
      <c r="E1213" s="90"/>
      <c r="F1213" s="92"/>
      <c r="G1213" s="90"/>
      <c r="H1213" s="90"/>
      <c r="I1213" s="73"/>
      <c r="K1213" s="52"/>
      <c r="L1213" s="52"/>
      <c r="M1213" s="62"/>
    </row>
    <row r="1214">
      <c r="A1214" s="16">
        <f t="shared" si="3"/>
        <v>1211</v>
      </c>
      <c r="B1214" s="90"/>
      <c r="C1214" s="90"/>
      <c r="D1214" s="90"/>
      <c r="E1214" s="90"/>
      <c r="F1214" s="92"/>
      <c r="G1214" s="90"/>
      <c r="H1214" s="90"/>
      <c r="I1214" s="73"/>
      <c r="K1214" s="52"/>
      <c r="L1214" s="52"/>
      <c r="M1214" s="62"/>
    </row>
    <row r="1215">
      <c r="A1215" s="16">
        <f t="shared" si="3"/>
        <v>1212</v>
      </c>
      <c r="B1215" s="90"/>
      <c r="C1215" s="90"/>
      <c r="D1215" s="90"/>
      <c r="E1215" s="90"/>
      <c r="F1215" s="92"/>
      <c r="G1215" s="90"/>
      <c r="H1215" s="90"/>
      <c r="I1215" s="73"/>
      <c r="K1215" s="52"/>
      <c r="L1215" s="52"/>
      <c r="M1215" s="62"/>
    </row>
    <row r="1216">
      <c r="A1216" s="16">
        <f t="shared" si="3"/>
        <v>1213</v>
      </c>
      <c r="B1216" s="90"/>
      <c r="C1216" s="90"/>
      <c r="D1216" s="90"/>
      <c r="E1216" s="90"/>
      <c r="F1216" s="92"/>
      <c r="G1216" s="90"/>
      <c r="H1216" s="90"/>
      <c r="I1216" s="73"/>
      <c r="K1216" s="52"/>
      <c r="L1216" s="52"/>
      <c r="M1216" s="62"/>
    </row>
    <row r="1217">
      <c r="A1217" s="16">
        <f t="shared" si="3"/>
        <v>1214</v>
      </c>
      <c r="B1217" s="90"/>
      <c r="C1217" s="90"/>
      <c r="D1217" s="90"/>
      <c r="E1217" s="90"/>
      <c r="F1217" s="92"/>
      <c r="G1217" s="90"/>
      <c r="H1217" s="90"/>
      <c r="I1217" s="73"/>
      <c r="K1217" s="52"/>
      <c r="L1217" s="52"/>
      <c r="M1217" s="62"/>
    </row>
    <row r="1218">
      <c r="A1218" s="16">
        <f t="shared" si="3"/>
        <v>1215</v>
      </c>
      <c r="B1218" s="90"/>
      <c r="C1218" s="90"/>
      <c r="D1218" s="90"/>
      <c r="E1218" s="90"/>
      <c r="F1218" s="92"/>
      <c r="G1218" s="90"/>
      <c r="H1218" s="90"/>
      <c r="I1218" s="73"/>
      <c r="K1218" s="52"/>
      <c r="L1218" s="52"/>
      <c r="M1218" s="62"/>
    </row>
    <row r="1219">
      <c r="A1219" s="16">
        <f t="shared" si="3"/>
        <v>1216</v>
      </c>
      <c r="B1219" s="90"/>
      <c r="C1219" s="90"/>
      <c r="D1219" s="90"/>
      <c r="E1219" s="90"/>
      <c r="F1219" s="92"/>
      <c r="G1219" s="90"/>
      <c r="H1219" s="90"/>
      <c r="I1219" s="73"/>
      <c r="K1219" s="52"/>
      <c r="L1219" s="52"/>
      <c r="M1219" s="62"/>
    </row>
    <row r="1220">
      <c r="A1220" s="16">
        <f t="shared" si="3"/>
        <v>1217</v>
      </c>
      <c r="B1220" s="90"/>
      <c r="C1220" s="90"/>
      <c r="D1220" s="90"/>
      <c r="E1220" s="90"/>
      <c r="F1220" s="92"/>
      <c r="G1220" s="90"/>
      <c r="H1220" s="90"/>
      <c r="I1220" s="73"/>
      <c r="K1220" s="52"/>
      <c r="L1220" s="52"/>
      <c r="M1220" s="62"/>
    </row>
    <row r="1221">
      <c r="A1221" s="16">
        <f t="shared" si="3"/>
        <v>1218</v>
      </c>
      <c r="B1221" s="90"/>
      <c r="C1221" s="90"/>
      <c r="D1221" s="90"/>
      <c r="E1221" s="90"/>
      <c r="F1221" s="92"/>
      <c r="G1221" s="90"/>
      <c r="H1221" s="90"/>
      <c r="I1221" s="73"/>
      <c r="K1221" s="52"/>
      <c r="L1221" s="52"/>
      <c r="M1221" s="62"/>
    </row>
    <row r="1222">
      <c r="A1222" s="16">
        <f t="shared" si="3"/>
        <v>1219</v>
      </c>
      <c r="B1222" s="90"/>
      <c r="C1222" s="90"/>
      <c r="D1222" s="90"/>
      <c r="E1222" s="90"/>
      <c r="F1222" s="92"/>
      <c r="G1222" s="90"/>
      <c r="H1222" s="90"/>
      <c r="I1222" s="73"/>
      <c r="K1222" s="52"/>
      <c r="L1222" s="52"/>
      <c r="M1222" s="62"/>
    </row>
    <row r="1223">
      <c r="A1223" s="16">
        <f t="shared" si="3"/>
        <v>1220</v>
      </c>
      <c r="B1223" s="90"/>
      <c r="C1223" s="90"/>
      <c r="D1223" s="90"/>
      <c r="E1223" s="90"/>
      <c r="F1223" s="92"/>
      <c r="G1223" s="90"/>
      <c r="H1223" s="90"/>
      <c r="I1223" s="73"/>
      <c r="K1223" s="52"/>
      <c r="L1223" s="52"/>
      <c r="M1223" s="62"/>
    </row>
    <row r="1224">
      <c r="A1224" s="16">
        <f t="shared" si="3"/>
        <v>1221</v>
      </c>
      <c r="B1224" s="90"/>
      <c r="C1224" s="90"/>
      <c r="D1224" s="90"/>
      <c r="E1224" s="90"/>
      <c r="F1224" s="92"/>
      <c r="G1224" s="90"/>
      <c r="H1224" s="90"/>
      <c r="I1224" s="73"/>
      <c r="K1224" s="52"/>
      <c r="L1224" s="52"/>
      <c r="M1224" s="62"/>
    </row>
    <row r="1225">
      <c r="A1225" s="16">
        <f t="shared" si="3"/>
        <v>1222</v>
      </c>
      <c r="B1225" s="90"/>
      <c r="C1225" s="90"/>
      <c r="D1225" s="90"/>
      <c r="E1225" s="90"/>
      <c r="F1225" s="92"/>
      <c r="G1225" s="90"/>
      <c r="H1225" s="90"/>
      <c r="I1225" s="73"/>
      <c r="K1225" s="52"/>
      <c r="L1225" s="52"/>
      <c r="M1225" s="62"/>
    </row>
    <row r="1226">
      <c r="A1226" s="16">
        <f t="shared" si="3"/>
        <v>1223</v>
      </c>
      <c r="B1226" s="90"/>
      <c r="C1226" s="90"/>
      <c r="D1226" s="90"/>
      <c r="E1226" s="90"/>
      <c r="F1226" s="92"/>
      <c r="G1226" s="90"/>
      <c r="H1226" s="90"/>
      <c r="I1226" s="73"/>
      <c r="K1226" s="52"/>
      <c r="L1226" s="52"/>
      <c r="M1226" s="62"/>
    </row>
    <row r="1227">
      <c r="A1227" s="16">
        <f t="shared" si="3"/>
        <v>1224</v>
      </c>
      <c r="B1227" s="90"/>
      <c r="C1227" s="90"/>
      <c r="D1227" s="90"/>
      <c r="E1227" s="90"/>
      <c r="F1227" s="92"/>
      <c r="G1227" s="90"/>
      <c r="H1227" s="90"/>
      <c r="I1227" s="73"/>
      <c r="K1227" s="52"/>
      <c r="L1227" s="52"/>
      <c r="M1227" s="62"/>
    </row>
    <row r="1228">
      <c r="A1228" s="16">
        <f t="shared" si="3"/>
        <v>1225</v>
      </c>
      <c r="B1228" s="90"/>
      <c r="C1228" s="90"/>
      <c r="D1228" s="90"/>
      <c r="E1228" s="90"/>
      <c r="F1228" s="92"/>
      <c r="G1228" s="90"/>
      <c r="H1228" s="90"/>
      <c r="I1228" s="73"/>
      <c r="K1228" s="52"/>
      <c r="L1228" s="52"/>
      <c r="M1228" s="62"/>
    </row>
    <row r="1229">
      <c r="A1229" s="16">
        <f t="shared" si="3"/>
        <v>1226</v>
      </c>
      <c r="B1229" s="90"/>
      <c r="C1229" s="90"/>
      <c r="D1229" s="90"/>
      <c r="E1229" s="90"/>
      <c r="F1229" s="92"/>
      <c r="G1229" s="90"/>
      <c r="H1229" s="90"/>
      <c r="I1229" s="73"/>
      <c r="K1229" s="52"/>
      <c r="L1229" s="52"/>
      <c r="M1229" s="62"/>
    </row>
    <row r="1230">
      <c r="A1230" s="16">
        <f t="shared" si="3"/>
        <v>1227</v>
      </c>
      <c r="B1230" s="90"/>
      <c r="C1230" s="90"/>
      <c r="D1230" s="90"/>
      <c r="E1230" s="90"/>
      <c r="F1230" s="92"/>
      <c r="G1230" s="90"/>
      <c r="H1230" s="90"/>
      <c r="I1230" s="73"/>
      <c r="K1230" s="52"/>
      <c r="L1230" s="52"/>
      <c r="M1230" s="62"/>
    </row>
    <row r="1231">
      <c r="A1231" s="16">
        <f t="shared" si="3"/>
        <v>1228</v>
      </c>
      <c r="B1231" s="90"/>
      <c r="C1231" s="90"/>
      <c r="D1231" s="90"/>
      <c r="E1231" s="90"/>
      <c r="F1231" s="92"/>
      <c r="G1231" s="90"/>
      <c r="H1231" s="90"/>
      <c r="I1231" s="73"/>
      <c r="K1231" s="52"/>
      <c r="L1231" s="52"/>
      <c r="M1231" s="62"/>
    </row>
    <row r="1232">
      <c r="A1232" s="16">
        <f t="shared" si="3"/>
        <v>1229</v>
      </c>
      <c r="B1232" s="90"/>
      <c r="C1232" s="90"/>
      <c r="D1232" s="90"/>
      <c r="E1232" s="90"/>
      <c r="F1232" s="92"/>
      <c r="G1232" s="90"/>
      <c r="H1232" s="90"/>
      <c r="I1232" s="73"/>
      <c r="K1232" s="52"/>
      <c r="L1232" s="52"/>
      <c r="M1232" s="62"/>
    </row>
    <row r="1233">
      <c r="A1233" s="16">
        <f t="shared" si="3"/>
        <v>1230</v>
      </c>
      <c r="B1233" s="90"/>
      <c r="C1233" s="90"/>
      <c r="D1233" s="90"/>
      <c r="E1233" s="90"/>
      <c r="F1233" s="92"/>
      <c r="G1233" s="90"/>
      <c r="H1233" s="90"/>
      <c r="I1233" s="73"/>
      <c r="K1233" s="52"/>
      <c r="L1233" s="52"/>
      <c r="M1233" s="62"/>
    </row>
    <row r="1234">
      <c r="A1234" s="16">
        <f t="shared" si="3"/>
        <v>1231</v>
      </c>
      <c r="B1234" s="90"/>
      <c r="C1234" s="90"/>
      <c r="D1234" s="90"/>
      <c r="E1234" s="90"/>
      <c r="F1234" s="92"/>
      <c r="G1234" s="90"/>
      <c r="H1234" s="90"/>
      <c r="I1234" s="73"/>
      <c r="K1234" s="52"/>
      <c r="L1234" s="52"/>
      <c r="M1234" s="62"/>
    </row>
    <row r="1235">
      <c r="A1235" s="16">
        <f t="shared" si="3"/>
        <v>1232</v>
      </c>
      <c r="B1235" s="90"/>
      <c r="C1235" s="90"/>
      <c r="D1235" s="90"/>
      <c r="E1235" s="90"/>
      <c r="F1235" s="92"/>
      <c r="G1235" s="90"/>
      <c r="H1235" s="90"/>
      <c r="I1235" s="73"/>
      <c r="K1235" s="52"/>
      <c r="L1235" s="52"/>
      <c r="M1235" s="62"/>
    </row>
    <row r="1236">
      <c r="A1236" s="16">
        <f t="shared" si="3"/>
        <v>1233</v>
      </c>
      <c r="B1236" s="90"/>
      <c r="C1236" s="90"/>
      <c r="D1236" s="90"/>
      <c r="E1236" s="90"/>
      <c r="F1236" s="92"/>
      <c r="G1236" s="90"/>
      <c r="H1236" s="90"/>
      <c r="I1236" s="73"/>
      <c r="K1236" s="52"/>
      <c r="L1236" s="52"/>
      <c r="M1236" s="62"/>
    </row>
    <row r="1237">
      <c r="A1237" s="16">
        <f t="shared" si="3"/>
        <v>1234</v>
      </c>
      <c r="B1237" s="90"/>
      <c r="C1237" s="90"/>
      <c r="D1237" s="90"/>
      <c r="E1237" s="90"/>
      <c r="F1237" s="92"/>
      <c r="G1237" s="90"/>
      <c r="H1237" s="90"/>
      <c r="I1237" s="73"/>
      <c r="K1237" s="52"/>
      <c r="L1237" s="52"/>
      <c r="M1237" s="62"/>
    </row>
    <row r="1238">
      <c r="A1238" s="16">
        <f t="shared" si="3"/>
        <v>1235</v>
      </c>
      <c r="B1238" s="90"/>
      <c r="C1238" s="90"/>
      <c r="D1238" s="90"/>
      <c r="E1238" s="90"/>
      <c r="F1238" s="92"/>
      <c r="G1238" s="90"/>
      <c r="H1238" s="90"/>
      <c r="I1238" s="73"/>
      <c r="K1238" s="52"/>
      <c r="L1238" s="52"/>
      <c r="M1238" s="62"/>
    </row>
    <row r="1239">
      <c r="A1239" s="16">
        <f t="shared" si="3"/>
        <v>1236</v>
      </c>
      <c r="B1239" s="90"/>
      <c r="C1239" s="90"/>
      <c r="D1239" s="90"/>
      <c r="E1239" s="90"/>
      <c r="F1239" s="92"/>
      <c r="G1239" s="90"/>
      <c r="H1239" s="90"/>
      <c r="I1239" s="73"/>
      <c r="K1239" s="52"/>
      <c r="L1239" s="52"/>
      <c r="M1239" s="62"/>
    </row>
    <row r="1240">
      <c r="A1240" s="16">
        <f t="shared" si="3"/>
        <v>1237</v>
      </c>
      <c r="B1240" s="90"/>
      <c r="C1240" s="90"/>
      <c r="D1240" s="90"/>
      <c r="E1240" s="90"/>
      <c r="F1240" s="92"/>
      <c r="G1240" s="90"/>
      <c r="H1240" s="90"/>
      <c r="I1240" s="73"/>
      <c r="K1240" s="52"/>
      <c r="L1240" s="52"/>
      <c r="M1240" s="62"/>
    </row>
    <row r="1241">
      <c r="A1241" s="16">
        <f t="shared" si="3"/>
        <v>1238</v>
      </c>
      <c r="B1241" s="90"/>
      <c r="C1241" s="90"/>
      <c r="D1241" s="90"/>
      <c r="E1241" s="90"/>
      <c r="F1241" s="92"/>
      <c r="G1241" s="90"/>
      <c r="H1241" s="90"/>
      <c r="I1241" s="73"/>
      <c r="K1241" s="52"/>
      <c r="L1241" s="52"/>
      <c r="M1241" s="62"/>
    </row>
    <row r="1242">
      <c r="A1242" s="16">
        <f t="shared" si="3"/>
        <v>1239</v>
      </c>
      <c r="B1242" s="90"/>
      <c r="C1242" s="90"/>
      <c r="D1242" s="90"/>
      <c r="E1242" s="90"/>
      <c r="F1242" s="92"/>
      <c r="G1242" s="90"/>
      <c r="H1242" s="90"/>
      <c r="I1242" s="73"/>
      <c r="K1242" s="52"/>
      <c r="L1242" s="52"/>
      <c r="M1242" s="62"/>
    </row>
    <row r="1243">
      <c r="A1243" s="16">
        <f t="shared" si="3"/>
        <v>1240</v>
      </c>
      <c r="B1243" s="90"/>
      <c r="C1243" s="90"/>
      <c r="D1243" s="90"/>
      <c r="E1243" s="90"/>
      <c r="F1243" s="92"/>
      <c r="G1243" s="90"/>
      <c r="H1243" s="90"/>
      <c r="I1243" s="73"/>
      <c r="K1243" s="52"/>
      <c r="L1243" s="52"/>
      <c r="M1243" s="62"/>
    </row>
    <row r="1244">
      <c r="A1244" s="16">
        <f t="shared" si="3"/>
        <v>1241</v>
      </c>
      <c r="B1244" s="90"/>
      <c r="C1244" s="90"/>
      <c r="D1244" s="90"/>
      <c r="E1244" s="90"/>
      <c r="F1244" s="92"/>
      <c r="G1244" s="90"/>
      <c r="H1244" s="90"/>
      <c r="I1244" s="73"/>
      <c r="K1244" s="52"/>
      <c r="L1244" s="52"/>
      <c r="M1244" s="62"/>
    </row>
    <row r="1245">
      <c r="A1245" s="16">
        <f t="shared" si="3"/>
        <v>1242</v>
      </c>
      <c r="B1245" s="90"/>
      <c r="C1245" s="90"/>
      <c r="D1245" s="90"/>
      <c r="E1245" s="90"/>
      <c r="F1245" s="92"/>
      <c r="G1245" s="90"/>
      <c r="H1245" s="90"/>
      <c r="I1245" s="73"/>
      <c r="K1245" s="52"/>
      <c r="L1245" s="52"/>
      <c r="M1245" s="62"/>
    </row>
    <row r="1246">
      <c r="A1246" s="16">
        <f t="shared" si="3"/>
        <v>1243</v>
      </c>
      <c r="B1246" s="90"/>
      <c r="C1246" s="90"/>
      <c r="D1246" s="90"/>
      <c r="E1246" s="90"/>
      <c r="F1246" s="92"/>
      <c r="G1246" s="90"/>
      <c r="H1246" s="90"/>
      <c r="I1246" s="73"/>
      <c r="K1246" s="52"/>
      <c r="L1246" s="52"/>
      <c r="M1246" s="62"/>
    </row>
    <row r="1247">
      <c r="A1247" s="16">
        <f t="shared" si="3"/>
        <v>1244</v>
      </c>
      <c r="B1247" s="90"/>
      <c r="C1247" s="90"/>
      <c r="D1247" s="90"/>
      <c r="E1247" s="90"/>
      <c r="F1247" s="92"/>
      <c r="G1247" s="90"/>
      <c r="H1247" s="90"/>
      <c r="I1247" s="73"/>
      <c r="K1247" s="52"/>
      <c r="L1247" s="52"/>
      <c r="M1247" s="62"/>
    </row>
    <row r="1248">
      <c r="A1248" s="16">
        <f t="shared" si="3"/>
        <v>1245</v>
      </c>
      <c r="B1248" s="90"/>
      <c r="C1248" s="90"/>
      <c r="D1248" s="90"/>
      <c r="E1248" s="90"/>
      <c r="F1248" s="92"/>
      <c r="G1248" s="90"/>
      <c r="H1248" s="90"/>
      <c r="I1248" s="73"/>
      <c r="K1248" s="52"/>
      <c r="L1248" s="52"/>
      <c r="M1248" s="62"/>
    </row>
    <row r="1249">
      <c r="A1249" s="16">
        <f t="shared" si="3"/>
        <v>1246</v>
      </c>
      <c r="B1249" s="90"/>
      <c r="C1249" s="90"/>
      <c r="D1249" s="90"/>
      <c r="E1249" s="90"/>
      <c r="F1249" s="92"/>
      <c r="G1249" s="90"/>
      <c r="H1249" s="90"/>
      <c r="I1249" s="73"/>
      <c r="K1249" s="52"/>
      <c r="L1249" s="52"/>
      <c r="M1249" s="62"/>
    </row>
    <row r="1250">
      <c r="A1250" s="16">
        <f t="shared" si="3"/>
        <v>1247</v>
      </c>
      <c r="B1250" s="90"/>
      <c r="C1250" s="90"/>
      <c r="D1250" s="90"/>
      <c r="E1250" s="90"/>
      <c r="F1250" s="92"/>
      <c r="G1250" s="90"/>
      <c r="H1250" s="90"/>
      <c r="I1250" s="73"/>
      <c r="K1250" s="52"/>
      <c r="L1250" s="52"/>
      <c r="M1250" s="62"/>
    </row>
    <row r="1251">
      <c r="A1251" s="16">
        <f t="shared" si="3"/>
        <v>1248</v>
      </c>
      <c r="B1251" s="90"/>
      <c r="C1251" s="90"/>
      <c r="D1251" s="90"/>
      <c r="E1251" s="90"/>
      <c r="F1251" s="92"/>
      <c r="G1251" s="90"/>
      <c r="H1251" s="90"/>
      <c r="I1251" s="73"/>
      <c r="K1251" s="52"/>
      <c r="L1251" s="52"/>
      <c r="M1251" s="62"/>
    </row>
    <row r="1252">
      <c r="A1252" s="16">
        <f t="shared" si="3"/>
        <v>1249</v>
      </c>
      <c r="B1252" s="90"/>
      <c r="C1252" s="90"/>
      <c r="D1252" s="90"/>
      <c r="E1252" s="90"/>
      <c r="F1252" s="92"/>
      <c r="G1252" s="90"/>
      <c r="H1252" s="90"/>
      <c r="I1252" s="73"/>
      <c r="K1252" s="52"/>
      <c r="L1252" s="52"/>
      <c r="M1252" s="62"/>
    </row>
    <row r="1253">
      <c r="A1253" s="16">
        <f t="shared" si="3"/>
        <v>1250</v>
      </c>
      <c r="B1253" s="90"/>
      <c r="C1253" s="90"/>
      <c r="D1253" s="90"/>
      <c r="E1253" s="90"/>
      <c r="F1253" s="92"/>
      <c r="G1253" s="90"/>
      <c r="H1253" s="90"/>
      <c r="I1253" s="73"/>
      <c r="K1253" s="52"/>
      <c r="L1253" s="52"/>
      <c r="M1253" s="62"/>
    </row>
    <row r="1254">
      <c r="A1254" s="16">
        <f t="shared" si="3"/>
        <v>1251</v>
      </c>
      <c r="B1254" s="90"/>
      <c r="C1254" s="90"/>
      <c r="D1254" s="90"/>
      <c r="E1254" s="90"/>
      <c r="F1254" s="92"/>
      <c r="G1254" s="90"/>
      <c r="H1254" s="90"/>
      <c r="I1254" s="73"/>
      <c r="K1254" s="52"/>
      <c r="L1254" s="52"/>
      <c r="M1254" s="62"/>
    </row>
    <row r="1255">
      <c r="A1255" s="16">
        <f t="shared" si="3"/>
        <v>1252</v>
      </c>
      <c r="B1255" s="90"/>
      <c r="C1255" s="90"/>
      <c r="D1255" s="90"/>
      <c r="E1255" s="90"/>
      <c r="F1255" s="92"/>
      <c r="G1255" s="90"/>
      <c r="H1255" s="90"/>
      <c r="I1255" s="73"/>
      <c r="K1255" s="52"/>
      <c r="L1255" s="52"/>
      <c r="M1255" s="62"/>
    </row>
    <row r="1256">
      <c r="A1256" s="16">
        <f t="shared" si="3"/>
        <v>1253</v>
      </c>
      <c r="B1256" s="90"/>
      <c r="C1256" s="90"/>
      <c r="D1256" s="90"/>
      <c r="E1256" s="90"/>
      <c r="F1256" s="92"/>
      <c r="G1256" s="90"/>
      <c r="H1256" s="90"/>
      <c r="I1256" s="73"/>
      <c r="K1256" s="52"/>
      <c r="L1256" s="52"/>
      <c r="M1256" s="62"/>
    </row>
    <row r="1257">
      <c r="A1257" s="16">
        <f t="shared" si="3"/>
        <v>1254</v>
      </c>
      <c r="B1257" s="90"/>
      <c r="C1257" s="90"/>
      <c r="D1257" s="90"/>
      <c r="E1257" s="90"/>
      <c r="F1257" s="92"/>
      <c r="G1257" s="90"/>
      <c r="H1257" s="90"/>
      <c r="I1257" s="73"/>
      <c r="K1257" s="52"/>
      <c r="L1257" s="52"/>
      <c r="M1257" s="62"/>
    </row>
    <row r="1258">
      <c r="A1258" s="16">
        <f t="shared" si="3"/>
        <v>1255</v>
      </c>
      <c r="B1258" s="90"/>
      <c r="C1258" s="90"/>
      <c r="D1258" s="90"/>
      <c r="E1258" s="90"/>
      <c r="F1258" s="92"/>
      <c r="G1258" s="90"/>
      <c r="H1258" s="90"/>
      <c r="I1258" s="73"/>
      <c r="K1258" s="52"/>
      <c r="L1258" s="52"/>
      <c r="M1258" s="62"/>
    </row>
    <row r="1259">
      <c r="A1259" s="16">
        <f t="shared" si="3"/>
        <v>1256</v>
      </c>
      <c r="B1259" s="90"/>
      <c r="C1259" s="90"/>
      <c r="D1259" s="90"/>
      <c r="E1259" s="90"/>
      <c r="F1259" s="92"/>
      <c r="G1259" s="90"/>
      <c r="H1259" s="90"/>
      <c r="I1259" s="73"/>
      <c r="K1259" s="52"/>
      <c r="L1259" s="52"/>
      <c r="M1259" s="62"/>
    </row>
    <row r="1260">
      <c r="A1260" s="16">
        <f t="shared" si="3"/>
        <v>1257</v>
      </c>
      <c r="B1260" s="90"/>
      <c r="C1260" s="90"/>
      <c r="D1260" s="90"/>
      <c r="E1260" s="90"/>
      <c r="F1260" s="92"/>
      <c r="G1260" s="90"/>
      <c r="H1260" s="90"/>
      <c r="I1260" s="73"/>
      <c r="K1260" s="52"/>
      <c r="L1260" s="52"/>
      <c r="M1260" s="62"/>
    </row>
    <row r="1261">
      <c r="A1261" s="16">
        <f t="shared" si="3"/>
        <v>1258</v>
      </c>
      <c r="B1261" s="90"/>
      <c r="C1261" s="90"/>
      <c r="D1261" s="90"/>
      <c r="E1261" s="90"/>
      <c r="F1261" s="92"/>
      <c r="G1261" s="90"/>
      <c r="H1261" s="90"/>
      <c r="I1261" s="73"/>
      <c r="K1261" s="52"/>
      <c r="L1261" s="52"/>
      <c r="M1261" s="62"/>
    </row>
    <row r="1262">
      <c r="A1262" s="16">
        <f t="shared" si="3"/>
        <v>1259</v>
      </c>
      <c r="B1262" s="90"/>
      <c r="C1262" s="90"/>
      <c r="D1262" s="90"/>
      <c r="E1262" s="90"/>
      <c r="F1262" s="92"/>
      <c r="G1262" s="90"/>
      <c r="H1262" s="90"/>
      <c r="I1262" s="73"/>
      <c r="K1262" s="52"/>
      <c r="L1262" s="52"/>
      <c r="M1262" s="62"/>
    </row>
    <row r="1263">
      <c r="A1263" s="16">
        <f t="shared" si="3"/>
        <v>1260</v>
      </c>
      <c r="B1263" s="90"/>
      <c r="C1263" s="90"/>
      <c r="D1263" s="90"/>
      <c r="E1263" s="90"/>
      <c r="F1263" s="92"/>
      <c r="G1263" s="90"/>
      <c r="H1263" s="90"/>
      <c r="I1263" s="73"/>
      <c r="K1263" s="52"/>
      <c r="L1263" s="52"/>
      <c r="M1263" s="62"/>
    </row>
    <row r="1264">
      <c r="A1264" s="16">
        <f t="shared" si="3"/>
        <v>1261</v>
      </c>
      <c r="B1264" s="90"/>
      <c r="C1264" s="90"/>
      <c r="D1264" s="90"/>
      <c r="E1264" s="90"/>
      <c r="F1264" s="92"/>
      <c r="G1264" s="90"/>
      <c r="H1264" s="90"/>
      <c r="I1264" s="73"/>
      <c r="K1264" s="52"/>
      <c r="L1264" s="52"/>
      <c r="M1264" s="62"/>
    </row>
    <row r="1265">
      <c r="A1265" s="16">
        <f t="shared" si="3"/>
        <v>1262</v>
      </c>
      <c r="B1265" s="90"/>
      <c r="C1265" s="90"/>
      <c r="D1265" s="90"/>
      <c r="E1265" s="90"/>
      <c r="F1265" s="92"/>
      <c r="G1265" s="90"/>
      <c r="H1265" s="90"/>
      <c r="I1265" s="73"/>
      <c r="K1265" s="52"/>
      <c r="L1265" s="52"/>
      <c r="M1265" s="62"/>
    </row>
    <row r="1266">
      <c r="A1266" s="16">
        <f t="shared" si="3"/>
        <v>1263</v>
      </c>
      <c r="B1266" s="90"/>
      <c r="C1266" s="90"/>
      <c r="D1266" s="90"/>
      <c r="E1266" s="90"/>
      <c r="F1266" s="92"/>
      <c r="G1266" s="90"/>
      <c r="H1266" s="90"/>
      <c r="I1266" s="73"/>
      <c r="K1266" s="52"/>
      <c r="L1266" s="52"/>
      <c r="M1266" s="62"/>
    </row>
    <row r="1267">
      <c r="A1267" s="16">
        <f t="shared" si="3"/>
        <v>1264</v>
      </c>
      <c r="B1267" s="90"/>
      <c r="C1267" s="90"/>
      <c r="D1267" s="90"/>
      <c r="E1267" s="90"/>
      <c r="F1267" s="92"/>
      <c r="G1267" s="90"/>
      <c r="H1267" s="90"/>
      <c r="I1267" s="73"/>
      <c r="K1267" s="52"/>
      <c r="L1267" s="52"/>
      <c r="M1267" s="62"/>
    </row>
    <row r="1268">
      <c r="A1268" s="16">
        <f t="shared" si="3"/>
        <v>1265</v>
      </c>
      <c r="B1268" s="90"/>
      <c r="C1268" s="90"/>
      <c r="D1268" s="90"/>
      <c r="E1268" s="90"/>
      <c r="F1268" s="92"/>
      <c r="G1268" s="90"/>
      <c r="H1268" s="90"/>
      <c r="I1268" s="73"/>
      <c r="K1268" s="52"/>
      <c r="L1268" s="52"/>
      <c r="M1268" s="62"/>
    </row>
    <row r="1269">
      <c r="A1269" s="16">
        <f t="shared" si="3"/>
        <v>1266</v>
      </c>
      <c r="B1269" s="90"/>
      <c r="C1269" s="90"/>
      <c r="D1269" s="90"/>
      <c r="E1269" s="90"/>
      <c r="F1269" s="92"/>
      <c r="G1269" s="90"/>
      <c r="H1269" s="90"/>
      <c r="I1269" s="73"/>
      <c r="K1269" s="52"/>
      <c r="L1269" s="52"/>
      <c r="M1269" s="62"/>
    </row>
    <row r="1270">
      <c r="A1270" s="16">
        <f t="shared" si="3"/>
        <v>1267</v>
      </c>
      <c r="B1270" s="90"/>
      <c r="C1270" s="90"/>
      <c r="D1270" s="90"/>
      <c r="E1270" s="90"/>
      <c r="F1270" s="92"/>
      <c r="G1270" s="90"/>
      <c r="H1270" s="90"/>
      <c r="I1270" s="73"/>
      <c r="K1270" s="52"/>
      <c r="L1270" s="52"/>
      <c r="M1270" s="62"/>
    </row>
    <row r="1271">
      <c r="A1271" s="16">
        <f t="shared" si="3"/>
        <v>1268</v>
      </c>
      <c r="B1271" s="90"/>
      <c r="C1271" s="90"/>
      <c r="D1271" s="90"/>
      <c r="E1271" s="90"/>
      <c r="F1271" s="92"/>
      <c r="G1271" s="90"/>
      <c r="H1271" s="90"/>
      <c r="I1271" s="73"/>
      <c r="K1271" s="52"/>
      <c r="L1271" s="52"/>
      <c r="M1271" s="62"/>
    </row>
    <row r="1272">
      <c r="A1272" s="16">
        <f t="shared" si="3"/>
        <v>1269</v>
      </c>
      <c r="B1272" s="90"/>
      <c r="C1272" s="90"/>
      <c r="D1272" s="90"/>
      <c r="E1272" s="90"/>
      <c r="F1272" s="92"/>
      <c r="G1272" s="90"/>
      <c r="H1272" s="90"/>
      <c r="I1272" s="73"/>
      <c r="K1272" s="52"/>
      <c r="L1272" s="52"/>
      <c r="M1272" s="62"/>
    </row>
    <row r="1273">
      <c r="A1273" s="16">
        <f t="shared" si="3"/>
        <v>1270</v>
      </c>
      <c r="B1273" s="90"/>
      <c r="C1273" s="90"/>
      <c r="D1273" s="90"/>
      <c r="E1273" s="90"/>
      <c r="F1273" s="92"/>
      <c r="G1273" s="90"/>
      <c r="H1273" s="90"/>
      <c r="I1273" s="73"/>
      <c r="K1273" s="52"/>
      <c r="L1273" s="52"/>
      <c r="M1273" s="62"/>
    </row>
    <row r="1274">
      <c r="A1274" s="16">
        <f t="shared" si="3"/>
        <v>1271</v>
      </c>
      <c r="B1274" s="90"/>
      <c r="C1274" s="90"/>
      <c r="D1274" s="90"/>
      <c r="E1274" s="90"/>
      <c r="F1274" s="92"/>
      <c r="G1274" s="90"/>
      <c r="H1274" s="90"/>
      <c r="I1274" s="73"/>
      <c r="K1274" s="52"/>
      <c r="L1274" s="52"/>
      <c r="M1274" s="62"/>
    </row>
    <row r="1275">
      <c r="A1275" s="16">
        <f t="shared" si="3"/>
        <v>1272</v>
      </c>
      <c r="B1275" s="90"/>
      <c r="C1275" s="90"/>
      <c r="D1275" s="90"/>
      <c r="E1275" s="90"/>
      <c r="F1275" s="92"/>
      <c r="G1275" s="90"/>
      <c r="H1275" s="90"/>
      <c r="I1275" s="73"/>
      <c r="K1275" s="52"/>
      <c r="L1275" s="52"/>
      <c r="M1275" s="62"/>
    </row>
    <row r="1276">
      <c r="A1276" s="16">
        <f t="shared" si="3"/>
        <v>1273</v>
      </c>
      <c r="B1276" s="90"/>
      <c r="C1276" s="90"/>
      <c r="D1276" s="90"/>
      <c r="E1276" s="90"/>
      <c r="F1276" s="92"/>
      <c r="G1276" s="90"/>
      <c r="H1276" s="90"/>
      <c r="I1276" s="73"/>
      <c r="K1276" s="52"/>
      <c r="L1276" s="52"/>
      <c r="M1276" s="62"/>
    </row>
    <row r="1277">
      <c r="A1277" s="16">
        <f t="shared" si="3"/>
        <v>1274</v>
      </c>
      <c r="B1277" s="90"/>
      <c r="C1277" s="90"/>
      <c r="D1277" s="90"/>
      <c r="E1277" s="90"/>
      <c r="F1277" s="92"/>
      <c r="G1277" s="90"/>
      <c r="H1277" s="90"/>
      <c r="I1277" s="73"/>
      <c r="K1277" s="52"/>
      <c r="L1277" s="52"/>
      <c r="M1277" s="62"/>
    </row>
    <row r="1278">
      <c r="A1278" s="16">
        <f t="shared" si="3"/>
        <v>1275</v>
      </c>
      <c r="B1278" s="90"/>
      <c r="C1278" s="90"/>
      <c r="D1278" s="90"/>
      <c r="E1278" s="90"/>
      <c r="F1278" s="92"/>
      <c r="G1278" s="90"/>
      <c r="H1278" s="90"/>
      <c r="I1278" s="73"/>
      <c r="K1278" s="52"/>
      <c r="L1278" s="52"/>
      <c r="M1278" s="62"/>
    </row>
    <row r="1279">
      <c r="A1279" s="16">
        <f t="shared" si="3"/>
        <v>1276</v>
      </c>
      <c r="B1279" s="90"/>
      <c r="C1279" s="90"/>
      <c r="D1279" s="90"/>
      <c r="E1279" s="90"/>
      <c r="F1279" s="92"/>
      <c r="G1279" s="90"/>
      <c r="H1279" s="90"/>
      <c r="I1279" s="73"/>
      <c r="K1279" s="52"/>
      <c r="L1279" s="52"/>
      <c r="M1279" s="62"/>
    </row>
    <row r="1280">
      <c r="A1280" s="16">
        <f t="shared" si="3"/>
        <v>1277</v>
      </c>
      <c r="B1280" s="90"/>
      <c r="C1280" s="90"/>
      <c r="D1280" s="90"/>
      <c r="E1280" s="90"/>
      <c r="F1280" s="92"/>
      <c r="G1280" s="90"/>
      <c r="H1280" s="90"/>
      <c r="I1280" s="73"/>
      <c r="K1280" s="52"/>
      <c r="L1280" s="52"/>
      <c r="M1280" s="62"/>
    </row>
    <row r="1281">
      <c r="A1281" s="16">
        <f t="shared" si="3"/>
        <v>1278</v>
      </c>
      <c r="B1281" s="90"/>
      <c r="C1281" s="90"/>
      <c r="D1281" s="90"/>
      <c r="E1281" s="90"/>
      <c r="F1281" s="92"/>
      <c r="G1281" s="90"/>
      <c r="H1281" s="90"/>
      <c r="I1281" s="73"/>
      <c r="K1281" s="52"/>
      <c r="L1281" s="52"/>
      <c r="M1281" s="62"/>
    </row>
    <row r="1282">
      <c r="A1282" s="16">
        <f t="shared" si="3"/>
        <v>1279</v>
      </c>
      <c r="B1282" s="90"/>
      <c r="C1282" s="90"/>
      <c r="D1282" s="90"/>
      <c r="E1282" s="90"/>
      <c r="F1282" s="92"/>
      <c r="G1282" s="90"/>
      <c r="H1282" s="90"/>
      <c r="I1282" s="73"/>
      <c r="K1282" s="52"/>
      <c r="L1282" s="52"/>
      <c r="M1282" s="62"/>
    </row>
    <row r="1283">
      <c r="A1283" s="16">
        <f t="shared" si="3"/>
        <v>1280</v>
      </c>
      <c r="B1283" s="90"/>
      <c r="C1283" s="90"/>
      <c r="D1283" s="90"/>
      <c r="E1283" s="90"/>
      <c r="F1283" s="92"/>
      <c r="G1283" s="90"/>
      <c r="H1283" s="90"/>
      <c r="I1283" s="73"/>
      <c r="K1283" s="52"/>
      <c r="L1283" s="52"/>
      <c r="M1283" s="62"/>
    </row>
    <row r="1284">
      <c r="A1284" s="16">
        <f t="shared" si="3"/>
        <v>1281</v>
      </c>
      <c r="B1284" s="90"/>
      <c r="C1284" s="90"/>
      <c r="D1284" s="90"/>
      <c r="E1284" s="90"/>
      <c r="F1284" s="92"/>
      <c r="G1284" s="90"/>
      <c r="H1284" s="90"/>
      <c r="I1284" s="73"/>
      <c r="K1284" s="52"/>
      <c r="L1284" s="52"/>
      <c r="M1284" s="62"/>
    </row>
    <row r="1285">
      <c r="A1285" s="16">
        <f t="shared" si="3"/>
        <v>1282</v>
      </c>
      <c r="B1285" s="90"/>
      <c r="C1285" s="90"/>
      <c r="D1285" s="90"/>
      <c r="E1285" s="90"/>
      <c r="F1285" s="92"/>
      <c r="G1285" s="90"/>
      <c r="H1285" s="90"/>
      <c r="I1285" s="73"/>
      <c r="K1285" s="52"/>
      <c r="L1285" s="52"/>
      <c r="M1285" s="62"/>
    </row>
    <row r="1286">
      <c r="A1286" s="16">
        <f t="shared" si="3"/>
        <v>1283</v>
      </c>
      <c r="B1286" s="90"/>
      <c r="C1286" s="90"/>
      <c r="D1286" s="90"/>
      <c r="E1286" s="90"/>
      <c r="F1286" s="92"/>
      <c r="G1286" s="90"/>
      <c r="H1286" s="90"/>
      <c r="I1286" s="73"/>
      <c r="K1286" s="52"/>
      <c r="L1286" s="52"/>
      <c r="M1286" s="62"/>
    </row>
    <row r="1287">
      <c r="A1287" s="16">
        <f t="shared" si="3"/>
        <v>1284</v>
      </c>
      <c r="B1287" s="90"/>
      <c r="C1287" s="90"/>
      <c r="D1287" s="90"/>
      <c r="E1287" s="90"/>
      <c r="F1287" s="92"/>
      <c r="G1287" s="90"/>
      <c r="H1287" s="90"/>
      <c r="I1287" s="73"/>
      <c r="K1287" s="52"/>
      <c r="L1287" s="52"/>
      <c r="M1287" s="62"/>
    </row>
    <row r="1288">
      <c r="A1288" s="16">
        <f t="shared" si="3"/>
        <v>1285</v>
      </c>
      <c r="B1288" s="90"/>
      <c r="C1288" s="90"/>
      <c r="D1288" s="90"/>
      <c r="E1288" s="90"/>
      <c r="F1288" s="92"/>
      <c r="G1288" s="90"/>
      <c r="H1288" s="90"/>
      <c r="I1288" s="73"/>
      <c r="K1288" s="52"/>
      <c r="L1288" s="52"/>
      <c r="M1288" s="62"/>
    </row>
    <row r="1289">
      <c r="A1289" s="16">
        <f t="shared" si="3"/>
        <v>1286</v>
      </c>
      <c r="B1289" s="90"/>
      <c r="C1289" s="90"/>
      <c r="D1289" s="90"/>
      <c r="E1289" s="90"/>
      <c r="F1289" s="92"/>
      <c r="G1289" s="90"/>
      <c r="H1289" s="90"/>
      <c r="I1289" s="73"/>
      <c r="K1289" s="52"/>
      <c r="L1289" s="52"/>
      <c r="M1289" s="62"/>
    </row>
    <row r="1290">
      <c r="A1290" s="16">
        <f t="shared" si="3"/>
        <v>1287</v>
      </c>
      <c r="B1290" s="90"/>
      <c r="C1290" s="90"/>
      <c r="D1290" s="90"/>
      <c r="E1290" s="90"/>
      <c r="F1290" s="92"/>
      <c r="G1290" s="90"/>
      <c r="H1290" s="90"/>
      <c r="I1290" s="73"/>
      <c r="K1290" s="52"/>
      <c r="L1290" s="52"/>
      <c r="M1290" s="62"/>
    </row>
    <row r="1291">
      <c r="A1291" s="16">
        <f t="shared" si="3"/>
        <v>1288</v>
      </c>
      <c r="B1291" s="90"/>
      <c r="C1291" s="90"/>
      <c r="D1291" s="90"/>
      <c r="E1291" s="90"/>
      <c r="F1291" s="92"/>
      <c r="G1291" s="90"/>
      <c r="H1291" s="90"/>
      <c r="I1291" s="73"/>
      <c r="K1291" s="52"/>
      <c r="L1291" s="52"/>
      <c r="M1291" s="62"/>
    </row>
    <row r="1292">
      <c r="A1292" s="16">
        <f t="shared" si="3"/>
        <v>1289</v>
      </c>
      <c r="B1292" s="90"/>
      <c r="C1292" s="90"/>
      <c r="D1292" s="90"/>
      <c r="E1292" s="90"/>
      <c r="F1292" s="92"/>
      <c r="G1292" s="90"/>
      <c r="H1292" s="90"/>
      <c r="I1292" s="73"/>
      <c r="K1292" s="52"/>
      <c r="L1292" s="52"/>
      <c r="M1292" s="62"/>
    </row>
    <row r="1293">
      <c r="A1293" s="16">
        <f t="shared" si="3"/>
        <v>1290</v>
      </c>
      <c r="B1293" s="90"/>
      <c r="C1293" s="90"/>
      <c r="D1293" s="90"/>
      <c r="E1293" s="90"/>
      <c r="F1293" s="92"/>
      <c r="G1293" s="90"/>
      <c r="H1293" s="90"/>
      <c r="I1293" s="73"/>
      <c r="K1293" s="52"/>
      <c r="L1293" s="52"/>
      <c r="M1293" s="62"/>
    </row>
    <row r="1294">
      <c r="A1294" s="16">
        <f t="shared" si="3"/>
        <v>1291</v>
      </c>
      <c r="B1294" s="90"/>
      <c r="C1294" s="90"/>
      <c r="D1294" s="90"/>
      <c r="E1294" s="90"/>
      <c r="F1294" s="92"/>
      <c r="G1294" s="90"/>
      <c r="H1294" s="90"/>
      <c r="I1294" s="73"/>
      <c r="K1294" s="52"/>
      <c r="L1294" s="52"/>
      <c r="M1294" s="62"/>
    </row>
    <row r="1295">
      <c r="A1295" s="16">
        <f t="shared" si="3"/>
        <v>1292</v>
      </c>
      <c r="B1295" s="90"/>
      <c r="C1295" s="90"/>
      <c r="D1295" s="90"/>
      <c r="E1295" s="90"/>
      <c r="F1295" s="92"/>
      <c r="G1295" s="90"/>
      <c r="H1295" s="90"/>
      <c r="I1295" s="73"/>
      <c r="K1295" s="52"/>
      <c r="L1295" s="52"/>
      <c r="M1295" s="62"/>
    </row>
    <row r="1296">
      <c r="A1296" s="16">
        <f t="shared" si="3"/>
        <v>1293</v>
      </c>
      <c r="B1296" s="90"/>
      <c r="C1296" s="90"/>
      <c r="D1296" s="90"/>
      <c r="E1296" s="90"/>
      <c r="F1296" s="92"/>
      <c r="G1296" s="90"/>
      <c r="H1296" s="90"/>
      <c r="I1296" s="73"/>
      <c r="K1296" s="52"/>
      <c r="L1296" s="52"/>
      <c r="M1296" s="62"/>
    </row>
    <row r="1297">
      <c r="A1297" s="16">
        <f t="shared" si="3"/>
        <v>1294</v>
      </c>
      <c r="B1297" s="90"/>
      <c r="C1297" s="90"/>
      <c r="D1297" s="90"/>
      <c r="E1297" s="90"/>
      <c r="F1297" s="92"/>
      <c r="G1297" s="90"/>
      <c r="H1297" s="90"/>
      <c r="I1297" s="73"/>
      <c r="K1297" s="52"/>
      <c r="L1297" s="52"/>
      <c r="M1297" s="62"/>
    </row>
    <row r="1298">
      <c r="A1298" s="16">
        <f t="shared" si="3"/>
        <v>1295</v>
      </c>
      <c r="B1298" s="90"/>
      <c r="C1298" s="90"/>
      <c r="D1298" s="90"/>
      <c r="E1298" s="90"/>
      <c r="F1298" s="92"/>
      <c r="G1298" s="90"/>
      <c r="H1298" s="90"/>
      <c r="I1298" s="73"/>
      <c r="K1298" s="52"/>
      <c r="L1298" s="52"/>
      <c r="M1298" s="62"/>
    </row>
    <row r="1299">
      <c r="A1299" s="16">
        <f t="shared" si="3"/>
        <v>1296</v>
      </c>
      <c r="B1299" s="90"/>
      <c r="C1299" s="90"/>
      <c r="D1299" s="90"/>
      <c r="E1299" s="90"/>
      <c r="F1299" s="92"/>
      <c r="G1299" s="90"/>
      <c r="H1299" s="90"/>
      <c r="I1299" s="73"/>
      <c r="K1299" s="52"/>
      <c r="L1299" s="52"/>
      <c r="M1299" s="62"/>
    </row>
    <row r="1300">
      <c r="A1300" s="16">
        <f t="shared" si="3"/>
        <v>1297</v>
      </c>
      <c r="B1300" s="90"/>
      <c r="C1300" s="90"/>
      <c r="D1300" s="90"/>
      <c r="E1300" s="90"/>
      <c r="F1300" s="92"/>
      <c r="G1300" s="90"/>
      <c r="H1300" s="90"/>
      <c r="I1300" s="73"/>
      <c r="K1300" s="52"/>
      <c r="L1300" s="52"/>
      <c r="M1300" s="62"/>
    </row>
    <row r="1301">
      <c r="A1301" s="16">
        <f t="shared" si="3"/>
        <v>1298</v>
      </c>
      <c r="B1301" s="90"/>
      <c r="C1301" s="90"/>
      <c r="D1301" s="90"/>
      <c r="E1301" s="90"/>
      <c r="F1301" s="92"/>
      <c r="G1301" s="90"/>
      <c r="H1301" s="90"/>
      <c r="I1301" s="73"/>
      <c r="K1301" s="52"/>
      <c r="L1301" s="52"/>
      <c r="M1301" s="62"/>
    </row>
    <row r="1302">
      <c r="A1302" s="16">
        <f t="shared" si="3"/>
        <v>1299</v>
      </c>
      <c r="B1302" s="90"/>
      <c r="C1302" s="90"/>
      <c r="D1302" s="90"/>
      <c r="E1302" s="90"/>
      <c r="F1302" s="92"/>
      <c r="G1302" s="90"/>
      <c r="H1302" s="90"/>
      <c r="I1302" s="73"/>
      <c r="K1302" s="52"/>
      <c r="L1302" s="52"/>
      <c r="M1302" s="62"/>
    </row>
    <row r="1303">
      <c r="A1303" s="16">
        <f t="shared" si="3"/>
        <v>1300</v>
      </c>
      <c r="B1303" s="90"/>
      <c r="C1303" s="90"/>
      <c r="D1303" s="90"/>
      <c r="E1303" s="90"/>
      <c r="F1303" s="92"/>
      <c r="G1303" s="90"/>
      <c r="H1303" s="90"/>
      <c r="I1303" s="73"/>
      <c r="K1303" s="52"/>
      <c r="L1303" s="52"/>
      <c r="M1303" s="62"/>
    </row>
    <row r="1304">
      <c r="A1304" s="16">
        <f t="shared" si="3"/>
        <v>1301</v>
      </c>
      <c r="B1304" s="90"/>
      <c r="C1304" s="90"/>
      <c r="D1304" s="90"/>
      <c r="E1304" s="90"/>
      <c r="F1304" s="92"/>
      <c r="G1304" s="90"/>
      <c r="H1304" s="90"/>
      <c r="I1304" s="73"/>
      <c r="K1304" s="52"/>
      <c r="L1304" s="52"/>
      <c r="M1304" s="62"/>
    </row>
    <row r="1305">
      <c r="A1305" s="16">
        <f t="shared" si="3"/>
        <v>1302</v>
      </c>
      <c r="B1305" s="90"/>
      <c r="C1305" s="90"/>
      <c r="D1305" s="90"/>
      <c r="E1305" s="90"/>
      <c r="F1305" s="92"/>
      <c r="G1305" s="90"/>
      <c r="H1305" s="90"/>
      <c r="I1305" s="73"/>
      <c r="K1305" s="52"/>
      <c r="L1305" s="52"/>
      <c r="M1305" s="62"/>
    </row>
    <row r="1306">
      <c r="A1306" s="16">
        <f t="shared" si="3"/>
        <v>1303</v>
      </c>
      <c r="B1306" s="90"/>
      <c r="C1306" s="90"/>
      <c r="D1306" s="90"/>
      <c r="E1306" s="90"/>
      <c r="F1306" s="92"/>
      <c r="G1306" s="90"/>
      <c r="H1306" s="90"/>
      <c r="I1306" s="73"/>
      <c r="K1306" s="52"/>
      <c r="L1306" s="52"/>
      <c r="M1306" s="62"/>
    </row>
    <row r="1307">
      <c r="A1307" s="16">
        <f t="shared" si="3"/>
        <v>1304</v>
      </c>
      <c r="B1307" s="90"/>
      <c r="C1307" s="90"/>
      <c r="D1307" s="90"/>
      <c r="E1307" s="90"/>
      <c r="F1307" s="92"/>
      <c r="G1307" s="90"/>
      <c r="H1307" s="90"/>
      <c r="I1307" s="73"/>
      <c r="K1307" s="52"/>
      <c r="L1307" s="52"/>
      <c r="M1307" s="62"/>
    </row>
    <row r="1308">
      <c r="A1308" s="16">
        <f t="shared" si="3"/>
        <v>1305</v>
      </c>
      <c r="B1308" s="90"/>
      <c r="C1308" s="90"/>
      <c r="D1308" s="90"/>
      <c r="E1308" s="90"/>
      <c r="F1308" s="92"/>
      <c r="G1308" s="90"/>
      <c r="H1308" s="90"/>
      <c r="I1308" s="73"/>
      <c r="K1308" s="52"/>
      <c r="L1308" s="52"/>
      <c r="M1308" s="62"/>
    </row>
    <row r="1309">
      <c r="A1309" s="16">
        <f t="shared" si="3"/>
        <v>1306</v>
      </c>
      <c r="B1309" s="90"/>
      <c r="C1309" s="90"/>
      <c r="D1309" s="90"/>
      <c r="E1309" s="90"/>
      <c r="F1309" s="92"/>
      <c r="G1309" s="90"/>
      <c r="H1309" s="90"/>
      <c r="I1309" s="73"/>
      <c r="K1309" s="52"/>
      <c r="L1309" s="52"/>
      <c r="M1309" s="62"/>
    </row>
    <row r="1310">
      <c r="A1310" s="16">
        <f t="shared" si="3"/>
        <v>1307</v>
      </c>
      <c r="B1310" s="90"/>
      <c r="C1310" s="90"/>
      <c r="D1310" s="90"/>
      <c r="E1310" s="90"/>
      <c r="F1310" s="92"/>
      <c r="G1310" s="90"/>
      <c r="H1310" s="90"/>
      <c r="I1310" s="73"/>
      <c r="K1310" s="52"/>
      <c r="L1310" s="52"/>
      <c r="M1310" s="62"/>
    </row>
    <row r="1311">
      <c r="A1311" s="16">
        <f t="shared" si="3"/>
        <v>1308</v>
      </c>
      <c r="B1311" s="90"/>
      <c r="C1311" s="90"/>
      <c r="D1311" s="90"/>
      <c r="E1311" s="90"/>
      <c r="F1311" s="92"/>
      <c r="G1311" s="90"/>
      <c r="H1311" s="90"/>
      <c r="I1311" s="73"/>
      <c r="K1311" s="52"/>
      <c r="L1311" s="52"/>
      <c r="M1311" s="62"/>
    </row>
    <row r="1312">
      <c r="A1312" s="16">
        <f t="shared" si="3"/>
        <v>1309</v>
      </c>
      <c r="B1312" s="90"/>
      <c r="C1312" s="90"/>
      <c r="D1312" s="90"/>
      <c r="E1312" s="90"/>
      <c r="F1312" s="92"/>
      <c r="G1312" s="90"/>
      <c r="H1312" s="90"/>
      <c r="I1312" s="73"/>
      <c r="K1312" s="52"/>
      <c r="L1312" s="52"/>
      <c r="M1312" s="62"/>
    </row>
    <row r="1313">
      <c r="A1313" s="16">
        <f t="shared" si="3"/>
        <v>1310</v>
      </c>
      <c r="B1313" s="90"/>
      <c r="C1313" s="90"/>
      <c r="D1313" s="90"/>
      <c r="E1313" s="90"/>
      <c r="F1313" s="92"/>
      <c r="G1313" s="90"/>
      <c r="H1313" s="90"/>
      <c r="I1313" s="73"/>
      <c r="K1313" s="52"/>
      <c r="L1313" s="52"/>
      <c r="M1313" s="62"/>
    </row>
    <row r="1314">
      <c r="A1314" s="16">
        <f t="shared" si="3"/>
        <v>1311</v>
      </c>
      <c r="B1314" s="90"/>
      <c r="C1314" s="90"/>
      <c r="D1314" s="90"/>
      <c r="E1314" s="90"/>
      <c r="F1314" s="92"/>
      <c r="G1314" s="90"/>
      <c r="H1314" s="90"/>
      <c r="I1314" s="73"/>
      <c r="K1314" s="52"/>
      <c r="L1314" s="52"/>
      <c r="M1314" s="62"/>
    </row>
    <row r="1315">
      <c r="A1315" s="16">
        <f t="shared" si="3"/>
        <v>1312</v>
      </c>
      <c r="B1315" s="90"/>
      <c r="C1315" s="90"/>
      <c r="D1315" s="90"/>
      <c r="E1315" s="90"/>
      <c r="F1315" s="92"/>
      <c r="G1315" s="90"/>
      <c r="H1315" s="90"/>
      <c r="I1315" s="73"/>
      <c r="K1315" s="52"/>
      <c r="L1315" s="52"/>
      <c r="M1315" s="62"/>
    </row>
    <row r="1316">
      <c r="A1316" s="16">
        <f t="shared" si="3"/>
        <v>1313</v>
      </c>
      <c r="B1316" s="90"/>
      <c r="C1316" s="90"/>
      <c r="D1316" s="90"/>
      <c r="E1316" s="90"/>
      <c r="F1316" s="92"/>
      <c r="G1316" s="90"/>
      <c r="H1316" s="90"/>
      <c r="I1316" s="73"/>
      <c r="K1316" s="52"/>
      <c r="L1316" s="52"/>
      <c r="M1316" s="62"/>
    </row>
    <row r="1317">
      <c r="A1317" s="16">
        <f t="shared" si="3"/>
        <v>1314</v>
      </c>
      <c r="B1317" s="90"/>
      <c r="C1317" s="90"/>
      <c r="D1317" s="90"/>
      <c r="E1317" s="90"/>
      <c r="F1317" s="92"/>
      <c r="G1317" s="90"/>
      <c r="H1317" s="90"/>
      <c r="I1317" s="73"/>
      <c r="K1317" s="52"/>
      <c r="L1317" s="52"/>
      <c r="M1317" s="62"/>
    </row>
    <row r="1318">
      <c r="A1318" s="16">
        <f t="shared" si="3"/>
        <v>1315</v>
      </c>
      <c r="B1318" s="90"/>
      <c r="C1318" s="90"/>
      <c r="D1318" s="90"/>
      <c r="E1318" s="90"/>
      <c r="F1318" s="92"/>
      <c r="G1318" s="90"/>
      <c r="H1318" s="90"/>
      <c r="I1318" s="73"/>
      <c r="K1318" s="52"/>
      <c r="L1318" s="52"/>
      <c r="M1318" s="62"/>
    </row>
    <row r="1319">
      <c r="A1319" s="16">
        <f t="shared" si="3"/>
        <v>1316</v>
      </c>
      <c r="B1319" s="90"/>
      <c r="C1319" s="90"/>
      <c r="D1319" s="90"/>
      <c r="E1319" s="90"/>
      <c r="F1319" s="92"/>
      <c r="G1319" s="90"/>
      <c r="H1319" s="90"/>
      <c r="I1319" s="73"/>
      <c r="K1319" s="52"/>
      <c r="L1319" s="52"/>
      <c r="M1319" s="62"/>
    </row>
    <row r="1320">
      <c r="A1320" s="16">
        <f t="shared" si="3"/>
        <v>1317</v>
      </c>
      <c r="B1320" s="90"/>
      <c r="C1320" s="90"/>
      <c r="D1320" s="90"/>
      <c r="E1320" s="90"/>
      <c r="F1320" s="92"/>
      <c r="G1320" s="90"/>
      <c r="H1320" s="90"/>
      <c r="I1320" s="73"/>
      <c r="K1320" s="52"/>
      <c r="L1320" s="52"/>
      <c r="M1320" s="62"/>
    </row>
    <row r="1321">
      <c r="A1321" s="16">
        <f t="shared" si="3"/>
        <v>1318</v>
      </c>
      <c r="B1321" s="90"/>
      <c r="C1321" s="90"/>
      <c r="D1321" s="90"/>
      <c r="E1321" s="90"/>
      <c r="F1321" s="92"/>
      <c r="G1321" s="90"/>
      <c r="H1321" s="90"/>
      <c r="I1321" s="73"/>
      <c r="K1321" s="52"/>
      <c r="L1321" s="52"/>
      <c r="M1321" s="62"/>
    </row>
    <row r="1322">
      <c r="A1322" s="16">
        <f t="shared" si="3"/>
        <v>1319</v>
      </c>
      <c r="B1322" s="90"/>
      <c r="C1322" s="90"/>
      <c r="D1322" s="90"/>
      <c r="E1322" s="90"/>
      <c r="F1322" s="92"/>
      <c r="G1322" s="90"/>
      <c r="H1322" s="90"/>
      <c r="I1322" s="73"/>
      <c r="K1322" s="52"/>
      <c r="L1322" s="52"/>
      <c r="M1322" s="62"/>
    </row>
    <row r="1323">
      <c r="A1323" s="16">
        <f t="shared" si="3"/>
        <v>1320</v>
      </c>
      <c r="B1323" s="90"/>
      <c r="C1323" s="90"/>
      <c r="D1323" s="90"/>
      <c r="E1323" s="90"/>
      <c r="F1323" s="92"/>
      <c r="G1323" s="90"/>
      <c r="H1323" s="90"/>
      <c r="I1323" s="73"/>
      <c r="K1323" s="52"/>
      <c r="L1323" s="52"/>
      <c r="M1323" s="62"/>
    </row>
    <row r="1324">
      <c r="A1324" s="16">
        <f t="shared" si="3"/>
        <v>1321</v>
      </c>
      <c r="B1324" s="90"/>
      <c r="C1324" s="90"/>
      <c r="D1324" s="90"/>
      <c r="E1324" s="90"/>
      <c r="F1324" s="92"/>
      <c r="G1324" s="90"/>
      <c r="H1324" s="90"/>
      <c r="I1324" s="73"/>
      <c r="K1324" s="52"/>
      <c r="L1324" s="52"/>
      <c r="M1324" s="62"/>
    </row>
    <row r="1325">
      <c r="A1325" s="16">
        <f t="shared" si="3"/>
        <v>1322</v>
      </c>
      <c r="B1325" s="90"/>
      <c r="C1325" s="90"/>
      <c r="D1325" s="90"/>
      <c r="E1325" s="90"/>
      <c r="F1325" s="92"/>
      <c r="G1325" s="90"/>
      <c r="H1325" s="90"/>
      <c r="I1325" s="73"/>
      <c r="K1325" s="52"/>
      <c r="L1325" s="52"/>
      <c r="M1325" s="62"/>
    </row>
    <row r="1326">
      <c r="A1326" s="16">
        <f t="shared" si="3"/>
        <v>1323</v>
      </c>
      <c r="B1326" s="90"/>
      <c r="C1326" s="90"/>
      <c r="D1326" s="90"/>
      <c r="E1326" s="90"/>
      <c r="F1326" s="92"/>
      <c r="G1326" s="90"/>
      <c r="H1326" s="90"/>
      <c r="I1326" s="73"/>
      <c r="K1326" s="52"/>
      <c r="L1326" s="52"/>
      <c r="M1326" s="62"/>
    </row>
    <row r="1327">
      <c r="A1327" s="16">
        <f t="shared" si="3"/>
        <v>1324</v>
      </c>
      <c r="B1327" s="90"/>
      <c r="C1327" s="90"/>
      <c r="D1327" s="90"/>
      <c r="E1327" s="90"/>
      <c r="F1327" s="92"/>
      <c r="G1327" s="90"/>
      <c r="H1327" s="90"/>
      <c r="I1327" s="73"/>
      <c r="K1327" s="52"/>
      <c r="L1327" s="52"/>
      <c r="M1327" s="62"/>
    </row>
    <row r="1328">
      <c r="A1328" s="16">
        <f t="shared" si="3"/>
        <v>1325</v>
      </c>
      <c r="B1328" s="90"/>
      <c r="C1328" s="90"/>
      <c r="D1328" s="90"/>
      <c r="E1328" s="90"/>
      <c r="F1328" s="92"/>
      <c r="G1328" s="90"/>
      <c r="H1328" s="90"/>
      <c r="I1328" s="73"/>
      <c r="K1328" s="52"/>
      <c r="L1328" s="52"/>
      <c r="M1328" s="62"/>
    </row>
    <row r="1329">
      <c r="A1329" s="16">
        <f t="shared" si="3"/>
        <v>1326</v>
      </c>
      <c r="B1329" s="90"/>
      <c r="C1329" s="90"/>
      <c r="D1329" s="90"/>
      <c r="E1329" s="90"/>
      <c r="F1329" s="92"/>
      <c r="G1329" s="90"/>
      <c r="H1329" s="90"/>
      <c r="I1329" s="73"/>
      <c r="K1329" s="52"/>
      <c r="L1329" s="52"/>
      <c r="M1329" s="62"/>
    </row>
    <row r="1330">
      <c r="A1330" s="16">
        <f t="shared" si="3"/>
        <v>1327</v>
      </c>
      <c r="B1330" s="90"/>
      <c r="C1330" s="90"/>
      <c r="D1330" s="90"/>
      <c r="E1330" s="90"/>
      <c r="F1330" s="92"/>
      <c r="G1330" s="90"/>
      <c r="H1330" s="90"/>
      <c r="I1330" s="73"/>
      <c r="K1330" s="52"/>
      <c r="L1330" s="52"/>
      <c r="M1330" s="62"/>
    </row>
    <row r="1331">
      <c r="A1331" s="16">
        <f t="shared" si="3"/>
        <v>1328</v>
      </c>
      <c r="B1331" s="90"/>
      <c r="C1331" s="90"/>
      <c r="D1331" s="90"/>
      <c r="E1331" s="90"/>
      <c r="F1331" s="92"/>
      <c r="G1331" s="90"/>
      <c r="H1331" s="90"/>
      <c r="I1331" s="73"/>
      <c r="K1331" s="52"/>
      <c r="L1331" s="52"/>
      <c r="M1331" s="62"/>
    </row>
    <row r="1332">
      <c r="A1332" s="16">
        <f t="shared" si="3"/>
        <v>1329</v>
      </c>
      <c r="B1332" s="90"/>
      <c r="C1332" s="90"/>
      <c r="D1332" s="90"/>
      <c r="E1332" s="90"/>
      <c r="F1332" s="92"/>
      <c r="G1332" s="90"/>
      <c r="H1332" s="90"/>
      <c r="I1332" s="73"/>
      <c r="K1332" s="52"/>
      <c r="L1332" s="52"/>
      <c r="M1332" s="62"/>
    </row>
    <row r="1333">
      <c r="A1333" s="16">
        <f t="shared" si="3"/>
        <v>1330</v>
      </c>
      <c r="B1333" s="90"/>
      <c r="C1333" s="90"/>
      <c r="D1333" s="90"/>
      <c r="E1333" s="90"/>
      <c r="F1333" s="92"/>
      <c r="G1333" s="90"/>
      <c r="H1333" s="90"/>
      <c r="I1333" s="73"/>
      <c r="K1333" s="52"/>
      <c r="L1333" s="52"/>
      <c r="M1333" s="62"/>
    </row>
    <row r="1334">
      <c r="A1334" s="16">
        <f t="shared" si="3"/>
        <v>1331</v>
      </c>
      <c r="B1334" s="90"/>
      <c r="C1334" s="90"/>
      <c r="D1334" s="90"/>
      <c r="E1334" s="90"/>
      <c r="F1334" s="92"/>
      <c r="G1334" s="90"/>
      <c r="H1334" s="90"/>
      <c r="I1334" s="73"/>
      <c r="K1334" s="52"/>
      <c r="L1334" s="52"/>
      <c r="M1334" s="62"/>
    </row>
    <row r="1335">
      <c r="A1335" s="16">
        <f t="shared" si="3"/>
        <v>1332</v>
      </c>
      <c r="B1335" s="90"/>
      <c r="C1335" s="90"/>
      <c r="D1335" s="90"/>
      <c r="E1335" s="90"/>
      <c r="F1335" s="92"/>
      <c r="G1335" s="90"/>
      <c r="H1335" s="90"/>
      <c r="I1335" s="73"/>
      <c r="K1335" s="52"/>
      <c r="L1335" s="52"/>
      <c r="M1335" s="62"/>
    </row>
    <row r="1336">
      <c r="A1336" s="16">
        <f t="shared" si="3"/>
        <v>1333</v>
      </c>
      <c r="B1336" s="90"/>
      <c r="C1336" s="90"/>
      <c r="D1336" s="90"/>
      <c r="E1336" s="90"/>
      <c r="F1336" s="92"/>
      <c r="G1336" s="90"/>
      <c r="H1336" s="90"/>
      <c r="I1336" s="73"/>
      <c r="K1336" s="52"/>
      <c r="L1336" s="52"/>
      <c r="M1336" s="62"/>
    </row>
    <row r="1337">
      <c r="A1337" s="16">
        <f t="shared" si="3"/>
        <v>1334</v>
      </c>
      <c r="B1337" s="90"/>
      <c r="C1337" s="90"/>
      <c r="D1337" s="90"/>
      <c r="E1337" s="90"/>
      <c r="F1337" s="92"/>
      <c r="G1337" s="90"/>
      <c r="H1337" s="90"/>
      <c r="I1337" s="73"/>
      <c r="K1337" s="52"/>
      <c r="L1337" s="52"/>
      <c r="M1337" s="62"/>
    </row>
    <row r="1338">
      <c r="A1338" s="16">
        <f t="shared" si="3"/>
        <v>1335</v>
      </c>
      <c r="B1338" s="90"/>
      <c r="C1338" s="90"/>
      <c r="D1338" s="90"/>
      <c r="E1338" s="90"/>
      <c r="F1338" s="92"/>
      <c r="G1338" s="90"/>
      <c r="H1338" s="90"/>
      <c r="I1338" s="73"/>
      <c r="K1338" s="52"/>
      <c r="L1338" s="52"/>
      <c r="M1338" s="62"/>
    </row>
    <row r="1339">
      <c r="A1339" s="16">
        <f t="shared" si="3"/>
        <v>1336</v>
      </c>
      <c r="B1339" s="90"/>
      <c r="C1339" s="90"/>
      <c r="D1339" s="90"/>
      <c r="E1339" s="90"/>
      <c r="F1339" s="92"/>
      <c r="G1339" s="90"/>
      <c r="H1339" s="90"/>
      <c r="I1339" s="73"/>
      <c r="K1339" s="52"/>
      <c r="L1339" s="52"/>
      <c r="M1339" s="62"/>
    </row>
    <row r="1340">
      <c r="A1340" s="16">
        <f t="shared" si="3"/>
        <v>1337</v>
      </c>
      <c r="B1340" s="90"/>
      <c r="C1340" s="90"/>
      <c r="D1340" s="90"/>
      <c r="E1340" s="90"/>
      <c r="F1340" s="92"/>
      <c r="G1340" s="90"/>
      <c r="H1340" s="90"/>
      <c r="I1340" s="73"/>
      <c r="K1340" s="52"/>
      <c r="L1340" s="52"/>
      <c r="M1340" s="62"/>
    </row>
    <row r="1341">
      <c r="A1341" s="16">
        <f t="shared" si="3"/>
        <v>1338</v>
      </c>
      <c r="B1341" s="90"/>
      <c r="C1341" s="90"/>
      <c r="D1341" s="90"/>
      <c r="E1341" s="90"/>
      <c r="F1341" s="92"/>
      <c r="G1341" s="90"/>
      <c r="H1341" s="90"/>
      <c r="I1341" s="73"/>
      <c r="K1341" s="52"/>
      <c r="L1341" s="52"/>
      <c r="M1341" s="62"/>
    </row>
    <row r="1342">
      <c r="A1342" s="16">
        <f t="shared" si="3"/>
        <v>1339</v>
      </c>
      <c r="B1342" s="90"/>
      <c r="C1342" s="90"/>
      <c r="D1342" s="90"/>
      <c r="E1342" s="90"/>
      <c r="F1342" s="92"/>
      <c r="G1342" s="90"/>
      <c r="H1342" s="90"/>
      <c r="I1342" s="73"/>
      <c r="K1342" s="52"/>
      <c r="L1342" s="52"/>
      <c r="M1342" s="62"/>
    </row>
    <row r="1343">
      <c r="A1343" s="16">
        <f t="shared" si="3"/>
        <v>1340</v>
      </c>
      <c r="B1343" s="90"/>
      <c r="C1343" s="90"/>
      <c r="D1343" s="90"/>
      <c r="E1343" s="90"/>
      <c r="F1343" s="92"/>
      <c r="G1343" s="90"/>
      <c r="H1343" s="90"/>
      <c r="I1343" s="73"/>
      <c r="K1343" s="52"/>
      <c r="L1343" s="52"/>
      <c r="M1343" s="62"/>
    </row>
    <row r="1344">
      <c r="A1344" s="16">
        <f t="shared" si="3"/>
        <v>1341</v>
      </c>
      <c r="B1344" s="90"/>
      <c r="C1344" s="90"/>
      <c r="D1344" s="90"/>
      <c r="E1344" s="90"/>
      <c r="F1344" s="92"/>
      <c r="G1344" s="90"/>
      <c r="H1344" s="90"/>
      <c r="I1344" s="73"/>
      <c r="K1344" s="52"/>
      <c r="L1344" s="52"/>
      <c r="M1344" s="62"/>
    </row>
    <row r="1345">
      <c r="A1345" s="16">
        <f t="shared" si="3"/>
        <v>1342</v>
      </c>
      <c r="B1345" s="90"/>
      <c r="C1345" s="90"/>
      <c r="D1345" s="90"/>
      <c r="E1345" s="90"/>
      <c r="F1345" s="92"/>
      <c r="G1345" s="90"/>
      <c r="H1345" s="90"/>
      <c r="I1345" s="73"/>
      <c r="K1345" s="52"/>
      <c r="L1345" s="52"/>
      <c r="M1345" s="62"/>
    </row>
    <row r="1346">
      <c r="A1346" s="16">
        <f t="shared" si="3"/>
        <v>1343</v>
      </c>
      <c r="B1346" s="90"/>
      <c r="C1346" s="90"/>
      <c r="D1346" s="90"/>
      <c r="E1346" s="90"/>
      <c r="F1346" s="92"/>
      <c r="G1346" s="90"/>
      <c r="H1346" s="90"/>
      <c r="I1346" s="73"/>
      <c r="K1346" s="52"/>
      <c r="L1346" s="52"/>
      <c r="M1346" s="62"/>
    </row>
    <row r="1347">
      <c r="A1347" s="16">
        <f t="shared" si="3"/>
        <v>1344</v>
      </c>
      <c r="B1347" s="90"/>
      <c r="C1347" s="90"/>
      <c r="D1347" s="90"/>
      <c r="E1347" s="90"/>
      <c r="F1347" s="92"/>
      <c r="G1347" s="90"/>
      <c r="H1347" s="90"/>
      <c r="I1347" s="73"/>
      <c r="K1347" s="52"/>
      <c r="L1347" s="52"/>
      <c r="M1347" s="62"/>
    </row>
    <row r="1348">
      <c r="A1348" s="16">
        <f t="shared" si="3"/>
        <v>1345</v>
      </c>
      <c r="B1348" s="90"/>
      <c r="C1348" s="90"/>
      <c r="D1348" s="90"/>
      <c r="E1348" s="90"/>
      <c r="F1348" s="92"/>
      <c r="G1348" s="90"/>
      <c r="H1348" s="90"/>
      <c r="I1348" s="73"/>
      <c r="K1348" s="52"/>
      <c r="L1348" s="52"/>
      <c r="M1348" s="62"/>
    </row>
    <row r="1349">
      <c r="A1349" s="16">
        <f t="shared" si="3"/>
        <v>1346</v>
      </c>
      <c r="B1349" s="90"/>
      <c r="C1349" s="90"/>
      <c r="D1349" s="90"/>
      <c r="E1349" s="90"/>
      <c r="F1349" s="92"/>
      <c r="G1349" s="90"/>
      <c r="H1349" s="90"/>
      <c r="I1349" s="73"/>
      <c r="K1349" s="52"/>
      <c r="L1349" s="52"/>
      <c r="M1349" s="62"/>
    </row>
    <row r="1350">
      <c r="A1350" s="16">
        <f t="shared" si="3"/>
        <v>1347</v>
      </c>
      <c r="B1350" s="90"/>
      <c r="C1350" s="90"/>
      <c r="D1350" s="90"/>
      <c r="E1350" s="90"/>
      <c r="F1350" s="92"/>
      <c r="G1350" s="90"/>
      <c r="H1350" s="90"/>
      <c r="I1350" s="73"/>
      <c r="K1350" s="52"/>
      <c r="L1350" s="52"/>
      <c r="M1350" s="62"/>
    </row>
    <row r="1351">
      <c r="A1351" s="16">
        <f t="shared" si="3"/>
        <v>1348</v>
      </c>
      <c r="B1351" s="90"/>
      <c r="C1351" s="90"/>
      <c r="D1351" s="90"/>
      <c r="E1351" s="90"/>
      <c r="F1351" s="92"/>
      <c r="G1351" s="90"/>
      <c r="H1351" s="90"/>
      <c r="I1351" s="73"/>
      <c r="K1351" s="52"/>
      <c r="L1351" s="52"/>
      <c r="M1351" s="62"/>
    </row>
    <row r="1352">
      <c r="A1352" s="16">
        <f t="shared" si="3"/>
        <v>1349</v>
      </c>
      <c r="B1352" s="90"/>
      <c r="C1352" s="90"/>
      <c r="D1352" s="90"/>
      <c r="E1352" s="90"/>
      <c r="F1352" s="92"/>
      <c r="G1352" s="90"/>
      <c r="H1352" s="90"/>
      <c r="I1352" s="73"/>
      <c r="K1352" s="52"/>
      <c r="L1352" s="52"/>
      <c r="M1352" s="62"/>
    </row>
    <row r="1353">
      <c r="A1353" s="16">
        <f t="shared" si="3"/>
        <v>1350</v>
      </c>
      <c r="B1353" s="90"/>
      <c r="C1353" s="90"/>
      <c r="D1353" s="90"/>
      <c r="E1353" s="90"/>
      <c r="F1353" s="92"/>
      <c r="G1353" s="90"/>
      <c r="H1353" s="90"/>
      <c r="I1353" s="73"/>
      <c r="K1353" s="52"/>
      <c r="L1353" s="52"/>
      <c r="M1353" s="62"/>
    </row>
    <row r="1354">
      <c r="A1354" s="16">
        <f t="shared" si="3"/>
        <v>1351</v>
      </c>
      <c r="B1354" s="90"/>
      <c r="C1354" s="90"/>
      <c r="D1354" s="90"/>
      <c r="E1354" s="90"/>
      <c r="F1354" s="92"/>
      <c r="G1354" s="90"/>
      <c r="H1354" s="90"/>
      <c r="I1354" s="73"/>
      <c r="K1354" s="52"/>
      <c r="L1354" s="52"/>
      <c r="M1354" s="62"/>
    </row>
    <row r="1355">
      <c r="A1355" s="16">
        <f t="shared" si="3"/>
        <v>1352</v>
      </c>
      <c r="B1355" s="90"/>
      <c r="C1355" s="90"/>
      <c r="D1355" s="90"/>
      <c r="E1355" s="90"/>
      <c r="F1355" s="92"/>
      <c r="G1355" s="90"/>
      <c r="H1355" s="90"/>
      <c r="I1355" s="73"/>
      <c r="K1355" s="52"/>
      <c r="L1355" s="52"/>
      <c r="M1355" s="62"/>
    </row>
    <row r="1356">
      <c r="A1356" s="16">
        <f t="shared" si="3"/>
        <v>1353</v>
      </c>
      <c r="B1356" s="90"/>
      <c r="C1356" s="90"/>
      <c r="D1356" s="90"/>
      <c r="E1356" s="90"/>
      <c r="F1356" s="92"/>
      <c r="G1356" s="90"/>
      <c r="H1356" s="90"/>
      <c r="I1356" s="73"/>
      <c r="K1356" s="52"/>
      <c r="L1356" s="52"/>
      <c r="M1356" s="62"/>
    </row>
    <row r="1357">
      <c r="A1357" s="16">
        <f t="shared" si="3"/>
        <v>1354</v>
      </c>
      <c r="B1357" s="90"/>
      <c r="C1357" s="90"/>
      <c r="D1357" s="90"/>
      <c r="E1357" s="90"/>
      <c r="F1357" s="92"/>
      <c r="G1357" s="90"/>
      <c r="H1357" s="90"/>
      <c r="I1357" s="73"/>
      <c r="K1357" s="52"/>
      <c r="L1357" s="52"/>
      <c r="M1357" s="62"/>
    </row>
    <row r="1358">
      <c r="A1358" s="16">
        <f t="shared" si="3"/>
        <v>1355</v>
      </c>
      <c r="B1358" s="90"/>
      <c r="C1358" s="90"/>
      <c r="D1358" s="90"/>
      <c r="E1358" s="90"/>
      <c r="F1358" s="92"/>
      <c r="G1358" s="90"/>
      <c r="H1358" s="90"/>
      <c r="I1358" s="73"/>
      <c r="K1358" s="52"/>
      <c r="L1358" s="52"/>
      <c r="M1358" s="62"/>
    </row>
    <row r="1359">
      <c r="A1359" s="16">
        <f t="shared" si="3"/>
        <v>1356</v>
      </c>
      <c r="B1359" s="90"/>
      <c r="C1359" s="90"/>
      <c r="D1359" s="90"/>
      <c r="E1359" s="90"/>
      <c r="F1359" s="92"/>
      <c r="G1359" s="90"/>
      <c r="H1359" s="90"/>
      <c r="I1359" s="73"/>
      <c r="K1359" s="52"/>
      <c r="L1359" s="52"/>
      <c r="M1359" s="62"/>
    </row>
    <row r="1360">
      <c r="A1360" s="16">
        <f t="shared" si="3"/>
        <v>1357</v>
      </c>
      <c r="B1360" s="90"/>
      <c r="C1360" s="90"/>
      <c r="D1360" s="90"/>
      <c r="E1360" s="90"/>
      <c r="F1360" s="92"/>
      <c r="G1360" s="90"/>
      <c r="H1360" s="90"/>
      <c r="I1360" s="73"/>
      <c r="K1360" s="52"/>
      <c r="L1360" s="52"/>
      <c r="M1360" s="62"/>
    </row>
    <row r="1361">
      <c r="A1361" s="16">
        <f t="shared" si="3"/>
        <v>1358</v>
      </c>
      <c r="B1361" s="90"/>
      <c r="C1361" s="90"/>
      <c r="D1361" s="90"/>
      <c r="E1361" s="90"/>
      <c r="F1361" s="92"/>
      <c r="G1361" s="90"/>
      <c r="H1361" s="90"/>
      <c r="I1361" s="73"/>
      <c r="K1361" s="52"/>
      <c r="L1361" s="52"/>
      <c r="M1361" s="62"/>
    </row>
    <row r="1362">
      <c r="A1362" s="16">
        <f t="shared" si="3"/>
        <v>1359</v>
      </c>
      <c r="B1362" s="90"/>
      <c r="C1362" s="90"/>
      <c r="D1362" s="90"/>
      <c r="E1362" s="90"/>
      <c r="F1362" s="92"/>
      <c r="G1362" s="90"/>
      <c r="H1362" s="90"/>
      <c r="I1362" s="73"/>
      <c r="K1362" s="52"/>
      <c r="L1362" s="52"/>
      <c r="M1362" s="62"/>
    </row>
    <row r="1363">
      <c r="A1363" s="16">
        <f t="shared" si="3"/>
        <v>1360</v>
      </c>
      <c r="B1363" s="90"/>
      <c r="C1363" s="90"/>
      <c r="D1363" s="90"/>
      <c r="E1363" s="90"/>
      <c r="F1363" s="92"/>
      <c r="G1363" s="90"/>
      <c r="H1363" s="90"/>
      <c r="I1363" s="73"/>
      <c r="K1363" s="52"/>
      <c r="L1363" s="52"/>
      <c r="M1363" s="62"/>
    </row>
    <row r="1364">
      <c r="A1364" s="16">
        <f t="shared" si="3"/>
        <v>1361</v>
      </c>
      <c r="B1364" s="90"/>
      <c r="C1364" s="90"/>
      <c r="D1364" s="90"/>
      <c r="E1364" s="90"/>
      <c r="F1364" s="92"/>
      <c r="G1364" s="90"/>
      <c r="H1364" s="90"/>
      <c r="I1364" s="73"/>
      <c r="K1364" s="52"/>
      <c r="L1364" s="52"/>
      <c r="M1364" s="62"/>
    </row>
    <row r="1365">
      <c r="A1365" s="16">
        <f t="shared" si="3"/>
        <v>1362</v>
      </c>
      <c r="B1365" s="90"/>
      <c r="C1365" s="90"/>
      <c r="D1365" s="90"/>
      <c r="E1365" s="90"/>
      <c r="F1365" s="92"/>
      <c r="G1365" s="90"/>
      <c r="H1365" s="90"/>
      <c r="I1365" s="73"/>
      <c r="K1365" s="52"/>
      <c r="L1365" s="52"/>
      <c r="M1365" s="62"/>
    </row>
    <row r="1366">
      <c r="A1366" s="16">
        <f t="shared" si="3"/>
        <v>1363</v>
      </c>
      <c r="B1366" s="90"/>
      <c r="C1366" s="90"/>
      <c r="D1366" s="90"/>
      <c r="E1366" s="90"/>
      <c r="F1366" s="92"/>
      <c r="G1366" s="90"/>
      <c r="H1366" s="90"/>
      <c r="I1366" s="73"/>
      <c r="K1366" s="52"/>
      <c r="L1366" s="52"/>
      <c r="M1366" s="62"/>
    </row>
    <row r="1367">
      <c r="A1367" s="16">
        <f t="shared" si="3"/>
        <v>1364</v>
      </c>
      <c r="B1367" s="90"/>
      <c r="C1367" s="90"/>
      <c r="D1367" s="90"/>
      <c r="E1367" s="90"/>
      <c r="F1367" s="92"/>
      <c r="G1367" s="90"/>
      <c r="H1367" s="90"/>
      <c r="I1367" s="73"/>
      <c r="K1367" s="52"/>
      <c r="L1367" s="52"/>
      <c r="M1367" s="62"/>
    </row>
    <row r="1368">
      <c r="A1368" s="16">
        <f t="shared" si="3"/>
        <v>1365</v>
      </c>
      <c r="B1368" s="90"/>
      <c r="C1368" s="90"/>
      <c r="D1368" s="90"/>
      <c r="E1368" s="90"/>
      <c r="F1368" s="92"/>
      <c r="G1368" s="90"/>
      <c r="H1368" s="90"/>
      <c r="I1368" s="73"/>
      <c r="K1368" s="52"/>
      <c r="L1368" s="52"/>
      <c r="M1368" s="62"/>
    </row>
    <row r="1369">
      <c r="A1369" s="16">
        <f t="shared" si="3"/>
        <v>1366</v>
      </c>
      <c r="B1369" s="90"/>
      <c r="C1369" s="90"/>
      <c r="D1369" s="90"/>
      <c r="E1369" s="90"/>
      <c r="F1369" s="92"/>
      <c r="G1369" s="90"/>
      <c r="H1369" s="90"/>
      <c r="I1369" s="73"/>
      <c r="K1369" s="52"/>
      <c r="L1369" s="52"/>
      <c r="M1369" s="62"/>
    </row>
    <row r="1370">
      <c r="A1370" s="16">
        <f t="shared" si="3"/>
        <v>1367</v>
      </c>
      <c r="B1370" s="90"/>
      <c r="C1370" s="90"/>
      <c r="D1370" s="90"/>
      <c r="E1370" s="90"/>
      <c r="F1370" s="92"/>
      <c r="G1370" s="90"/>
      <c r="H1370" s="90"/>
      <c r="I1370" s="73"/>
      <c r="K1370" s="52"/>
      <c r="L1370" s="52"/>
      <c r="M1370" s="62"/>
    </row>
    <row r="1371">
      <c r="A1371" s="16">
        <f t="shared" si="3"/>
        <v>1368</v>
      </c>
      <c r="B1371" s="90"/>
      <c r="C1371" s="90"/>
      <c r="D1371" s="90"/>
      <c r="E1371" s="90"/>
      <c r="F1371" s="92"/>
      <c r="G1371" s="90"/>
      <c r="H1371" s="90"/>
      <c r="I1371" s="73"/>
      <c r="K1371" s="52"/>
      <c r="L1371" s="52"/>
      <c r="M1371" s="62"/>
    </row>
    <row r="1372">
      <c r="A1372" s="16">
        <f t="shared" si="3"/>
        <v>1369</v>
      </c>
      <c r="B1372" s="90"/>
      <c r="C1372" s="90"/>
      <c r="D1372" s="90"/>
      <c r="E1372" s="90"/>
      <c r="F1372" s="92"/>
      <c r="G1372" s="90"/>
      <c r="H1372" s="90"/>
      <c r="I1372" s="73"/>
      <c r="K1372" s="52"/>
      <c r="L1372" s="52"/>
      <c r="M1372" s="62"/>
    </row>
    <row r="1373">
      <c r="A1373" s="16">
        <f t="shared" si="3"/>
        <v>1370</v>
      </c>
      <c r="B1373" s="90"/>
      <c r="C1373" s="90"/>
      <c r="D1373" s="90"/>
      <c r="E1373" s="90"/>
      <c r="F1373" s="92"/>
      <c r="G1373" s="90"/>
      <c r="H1373" s="90"/>
      <c r="I1373" s="73"/>
      <c r="K1373" s="52"/>
      <c r="L1373" s="52"/>
      <c r="M1373" s="62"/>
    </row>
    <row r="1374">
      <c r="A1374" s="16">
        <f t="shared" si="3"/>
        <v>1371</v>
      </c>
      <c r="B1374" s="90"/>
      <c r="C1374" s="90"/>
      <c r="D1374" s="90"/>
      <c r="E1374" s="90"/>
      <c r="F1374" s="92"/>
      <c r="G1374" s="90"/>
      <c r="H1374" s="90"/>
      <c r="I1374" s="73"/>
      <c r="K1374" s="52"/>
      <c r="L1374" s="52"/>
      <c r="M1374" s="62"/>
    </row>
    <row r="1375">
      <c r="A1375" s="16">
        <f t="shared" si="3"/>
        <v>1372</v>
      </c>
      <c r="B1375" s="90"/>
      <c r="C1375" s="90"/>
      <c r="D1375" s="90"/>
      <c r="E1375" s="90"/>
      <c r="F1375" s="92"/>
      <c r="G1375" s="90"/>
      <c r="H1375" s="90"/>
      <c r="I1375" s="73"/>
      <c r="K1375" s="52"/>
      <c r="L1375" s="52"/>
      <c r="M1375" s="62"/>
    </row>
    <row r="1376">
      <c r="A1376" s="16">
        <f t="shared" si="3"/>
        <v>1373</v>
      </c>
      <c r="B1376" s="90"/>
      <c r="C1376" s="90"/>
      <c r="D1376" s="90"/>
      <c r="E1376" s="90"/>
      <c r="F1376" s="92"/>
      <c r="G1376" s="90"/>
      <c r="H1376" s="90"/>
      <c r="I1376" s="73"/>
      <c r="K1376" s="52"/>
      <c r="L1376" s="52"/>
      <c r="M1376" s="62"/>
    </row>
    <row r="1377">
      <c r="A1377" s="16">
        <f t="shared" si="3"/>
        <v>1374</v>
      </c>
      <c r="B1377" s="90"/>
      <c r="C1377" s="90"/>
      <c r="D1377" s="90"/>
      <c r="E1377" s="90"/>
      <c r="F1377" s="92"/>
      <c r="G1377" s="90"/>
      <c r="H1377" s="90"/>
      <c r="I1377" s="73"/>
      <c r="K1377" s="52"/>
      <c r="L1377" s="52"/>
      <c r="M1377" s="62"/>
    </row>
    <row r="1378">
      <c r="A1378" s="16">
        <f t="shared" si="3"/>
        <v>1375</v>
      </c>
      <c r="B1378" s="90"/>
      <c r="C1378" s="90"/>
      <c r="D1378" s="90"/>
      <c r="E1378" s="90"/>
      <c r="F1378" s="92"/>
      <c r="G1378" s="90"/>
      <c r="H1378" s="90"/>
      <c r="I1378" s="73"/>
      <c r="K1378" s="52"/>
      <c r="L1378" s="52"/>
      <c r="M1378" s="62"/>
    </row>
    <row r="1379">
      <c r="A1379" s="16">
        <f t="shared" si="3"/>
        <v>1376</v>
      </c>
      <c r="B1379" s="90"/>
      <c r="C1379" s="90"/>
      <c r="D1379" s="90"/>
      <c r="E1379" s="90"/>
      <c r="F1379" s="92"/>
      <c r="G1379" s="90"/>
      <c r="H1379" s="90"/>
      <c r="I1379" s="73"/>
      <c r="K1379" s="52"/>
      <c r="L1379" s="52"/>
      <c r="M1379" s="62"/>
    </row>
    <row r="1380">
      <c r="A1380" s="16">
        <f t="shared" si="3"/>
        <v>1377</v>
      </c>
      <c r="B1380" s="90"/>
      <c r="C1380" s="90"/>
      <c r="D1380" s="90"/>
      <c r="E1380" s="90"/>
      <c r="F1380" s="92"/>
      <c r="G1380" s="90"/>
      <c r="H1380" s="90"/>
      <c r="I1380" s="73"/>
      <c r="K1380" s="52"/>
      <c r="L1380" s="52"/>
      <c r="M1380" s="62"/>
    </row>
    <row r="1381">
      <c r="A1381" s="16">
        <f t="shared" si="3"/>
        <v>1378</v>
      </c>
      <c r="B1381" s="90"/>
      <c r="C1381" s="90"/>
      <c r="D1381" s="90"/>
      <c r="E1381" s="90"/>
      <c r="F1381" s="92"/>
      <c r="G1381" s="90"/>
      <c r="H1381" s="90"/>
      <c r="I1381" s="73"/>
      <c r="K1381" s="52"/>
      <c r="L1381" s="52"/>
      <c r="M1381" s="62"/>
    </row>
    <row r="1382">
      <c r="A1382" s="16">
        <f t="shared" si="3"/>
        <v>1379</v>
      </c>
      <c r="B1382" s="90"/>
      <c r="C1382" s="90"/>
      <c r="D1382" s="90"/>
      <c r="E1382" s="90"/>
      <c r="F1382" s="92"/>
      <c r="G1382" s="90"/>
      <c r="H1382" s="90"/>
      <c r="I1382" s="73"/>
      <c r="K1382" s="52"/>
      <c r="L1382" s="52"/>
      <c r="M1382" s="62"/>
    </row>
    <row r="1383">
      <c r="A1383" s="16">
        <f t="shared" si="3"/>
        <v>1380</v>
      </c>
      <c r="B1383" s="90"/>
      <c r="C1383" s="90"/>
      <c r="D1383" s="90"/>
      <c r="E1383" s="90"/>
      <c r="F1383" s="92"/>
      <c r="G1383" s="90"/>
      <c r="H1383" s="90"/>
      <c r="I1383" s="73"/>
      <c r="K1383" s="52"/>
      <c r="L1383" s="52"/>
      <c r="M1383" s="62"/>
    </row>
    <row r="1384">
      <c r="A1384" s="16">
        <f t="shared" si="3"/>
        <v>1381</v>
      </c>
      <c r="B1384" s="90"/>
      <c r="C1384" s="90"/>
      <c r="D1384" s="90"/>
      <c r="E1384" s="90"/>
      <c r="F1384" s="92"/>
      <c r="G1384" s="90"/>
      <c r="H1384" s="90"/>
      <c r="I1384" s="73"/>
      <c r="K1384" s="52"/>
      <c r="L1384" s="52"/>
      <c r="M1384" s="62"/>
    </row>
    <row r="1385">
      <c r="A1385" s="16">
        <f t="shared" si="3"/>
        <v>1382</v>
      </c>
      <c r="B1385" s="90"/>
      <c r="C1385" s="90"/>
      <c r="D1385" s="90"/>
      <c r="E1385" s="90"/>
      <c r="F1385" s="92"/>
      <c r="G1385" s="90"/>
      <c r="H1385" s="90"/>
      <c r="I1385" s="73"/>
      <c r="K1385" s="52"/>
      <c r="L1385" s="52"/>
      <c r="M1385" s="62"/>
    </row>
    <row r="1386">
      <c r="A1386" s="16">
        <f t="shared" si="3"/>
        <v>1383</v>
      </c>
      <c r="B1386" s="90"/>
      <c r="C1386" s="90"/>
      <c r="D1386" s="90"/>
      <c r="E1386" s="90"/>
      <c r="F1386" s="92"/>
      <c r="G1386" s="90"/>
      <c r="H1386" s="90"/>
      <c r="I1386" s="73"/>
      <c r="K1386" s="52"/>
      <c r="L1386" s="52"/>
      <c r="M1386" s="62"/>
    </row>
    <row r="1387">
      <c r="A1387" s="16">
        <f t="shared" si="3"/>
        <v>1384</v>
      </c>
      <c r="B1387" s="90"/>
      <c r="C1387" s="90"/>
      <c r="D1387" s="90"/>
      <c r="E1387" s="90"/>
      <c r="F1387" s="92"/>
      <c r="G1387" s="90"/>
      <c r="H1387" s="90"/>
      <c r="I1387" s="73"/>
      <c r="K1387" s="52"/>
      <c r="L1387" s="52"/>
      <c r="M1387" s="62"/>
    </row>
    <row r="1388">
      <c r="A1388" s="16">
        <f t="shared" si="3"/>
        <v>1385</v>
      </c>
      <c r="B1388" s="90"/>
      <c r="C1388" s="90"/>
      <c r="D1388" s="90"/>
      <c r="E1388" s="90"/>
      <c r="F1388" s="92"/>
      <c r="G1388" s="90"/>
      <c r="H1388" s="90"/>
      <c r="I1388" s="73"/>
      <c r="K1388" s="52"/>
      <c r="L1388" s="52"/>
      <c r="M1388" s="62"/>
    </row>
    <row r="1389">
      <c r="A1389" s="16">
        <f t="shared" si="3"/>
        <v>1386</v>
      </c>
      <c r="B1389" s="90"/>
      <c r="C1389" s="90"/>
      <c r="D1389" s="90"/>
      <c r="E1389" s="90"/>
      <c r="F1389" s="92"/>
      <c r="G1389" s="90"/>
      <c r="H1389" s="90"/>
      <c r="I1389" s="73"/>
      <c r="K1389" s="52"/>
      <c r="L1389" s="52"/>
      <c r="M1389" s="62"/>
    </row>
    <row r="1390">
      <c r="A1390" s="16">
        <f t="shared" si="3"/>
        <v>1387</v>
      </c>
      <c r="B1390" s="90"/>
      <c r="C1390" s="90"/>
      <c r="D1390" s="90"/>
      <c r="E1390" s="90"/>
      <c r="F1390" s="92"/>
      <c r="G1390" s="90"/>
      <c r="H1390" s="90"/>
      <c r="I1390" s="73"/>
      <c r="K1390" s="52"/>
      <c r="L1390" s="52"/>
      <c r="M1390" s="62"/>
    </row>
    <row r="1391">
      <c r="A1391" s="16">
        <f t="shared" si="3"/>
        <v>1388</v>
      </c>
      <c r="B1391" s="90"/>
      <c r="C1391" s="90"/>
      <c r="D1391" s="90"/>
      <c r="E1391" s="90"/>
      <c r="F1391" s="92"/>
      <c r="G1391" s="90"/>
      <c r="H1391" s="90"/>
      <c r="I1391" s="73"/>
      <c r="K1391" s="52"/>
      <c r="L1391" s="52"/>
      <c r="M1391" s="62"/>
    </row>
    <row r="1392">
      <c r="A1392" s="16">
        <f t="shared" si="3"/>
        <v>1389</v>
      </c>
      <c r="B1392" s="90"/>
      <c r="C1392" s="90"/>
      <c r="D1392" s="90"/>
      <c r="E1392" s="90"/>
      <c r="F1392" s="92"/>
      <c r="G1392" s="90"/>
      <c r="H1392" s="90"/>
      <c r="I1392" s="73"/>
      <c r="K1392" s="52"/>
      <c r="L1392" s="52"/>
      <c r="M1392" s="62"/>
    </row>
    <row r="1393">
      <c r="A1393" s="16">
        <f t="shared" si="3"/>
        <v>1390</v>
      </c>
      <c r="B1393" s="90"/>
      <c r="C1393" s="90"/>
      <c r="D1393" s="90"/>
      <c r="E1393" s="90"/>
      <c r="F1393" s="92"/>
      <c r="G1393" s="90"/>
      <c r="H1393" s="90"/>
      <c r="I1393" s="73"/>
      <c r="K1393" s="52"/>
      <c r="L1393" s="52"/>
      <c r="M1393" s="62"/>
    </row>
    <row r="1394">
      <c r="A1394" s="16">
        <f t="shared" si="3"/>
        <v>1391</v>
      </c>
      <c r="B1394" s="90"/>
      <c r="C1394" s="90"/>
      <c r="D1394" s="90"/>
      <c r="E1394" s="90"/>
      <c r="F1394" s="92"/>
      <c r="G1394" s="90"/>
      <c r="H1394" s="90"/>
      <c r="I1394" s="73"/>
      <c r="K1394" s="52"/>
      <c r="L1394" s="52"/>
      <c r="M1394" s="62"/>
    </row>
    <row r="1395">
      <c r="A1395" s="16">
        <f t="shared" si="3"/>
        <v>1392</v>
      </c>
      <c r="B1395" s="90"/>
      <c r="C1395" s="90"/>
      <c r="D1395" s="90"/>
      <c r="E1395" s="90"/>
      <c r="F1395" s="92"/>
      <c r="G1395" s="90"/>
      <c r="H1395" s="90"/>
      <c r="I1395" s="73"/>
      <c r="K1395" s="52"/>
      <c r="L1395" s="52"/>
      <c r="M1395" s="62"/>
    </row>
    <row r="1396">
      <c r="A1396" s="16">
        <f t="shared" si="3"/>
        <v>1393</v>
      </c>
      <c r="B1396" s="90"/>
      <c r="C1396" s="90"/>
      <c r="D1396" s="90"/>
      <c r="E1396" s="90"/>
      <c r="F1396" s="92"/>
      <c r="G1396" s="90"/>
      <c r="H1396" s="90"/>
      <c r="I1396" s="73"/>
      <c r="K1396" s="52"/>
      <c r="L1396" s="52"/>
      <c r="M1396" s="62"/>
    </row>
    <row r="1397">
      <c r="A1397" s="16">
        <f t="shared" si="3"/>
        <v>1394</v>
      </c>
      <c r="B1397" s="90"/>
      <c r="C1397" s="90"/>
      <c r="D1397" s="90"/>
      <c r="E1397" s="90"/>
      <c r="F1397" s="92"/>
      <c r="G1397" s="90"/>
      <c r="H1397" s="90"/>
      <c r="I1397" s="73"/>
      <c r="K1397" s="52"/>
      <c r="L1397" s="52"/>
      <c r="M1397" s="62"/>
    </row>
    <row r="1398">
      <c r="A1398" s="16">
        <f t="shared" si="3"/>
        <v>1395</v>
      </c>
      <c r="B1398" s="90"/>
      <c r="C1398" s="90"/>
      <c r="D1398" s="90"/>
      <c r="E1398" s="90"/>
      <c r="F1398" s="92"/>
      <c r="G1398" s="90"/>
      <c r="H1398" s="90"/>
      <c r="I1398" s="73"/>
      <c r="K1398" s="52"/>
      <c r="L1398" s="52"/>
      <c r="M1398" s="62"/>
    </row>
    <row r="1399">
      <c r="A1399" s="16">
        <f t="shared" si="3"/>
        <v>1396</v>
      </c>
      <c r="B1399" s="90"/>
      <c r="C1399" s="90"/>
      <c r="D1399" s="90"/>
      <c r="E1399" s="90"/>
      <c r="F1399" s="92"/>
      <c r="G1399" s="90"/>
      <c r="H1399" s="90"/>
      <c r="I1399" s="73"/>
      <c r="K1399" s="52"/>
      <c r="L1399" s="52"/>
      <c r="M1399" s="62"/>
    </row>
    <row r="1400">
      <c r="A1400" s="16">
        <f t="shared" si="3"/>
        <v>1397</v>
      </c>
      <c r="B1400" s="90"/>
      <c r="C1400" s="90"/>
      <c r="D1400" s="90"/>
      <c r="E1400" s="90"/>
      <c r="F1400" s="92"/>
      <c r="G1400" s="90"/>
      <c r="H1400" s="90"/>
      <c r="I1400" s="73"/>
      <c r="K1400" s="52"/>
      <c r="L1400" s="52"/>
      <c r="M1400" s="62"/>
    </row>
    <row r="1401">
      <c r="A1401" s="16">
        <f t="shared" si="3"/>
        <v>1398</v>
      </c>
      <c r="B1401" s="90"/>
      <c r="C1401" s="90"/>
      <c r="D1401" s="90"/>
      <c r="E1401" s="90"/>
      <c r="F1401" s="92"/>
      <c r="G1401" s="90"/>
      <c r="H1401" s="90"/>
      <c r="I1401" s="73"/>
      <c r="K1401" s="52"/>
      <c r="L1401" s="52"/>
      <c r="M1401" s="62"/>
    </row>
    <row r="1402">
      <c r="A1402" s="16">
        <f t="shared" si="3"/>
        <v>1399</v>
      </c>
      <c r="B1402" s="90"/>
      <c r="C1402" s="90"/>
      <c r="D1402" s="90"/>
      <c r="E1402" s="90"/>
      <c r="F1402" s="92"/>
      <c r="G1402" s="90"/>
      <c r="H1402" s="90"/>
      <c r="I1402" s="73"/>
      <c r="K1402" s="52"/>
      <c r="L1402" s="52"/>
      <c r="M1402" s="62"/>
    </row>
    <row r="1403">
      <c r="A1403" s="16">
        <f t="shared" si="3"/>
        <v>1400</v>
      </c>
      <c r="B1403" s="90"/>
      <c r="C1403" s="90"/>
      <c r="D1403" s="90"/>
      <c r="E1403" s="90"/>
      <c r="F1403" s="92"/>
      <c r="G1403" s="90"/>
      <c r="H1403" s="90"/>
      <c r="I1403" s="73"/>
      <c r="K1403" s="52"/>
      <c r="L1403" s="52"/>
      <c r="M1403" s="62"/>
    </row>
    <row r="1404">
      <c r="A1404" s="16">
        <f t="shared" si="3"/>
        <v>1401</v>
      </c>
      <c r="B1404" s="90"/>
      <c r="C1404" s="90"/>
      <c r="D1404" s="90"/>
      <c r="E1404" s="90"/>
      <c r="F1404" s="92"/>
      <c r="G1404" s="90"/>
      <c r="H1404" s="90"/>
      <c r="I1404" s="73"/>
      <c r="K1404" s="52"/>
      <c r="L1404" s="52"/>
      <c r="M1404" s="62"/>
    </row>
    <row r="1405">
      <c r="A1405" s="16">
        <f t="shared" si="3"/>
        <v>1402</v>
      </c>
      <c r="B1405" s="90"/>
      <c r="C1405" s="90"/>
      <c r="D1405" s="90"/>
      <c r="E1405" s="90"/>
      <c r="F1405" s="92"/>
      <c r="G1405" s="90"/>
      <c r="H1405" s="90"/>
      <c r="I1405" s="73"/>
      <c r="K1405" s="52"/>
      <c r="L1405" s="52"/>
      <c r="M1405" s="62"/>
    </row>
    <row r="1406">
      <c r="A1406" s="16">
        <f t="shared" si="3"/>
        <v>1403</v>
      </c>
      <c r="B1406" s="90"/>
      <c r="C1406" s="90"/>
      <c r="D1406" s="90"/>
      <c r="E1406" s="90"/>
      <c r="F1406" s="92"/>
      <c r="G1406" s="90"/>
      <c r="H1406" s="90"/>
      <c r="I1406" s="73"/>
      <c r="K1406" s="52"/>
      <c r="L1406" s="52"/>
      <c r="M1406" s="62"/>
    </row>
    <row r="1407">
      <c r="A1407" s="16">
        <f t="shared" si="3"/>
        <v>1404</v>
      </c>
      <c r="B1407" s="90"/>
      <c r="C1407" s="90"/>
      <c r="D1407" s="90"/>
      <c r="E1407" s="90"/>
      <c r="F1407" s="92"/>
      <c r="G1407" s="90"/>
      <c r="H1407" s="90"/>
      <c r="I1407" s="73"/>
      <c r="K1407" s="52"/>
      <c r="L1407" s="52"/>
      <c r="M1407" s="62"/>
    </row>
    <row r="1408">
      <c r="A1408" s="16">
        <f t="shared" si="3"/>
        <v>1405</v>
      </c>
      <c r="B1408" s="90"/>
      <c r="C1408" s="90"/>
      <c r="D1408" s="90"/>
      <c r="E1408" s="90"/>
      <c r="F1408" s="92"/>
      <c r="G1408" s="90"/>
      <c r="H1408" s="90"/>
      <c r="I1408" s="73"/>
      <c r="K1408" s="52"/>
      <c r="L1408" s="52"/>
      <c r="M1408" s="62"/>
    </row>
    <row r="1409">
      <c r="A1409" s="16">
        <f t="shared" si="3"/>
        <v>1406</v>
      </c>
      <c r="B1409" s="90"/>
      <c r="C1409" s="90"/>
      <c r="D1409" s="90"/>
      <c r="E1409" s="90"/>
      <c r="F1409" s="92"/>
      <c r="G1409" s="90"/>
      <c r="H1409" s="90"/>
      <c r="I1409" s="73"/>
      <c r="K1409" s="52"/>
      <c r="L1409" s="52"/>
      <c r="M1409" s="62"/>
    </row>
    <row r="1410">
      <c r="A1410" s="16">
        <f t="shared" si="3"/>
        <v>1407</v>
      </c>
      <c r="B1410" s="90"/>
      <c r="C1410" s="90"/>
      <c r="D1410" s="90"/>
      <c r="E1410" s="90"/>
      <c r="F1410" s="92"/>
      <c r="G1410" s="90"/>
      <c r="H1410" s="90"/>
      <c r="I1410" s="73"/>
      <c r="K1410" s="52"/>
      <c r="L1410" s="52"/>
      <c r="M1410" s="62"/>
    </row>
    <row r="1411">
      <c r="A1411" s="16">
        <f t="shared" si="3"/>
        <v>1408</v>
      </c>
      <c r="B1411" s="90"/>
      <c r="C1411" s="90"/>
      <c r="D1411" s="90"/>
      <c r="E1411" s="90"/>
      <c r="F1411" s="92"/>
      <c r="G1411" s="90"/>
      <c r="H1411" s="90"/>
      <c r="I1411" s="73"/>
      <c r="K1411" s="52"/>
      <c r="L1411" s="52"/>
      <c r="M1411" s="62"/>
    </row>
    <row r="1412">
      <c r="A1412" s="16">
        <f t="shared" si="3"/>
        <v>1409</v>
      </c>
      <c r="B1412" s="90"/>
      <c r="C1412" s="90"/>
      <c r="D1412" s="90"/>
      <c r="E1412" s="90"/>
      <c r="F1412" s="92"/>
      <c r="G1412" s="90"/>
      <c r="H1412" s="90"/>
      <c r="I1412" s="73"/>
      <c r="K1412" s="52"/>
      <c r="L1412" s="52"/>
      <c r="M1412" s="62"/>
    </row>
    <row r="1413">
      <c r="A1413" s="16">
        <f t="shared" si="3"/>
        <v>1410</v>
      </c>
      <c r="B1413" s="90"/>
      <c r="C1413" s="90"/>
      <c r="D1413" s="90"/>
      <c r="E1413" s="90"/>
      <c r="F1413" s="92"/>
      <c r="G1413" s="90"/>
      <c r="H1413" s="90"/>
      <c r="I1413" s="73"/>
      <c r="K1413" s="52"/>
      <c r="L1413" s="52"/>
      <c r="M1413" s="62"/>
    </row>
    <row r="1414">
      <c r="A1414" s="16">
        <f t="shared" si="3"/>
        <v>1411</v>
      </c>
      <c r="B1414" s="90"/>
      <c r="C1414" s="90"/>
      <c r="D1414" s="90"/>
      <c r="E1414" s="90"/>
      <c r="F1414" s="92"/>
      <c r="G1414" s="90"/>
      <c r="H1414" s="90"/>
      <c r="I1414" s="73"/>
      <c r="K1414" s="52"/>
      <c r="L1414" s="52"/>
      <c r="M1414" s="62"/>
    </row>
    <row r="1415">
      <c r="A1415" s="16">
        <f t="shared" si="3"/>
        <v>1412</v>
      </c>
      <c r="B1415" s="90"/>
      <c r="C1415" s="90"/>
      <c r="D1415" s="90"/>
      <c r="E1415" s="90"/>
      <c r="F1415" s="92"/>
      <c r="G1415" s="90"/>
      <c r="H1415" s="90"/>
      <c r="I1415" s="73"/>
      <c r="K1415" s="52"/>
      <c r="L1415" s="52"/>
      <c r="M1415" s="62"/>
    </row>
    <row r="1416">
      <c r="A1416" s="16">
        <f t="shared" si="3"/>
        <v>1413</v>
      </c>
      <c r="B1416" s="90"/>
      <c r="C1416" s="90"/>
      <c r="D1416" s="90"/>
      <c r="E1416" s="90"/>
      <c r="F1416" s="92"/>
      <c r="G1416" s="90"/>
      <c r="H1416" s="90"/>
      <c r="I1416" s="73"/>
      <c r="K1416" s="52"/>
      <c r="L1416" s="52"/>
      <c r="M1416" s="62"/>
    </row>
    <row r="1417">
      <c r="A1417" s="16">
        <f t="shared" si="3"/>
        <v>1414</v>
      </c>
      <c r="B1417" s="90"/>
      <c r="C1417" s="90"/>
      <c r="D1417" s="90"/>
      <c r="E1417" s="90"/>
      <c r="F1417" s="92"/>
      <c r="G1417" s="90"/>
      <c r="H1417" s="90"/>
      <c r="I1417" s="73"/>
      <c r="K1417" s="52"/>
      <c r="L1417" s="52"/>
      <c r="M1417" s="62"/>
    </row>
    <row r="1418">
      <c r="A1418" s="16">
        <f t="shared" si="3"/>
        <v>1415</v>
      </c>
      <c r="B1418" s="90"/>
      <c r="C1418" s="90"/>
      <c r="D1418" s="90"/>
      <c r="E1418" s="90"/>
      <c r="F1418" s="92"/>
      <c r="G1418" s="90"/>
      <c r="H1418" s="90"/>
      <c r="I1418" s="73"/>
      <c r="K1418" s="52"/>
      <c r="L1418" s="52"/>
      <c r="M1418" s="62"/>
    </row>
    <row r="1419">
      <c r="A1419" s="16">
        <f t="shared" si="3"/>
        <v>1416</v>
      </c>
      <c r="B1419" s="90"/>
      <c r="C1419" s="90"/>
      <c r="D1419" s="90"/>
      <c r="E1419" s="90"/>
      <c r="F1419" s="92"/>
      <c r="G1419" s="90"/>
      <c r="H1419" s="90"/>
      <c r="I1419" s="73"/>
      <c r="K1419" s="52"/>
      <c r="L1419" s="52"/>
      <c r="M1419" s="62"/>
    </row>
    <row r="1420">
      <c r="A1420" s="16">
        <f t="shared" si="3"/>
        <v>1417</v>
      </c>
      <c r="B1420" s="90"/>
      <c r="C1420" s="90"/>
      <c r="D1420" s="90"/>
      <c r="E1420" s="90"/>
      <c r="F1420" s="92"/>
      <c r="G1420" s="90"/>
      <c r="H1420" s="90"/>
      <c r="I1420" s="73"/>
      <c r="K1420" s="52"/>
      <c r="L1420" s="52"/>
      <c r="M1420" s="62"/>
    </row>
    <row r="1421">
      <c r="A1421" s="16">
        <f t="shared" si="3"/>
        <v>1418</v>
      </c>
      <c r="B1421" s="90"/>
      <c r="C1421" s="90"/>
      <c r="D1421" s="90"/>
      <c r="E1421" s="90"/>
      <c r="F1421" s="92"/>
      <c r="G1421" s="90"/>
      <c r="H1421" s="90"/>
      <c r="I1421" s="73"/>
      <c r="K1421" s="52"/>
      <c r="L1421" s="52"/>
      <c r="M1421" s="62"/>
    </row>
    <row r="1422">
      <c r="A1422" s="16">
        <f t="shared" si="3"/>
        <v>1419</v>
      </c>
      <c r="B1422" s="90"/>
      <c r="C1422" s="90"/>
      <c r="D1422" s="90"/>
      <c r="E1422" s="90"/>
      <c r="F1422" s="92"/>
      <c r="G1422" s="90"/>
      <c r="H1422" s="90"/>
      <c r="I1422" s="73"/>
      <c r="K1422" s="52"/>
      <c r="L1422" s="52"/>
      <c r="M1422" s="62"/>
    </row>
    <row r="1423">
      <c r="A1423" s="16">
        <f t="shared" si="3"/>
        <v>1420</v>
      </c>
      <c r="B1423" s="90"/>
      <c r="C1423" s="90"/>
      <c r="D1423" s="90"/>
      <c r="E1423" s="90"/>
      <c r="F1423" s="92"/>
      <c r="G1423" s="90"/>
      <c r="H1423" s="90"/>
      <c r="I1423" s="73"/>
      <c r="K1423" s="52"/>
      <c r="L1423" s="52"/>
      <c r="M1423" s="62"/>
    </row>
    <row r="1424">
      <c r="A1424" s="16">
        <f t="shared" si="3"/>
        <v>1421</v>
      </c>
      <c r="B1424" s="90"/>
      <c r="C1424" s="90"/>
      <c r="D1424" s="90"/>
      <c r="E1424" s="90"/>
      <c r="F1424" s="92"/>
      <c r="G1424" s="90"/>
      <c r="H1424" s="90"/>
      <c r="I1424" s="73"/>
      <c r="K1424" s="52"/>
      <c r="L1424" s="52"/>
      <c r="M1424" s="62"/>
    </row>
    <row r="1425">
      <c r="A1425" s="16">
        <f t="shared" si="3"/>
        <v>1422</v>
      </c>
      <c r="B1425" s="90"/>
      <c r="C1425" s="90"/>
      <c r="D1425" s="90"/>
      <c r="E1425" s="90"/>
      <c r="F1425" s="92"/>
      <c r="G1425" s="90"/>
      <c r="H1425" s="90"/>
      <c r="I1425" s="73"/>
      <c r="K1425" s="52"/>
      <c r="L1425" s="52"/>
      <c r="M1425" s="62"/>
    </row>
    <row r="1426">
      <c r="A1426" s="16">
        <f t="shared" si="3"/>
        <v>1423</v>
      </c>
      <c r="B1426" s="90"/>
      <c r="C1426" s="90"/>
      <c r="D1426" s="90"/>
      <c r="E1426" s="90"/>
      <c r="F1426" s="92"/>
      <c r="G1426" s="90"/>
      <c r="H1426" s="90"/>
      <c r="I1426" s="73"/>
      <c r="K1426" s="52"/>
      <c r="L1426" s="52"/>
      <c r="M1426" s="62"/>
    </row>
    <row r="1427">
      <c r="A1427" s="16">
        <f t="shared" si="3"/>
        <v>1424</v>
      </c>
      <c r="B1427" s="90"/>
      <c r="C1427" s="90"/>
      <c r="D1427" s="90"/>
      <c r="E1427" s="90"/>
      <c r="F1427" s="92"/>
      <c r="G1427" s="90"/>
      <c r="H1427" s="90"/>
      <c r="I1427" s="73"/>
      <c r="K1427" s="52"/>
      <c r="L1427" s="52"/>
      <c r="M1427" s="62"/>
    </row>
    <row r="1428">
      <c r="A1428" s="16">
        <f t="shared" si="3"/>
        <v>1425</v>
      </c>
      <c r="B1428" s="90"/>
      <c r="C1428" s="90"/>
      <c r="D1428" s="90"/>
      <c r="E1428" s="90"/>
      <c r="F1428" s="92"/>
      <c r="G1428" s="90"/>
      <c r="H1428" s="90"/>
      <c r="I1428" s="73"/>
      <c r="K1428" s="52"/>
      <c r="L1428" s="52"/>
      <c r="M1428" s="62"/>
    </row>
  </sheetData>
  <customSheetViews>
    <customSheetView guid="{18417178-B2FF-4C8A-BBCF-32A6095EE28C}" filter="1" showAutoFilter="1">
      <autoFilter ref="$H$539:$H$544"/>
    </customSheetView>
  </customSheetViews>
  <mergeCells count="1477">
    <mergeCell ref="K25:M25"/>
    <mergeCell ref="K26:M26"/>
    <mergeCell ref="K18:M18"/>
    <mergeCell ref="K19:M19"/>
    <mergeCell ref="K20:M20"/>
    <mergeCell ref="K21:M21"/>
    <mergeCell ref="K22:M22"/>
    <mergeCell ref="K23:M23"/>
    <mergeCell ref="K24:M24"/>
    <mergeCell ref="A1:D2"/>
    <mergeCell ref="E1:F2"/>
    <mergeCell ref="G1:G2"/>
    <mergeCell ref="H1:I2"/>
    <mergeCell ref="J1:J2"/>
    <mergeCell ref="K1:M2"/>
    <mergeCell ref="K3:M3"/>
    <mergeCell ref="I3:J3"/>
    <mergeCell ref="I4:J4"/>
    <mergeCell ref="K4:M4"/>
    <mergeCell ref="I5:J5"/>
    <mergeCell ref="K5:M5"/>
    <mergeCell ref="I6:J6"/>
    <mergeCell ref="K6:M6"/>
    <mergeCell ref="I7:J7"/>
    <mergeCell ref="K7:M7"/>
    <mergeCell ref="I8:J8"/>
    <mergeCell ref="K8:M8"/>
    <mergeCell ref="I9:J9"/>
    <mergeCell ref="K9:M9"/>
    <mergeCell ref="K10:M10"/>
    <mergeCell ref="I10:J10"/>
    <mergeCell ref="I11:J11"/>
    <mergeCell ref="I12:J12"/>
    <mergeCell ref="I13:J13"/>
    <mergeCell ref="I14:J14"/>
    <mergeCell ref="I15:J15"/>
    <mergeCell ref="I16:J16"/>
    <mergeCell ref="K11:M11"/>
    <mergeCell ref="K12:M12"/>
    <mergeCell ref="K13:M13"/>
    <mergeCell ref="K14:M14"/>
    <mergeCell ref="K15:M15"/>
    <mergeCell ref="K16:M16"/>
    <mergeCell ref="K17:M17"/>
    <mergeCell ref="I17:J17"/>
    <mergeCell ref="I18:J18"/>
    <mergeCell ref="I19:J19"/>
    <mergeCell ref="I20:J20"/>
    <mergeCell ref="I21:J21"/>
    <mergeCell ref="I22:J22"/>
    <mergeCell ref="I23:J23"/>
    <mergeCell ref="I32:J32"/>
    <mergeCell ref="I33:J33"/>
    <mergeCell ref="K33:M33"/>
    <mergeCell ref="L52:M52"/>
    <mergeCell ref="L53:M53"/>
    <mergeCell ref="I49:J49"/>
    <mergeCell ref="I50:J50"/>
    <mergeCell ref="L50:M50"/>
    <mergeCell ref="I51:J51"/>
    <mergeCell ref="L51:M51"/>
    <mergeCell ref="I52:J52"/>
    <mergeCell ref="I53:J53"/>
    <mergeCell ref="I24:J24"/>
    <mergeCell ref="I25:J25"/>
    <mergeCell ref="I26:J26"/>
    <mergeCell ref="I27:J27"/>
    <mergeCell ref="K27:M27"/>
    <mergeCell ref="I28:J28"/>
    <mergeCell ref="K28:M28"/>
    <mergeCell ref="I29:J29"/>
    <mergeCell ref="K29:M29"/>
    <mergeCell ref="I30:J30"/>
    <mergeCell ref="K30:M30"/>
    <mergeCell ref="I31:J31"/>
    <mergeCell ref="K31:M31"/>
    <mergeCell ref="K32:M32"/>
    <mergeCell ref="I34:J34"/>
    <mergeCell ref="K34:M34"/>
    <mergeCell ref="I35:J35"/>
    <mergeCell ref="K35:M35"/>
    <mergeCell ref="I36:J36"/>
    <mergeCell ref="I37:J37"/>
    <mergeCell ref="I38:J38"/>
    <mergeCell ref="L43:M43"/>
    <mergeCell ref="K45:M45"/>
    <mergeCell ref="K46:M46"/>
    <mergeCell ref="I39:J39"/>
    <mergeCell ref="L39:M39"/>
    <mergeCell ref="I40:J40"/>
    <mergeCell ref="L40:M40"/>
    <mergeCell ref="I41:J41"/>
    <mergeCell ref="L41:M41"/>
    <mergeCell ref="L42:M42"/>
    <mergeCell ref="I42:J42"/>
    <mergeCell ref="I43:J43"/>
    <mergeCell ref="I44:J44"/>
    <mergeCell ref="I45:J45"/>
    <mergeCell ref="I46:J46"/>
    <mergeCell ref="I47:J47"/>
    <mergeCell ref="I48:J48"/>
    <mergeCell ref="I54:J54"/>
    <mergeCell ref="L54:M54"/>
    <mergeCell ref="I55:J55"/>
    <mergeCell ref="I56:J56"/>
    <mergeCell ref="I57:J57"/>
    <mergeCell ref="I58:J58"/>
    <mergeCell ref="I59:J59"/>
    <mergeCell ref="I60:J60"/>
    <mergeCell ref="I61:J61"/>
    <mergeCell ref="I62:J62"/>
    <mergeCell ref="I63:J63"/>
    <mergeCell ref="I64:J64"/>
    <mergeCell ref="I65:J65"/>
    <mergeCell ref="I66:J66"/>
    <mergeCell ref="I67:J67"/>
    <mergeCell ref="I68:J68"/>
    <mergeCell ref="I69:J69"/>
    <mergeCell ref="I70:J70"/>
    <mergeCell ref="I71:J71"/>
    <mergeCell ref="I72:J72"/>
    <mergeCell ref="I73:J73"/>
    <mergeCell ref="I74:J74"/>
    <mergeCell ref="I75:J75"/>
    <mergeCell ref="I76:J76"/>
    <mergeCell ref="I77:J77"/>
    <mergeCell ref="I78:J78"/>
    <mergeCell ref="I79:J79"/>
    <mergeCell ref="I80:J80"/>
    <mergeCell ref="I81:J81"/>
    <mergeCell ref="I82:J82"/>
    <mergeCell ref="I83:J83"/>
    <mergeCell ref="I84:J84"/>
    <mergeCell ref="I85:J85"/>
    <mergeCell ref="I86:J86"/>
    <mergeCell ref="I87:J87"/>
    <mergeCell ref="I88:J88"/>
    <mergeCell ref="I89:J89"/>
    <mergeCell ref="I90:J90"/>
    <mergeCell ref="I91:J91"/>
    <mergeCell ref="I92:J92"/>
    <mergeCell ref="I93:J93"/>
    <mergeCell ref="I94:J94"/>
    <mergeCell ref="I95:J95"/>
    <mergeCell ref="I96:J96"/>
    <mergeCell ref="I97:J97"/>
    <mergeCell ref="I98:J98"/>
    <mergeCell ref="I99:J99"/>
    <mergeCell ref="I100:J100"/>
    <mergeCell ref="I101:J101"/>
    <mergeCell ref="I102:J102"/>
    <mergeCell ref="I103:J103"/>
    <mergeCell ref="I104:J104"/>
    <mergeCell ref="I105:J105"/>
    <mergeCell ref="I106:J106"/>
    <mergeCell ref="I107:J107"/>
    <mergeCell ref="I108:J108"/>
    <mergeCell ref="I109:J109"/>
    <mergeCell ref="I110:J110"/>
    <mergeCell ref="I111:J111"/>
    <mergeCell ref="I112:J112"/>
    <mergeCell ref="I113:J113"/>
    <mergeCell ref="I114:J114"/>
    <mergeCell ref="I115:J115"/>
    <mergeCell ref="I116:J116"/>
    <mergeCell ref="I117:J117"/>
    <mergeCell ref="I118:J118"/>
    <mergeCell ref="I119:J119"/>
    <mergeCell ref="I120:J120"/>
    <mergeCell ref="I121:J121"/>
    <mergeCell ref="I122:J122"/>
    <mergeCell ref="I123:J123"/>
    <mergeCell ref="I124:J124"/>
    <mergeCell ref="I125:J125"/>
    <mergeCell ref="I126:J126"/>
    <mergeCell ref="I127:J127"/>
    <mergeCell ref="I128:J128"/>
    <mergeCell ref="I129:J129"/>
    <mergeCell ref="I130:J130"/>
    <mergeCell ref="I131:J131"/>
    <mergeCell ref="I132:J132"/>
    <mergeCell ref="I133:J133"/>
    <mergeCell ref="I134:J134"/>
    <mergeCell ref="I135:J135"/>
    <mergeCell ref="I136:J136"/>
    <mergeCell ref="I137:J137"/>
    <mergeCell ref="I138:J138"/>
    <mergeCell ref="I139:J139"/>
    <mergeCell ref="I140:J140"/>
    <mergeCell ref="I141:J141"/>
    <mergeCell ref="I142:J142"/>
    <mergeCell ref="I143:J143"/>
    <mergeCell ref="I144:J144"/>
    <mergeCell ref="I145:J145"/>
    <mergeCell ref="I146:J146"/>
    <mergeCell ref="I147:J147"/>
    <mergeCell ref="I148:J148"/>
    <mergeCell ref="I149:J149"/>
    <mergeCell ref="I150:J150"/>
    <mergeCell ref="I151:J151"/>
    <mergeCell ref="I152:J152"/>
    <mergeCell ref="I153:J153"/>
    <mergeCell ref="I154:J154"/>
    <mergeCell ref="I155:J155"/>
    <mergeCell ref="I156:J156"/>
    <mergeCell ref="I157:J157"/>
    <mergeCell ref="I158:J158"/>
    <mergeCell ref="I159:J159"/>
    <mergeCell ref="I160:J160"/>
    <mergeCell ref="I161:J161"/>
    <mergeCell ref="I162:J162"/>
    <mergeCell ref="I163:J163"/>
    <mergeCell ref="I164:J164"/>
    <mergeCell ref="I165:J165"/>
    <mergeCell ref="I166:J166"/>
    <mergeCell ref="I167:J167"/>
    <mergeCell ref="I168:J168"/>
    <mergeCell ref="I169:J169"/>
    <mergeCell ref="I170:J170"/>
    <mergeCell ref="I171:J171"/>
    <mergeCell ref="I172:J172"/>
    <mergeCell ref="I173:J173"/>
    <mergeCell ref="I174:J174"/>
    <mergeCell ref="I175:J175"/>
    <mergeCell ref="I176:J176"/>
    <mergeCell ref="I177:J177"/>
    <mergeCell ref="I178:J178"/>
    <mergeCell ref="I179:J179"/>
    <mergeCell ref="I180:J180"/>
    <mergeCell ref="I181:J181"/>
    <mergeCell ref="I182:J182"/>
    <mergeCell ref="I183:J183"/>
    <mergeCell ref="I184:J184"/>
    <mergeCell ref="I185:J185"/>
    <mergeCell ref="I186:J186"/>
    <mergeCell ref="I187:J187"/>
    <mergeCell ref="I188:J188"/>
    <mergeCell ref="I189:J189"/>
    <mergeCell ref="I190:J190"/>
    <mergeCell ref="I191:J191"/>
    <mergeCell ref="I192:J192"/>
    <mergeCell ref="I193:J193"/>
    <mergeCell ref="I194:J194"/>
    <mergeCell ref="I195:J195"/>
    <mergeCell ref="I196:J196"/>
    <mergeCell ref="I197:J197"/>
    <mergeCell ref="I198:J198"/>
    <mergeCell ref="I199:J199"/>
    <mergeCell ref="I200:J200"/>
    <mergeCell ref="I201:J201"/>
    <mergeCell ref="I202:J202"/>
    <mergeCell ref="I203:J203"/>
    <mergeCell ref="I204:J204"/>
    <mergeCell ref="I205:J205"/>
    <mergeCell ref="I206:J206"/>
    <mergeCell ref="I207:J207"/>
    <mergeCell ref="I208:J208"/>
    <mergeCell ref="I209:J209"/>
    <mergeCell ref="I210:J210"/>
    <mergeCell ref="I211:J211"/>
    <mergeCell ref="I212:J212"/>
    <mergeCell ref="I213:J213"/>
    <mergeCell ref="I214:J214"/>
    <mergeCell ref="I215:J215"/>
    <mergeCell ref="I216:J216"/>
    <mergeCell ref="I217:J217"/>
    <mergeCell ref="I218:J218"/>
    <mergeCell ref="I219:J219"/>
    <mergeCell ref="I220:J220"/>
    <mergeCell ref="I221:J221"/>
    <mergeCell ref="I222:J222"/>
    <mergeCell ref="I223:J223"/>
    <mergeCell ref="I224:J224"/>
    <mergeCell ref="I225:J225"/>
    <mergeCell ref="I226:J226"/>
    <mergeCell ref="I227:J227"/>
    <mergeCell ref="I228:J228"/>
    <mergeCell ref="I229:J229"/>
    <mergeCell ref="I230:J230"/>
    <mergeCell ref="I231:J231"/>
    <mergeCell ref="I232:J232"/>
    <mergeCell ref="I233:J233"/>
    <mergeCell ref="I234:J234"/>
    <mergeCell ref="I235:J235"/>
    <mergeCell ref="I236:J236"/>
    <mergeCell ref="I237:J237"/>
    <mergeCell ref="I238:J238"/>
    <mergeCell ref="I239:J239"/>
    <mergeCell ref="I240:J240"/>
    <mergeCell ref="I241:J241"/>
    <mergeCell ref="I242:J242"/>
    <mergeCell ref="I243:J243"/>
    <mergeCell ref="I244:J244"/>
    <mergeCell ref="I245:J245"/>
    <mergeCell ref="I246:J246"/>
    <mergeCell ref="I247:J247"/>
    <mergeCell ref="I248:J248"/>
    <mergeCell ref="I249:J249"/>
    <mergeCell ref="I250:J250"/>
    <mergeCell ref="I251:J251"/>
    <mergeCell ref="I252:J252"/>
    <mergeCell ref="I253:J253"/>
    <mergeCell ref="I254:J254"/>
    <mergeCell ref="I255:J255"/>
    <mergeCell ref="I256:J256"/>
    <mergeCell ref="I257:J257"/>
    <mergeCell ref="I258:J258"/>
    <mergeCell ref="I259:J259"/>
    <mergeCell ref="I260:J260"/>
    <mergeCell ref="I261:J261"/>
    <mergeCell ref="I262:J262"/>
    <mergeCell ref="I263:J263"/>
    <mergeCell ref="I264:J264"/>
    <mergeCell ref="I265:J265"/>
    <mergeCell ref="I266:J266"/>
    <mergeCell ref="I267:J267"/>
    <mergeCell ref="I268:J268"/>
    <mergeCell ref="I269:J269"/>
    <mergeCell ref="I270:J270"/>
    <mergeCell ref="I271:J271"/>
    <mergeCell ref="I272:J272"/>
    <mergeCell ref="I273:J273"/>
    <mergeCell ref="I274:J274"/>
    <mergeCell ref="I275:J275"/>
    <mergeCell ref="I276:J276"/>
    <mergeCell ref="I277:J277"/>
    <mergeCell ref="I278:J278"/>
    <mergeCell ref="I279:J279"/>
    <mergeCell ref="I280:J280"/>
    <mergeCell ref="I281:J281"/>
    <mergeCell ref="I282:J282"/>
    <mergeCell ref="I283:J283"/>
    <mergeCell ref="I284:J284"/>
    <mergeCell ref="I285:J285"/>
    <mergeCell ref="I286:J286"/>
    <mergeCell ref="I287:J287"/>
    <mergeCell ref="I288:J288"/>
    <mergeCell ref="I289:J289"/>
    <mergeCell ref="I290:J290"/>
    <mergeCell ref="I291:J291"/>
    <mergeCell ref="I292:J292"/>
    <mergeCell ref="I293:J293"/>
    <mergeCell ref="I294:J294"/>
    <mergeCell ref="I295:J295"/>
    <mergeCell ref="I296:J296"/>
    <mergeCell ref="I297:J297"/>
    <mergeCell ref="I298:J298"/>
    <mergeCell ref="I299:J299"/>
    <mergeCell ref="I300:J300"/>
    <mergeCell ref="I301:J301"/>
    <mergeCell ref="I302:J302"/>
    <mergeCell ref="I303:J303"/>
    <mergeCell ref="I304:J304"/>
    <mergeCell ref="I305:J305"/>
    <mergeCell ref="I306:J306"/>
    <mergeCell ref="I307:J307"/>
    <mergeCell ref="I308:J308"/>
    <mergeCell ref="I309:J309"/>
    <mergeCell ref="I310:J310"/>
    <mergeCell ref="I311:J311"/>
    <mergeCell ref="I312:J312"/>
    <mergeCell ref="I313:J313"/>
    <mergeCell ref="I314:J314"/>
    <mergeCell ref="I315:J315"/>
    <mergeCell ref="I316:J316"/>
    <mergeCell ref="I317:J317"/>
    <mergeCell ref="I318:J318"/>
    <mergeCell ref="I319:J319"/>
    <mergeCell ref="I320:J320"/>
    <mergeCell ref="I321:J321"/>
    <mergeCell ref="I322:J322"/>
    <mergeCell ref="I323:J323"/>
    <mergeCell ref="I324:J324"/>
    <mergeCell ref="I325:J325"/>
    <mergeCell ref="I326:J326"/>
    <mergeCell ref="I327:J327"/>
    <mergeCell ref="I328:J328"/>
    <mergeCell ref="I329:J329"/>
    <mergeCell ref="I330:J330"/>
    <mergeCell ref="I331:J331"/>
    <mergeCell ref="I332:J332"/>
    <mergeCell ref="I333:J333"/>
    <mergeCell ref="I334:J334"/>
    <mergeCell ref="I335:J335"/>
    <mergeCell ref="I336:J336"/>
    <mergeCell ref="I337:J337"/>
    <mergeCell ref="I338:J338"/>
    <mergeCell ref="I339:J339"/>
    <mergeCell ref="I340:J340"/>
    <mergeCell ref="I341:J341"/>
    <mergeCell ref="I342:J342"/>
    <mergeCell ref="I343:J343"/>
    <mergeCell ref="I344:J344"/>
    <mergeCell ref="I345:J345"/>
    <mergeCell ref="I346:J346"/>
    <mergeCell ref="I347:J347"/>
    <mergeCell ref="I348:J348"/>
    <mergeCell ref="I349:J349"/>
    <mergeCell ref="I350:J350"/>
    <mergeCell ref="I351:J351"/>
    <mergeCell ref="I352:J352"/>
    <mergeCell ref="I353:J353"/>
    <mergeCell ref="I354:J354"/>
    <mergeCell ref="I355:J355"/>
    <mergeCell ref="I356:J356"/>
    <mergeCell ref="I357:J357"/>
    <mergeCell ref="I358:J358"/>
    <mergeCell ref="I359:J359"/>
    <mergeCell ref="I360:J360"/>
    <mergeCell ref="I361:J361"/>
    <mergeCell ref="I362:J362"/>
    <mergeCell ref="I363:J363"/>
    <mergeCell ref="I364:J364"/>
    <mergeCell ref="I365:J365"/>
    <mergeCell ref="I366:J366"/>
    <mergeCell ref="I367:J367"/>
    <mergeCell ref="I368:J368"/>
    <mergeCell ref="I369:J369"/>
    <mergeCell ref="I370:J370"/>
    <mergeCell ref="I371:J371"/>
    <mergeCell ref="I372:J372"/>
    <mergeCell ref="I373:J373"/>
    <mergeCell ref="I374:J374"/>
    <mergeCell ref="I375:J375"/>
    <mergeCell ref="I376:J376"/>
    <mergeCell ref="I377:J377"/>
    <mergeCell ref="I378:J378"/>
    <mergeCell ref="I379:J379"/>
    <mergeCell ref="I380:J380"/>
    <mergeCell ref="I381:J381"/>
    <mergeCell ref="I382:J382"/>
    <mergeCell ref="I383:J383"/>
    <mergeCell ref="I384:J384"/>
    <mergeCell ref="I385:J385"/>
    <mergeCell ref="I386:J386"/>
    <mergeCell ref="I387:J387"/>
    <mergeCell ref="I388:J388"/>
    <mergeCell ref="I389:J389"/>
    <mergeCell ref="I390:J390"/>
    <mergeCell ref="I391:J391"/>
    <mergeCell ref="I392:J392"/>
    <mergeCell ref="I393:J393"/>
    <mergeCell ref="I394:J394"/>
    <mergeCell ref="I395:J395"/>
    <mergeCell ref="I396:J396"/>
    <mergeCell ref="I397:J397"/>
    <mergeCell ref="I398:J398"/>
    <mergeCell ref="I399:J399"/>
    <mergeCell ref="I400:J400"/>
    <mergeCell ref="I401:J401"/>
    <mergeCell ref="I402:J402"/>
    <mergeCell ref="I403:J403"/>
    <mergeCell ref="I404:J404"/>
    <mergeCell ref="I405:J405"/>
    <mergeCell ref="I406:J406"/>
    <mergeCell ref="I407:J407"/>
    <mergeCell ref="I408:J408"/>
    <mergeCell ref="I409:J409"/>
    <mergeCell ref="I410:J410"/>
    <mergeCell ref="I411:J411"/>
    <mergeCell ref="I412:J412"/>
    <mergeCell ref="I413:J413"/>
    <mergeCell ref="I414:J414"/>
    <mergeCell ref="I415:J415"/>
    <mergeCell ref="I416:J416"/>
    <mergeCell ref="I417:J417"/>
    <mergeCell ref="I418:J418"/>
    <mergeCell ref="I419:J419"/>
    <mergeCell ref="I420:J420"/>
    <mergeCell ref="I421:J421"/>
    <mergeCell ref="I422:J422"/>
    <mergeCell ref="I423:J423"/>
    <mergeCell ref="I424:J424"/>
    <mergeCell ref="I425:J425"/>
    <mergeCell ref="I426:J426"/>
    <mergeCell ref="I427:J427"/>
    <mergeCell ref="I428:J428"/>
    <mergeCell ref="I429:J429"/>
    <mergeCell ref="I430:J430"/>
    <mergeCell ref="I431:J431"/>
    <mergeCell ref="I432:J432"/>
    <mergeCell ref="I433:J433"/>
    <mergeCell ref="I434:J434"/>
    <mergeCell ref="I435:J435"/>
    <mergeCell ref="I436:J436"/>
    <mergeCell ref="I437:J437"/>
    <mergeCell ref="I438:J438"/>
    <mergeCell ref="I439:J439"/>
    <mergeCell ref="I440:J440"/>
    <mergeCell ref="I441:J441"/>
    <mergeCell ref="I442:J442"/>
    <mergeCell ref="I443:J443"/>
    <mergeCell ref="I444:J444"/>
    <mergeCell ref="I445:J445"/>
    <mergeCell ref="I446:J446"/>
    <mergeCell ref="I447:J447"/>
    <mergeCell ref="I448:J448"/>
    <mergeCell ref="I449:J449"/>
    <mergeCell ref="I450:J450"/>
    <mergeCell ref="I451:J451"/>
    <mergeCell ref="I452:J452"/>
    <mergeCell ref="I453:J453"/>
    <mergeCell ref="I454:J454"/>
    <mergeCell ref="I455:J455"/>
    <mergeCell ref="I456:J456"/>
    <mergeCell ref="I457:J457"/>
    <mergeCell ref="I458:J458"/>
    <mergeCell ref="I459:J459"/>
    <mergeCell ref="I460:J460"/>
    <mergeCell ref="I461:J461"/>
    <mergeCell ref="I462:J462"/>
    <mergeCell ref="I463:J463"/>
    <mergeCell ref="I464:J464"/>
    <mergeCell ref="I465:J465"/>
    <mergeCell ref="I466:J466"/>
    <mergeCell ref="I467:J467"/>
    <mergeCell ref="I468:J468"/>
    <mergeCell ref="I469:J469"/>
    <mergeCell ref="I470:J470"/>
    <mergeCell ref="I471:J471"/>
    <mergeCell ref="I472:J472"/>
    <mergeCell ref="I473:J473"/>
    <mergeCell ref="I474:J474"/>
    <mergeCell ref="I475:J475"/>
    <mergeCell ref="I476:J476"/>
    <mergeCell ref="I477:J477"/>
    <mergeCell ref="I478:J478"/>
    <mergeCell ref="I479:J479"/>
    <mergeCell ref="I480:J480"/>
    <mergeCell ref="I481:J481"/>
    <mergeCell ref="I482:J482"/>
    <mergeCell ref="I483:J483"/>
    <mergeCell ref="I484:J484"/>
    <mergeCell ref="I485:J485"/>
    <mergeCell ref="I486:J486"/>
    <mergeCell ref="I487:J487"/>
    <mergeCell ref="I488:J488"/>
    <mergeCell ref="I489:J489"/>
    <mergeCell ref="I490:J490"/>
    <mergeCell ref="I491:J491"/>
    <mergeCell ref="I492:J492"/>
    <mergeCell ref="I493:J493"/>
    <mergeCell ref="I494:J494"/>
    <mergeCell ref="I495:J495"/>
    <mergeCell ref="I496:J496"/>
    <mergeCell ref="I497:J497"/>
    <mergeCell ref="I498:J498"/>
    <mergeCell ref="I499:J499"/>
    <mergeCell ref="I500:J500"/>
    <mergeCell ref="I501:J501"/>
    <mergeCell ref="I502:J502"/>
    <mergeCell ref="I503:J503"/>
    <mergeCell ref="I504:J504"/>
    <mergeCell ref="I505:J505"/>
    <mergeCell ref="I506:J506"/>
    <mergeCell ref="I507:J507"/>
    <mergeCell ref="I508:J508"/>
    <mergeCell ref="I509:J509"/>
    <mergeCell ref="I510:J510"/>
    <mergeCell ref="I511:J511"/>
    <mergeCell ref="I512:J512"/>
    <mergeCell ref="I513:J513"/>
    <mergeCell ref="I514:J514"/>
    <mergeCell ref="I515:J515"/>
    <mergeCell ref="I516:J516"/>
    <mergeCell ref="I517:J517"/>
    <mergeCell ref="I518:J518"/>
    <mergeCell ref="I519:J519"/>
    <mergeCell ref="I520:J520"/>
    <mergeCell ref="I521:J521"/>
    <mergeCell ref="I522:J522"/>
    <mergeCell ref="I523:J523"/>
    <mergeCell ref="I524:J524"/>
    <mergeCell ref="I525:J525"/>
    <mergeCell ref="I526:J526"/>
    <mergeCell ref="I527:J527"/>
    <mergeCell ref="I528:J528"/>
    <mergeCell ref="I529:J529"/>
    <mergeCell ref="I530:J530"/>
    <mergeCell ref="I531:J531"/>
    <mergeCell ref="I532:J532"/>
    <mergeCell ref="I533:J533"/>
    <mergeCell ref="I534:J534"/>
    <mergeCell ref="I535:J535"/>
    <mergeCell ref="I536:J536"/>
    <mergeCell ref="I537:J537"/>
    <mergeCell ref="I538:J538"/>
    <mergeCell ref="I539:J539"/>
    <mergeCell ref="I540:J540"/>
    <mergeCell ref="I541:J541"/>
    <mergeCell ref="I542:J542"/>
    <mergeCell ref="I543:J543"/>
    <mergeCell ref="I544:J544"/>
    <mergeCell ref="I545:J545"/>
    <mergeCell ref="I546:J546"/>
    <mergeCell ref="I547:J547"/>
    <mergeCell ref="I548:J548"/>
    <mergeCell ref="I549:J549"/>
    <mergeCell ref="I550:J550"/>
    <mergeCell ref="I551:J551"/>
    <mergeCell ref="I552:J552"/>
    <mergeCell ref="I553:J553"/>
    <mergeCell ref="I554:J554"/>
    <mergeCell ref="I555:J555"/>
    <mergeCell ref="I556:J556"/>
    <mergeCell ref="I557:J557"/>
    <mergeCell ref="I558:J558"/>
    <mergeCell ref="I559:J559"/>
    <mergeCell ref="I560:J560"/>
    <mergeCell ref="I561:J561"/>
    <mergeCell ref="I562:J562"/>
    <mergeCell ref="I563:J563"/>
    <mergeCell ref="I564:J564"/>
    <mergeCell ref="I565:J565"/>
    <mergeCell ref="I566:J566"/>
    <mergeCell ref="I567:J567"/>
    <mergeCell ref="I568:J568"/>
    <mergeCell ref="I569:J569"/>
    <mergeCell ref="I570:J570"/>
    <mergeCell ref="I571:J571"/>
    <mergeCell ref="I572:J572"/>
    <mergeCell ref="I573:J573"/>
    <mergeCell ref="I574:J574"/>
    <mergeCell ref="I575:J575"/>
    <mergeCell ref="I576:J576"/>
    <mergeCell ref="I577:J577"/>
    <mergeCell ref="I578:J578"/>
    <mergeCell ref="I579:J579"/>
    <mergeCell ref="I580:J580"/>
    <mergeCell ref="I581:J581"/>
    <mergeCell ref="I582:J582"/>
    <mergeCell ref="I583:J583"/>
    <mergeCell ref="I584:J584"/>
    <mergeCell ref="I585:J585"/>
    <mergeCell ref="I586:J586"/>
    <mergeCell ref="I587:J587"/>
    <mergeCell ref="I588:J588"/>
    <mergeCell ref="I589:J589"/>
    <mergeCell ref="I590:J590"/>
    <mergeCell ref="I591:J591"/>
    <mergeCell ref="I592:J592"/>
    <mergeCell ref="I593:J593"/>
    <mergeCell ref="I594:J594"/>
    <mergeCell ref="I595:J595"/>
    <mergeCell ref="I596:J596"/>
    <mergeCell ref="I597:J597"/>
    <mergeCell ref="I598:J598"/>
    <mergeCell ref="I599:J599"/>
    <mergeCell ref="I600:J600"/>
    <mergeCell ref="I601:J601"/>
    <mergeCell ref="I602:J602"/>
    <mergeCell ref="I603:J603"/>
    <mergeCell ref="I604:J604"/>
    <mergeCell ref="I605:J605"/>
    <mergeCell ref="I606:J606"/>
    <mergeCell ref="I607:J607"/>
    <mergeCell ref="I608:J608"/>
    <mergeCell ref="I609:J609"/>
    <mergeCell ref="I610:J610"/>
    <mergeCell ref="I611:J611"/>
    <mergeCell ref="I612:J612"/>
    <mergeCell ref="I613:J613"/>
    <mergeCell ref="I614:J614"/>
    <mergeCell ref="I615:J615"/>
    <mergeCell ref="I616:J616"/>
    <mergeCell ref="I617:J617"/>
    <mergeCell ref="I618:J618"/>
    <mergeCell ref="I619:J619"/>
    <mergeCell ref="I620:J620"/>
    <mergeCell ref="I621:J621"/>
    <mergeCell ref="I622:J622"/>
    <mergeCell ref="I623:J623"/>
    <mergeCell ref="I624:J624"/>
    <mergeCell ref="I625:J625"/>
    <mergeCell ref="I626:J626"/>
    <mergeCell ref="I627:J627"/>
    <mergeCell ref="I628:J628"/>
    <mergeCell ref="I629:J629"/>
    <mergeCell ref="I630:J630"/>
    <mergeCell ref="I631:J631"/>
    <mergeCell ref="I632:J632"/>
    <mergeCell ref="I633:J633"/>
    <mergeCell ref="I634:J634"/>
    <mergeCell ref="I635:J635"/>
    <mergeCell ref="I636:J636"/>
    <mergeCell ref="I637:J637"/>
    <mergeCell ref="I638:J638"/>
    <mergeCell ref="I639:J639"/>
    <mergeCell ref="I640:J640"/>
    <mergeCell ref="I641:J641"/>
    <mergeCell ref="I642:J642"/>
    <mergeCell ref="I643:J643"/>
    <mergeCell ref="I644:J644"/>
    <mergeCell ref="I645:J645"/>
    <mergeCell ref="I646:J646"/>
    <mergeCell ref="I647:J647"/>
    <mergeCell ref="I648:J648"/>
    <mergeCell ref="I649:J649"/>
    <mergeCell ref="I650:J650"/>
    <mergeCell ref="I651:J651"/>
    <mergeCell ref="I652:J652"/>
    <mergeCell ref="I653:J653"/>
    <mergeCell ref="I654:J654"/>
    <mergeCell ref="I655:J655"/>
    <mergeCell ref="I656:J656"/>
    <mergeCell ref="I657:J657"/>
    <mergeCell ref="I658:J658"/>
    <mergeCell ref="I659:J659"/>
    <mergeCell ref="I660:J660"/>
    <mergeCell ref="I661:J661"/>
    <mergeCell ref="I662:J662"/>
    <mergeCell ref="I663:J663"/>
    <mergeCell ref="I664:J664"/>
    <mergeCell ref="I665:J665"/>
    <mergeCell ref="I666:J666"/>
    <mergeCell ref="I667:J667"/>
    <mergeCell ref="I668:J668"/>
    <mergeCell ref="I669:J669"/>
    <mergeCell ref="I670:J670"/>
    <mergeCell ref="I671:J671"/>
    <mergeCell ref="I672:J672"/>
    <mergeCell ref="I673:J673"/>
    <mergeCell ref="I674:J674"/>
    <mergeCell ref="I675:J675"/>
    <mergeCell ref="I676:J676"/>
    <mergeCell ref="I677:J677"/>
    <mergeCell ref="I678:J678"/>
    <mergeCell ref="I679:J679"/>
    <mergeCell ref="I680:J680"/>
    <mergeCell ref="I681:J681"/>
    <mergeCell ref="I682:J682"/>
    <mergeCell ref="I683:J683"/>
    <mergeCell ref="I684:J684"/>
    <mergeCell ref="I685:J685"/>
    <mergeCell ref="I686:J686"/>
    <mergeCell ref="I687:J687"/>
    <mergeCell ref="I688:J688"/>
    <mergeCell ref="I689:J689"/>
    <mergeCell ref="I690:J690"/>
    <mergeCell ref="I691:J691"/>
    <mergeCell ref="I692:J692"/>
    <mergeCell ref="I693:J693"/>
    <mergeCell ref="I694:J694"/>
    <mergeCell ref="I695:J695"/>
    <mergeCell ref="I696:J696"/>
    <mergeCell ref="I697:J697"/>
    <mergeCell ref="I698:J698"/>
    <mergeCell ref="I699:J699"/>
    <mergeCell ref="I700:J700"/>
    <mergeCell ref="I701:J701"/>
    <mergeCell ref="I702:J702"/>
    <mergeCell ref="I703:J703"/>
    <mergeCell ref="I704:J704"/>
    <mergeCell ref="I705:J705"/>
    <mergeCell ref="I706:J706"/>
    <mergeCell ref="I707:J707"/>
    <mergeCell ref="I708:J708"/>
    <mergeCell ref="I709:J709"/>
    <mergeCell ref="I710:J710"/>
    <mergeCell ref="I711:J711"/>
    <mergeCell ref="I712:J712"/>
    <mergeCell ref="I713:J713"/>
    <mergeCell ref="I714:J714"/>
    <mergeCell ref="I715:J715"/>
    <mergeCell ref="I716:J716"/>
    <mergeCell ref="I717:J717"/>
    <mergeCell ref="I718:J718"/>
    <mergeCell ref="I719:J719"/>
    <mergeCell ref="I720:J720"/>
    <mergeCell ref="I721:J721"/>
    <mergeCell ref="I722:J722"/>
    <mergeCell ref="I723:J723"/>
    <mergeCell ref="I724:J724"/>
    <mergeCell ref="I725:J725"/>
    <mergeCell ref="I726:J726"/>
    <mergeCell ref="I727:J727"/>
    <mergeCell ref="I728:J728"/>
    <mergeCell ref="I729:J729"/>
    <mergeCell ref="I730:J730"/>
    <mergeCell ref="I731:J731"/>
    <mergeCell ref="I732:J732"/>
    <mergeCell ref="I733:J733"/>
    <mergeCell ref="I734:J734"/>
    <mergeCell ref="I735:J735"/>
    <mergeCell ref="I736:J736"/>
    <mergeCell ref="I737:J737"/>
    <mergeCell ref="I738:J738"/>
    <mergeCell ref="I739:J739"/>
    <mergeCell ref="I740:J740"/>
    <mergeCell ref="I741:J741"/>
    <mergeCell ref="I742:J742"/>
    <mergeCell ref="I743:J743"/>
    <mergeCell ref="I744:J744"/>
    <mergeCell ref="I745:J745"/>
    <mergeCell ref="I746:J746"/>
    <mergeCell ref="I747:J747"/>
    <mergeCell ref="I748:J748"/>
    <mergeCell ref="I749:J749"/>
    <mergeCell ref="I750:J750"/>
    <mergeCell ref="I751:J751"/>
    <mergeCell ref="I752:J752"/>
    <mergeCell ref="I753:J753"/>
    <mergeCell ref="I754:J754"/>
    <mergeCell ref="I755:J755"/>
    <mergeCell ref="I756:J756"/>
    <mergeCell ref="I757:J757"/>
    <mergeCell ref="I758:J758"/>
    <mergeCell ref="I759:J759"/>
    <mergeCell ref="I760:J760"/>
    <mergeCell ref="I761:J761"/>
    <mergeCell ref="I762:J762"/>
    <mergeCell ref="I763:J763"/>
    <mergeCell ref="I764:J764"/>
    <mergeCell ref="I765:J765"/>
    <mergeCell ref="I766:J766"/>
    <mergeCell ref="I767:J767"/>
    <mergeCell ref="I768:J768"/>
    <mergeCell ref="I769:J769"/>
    <mergeCell ref="I770:J770"/>
    <mergeCell ref="I771:J771"/>
    <mergeCell ref="I772:J772"/>
    <mergeCell ref="I773:J773"/>
    <mergeCell ref="I774:J774"/>
    <mergeCell ref="I775:J775"/>
    <mergeCell ref="I776:J776"/>
    <mergeCell ref="I777:J777"/>
    <mergeCell ref="I778:J778"/>
    <mergeCell ref="I779:J779"/>
    <mergeCell ref="I780:J780"/>
    <mergeCell ref="I781:J781"/>
    <mergeCell ref="I782:J782"/>
    <mergeCell ref="I783:J783"/>
    <mergeCell ref="I784:J784"/>
    <mergeCell ref="I785:J785"/>
    <mergeCell ref="I786:J786"/>
    <mergeCell ref="I787:J787"/>
    <mergeCell ref="I788:J788"/>
    <mergeCell ref="I789:J789"/>
    <mergeCell ref="I790:J790"/>
    <mergeCell ref="I791:J791"/>
    <mergeCell ref="I792:J792"/>
    <mergeCell ref="I793:J793"/>
    <mergeCell ref="I794:J794"/>
    <mergeCell ref="I795:J795"/>
    <mergeCell ref="I796:J796"/>
    <mergeCell ref="I797:J797"/>
    <mergeCell ref="I798:J798"/>
    <mergeCell ref="I799:J799"/>
    <mergeCell ref="I800:J800"/>
    <mergeCell ref="I801:J801"/>
    <mergeCell ref="I802:J802"/>
    <mergeCell ref="I803:J803"/>
    <mergeCell ref="I804:J804"/>
    <mergeCell ref="I805:J805"/>
    <mergeCell ref="I806:J806"/>
    <mergeCell ref="I807:J807"/>
    <mergeCell ref="I808:J808"/>
    <mergeCell ref="I809:J809"/>
    <mergeCell ref="I810:J810"/>
    <mergeCell ref="I811:J811"/>
    <mergeCell ref="I812:J812"/>
    <mergeCell ref="I813:J813"/>
    <mergeCell ref="I814:J814"/>
    <mergeCell ref="I815:J815"/>
    <mergeCell ref="I816:J816"/>
    <mergeCell ref="I817:J817"/>
    <mergeCell ref="I818:J818"/>
    <mergeCell ref="I819:J819"/>
    <mergeCell ref="I820:J820"/>
    <mergeCell ref="I821:J821"/>
    <mergeCell ref="I822:J822"/>
    <mergeCell ref="I823:J823"/>
    <mergeCell ref="I824:J824"/>
    <mergeCell ref="I825:J825"/>
    <mergeCell ref="I826:J826"/>
    <mergeCell ref="I827:J827"/>
    <mergeCell ref="I828:J828"/>
    <mergeCell ref="I829:J829"/>
    <mergeCell ref="I830:J830"/>
    <mergeCell ref="I831:J831"/>
    <mergeCell ref="I832:J832"/>
    <mergeCell ref="I833:J833"/>
    <mergeCell ref="I834:J834"/>
    <mergeCell ref="I835:J835"/>
    <mergeCell ref="I836:J836"/>
    <mergeCell ref="I837:J837"/>
    <mergeCell ref="I838:J838"/>
    <mergeCell ref="I839:J839"/>
    <mergeCell ref="I840:J840"/>
    <mergeCell ref="I841:J841"/>
    <mergeCell ref="I842:J842"/>
    <mergeCell ref="I843:J843"/>
    <mergeCell ref="I844:J844"/>
    <mergeCell ref="I845:J845"/>
    <mergeCell ref="I846:J846"/>
    <mergeCell ref="I847:J847"/>
    <mergeCell ref="I848:J848"/>
    <mergeCell ref="I849:J849"/>
    <mergeCell ref="I850:J850"/>
    <mergeCell ref="I851:J851"/>
    <mergeCell ref="I852:J852"/>
    <mergeCell ref="I853:J853"/>
    <mergeCell ref="I854:J854"/>
    <mergeCell ref="I855:J855"/>
    <mergeCell ref="I856:J856"/>
    <mergeCell ref="I857:J857"/>
    <mergeCell ref="I858:J858"/>
    <mergeCell ref="I859:J859"/>
    <mergeCell ref="I860:J860"/>
    <mergeCell ref="I861:J861"/>
    <mergeCell ref="I862:J862"/>
    <mergeCell ref="I863:J863"/>
    <mergeCell ref="I864:J864"/>
    <mergeCell ref="I865:J865"/>
    <mergeCell ref="I866:J866"/>
    <mergeCell ref="I867:J867"/>
    <mergeCell ref="I868:J868"/>
    <mergeCell ref="I869:J869"/>
    <mergeCell ref="I870:J870"/>
    <mergeCell ref="I871:J871"/>
    <mergeCell ref="I872:J872"/>
    <mergeCell ref="I873:J873"/>
    <mergeCell ref="I874:J874"/>
    <mergeCell ref="I875:J875"/>
    <mergeCell ref="I876:J876"/>
    <mergeCell ref="I877:J877"/>
    <mergeCell ref="I878:J878"/>
    <mergeCell ref="I879:J879"/>
    <mergeCell ref="I880:J880"/>
    <mergeCell ref="I881:J881"/>
    <mergeCell ref="I882:J882"/>
    <mergeCell ref="I883:J883"/>
    <mergeCell ref="I884:J884"/>
    <mergeCell ref="I885:J885"/>
    <mergeCell ref="I886:J886"/>
    <mergeCell ref="I887:J887"/>
    <mergeCell ref="I888:J888"/>
    <mergeCell ref="I889:J889"/>
    <mergeCell ref="I890:J890"/>
    <mergeCell ref="I891:J891"/>
    <mergeCell ref="I892:J892"/>
    <mergeCell ref="I1236:J1236"/>
    <mergeCell ref="I1237:J1237"/>
    <mergeCell ref="I1238:J1238"/>
    <mergeCell ref="I1239:J1239"/>
    <mergeCell ref="I1240:J1240"/>
    <mergeCell ref="I1241:J1241"/>
    <mergeCell ref="I1242:J1242"/>
    <mergeCell ref="I1243:J1243"/>
    <mergeCell ref="I1244:J1244"/>
    <mergeCell ref="I1245:J1245"/>
    <mergeCell ref="I1246:J1246"/>
    <mergeCell ref="I1247:J1247"/>
    <mergeCell ref="I1248:J1248"/>
    <mergeCell ref="I1249:J1249"/>
    <mergeCell ref="I1250:J1250"/>
    <mergeCell ref="I1251:J1251"/>
    <mergeCell ref="I1252:J1252"/>
    <mergeCell ref="I1253:J1253"/>
    <mergeCell ref="I1254:J1254"/>
    <mergeCell ref="I1255:J1255"/>
    <mergeCell ref="I1256:J1256"/>
    <mergeCell ref="I1257:J1257"/>
    <mergeCell ref="I1258:J1258"/>
    <mergeCell ref="I1259:J1259"/>
    <mergeCell ref="I1260:J1260"/>
    <mergeCell ref="I1261:J1261"/>
    <mergeCell ref="I1262:J1262"/>
    <mergeCell ref="I1263:J1263"/>
    <mergeCell ref="I1264:J1264"/>
    <mergeCell ref="I1265:J1265"/>
    <mergeCell ref="I1266:J1266"/>
    <mergeCell ref="I1267:J1267"/>
    <mergeCell ref="I1268:J1268"/>
    <mergeCell ref="I1269:J1269"/>
    <mergeCell ref="I1270:J1270"/>
    <mergeCell ref="I1271:J1271"/>
    <mergeCell ref="I1272:J1272"/>
    <mergeCell ref="I1273:J1273"/>
    <mergeCell ref="I1274:J1274"/>
    <mergeCell ref="I1275:J1275"/>
    <mergeCell ref="I1276:J1276"/>
    <mergeCell ref="I1277:J1277"/>
    <mergeCell ref="I1278:J1278"/>
    <mergeCell ref="I1279:J1279"/>
    <mergeCell ref="I1280:J1280"/>
    <mergeCell ref="I1281:J1281"/>
    <mergeCell ref="I1282:J1282"/>
    <mergeCell ref="I1283:J1283"/>
    <mergeCell ref="I1284:J1284"/>
    <mergeCell ref="I1285:J1285"/>
    <mergeCell ref="I1286:J1286"/>
    <mergeCell ref="I1287:J1287"/>
    <mergeCell ref="I1288:J1288"/>
    <mergeCell ref="I1289:J1289"/>
    <mergeCell ref="I1290:J1290"/>
    <mergeCell ref="I1291:J1291"/>
    <mergeCell ref="I1292:J1292"/>
    <mergeCell ref="I1293:J1293"/>
    <mergeCell ref="I1294:J1294"/>
    <mergeCell ref="I1295:J1295"/>
    <mergeCell ref="I1296:J1296"/>
    <mergeCell ref="I1297:J1297"/>
    <mergeCell ref="I1298:J1298"/>
    <mergeCell ref="I1299:J1299"/>
    <mergeCell ref="I1300:J1300"/>
    <mergeCell ref="I1301:J1301"/>
    <mergeCell ref="I1302:J1302"/>
    <mergeCell ref="I1303:J1303"/>
    <mergeCell ref="I1304:J1304"/>
    <mergeCell ref="I1305:J1305"/>
    <mergeCell ref="I1306:J1306"/>
    <mergeCell ref="I1307:J1307"/>
    <mergeCell ref="I1308:J1308"/>
    <mergeCell ref="I1309:J1309"/>
    <mergeCell ref="I1310:J1310"/>
    <mergeCell ref="I1311:J1311"/>
    <mergeCell ref="I1312:J1312"/>
    <mergeCell ref="I1313:J1313"/>
    <mergeCell ref="I1314:J1314"/>
    <mergeCell ref="I1315:J1315"/>
    <mergeCell ref="I1316:J1316"/>
    <mergeCell ref="I1317:J1317"/>
    <mergeCell ref="I1318:J1318"/>
    <mergeCell ref="I1319:J1319"/>
    <mergeCell ref="I1320:J1320"/>
    <mergeCell ref="I1321:J1321"/>
    <mergeCell ref="I1322:J1322"/>
    <mergeCell ref="I1323:J1323"/>
    <mergeCell ref="I1324:J1324"/>
    <mergeCell ref="I1325:J1325"/>
    <mergeCell ref="I1326:J1326"/>
    <mergeCell ref="I1327:J1327"/>
    <mergeCell ref="I1328:J1328"/>
    <mergeCell ref="I1329:J1329"/>
    <mergeCell ref="I1330:J1330"/>
    <mergeCell ref="I1331:J1331"/>
    <mergeCell ref="I1332:J1332"/>
    <mergeCell ref="I1333:J1333"/>
    <mergeCell ref="I1383:J1383"/>
    <mergeCell ref="I1384:J1384"/>
    <mergeCell ref="I1385:J1385"/>
    <mergeCell ref="I1386:J1386"/>
    <mergeCell ref="I1387:J1387"/>
    <mergeCell ref="I1388:J1388"/>
    <mergeCell ref="I1389:J1389"/>
    <mergeCell ref="I1390:J1390"/>
    <mergeCell ref="I1391:J1391"/>
    <mergeCell ref="I1392:J1392"/>
    <mergeCell ref="I1393:J1393"/>
    <mergeCell ref="I1394:J1394"/>
    <mergeCell ref="I1395:J1395"/>
    <mergeCell ref="I1396:J1396"/>
    <mergeCell ref="I1397:J1397"/>
    <mergeCell ref="I1398:J1398"/>
    <mergeCell ref="I1399:J1399"/>
    <mergeCell ref="I1400:J1400"/>
    <mergeCell ref="I1401:J1401"/>
    <mergeCell ref="I1402:J1402"/>
    <mergeCell ref="I1403:J1403"/>
    <mergeCell ref="I1404:J1404"/>
    <mergeCell ref="I1405:J1405"/>
    <mergeCell ref="I1406:J1406"/>
    <mergeCell ref="I1407:J1407"/>
    <mergeCell ref="I1408:J1408"/>
    <mergeCell ref="I1409:J1409"/>
    <mergeCell ref="I1410:J1410"/>
    <mergeCell ref="I1411:J1411"/>
    <mergeCell ref="I1412:J1412"/>
    <mergeCell ref="I1413:J1413"/>
    <mergeCell ref="I1414:J1414"/>
    <mergeCell ref="I1415:J1415"/>
    <mergeCell ref="I1416:J1416"/>
    <mergeCell ref="I1417:J1417"/>
    <mergeCell ref="I1425:J1425"/>
    <mergeCell ref="I1426:J1426"/>
    <mergeCell ref="I1427:J1427"/>
    <mergeCell ref="I1428:J1428"/>
    <mergeCell ref="I1418:J1418"/>
    <mergeCell ref="I1419:J1419"/>
    <mergeCell ref="I1420:J1420"/>
    <mergeCell ref="I1421:J1421"/>
    <mergeCell ref="I1422:J1422"/>
    <mergeCell ref="I1423:J1423"/>
    <mergeCell ref="I1424:J1424"/>
    <mergeCell ref="I1334:J1334"/>
    <mergeCell ref="I1335:J1335"/>
    <mergeCell ref="I1336:J1336"/>
    <mergeCell ref="I1337:J1337"/>
    <mergeCell ref="I1338:J1338"/>
    <mergeCell ref="I1339:J1339"/>
    <mergeCell ref="I1340:J1340"/>
    <mergeCell ref="I1341:J1341"/>
    <mergeCell ref="I1342:J1342"/>
    <mergeCell ref="I1343:J1343"/>
    <mergeCell ref="I1344:J1344"/>
    <mergeCell ref="I1345:J1345"/>
    <mergeCell ref="I1346:J1346"/>
    <mergeCell ref="I1347:J1347"/>
    <mergeCell ref="I1348:J1348"/>
    <mergeCell ref="I1349:J1349"/>
    <mergeCell ref="I1350:J1350"/>
    <mergeCell ref="I1351:J1351"/>
    <mergeCell ref="I1352:J1352"/>
    <mergeCell ref="I1353:J1353"/>
    <mergeCell ref="I1354:J1354"/>
    <mergeCell ref="I1355:J1355"/>
    <mergeCell ref="I1356:J1356"/>
    <mergeCell ref="I1357:J1357"/>
    <mergeCell ref="I1358:J1358"/>
    <mergeCell ref="I1359:J1359"/>
    <mergeCell ref="I1360:J1360"/>
    <mergeCell ref="I1361:J1361"/>
    <mergeCell ref="I1362:J1362"/>
    <mergeCell ref="I1363:J1363"/>
    <mergeCell ref="I1364:J1364"/>
    <mergeCell ref="I1365:J1365"/>
    <mergeCell ref="I1366:J1366"/>
    <mergeCell ref="I1367:J1367"/>
    <mergeCell ref="I1368:J1368"/>
    <mergeCell ref="I1369:J1369"/>
    <mergeCell ref="I1370:J1370"/>
    <mergeCell ref="I1371:J1371"/>
    <mergeCell ref="I1372:J1372"/>
    <mergeCell ref="I1373:J1373"/>
    <mergeCell ref="I1374:J1374"/>
    <mergeCell ref="I1375:J1375"/>
    <mergeCell ref="I1376:J1376"/>
    <mergeCell ref="I1377:J1377"/>
    <mergeCell ref="I1378:J1378"/>
    <mergeCell ref="I1379:J1379"/>
    <mergeCell ref="I1380:J1380"/>
    <mergeCell ref="I1381:J1381"/>
    <mergeCell ref="I1382:J1382"/>
    <mergeCell ref="I893:J893"/>
    <mergeCell ref="I894:J894"/>
    <mergeCell ref="I895:J895"/>
    <mergeCell ref="I896:J896"/>
    <mergeCell ref="I897:J897"/>
    <mergeCell ref="I898:J898"/>
    <mergeCell ref="I899:J899"/>
    <mergeCell ref="I900:J900"/>
    <mergeCell ref="I901:J901"/>
    <mergeCell ref="I902:J902"/>
    <mergeCell ref="I903:J903"/>
    <mergeCell ref="I904:J904"/>
    <mergeCell ref="I905:J905"/>
    <mergeCell ref="I906:J906"/>
    <mergeCell ref="I907:J907"/>
    <mergeCell ref="I908:J908"/>
    <mergeCell ref="I909:J909"/>
    <mergeCell ref="I910:J910"/>
    <mergeCell ref="I911:J911"/>
    <mergeCell ref="I912:J912"/>
    <mergeCell ref="I913:J913"/>
    <mergeCell ref="I914:J914"/>
    <mergeCell ref="I915:J915"/>
    <mergeCell ref="I916:J916"/>
    <mergeCell ref="I917:J917"/>
    <mergeCell ref="I918:J918"/>
    <mergeCell ref="I919:J919"/>
    <mergeCell ref="I920:J920"/>
    <mergeCell ref="I921:J921"/>
    <mergeCell ref="I922:J922"/>
    <mergeCell ref="I923:J923"/>
    <mergeCell ref="I924:J924"/>
    <mergeCell ref="I925:J925"/>
    <mergeCell ref="I926:J926"/>
    <mergeCell ref="I927:J927"/>
    <mergeCell ref="I928:J928"/>
    <mergeCell ref="I929:J929"/>
    <mergeCell ref="I930:J930"/>
    <mergeCell ref="I931:J931"/>
    <mergeCell ref="I932:J932"/>
    <mergeCell ref="I933:J933"/>
    <mergeCell ref="I934:J934"/>
    <mergeCell ref="I935:J935"/>
    <mergeCell ref="I936:J936"/>
    <mergeCell ref="I937:J937"/>
    <mergeCell ref="I938:J938"/>
    <mergeCell ref="I939:J939"/>
    <mergeCell ref="I940:J940"/>
    <mergeCell ref="I941:J941"/>
    <mergeCell ref="I942:J942"/>
    <mergeCell ref="I943:J943"/>
    <mergeCell ref="I944:J944"/>
    <mergeCell ref="I945:J945"/>
    <mergeCell ref="I946:J946"/>
    <mergeCell ref="I947:J947"/>
    <mergeCell ref="I948:J948"/>
    <mergeCell ref="I949:J949"/>
    <mergeCell ref="I950:J950"/>
    <mergeCell ref="I951:J951"/>
    <mergeCell ref="I952:J952"/>
    <mergeCell ref="I953:J953"/>
    <mergeCell ref="I954:J954"/>
    <mergeCell ref="I955:J955"/>
    <mergeCell ref="I956:J956"/>
    <mergeCell ref="I957:J957"/>
    <mergeCell ref="I958:J958"/>
    <mergeCell ref="I959:J959"/>
    <mergeCell ref="I960:J960"/>
    <mergeCell ref="I961:J961"/>
    <mergeCell ref="I962:J962"/>
    <mergeCell ref="I963:J963"/>
    <mergeCell ref="I964:J964"/>
    <mergeCell ref="I965:J965"/>
    <mergeCell ref="I966:J966"/>
    <mergeCell ref="I967:J967"/>
    <mergeCell ref="I968:J968"/>
    <mergeCell ref="I969:J969"/>
    <mergeCell ref="I970:J970"/>
    <mergeCell ref="I971:J971"/>
    <mergeCell ref="I972:J972"/>
    <mergeCell ref="I973:J973"/>
    <mergeCell ref="I974:J974"/>
    <mergeCell ref="I975:J975"/>
    <mergeCell ref="I976:J976"/>
    <mergeCell ref="I977:J977"/>
    <mergeCell ref="I978:J978"/>
    <mergeCell ref="I979:J979"/>
    <mergeCell ref="I980:J980"/>
    <mergeCell ref="I981:J981"/>
    <mergeCell ref="I982:J982"/>
    <mergeCell ref="I983:J983"/>
    <mergeCell ref="I984:J984"/>
    <mergeCell ref="I985:J985"/>
    <mergeCell ref="I986:J986"/>
    <mergeCell ref="I987:J987"/>
    <mergeCell ref="I988:J988"/>
    <mergeCell ref="I989:J989"/>
    <mergeCell ref="I990:J990"/>
    <mergeCell ref="I991:J991"/>
    <mergeCell ref="I992:J992"/>
    <mergeCell ref="I993:J993"/>
    <mergeCell ref="I994:J994"/>
    <mergeCell ref="I995:J995"/>
    <mergeCell ref="I996:J996"/>
    <mergeCell ref="I997:J997"/>
    <mergeCell ref="I998:J998"/>
    <mergeCell ref="I999:J999"/>
    <mergeCell ref="I1000:J1000"/>
    <mergeCell ref="I1001:J1001"/>
    <mergeCell ref="I1002:J1002"/>
    <mergeCell ref="I1003:J1003"/>
    <mergeCell ref="I1004:J1004"/>
    <mergeCell ref="I1005:J1005"/>
    <mergeCell ref="I1006:J1006"/>
    <mergeCell ref="I1007:J1007"/>
    <mergeCell ref="I1008:J1008"/>
    <mergeCell ref="I1009:J1009"/>
    <mergeCell ref="I1010:J1010"/>
    <mergeCell ref="I1011:J1011"/>
    <mergeCell ref="I1012:J1012"/>
    <mergeCell ref="I1013:J1013"/>
    <mergeCell ref="I1014:J1014"/>
    <mergeCell ref="I1015:J1015"/>
    <mergeCell ref="I1016:J1016"/>
    <mergeCell ref="I1017:J1017"/>
    <mergeCell ref="I1018:J1018"/>
    <mergeCell ref="I1019:J1019"/>
    <mergeCell ref="I1020:J1020"/>
    <mergeCell ref="I1021:J1021"/>
    <mergeCell ref="I1022:J1022"/>
    <mergeCell ref="I1023:J1023"/>
    <mergeCell ref="I1024:J1024"/>
    <mergeCell ref="I1025:J1025"/>
    <mergeCell ref="I1026:J1026"/>
    <mergeCell ref="I1027:J1027"/>
    <mergeCell ref="I1028:J1028"/>
    <mergeCell ref="I1029:J1029"/>
    <mergeCell ref="I1030:J1030"/>
    <mergeCell ref="I1031:J1031"/>
    <mergeCell ref="I1032:J1032"/>
    <mergeCell ref="I1033:J1033"/>
    <mergeCell ref="I1034:J1034"/>
    <mergeCell ref="I1035:J1035"/>
    <mergeCell ref="I1036:J1036"/>
    <mergeCell ref="I1037:J1037"/>
    <mergeCell ref="I1038:J1038"/>
    <mergeCell ref="I1039:J1039"/>
    <mergeCell ref="I1040:J1040"/>
    <mergeCell ref="I1041:J1041"/>
    <mergeCell ref="I1042:J1042"/>
    <mergeCell ref="I1043:J1043"/>
    <mergeCell ref="I1044:J1044"/>
    <mergeCell ref="I1045:J1045"/>
    <mergeCell ref="I1046:J1046"/>
    <mergeCell ref="I1047:J1047"/>
    <mergeCell ref="I1048:J1048"/>
    <mergeCell ref="I1049:J1049"/>
    <mergeCell ref="I1050:J1050"/>
    <mergeCell ref="I1051:J1051"/>
    <mergeCell ref="I1052:J1052"/>
    <mergeCell ref="I1053:J1053"/>
    <mergeCell ref="I1054:J1054"/>
    <mergeCell ref="I1055:J1055"/>
    <mergeCell ref="I1056:J1056"/>
    <mergeCell ref="I1057:J1057"/>
    <mergeCell ref="I1058:J1058"/>
    <mergeCell ref="I1059:J1059"/>
    <mergeCell ref="I1060:J1060"/>
    <mergeCell ref="I1061:J1061"/>
    <mergeCell ref="I1062:J1062"/>
    <mergeCell ref="I1063:J1063"/>
    <mergeCell ref="I1064:J1064"/>
    <mergeCell ref="I1065:J1065"/>
    <mergeCell ref="I1066:J1066"/>
    <mergeCell ref="I1067:J1067"/>
    <mergeCell ref="I1068:J1068"/>
    <mergeCell ref="I1069:J1069"/>
    <mergeCell ref="I1070:J1070"/>
    <mergeCell ref="I1071:J1071"/>
    <mergeCell ref="I1072:J1072"/>
    <mergeCell ref="I1073:J1073"/>
    <mergeCell ref="I1074:J1074"/>
    <mergeCell ref="I1075:J1075"/>
    <mergeCell ref="I1076:J1076"/>
    <mergeCell ref="I1077:J1077"/>
    <mergeCell ref="I1078:J1078"/>
    <mergeCell ref="I1079:J1079"/>
    <mergeCell ref="I1080:J1080"/>
    <mergeCell ref="I1081:J1081"/>
    <mergeCell ref="I1082:J1082"/>
    <mergeCell ref="I1083:J1083"/>
    <mergeCell ref="I1084:J1084"/>
    <mergeCell ref="I1085:J1085"/>
    <mergeCell ref="I1086:J1086"/>
    <mergeCell ref="I1087:J1087"/>
    <mergeCell ref="I1088:J1088"/>
    <mergeCell ref="I1089:J1089"/>
    <mergeCell ref="I1090:J1090"/>
    <mergeCell ref="I1091:J1091"/>
    <mergeCell ref="I1092:J1092"/>
    <mergeCell ref="I1093:J1093"/>
    <mergeCell ref="I1094:J1094"/>
    <mergeCell ref="I1095:J1095"/>
    <mergeCell ref="I1096:J1096"/>
    <mergeCell ref="I1097:J1097"/>
    <mergeCell ref="I1098:J1098"/>
    <mergeCell ref="I1099:J1099"/>
    <mergeCell ref="I1100:J1100"/>
    <mergeCell ref="I1101:J1101"/>
    <mergeCell ref="I1102:J1102"/>
    <mergeCell ref="I1103:J1103"/>
    <mergeCell ref="I1104:J1104"/>
    <mergeCell ref="I1105:J1105"/>
    <mergeCell ref="I1106:J1106"/>
    <mergeCell ref="I1107:J1107"/>
    <mergeCell ref="I1108:J1108"/>
    <mergeCell ref="I1109:J1109"/>
    <mergeCell ref="I1110:J1110"/>
    <mergeCell ref="I1111:J1111"/>
    <mergeCell ref="I1112:J1112"/>
    <mergeCell ref="I1113:J1113"/>
    <mergeCell ref="I1114:J1114"/>
    <mergeCell ref="I1115:J1115"/>
    <mergeCell ref="I1116:J1116"/>
    <mergeCell ref="I1117:J1117"/>
    <mergeCell ref="I1118:J1118"/>
    <mergeCell ref="I1119:J1119"/>
    <mergeCell ref="I1120:J1120"/>
    <mergeCell ref="I1121:J1121"/>
    <mergeCell ref="I1122:J1122"/>
    <mergeCell ref="I1123:J1123"/>
    <mergeCell ref="I1124:J1124"/>
    <mergeCell ref="I1125:J1125"/>
    <mergeCell ref="I1126:J1126"/>
    <mergeCell ref="I1127:J1127"/>
    <mergeCell ref="I1128:J1128"/>
    <mergeCell ref="I1129:J1129"/>
    <mergeCell ref="I1130:J1130"/>
    <mergeCell ref="I1131:J1131"/>
    <mergeCell ref="I1132:J1132"/>
    <mergeCell ref="I1133:J1133"/>
    <mergeCell ref="I1134:J1134"/>
    <mergeCell ref="I1135:J1135"/>
    <mergeCell ref="I1136:J1136"/>
    <mergeCell ref="I1137:J1137"/>
    <mergeCell ref="I1138:J1138"/>
    <mergeCell ref="I1139:J1139"/>
    <mergeCell ref="I1140:J1140"/>
    <mergeCell ref="I1141:J1141"/>
    <mergeCell ref="I1142:J1142"/>
    <mergeCell ref="I1143:J1143"/>
    <mergeCell ref="I1144:J1144"/>
    <mergeCell ref="I1145:J1145"/>
    <mergeCell ref="I1146:J1146"/>
    <mergeCell ref="I1147:J1147"/>
    <mergeCell ref="I1148:J1148"/>
    <mergeCell ref="I1149:J1149"/>
    <mergeCell ref="I1150:J1150"/>
    <mergeCell ref="I1151:J1151"/>
    <mergeCell ref="I1152:J1152"/>
    <mergeCell ref="I1153:J1153"/>
    <mergeCell ref="I1154:J1154"/>
    <mergeCell ref="I1155:J1155"/>
    <mergeCell ref="I1156:J1156"/>
    <mergeCell ref="I1157:J1157"/>
    <mergeCell ref="I1158:J1158"/>
    <mergeCell ref="I1159:J1159"/>
    <mergeCell ref="I1160:J1160"/>
    <mergeCell ref="I1161:J1161"/>
    <mergeCell ref="I1162:J1162"/>
    <mergeCell ref="I1163:J1163"/>
    <mergeCell ref="I1164:J1164"/>
    <mergeCell ref="I1165:J1165"/>
    <mergeCell ref="I1166:J1166"/>
    <mergeCell ref="I1167:J1167"/>
    <mergeCell ref="I1168:J1168"/>
    <mergeCell ref="I1169:J1169"/>
    <mergeCell ref="I1170:J1170"/>
    <mergeCell ref="I1171:J1171"/>
    <mergeCell ref="I1172:J1172"/>
    <mergeCell ref="I1173:J1173"/>
    <mergeCell ref="I1174:J1174"/>
    <mergeCell ref="I1175:J1175"/>
    <mergeCell ref="I1176:J1176"/>
    <mergeCell ref="I1177:J1177"/>
    <mergeCell ref="I1178:J1178"/>
    <mergeCell ref="I1179:J1179"/>
    <mergeCell ref="I1180:J1180"/>
    <mergeCell ref="I1181:J1181"/>
    <mergeCell ref="I1182:J1182"/>
    <mergeCell ref="I1183:J1183"/>
    <mergeCell ref="I1184:J1184"/>
    <mergeCell ref="I1185:J1185"/>
    <mergeCell ref="I1186:J1186"/>
    <mergeCell ref="I1187:J1187"/>
    <mergeCell ref="I1188:J1188"/>
    <mergeCell ref="I1189:J1189"/>
    <mergeCell ref="I1190:J1190"/>
    <mergeCell ref="I1191:J1191"/>
    <mergeCell ref="I1192:J1192"/>
    <mergeCell ref="I1193:J1193"/>
    <mergeCell ref="I1194:J1194"/>
    <mergeCell ref="I1195:J1195"/>
    <mergeCell ref="I1196:J1196"/>
    <mergeCell ref="I1197:J1197"/>
    <mergeCell ref="I1198:J1198"/>
    <mergeCell ref="I1199:J1199"/>
    <mergeCell ref="I1200:J1200"/>
    <mergeCell ref="I1201:J1201"/>
    <mergeCell ref="I1202:J1202"/>
    <mergeCell ref="I1203:J1203"/>
    <mergeCell ref="I1204:J1204"/>
    <mergeCell ref="I1205:J1205"/>
    <mergeCell ref="I1206:J1206"/>
    <mergeCell ref="I1207:J1207"/>
    <mergeCell ref="I1208:J1208"/>
    <mergeCell ref="I1209:J1209"/>
    <mergeCell ref="I1210:J1210"/>
    <mergeCell ref="I1211:J1211"/>
    <mergeCell ref="I1212:J1212"/>
    <mergeCell ref="I1213:J1213"/>
    <mergeCell ref="I1214:J1214"/>
    <mergeCell ref="I1215:J1215"/>
    <mergeCell ref="I1216:J1216"/>
    <mergeCell ref="I1217:J1217"/>
    <mergeCell ref="I1218:J1218"/>
    <mergeCell ref="I1219:J1219"/>
    <mergeCell ref="I1220:J1220"/>
    <mergeCell ref="I1221:J1221"/>
    <mergeCell ref="I1222:J1222"/>
    <mergeCell ref="I1223:J1223"/>
    <mergeCell ref="I1224:J1224"/>
    <mergeCell ref="I1225:J1225"/>
    <mergeCell ref="I1226:J1226"/>
    <mergeCell ref="I1227:J1227"/>
    <mergeCell ref="I1228:J1228"/>
    <mergeCell ref="I1229:J1229"/>
    <mergeCell ref="I1230:J1230"/>
    <mergeCell ref="I1231:J1231"/>
    <mergeCell ref="I1232:J1232"/>
    <mergeCell ref="I1233:J1233"/>
    <mergeCell ref="I1234:J1234"/>
    <mergeCell ref="I1235:J1235"/>
  </mergeCells>
  <conditionalFormatting sqref="H703">
    <cfRule type="expression" dxfId="0" priority="1">
      <formula>SEARCH("patched",$G704) </formula>
    </cfRule>
  </conditionalFormatting>
  <conditionalFormatting sqref="F695">
    <cfRule type="expression" dxfId="0" priority="2">
      <formula>SEARCH("patched",$G696) </formula>
    </cfRule>
  </conditionalFormatting>
  <conditionalFormatting sqref="H661:H662">
    <cfRule type="expression" dxfId="0" priority="3">
      <formula>SEARCH("patched",$G662) </formula>
    </cfRule>
  </conditionalFormatting>
  <conditionalFormatting sqref="D559">
    <cfRule type="expression" dxfId="0" priority="4">
      <formula>SEARCH("patched",$G560) </formula>
    </cfRule>
  </conditionalFormatting>
  <conditionalFormatting sqref="E509">
    <cfRule type="expression" dxfId="0" priority="5">
      <formula>SEARCH("patched",$G510) </formula>
    </cfRule>
  </conditionalFormatting>
  <conditionalFormatting sqref="B476">
    <cfRule type="expression" dxfId="0" priority="6">
      <formula>SEARCH("patched",$G472) </formula>
    </cfRule>
  </conditionalFormatting>
  <conditionalFormatting sqref="B384:B700 B702:B704 B706:B1428">
    <cfRule type="containsText" dxfId="1" priority="7" operator="containsText" text="Patched">
      <formula>NOT(ISERROR(SEARCH(("Patched"),(B384))))</formula>
    </cfRule>
  </conditionalFormatting>
  <conditionalFormatting sqref="B4:C700 D4:D558 E4:E508 F4:F694 G4:G704 H4:H660 E510:E700 D561:D700 H663:H700 F696:F700 B702:F704 H702 H705:H723 B706:B1428 C706:G723 C725:E1428 F725 G725:H1428 F727:F1428">
    <cfRule type="expression" dxfId="0" priority="8">
      <formula>SEARCH("patched",$G4) </formula>
    </cfRule>
  </conditionalFormatting>
  <hyperlinks>
    <hyperlink r:id="rId2" ref="K1"/>
    <hyperlink r:id="rId3" ref="D25"/>
    <hyperlink r:id="rId4" ref="D26"/>
    <hyperlink r:id="rId5" ref="D30"/>
    <hyperlink r:id="rId6" ref="D32"/>
    <hyperlink r:id="rId7" ref="D40"/>
    <hyperlink r:id="rId8" ref="D73"/>
    <hyperlink r:id="rId9" ref="D82"/>
    <hyperlink r:id="rId10" ref="D90"/>
    <hyperlink r:id="rId11" ref="D91"/>
    <hyperlink r:id="rId12" ref="D103"/>
    <hyperlink r:id="rId13" ref="D106"/>
    <hyperlink r:id="rId14" ref="D111"/>
    <hyperlink r:id="rId15" ref="D129"/>
    <hyperlink r:id="rId16" ref="D182"/>
    <hyperlink r:id="rId17" ref="D184"/>
    <hyperlink r:id="rId18" ref="D187"/>
    <hyperlink r:id="rId19" ref="D192"/>
    <hyperlink r:id="rId20" ref="D198"/>
    <hyperlink r:id="rId21" ref="D200"/>
    <hyperlink r:id="rId22" ref="D215"/>
    <hyperlink r:id="rId23" ref="D221"/>
    <hyperlink r:id="rId24" ref="D222"/>
    <hyperlink r:id="rId25" ref="D223"/>
    <hyperlink r:id="rId26" ref="D224"/>
    <hyperlink r:id="rId27" ref="D239"/>
    <hyperlink r:id="rId28" ref="D244"/>
    <hyperlink r:id="rId29" ref="D248"/>
    <hyperlink r:id="rId30" ref="D252"/>
    <hyperlink r:id="rId31" ref="D253"/>
    <hyperlink r:id="rId32" ref="D254"/>
    <hyperlink r:id="rId33" ref="D255"/>
    <hyperlink r:id="rId34" ref="D256"/>
    <hyperlink r:id="rId35" ref="D263"/>
    <hyperlink r:id="rId36" ref="D269"/>
    <hyperlink r:id="rId37" ref="D272"/>
    <hyperlink r:id="rId38" ref="D275"/>
    <hyperlink r:id="rId39" ref="D278"/>
    <hyperlink r:id="rId40" ref="D279"/>
    <hyperlink r:id="rId41" ref="D282"/>
    <hyperlink r:id="rId42" ref="D284"/>
    <hyperlink r:id="rId43" ref="D286"/>
    <hyperlink r:id="rId44" ref="D287"/>
    <hyperlink r:id="rId45" ref="D294"/>
    <hyperlink r:id="rId46" ref="D311"/>
    <hyperlink r:id="rId47" ref="D320"/>
    <hyperlink r:id="rId48" ref="D321"/>
    <hyperlink r:id="rId49" ref="D322"/>
    <hyperlink r:id="rId50" ref="D326"/>
    <hyperlink r:id="rId51" ref="D327"/>
    <hyperlink r:id="rId52" ref="D330"/>
    <hyperlink r:id="rId53" ref="D334"/>
    <hyperlink r:id="rId54" ref="D335"/>
    <hyperlink r:id="rId55" ref="D339"/>
    <hyperlink r:id="rId56" ref="D346"/>
    <hyperlink r:id="rId57" ref="D350"/>
    <hyperlink r:id="rId58" ref="D365"/>
    <hyperlink r:id="rId59" ref="D366"/>
    <hyperlink r:id="rId60" ref="D382"/>
    <hyperlink r:id="rId61" ref="D383"/>
    <hyperlink r:id="rId62" ref="D391"/>
    <hyperlink r:id="rId63" ref="D393"/>
    <hyperlink r:id="rId64" ref="D395"/>
    <hyperlink r:id="rId65" ref="D406"/>
    <hyperlink r:id="rId66" ref="D407"/>
    <hyperlink r:id="rId67" ref="D440"/>
    <hyperlink r:id="rId68" ref="D441"/>
    <hyperlink r:id="rId69" ref="D461"/>
    <hyperlink r:id="rId70" ref="D469"/>
    <hyperlink r:id="rId71" ref="D470"/>
    <hyperlink r:id="rId72" ref="D509"/>
    <hyperlink r:id="rId73" ref="D519"/>
    <hyperlink r:id="rId74" ref="D521"/>
    <hyperlink r:id="rId75" ref="D534"/>
    <hyperlink r:id="rId76" ref="D542"/>
    <hyperlink r:id="rId77" ref="D543"/>
    <hyperlink r:id="rId78" ref="D544"/>
    <hyperlink r:id="rId79" ref="D566"/>
    <hyperlink r:id="rId80" ref="D573"/>
    <hyperlink r:id="rId81" ref="D575"/>
    <hyperlink r:id="rId82" ref="D579"/>
    <hyperlink r:id="rId83" ref="D590"/>
    <hyperlink r:id="rId84" ref="D604"/>
    <hyperlink r:id="rId85" ref="D631"/>
    <hyperlink r:id="rId86" ref="D645"/>
    <hyperlink r:id="rId87" ref="D646"/>
    <hyperlink r:id="rId88" ref="D653"/>
    <hyperlink r:id="rId89" ref="D654"/>
    <hyperlink r:id="rId90" ref="D655"/>
    <hyperlink r:id="rId91" ref="D661"/>
    <hyperlink r:id="rId92" ref="D665"/>
    <hyperlink r:id="rId93" ref="D674"/>
    <hyperlink r:id="rId94" ref="D679"/>
    <hyperlink r:id="rId95" ref="D687"/>
    <hyperlink r:id="rId96" ref="D696"/>
    <hyperlink r:id="rId97" ref="D701"/>
    <hyperlink r:id="rId98" ref="D703"/>
    <hyperlink r:id="rId99" ref="D716"/>
    <hyperlink r:id="rId100" ref="D717"/>
    <hyperlink r:id="rId101" ref="D718"/>
    <hyperlink r:id="rId102" ref="D726"/>
  </hyperlinks>
  <printOptions gridLines="1" horizontalCentered="1"/>
  <pageMargins bottom="0.75" footer="0.0" header="0.0" left="0.25" right="0.25" top="0.75"/>
  <pageSetup fitToHeight="0" paperSize="9" orientation="portrait" pageOrder="overThenDown"/>
  <drawing r:id="rId103"/>
  <legacyDrawing r:id="rId10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8.43"/>
    <col customWidth="1" min="2" max="2" width="9.43"/>
    <col customWidth="1" min="3" max="3" width="12.14"/>
    <col customWidth="1" min="4" max="4" width="30.14"/>
    <col customWidth="1" min="5" max="5" width="16.0"/>
    <col customWidth="1" min="6" max="6" width="20.43"/>
    <col customWidth="1" min="7" max="7" width="27.86"/>
    <col customWidth="1" min="8" max="8" width="18.43"/>
    <col customWidth="1" min="9" max="9" width="2.57"/>
    <col customWidth="1" min="10" max="10" width="8.86"/>
  </cols>
  <sheetData>
    <row r="1">
      <c r="A1" s="1" t="s">
        <v>58</v>
      </c>
      <c r="B1" s="2"/>
      <c r="C1" s="2"/>
      <c r="D1" s="3"/>
      <c r="E1" s="4" t="s">
        <v>1</v>
      </c>
      <c r="F1" s="2"/>
      <c r="G1" s="5" t="s">
        <v>2</v>
      </c>
      <c r="H1" s="6" t="s">
        <v>3</v>
      </c>
      <c r="I1" s="2"/>
      <c r="J1" s="7">
        <f>COUNTIF(F4:F1456, "&lt;&gt;")</f>
        <v>732</v>
      </c>
    </row>
    <row r="2">
      <c r="A2" s="9"/>
      <c r="B2" s="10"/>
      <c r="C2" s="10"/>
      <c r="D2" s="11"/>
      <c r="E2" s="9"/>
      <c r="F2" s="10"/>
      <c r="G2" s="11"/>
      <c r="H2" s="9"/>
      <c r="I2" s="10"/>
      <c r="J2" s="11"/>
    </row>
    <row r="3">
      <c r="A3" s="12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12" t="s">
        <v>10</v>
      </c>
      <c r="G3" s="12" t="s">
        <v>11</v>
      </c>
      <c r="H3" s="12" t="s">
        <v>12</v>
      </c>
      <c r="I3" s="12" t="s">
        <v>13</v>
      </c>
    </row>
    <row r="4">
      <c r="A4" s="16">
        <v>1.0</v>
      </c>
      <c r="B4" s="17" t="s">
        <v>15</v>
      </c>
      <c r="C4" s="17" t="s">
        <v>16</v>
      </c>
      <c r="D4" s="17" t="s">
        <v>17</v>
      </c>
      <c r="E4" s="18">
        <v>42797.0</v>
      </c>
      <c r="F4" s="19" t="s">
        <v>18</v>
      </c>
      <c r="G4" s="17" t="s">
        <v>19</v>
      </c>
      <c r="H4" s="17" t="s">
        <v>20</v>
      </c>
      <c r="I4" s="20" t="s">
        <v>21</v>
      </c>
    </row>
    <row r="5">
      <c r="A5" s="16">
        <v>2.0</v>
      </c>
      <c r="B5" s="17" t="s">
        <v>23</v>
      </c>
      <c r="C5" s="17" t="s">
        <v>16</v>
      </c>
      <c r="D5" s="17" t="s">
        <v>24</v>
      </c>
      <c r="E5" s="18">
        <v>42797.0</v>
      </c>
      <c r="F5" s="19" t="s">
        <v>25</v>
      </c>
      <c r="G5" s="17" t="s">
        <v>19</v>
      </c>
      <c r="H5" s="17" t="s">
        <v>26</v>
      </c>
      <c r="I5" s="20" t="s">
        <v>21</v>
      </c>
    </row>
    <row r="6">
      <c r="A6" s="16">
        <v>3.0</v>
      </c>
      <c r="B6" s="17" t="s">
        <v>23</v>
      </c>
      <c r="C6" s="17" t="s">
        <v>16</v>
      </c>
      <c r="D6" s="17" t="s">
        <v>28</v>
      </c>
      <c r="E6" s="18">
        <v>42797.0</v>
      </c>
      <c r="F6" s="19" t="s">
        <v>29</v>
      </c>
      <c r="G6" s="17" t="s">
        <v>19</v>
      </c>
      <c r="H6" s="17" t="s">
        <v>30</v>
      </c>
      <c r="I6" s="20" t="s">
        <v>21</v>
      </c>
    </row>
    <row r="7">
      <c r="A7" s="16">
        <v>4.0</v>
      </c>
      <c r="B7" s="17" t="s">
        <v>23</v>
      </c>
      <c r="C7" s="17" t="s">
        <v>16</v>
      </c>
      <c r="D7" s="17" t="s">
        <v>28</v>
      </c>
      <c r="E7" s="18">
        <v>42912.0</v>
      </c>
      <c r="F7" s="19" t="s">
        <v>32</v>
      </c>
      <c r="G7" s="17" t="s">
        <v>19</v>
      </c>
      <c r="H7" s="17" t="s">
        <v>33</v>
      </c>
      <c r="I7" s="20" t="s">
        <v>21</v>
      </c>
    </row>
    <row r="8">
      <c r="A8" s="16">
        <v>5.0</v>
      </c>
      <c r="B8" s="17" t="s">
        <v>23</v>
      </c>
      <c r="C8" s="17" t="s">
        <v>16</v>
      </c>
      <c r="D8" s="17" t="s">
        <v>28</v>
      </c>
      <c r="E8" s="17" t="s">
        <v>28</v>
      </c>
      <c r="F8" s="19" t="s">
        <v>35</v>
      </c>
      <c r="G8" s="17" t="s">
        <v>19</v>
      </c>
      <c r="H8" s="17" t="s">
        <v>36</v>
      </c>
      <c r="I8" s="20" t="s">
        <v>21</v>
      </c>
    </row>
    <row r="9">
      <c r="A9" s="16">
        <v>6.0</v>
      </c>
      <c r="B9" s="17" t="s">
        <v>23</v>
      </c>
      <c r="C9" s="17" t="s">
        <v>16</v>
      </c>
      <c r="D9" s="17" t="s">
        <v>28</v>
      </c>
      <c r="E9" s="17" t="s">
        <v>28</v>
      </c>
      <c r="F9" s="19" t="s">
        <v>35</v>
      </c>
      <c r="G9" s="17" t="s">
        <v>19</v>
      </c>
      <c r="H9" s="17" t="s">
        <v>38</v>
      </c>
      <c r="I9" s="20" t="s">
        <v>21</v>
      </c>
    </row>
    <row r="10">
      <c r="A10" s="16">
        <v>7.0</v>
      </c>
      <c r="B10" s="17" t="s">
        <v>23</v>
      </c>
      <c r="C10" s="17" t="s">
        <v>39</v>
      </c>
      <c r="D10" s="17" t="s">
        <v>40</v>
      </c>
      <c r="E10" s="18">
        <v>42980.0</v>
      </c>
      <c r="F10" s="19" t="s">
        <v>41</v>
      </c>
      <c r="G10" s="17" t="s">
        <v>42</v>
      </c>
      <c r="H10" s="17" t="s">
        <v>30</v>
      </c>
      <c r="I10" s="20" t="s">
        <v>21</v>
      </c>
    </row>
    <row r="11">
      <c r="A11" s="16">
        <v>8.0</v>
      </c>
      <c r="B11" s="17" t="s">
        <v>23</v>
      </c>
      <c r="C11" s="17" t="s">
        <v>16</v>
      </c>
      <c r="D11" s="17" t="s">
        <v>28</v>
      </c>
      <c r="E11" s="18">
        <v>42970.0</v>
      </c>
      <c r="F11" s="19" t="s">
        <v>44</v>
      </c>
      <c r="G11" s="17" t="s">
        <v>45</v>
      </c>
      <c r="H11" s="17" t="s">
        <v>28</v>
      </c>
      <c r="I11" s="20" t="s">
        <v>21</v>
      </c>
    </row>
    <row r="12">
      <c r="A12" s="16">
        <v>9.0</v>
      </c>
      <c r="B12" s="17" t="s">
        <v>23</v>
      </c>
      <c r="C12" s="17" t="s">
        <v>39</v>
      </c>
      <c r="D12" s="17" t="s">
        <v>28</v>
      </c>
      <c r="E12" s="18">
        <v>42965.0</v>
      </c>
      <c r="F12" s="19" t="s">
        <v>47</v>
      </c>
      <c r="G12" s="17" t="s">
        <v>45</v>
      </c>
      <c r="H12" s="17" t="s">
        <v>48</v>
      </c>
      <c r="I12" s="20" t="s">
        <v>21</v>
      </c>
    </row>
    <row r="13">
      <c r="A13" s="16">
        <v>10.0</v>
      </c>
      <c r="B13" s="17" t="s">
        <v>23</v>
      </c>
      <c r="C13" s="17" t="s">
        <v>50</v>
      </c>
      <c r="D13" s="17" t="s">
        <v>40</v>
      </c>
      <c r="E13" s="17" t="s">
        <v>28</v>
      </c>
      <c r="F13" s="19" t="s">
        <v>51</v>
      </c>
      <c r="G13" s="17" t="s">
        <v>52</v>
      </c>
      <c r="H13" s="17" t="s">
        <v>28</v>
      </c>
      <c r="I13" s="20" t="s">
        <v>21</v>
      </c>
    </row>
    <row r="14">
      <c r="A14" s="16">
        <v>11.0</v>
      </c>
      <c r="B14" s="17" t="s">
        <v>23</v>
      </c>
      <c r="C14" s="17" t="s">
        <v>50</v>
      </c>
      <c r="D14" s="17" t="s">
        <v>28</v>
      </c>
      <c r="E14" s="17" t="s">
        <v>28</v>
      </c>
      <c r="F14" s="19" t="s">
        <v>51</v>
      </c>
      <c r="G14" s="17" t="s">
        <v>54</v>
      </c>
      <c r="H14" s="17" t="s">
        <v>55</v>
      </c>
      <c r="I14" s="20" t="s">
        <v>21</v>
      </c>
    </row>
    <row r="15">
      <c r="A15" s="16">
        <v>12.0</v>
      </c>
      <c r="B15" s="17" t="s">
        <v>28</v>
      </c>
      <c r="C15" s="17" t="s">
        <v>39</v>
      </c>
      <c r="D15" s="17" t="s">
        <v>28</v>
      </c>
      <c r="E15" s="18">
        <v>42969.0</v>
      </c>
      <c r="F15" s="19" t="s">
        <v>56</v>
      </c>
      <c r="G15" s="17" t="s">
        <v>52</v>
      </c>
      <c r="H15" s="17" t="s">
        <v>28</v>
      </c>
      <c r="I15" s="20" t="s">
        <v>21</v>
      </c>
    </row>
    <row r="16">
      <c r="A16" s="16">
        <v>13.0</v>
      </c>
      <c r="B16" s="17" t="s">
        <v>23</v>
      </c>
      <c r="C16" s="17" t="s">
        <v>50</v>
      </c>
      <c r="D16" s="17" t="s">
        <v>28</v>
      </c>
      <c r="E16" s="18">
        <v>42938.0</v>
      </c>
      <c r="F16" s="19" t="s">
        <v>59</v>
      </c>
      <c r="G16" s="17" t="s">
        <v>42</v>
      </c>
      <c r="H16" s="17" t="s">
        <v>60</v>
      </c>
      <c r="I16" s="20" t="s">
        <v>21</v>
      </c>
    </row>
    <row r="17">
      <c r="A17" s="16">
        <v>14.0</v>
      </c>
      <c r="B17" s="17" t="s">
        <v>23</v>
      </c>
      <c r="C17" s="17" t="s">
        <v>39</v>
      </c>
      <c r="D17" s="17" t="s">
        <v>61</v>
      </c>
      <c r="E17" s="18">
        <v>42797.0</v>
      </c>
      <c r="F17" s="19" t="s">
        <v>62</v>
      </c>
      <c r="G17" s="17" t="s">
        <v>19</v>
      </c>
      <c r="H17" s="17">
        <v>466.0</v>
      </c>
      <c r="I17" s="20" t="s">
        <v>21</v>
      </c>
    </row>
    <row r="18">
      <c r="A18" s="16">
        <v>15.0</v>
      </c>
      <c r="B18" s="17" t="s">
        <v>15</v>
      </c>
      <c r="C18" s="17" t="s">
        <v>16</v>
      </c>
      <c r="D18" s="17" t="s">
        <v>28</v>
      </c>
      <c r="E18" s="18">
        <v>42797.0</v>
      </c>
      <c r="F18" s="19" t="s">
        <v>63</v>
      </c>
      <c r="G18" s="17" t="s">
        <v>19</v>
      </c>
      <c r="H18" s="17" t="s">
        <v>64</v>
      </c>
      <c r="I18" s="20" t="s">
        <v>21</v>
      </c>
    </row>
    <row r="19">
      <c r="A19" s="16">
        <v>16.0</v>
      </c>
      <c r="B19" s="17" t="s">
        <v>23</v>
      </c>
      <c r="C19" s="17" t="s">
        <v>39</v>
      </c>
      <c r="D19" s="17" t="s">
        <v>28</v>
      </c>
      <c r="E19" s="18">
        <v>42798.0</v>
      </c>
      <c r="F19" s="19" t="s">
        <v>65</v>
      </c>
      <c r="G19" s="17" t="s">
        <v>19</v>
      </c>
      <c r="H19" s="17" t="s">
        <v>66</v>
      </c>
      <c r="I19" s="20" t="s">
        <v>21</v>
      </c>
    </row>
    <row r="20">
      <c r="A20" s="16">
        <v>17.0</v>
      </c>
      <c r="B20" s="17" t="s">
        <v>23</v>
      </c>
      <c r="C20" s="17" t="s">
        <v>39</v>
      </c>
      <c r="D20" s="17" t="s">
        <v>28</v>
      </c>
      <c r="E20" s="17" t="s">
        <v>28</v>
      </c>
      <c r="F20" s="19" t="s">
        <v>68</v>
      </c>
      <c r="G20" s="17" t="s">
        <v>19</v>
      </c>
      <c r="H20" s="17" t="s">
        <v>69</v>
      </c>
      <c r="I20" s="20" t="s">
        <v>21</v>
      </c>
    </row>
    <row r="21">
      <c r="A21" s="16">
        <v>18.0</v>
      </c>
      <c r="B21" s="17" t="s">
        <v>23</v>
      </c>
      <c r="C21" s="17" t="s">
        <v>39</v>
      </c>
      <c r="D21" s="17" t="s">
        <v>70</v>
      </c>
      <c r="E21" s="18">
        <v>42797.0</v>
      </c>
      <c r="F21" s="19" t="s">
        <v>71</v>
      </c>
      <c r="G21" s="17" t="s">
        <v>19</v>
      </c>
      <c r="H21" s="17" t="s">
        <v>28</v>
      </c>
      <c r="I21" s="20" t="s">
        <v>21</v>
      </c>
    </row>
    <row r="22">
      <c r="A22" s="16">
        <v>19.0</v>
      </c>
      <c r="B22" s="17" t="s">
        <v>72</v>
      </c>
      <c r="C22" s="17" t="s">
        <v>39</v>
      </c>
      <c r="D22" s="17" t="s">
        <v>28</v>
      </c>
      <c r="E22" s="18">
        <v>42797.0</v>
      </c>
      <c r="F22" s="19" t="s">
        <v>73</v>
      </c>
      <c r="G22" s="17" t="s">
        <v>19</v>
      </c>
      <c r="H22" s="17" t="s">
        <v>74</v>
      </c>
      <c r="I22" s="20" t="s">
        <v>21</v>
      </c>
    </row>
    <row r="23">
      <c r="A23" s="16">
        <v>20.0</v>
      </c>
      <c r="B23" s="17" t="s">
        <v>23</v>
      </c>
      <c r="C23" s="17" t="s">
        <v>16</v>
      </c>
      <c r="D23" s="17" t="s">
        <v>28</v>
      </c>
      <c r="E23" s="17" t="s">
        <v>28</v>
      </c>
      <c r="F23" s="19" t="s">
        <v>75</v>
      </c>
      <c r="G23" s="17" t="s">
        <v>54</v>
      </c>
      <c r="H23" s="17" t="s">
        <v>77</v>
      </c>
      <c r="I23" s="20" t="s">
        <v>21</v>
      </c>
    </row>
    <row r="24">
      <c r="A24" s="16">
        <v>21.0</v>
      </c>
      <c r="B24" s="17" t="s">
        <v>23</v>
      </c>
      <c r="C24" s="17" t="s">
        <v>16</v>
      </c>
      <c r="D24" s="17" t="s">
        <v>28</v>
      </c>
      <c r="E24" s="17" t="s">
        <v>28</v>
      </c>
      <c r="F24" s="19" t="s">
        <v>78</v>
      </c>
      <c r="G24" s="17" t="s">
        <v>45</v>
      </c>
      <c r="H24" s="17" t="s">
        <v>77</v>
      </c>
      <c r="I24" s="20" t="s">
        <v>21</v>
      </c>
    </row>
    <row r="25">
      <c r="A25" s="16">
        <v>22.0</v>
      </c>
      <c r="B25" s="17" t="s">
        <v>23</v>
      </c>
      <c r="C25" s="17" t="s">
        <v>39</v>
      </c>
      <c r="D25" s="35" t="s">
        <v>80</v>
      </c>
      <c r="E25" s="18">
        <v>42982.0</v>
      </c>
      <c r="F25" s="19" t="s">
        <v>84</v>
      </c>
      <c r="G25" s="17" t="s">
        <v>42</v>
      </c>
      <c r="H25" s="17" t="s">
        <v>28</v>
      </c>
      <c r="I25" s="20" t="s">
        <v>21</v>
      </c>
    </row>
    <row r="26">
      <c r="A26" s="16">
        <v>23.0</v>
      </c>
      <c r="B26" s="17" t="s">
        <v>23</v>
      </c>
      <c r="C26" s="17" t="s">
        <v>16</v>
      </c>
      <c r="D26" s="36" t="s">
        <v>85</v>
      </c>
      <c r="E26" s="18">
        <v>42965.0</v>
      </c>
      <c r="F26" s="19" t="s">
        <v>86</v>
      </c>
      <c r="G26" s="17" t="s">
        <v>45</v>
      </c>
      <c r="H26" s="17" t="s">
        <v>87</v>
      </c>
      <c r="I26" s="20" t="s">
        <v>21</v>
      </c>
    </row>
    <row r="27">
      <c r="A27" s="16">
        <v>24.0</v>
      </c>
      <c r="B27" s="17" t="s">
        <v>23</v>
      </c>
      <c r="C27" s="17" t="s">
        <v>28</v>
      </c>
      <c r="D27" s="17" t="s">
        <v>88</v>
      </c>
      <c r="E27" s="18">
        <v>42803.0</v>
      </c>
      <c r="F27" s="19" t="s">
        <v>89</v>
      </c>
      <c r="G27" s="17" t="s">
        <v>19</v>
      </c>
      <c r="H27" s="17" t="s">
        <v>90</v>
      </c>
      <c r="I27" s="20" t="s">
        <v>21</v>
      </c>
    </row>
    <row r="28">
      <c r="A28" s="16">
        <v>25.0</v>
      </c>
      <c r="B28" s="17" t="s">
        <v>23</v>
      </c>
      <c r="C28" s="17" t="s">
        <v>39</v>
      </c>
      <c r="D28" s="17" t="s">
        <v>91</v>
      </c>
      <c r="E28" s="18">
        <v>42881.0</v>
      </c>
      <c r="F28" s="19" t="s">
        <v>89</v>
      </c>
      <c r="G28" s="17" t="s">
        <v>19</v>
      </c>
      <c r="H28" s="17" t="s">
        <v>92</v>
      </c>
      <c r="I28" s="20" t="s">
        <v>21</v>
      </c>
    </row>
    <row r="29">
      <c r="A29" s="16">
        <v>26.0</v>
      </c>
      <c r="B29" s="17" t="s">
        <v>23</v>
      </c>
      <c r="C29" s="17" t="s">
        <v>28</v>
      </c>
      <c r="D29" s="17" t="s">
        <v>28</v>
      </c>
      <c r="E29" s="17" t="s">
        <v>28</v>
      </c>
      <c r="F29" s="19" t="s">
        <v>89</v>
      </c>
      <c r="G29" s="17" t="s">
        <v>19</v>
      </c>
      <c r="H29" s="17" t="s">
        <v>93</v>
      </c>
      <c r="I29" s="20" t="s">
        <v>21</v>
      </c>
    </row>
    <row r="30">
      <c r="A30" s="16">
        <v>27.0</v>
      </c>
      <c r="B30" s="17" t="s">
        <v>23</v>
      </c>
      <c r="C30" s="17" t="s">
        <v>39</v>
      </c>
      <c r="D30" s="36" t="s">
        <v>94</v>
      </c>
      <c r="E30" s="17" t="s">
        <v>98</v>
      </c>
      <c r="F30" s="19" t="s">
        <v>89</v>
      </c>
      <c r="G30" s="17" t="s">
        <v>54</v>
      </c>
      <c r="H30" s="17">
        <v>3.0</v>
      </c>
      <c r="I30" s="20" t="s">
        <v>21</v>
      </c>
    </row>
    <row r="31">
      <c r="A31" s="16">
        <v>28.0</v>
      </c>
      <c r="B31" s="17" t="s">
        <v>23</v>
      </c>
      <c r="C31" s="17" t="s">
        <v>39</v>
      </c>
      <c r="D31" s="17" t="s">
        <v>28</v>
      </c>
      <c r="E31" s="18">
        <v>42968.0</v>
      </c>
      <c r="F31" s="19" t="s">
        <v>100</v>
      </c>
      <c r="G31" s="17" t="s">
        <v>42</v>
      </c>
      <c r="H31" s="17" t="s">
        <v>101</v>
      </c>
      <c r="I31" s="20" t="s">
        <v>21</v>
      </c>
    </row>
    <row r="32">
      <c r="A32" s="16">
        <v>29.0</v>
      </c>
      <c r="B32" s="17" t="s">
        <v>23</v>
      </c>
      <c r="C32" s="17" t="s">
        <v>39</v>
      </c>
      <c r="D32" s="36" t="s">
        <v>94</v>
      </c>
      <c r="E32" s="18">
        <v>42966.0</v>
      </c>
      <c r="F32" s="19" t="s">
        <v>102</v>
      </c>
      <c r="G32" s="17" t="s">
        <v>42</v>
      </c>
      <c r="H32" s="17" t="s">
        <v>103</v>
      </c>
      <c r="I32" s="20" t="s">
        <v>21</v>
      </c>
    </row>
    <row r="33">
      <c r="A33" s="16">
        <v>30.0</v>
      </c>
      <c r="B33" s="17" t="s">
        <v>23</v>
      </c>
      <c r="C33" s="17" t="s">
        <v>39</v>
      </c>
      <c r="D33" s="17" t="s">
        <v>28</v>
      </c>
      <c r="E33" s="18">
        <v>42987.0</v>
      </c>
      <c r="F33" s="19" t="s">
        <v>105</v>
      </c>
      <c r="G33" s="17" t="s">
        <v>42</v>
      </c>
      <c r="H33" s="17" t="s">
        <v>66</v>
      </c>
      <c r="I33" s="20" t="s">
        <v>21</v>
      </c>
    </row>
    <row r="34">
      <c r="A34" s="16">
        <v>31.0</v>
      </c>
      <c r="B34" s="17" t="s">
        <v>15</v>
      </c>
      <c r="C34" s="17" t="s">
        <v>39</v>
      </c>
      <c r="D34" s="17" t="s">
        <v>28</v>
      </c>
      <c r="E34" s="17" t="s">
        <v>28</v>
      </c>
      <c r="F34" s="19" t="s">
        <v>106</v>
      </c>
      <c r="G34" s="17" t="s">
        <v>42</v>
      </c>
      <c r="H34" s="17" t="s">
        <v>107</v>
      </c>
      <c r="I34" s="20" t="s">
        <v>21</v>
      </c>
    </row>
    <row r="35">
      <c r="A35" s="16">
        <v>32.0</v>
      </c>
      <c r="B35" s="17" t="s">
        <v>72</v>
      </c>
      <c r="C35" s="17" t="s">
        <v>16</v>
      </c>
      <c r="D35" s="17" t="s">
        <v>108</v>
      </c>
      <c r="E35" s="18">
        <v>42795.0</v>
      </c>
      <c r="F35" s="19" t="s">
        <v>109</v>
      </c>
      <c r="G35" s="17" t="s">
        <v>19</v>
      </c>
      <c r="H35" s="17" t="s">
        <v>110</v>
      </c>
      <c r="I35" s="20" t="s">
        <v>21</v>
      </c>
    </row>
    <row r="36">
      <c r="A36" s="16">
        <v>33.0</v>
      </c>
      <c r="B36" s="17" t="s">
        <v>72</v>
      </c>
      <c r="C36" s="17" t="s">
        <v>16</v>
      </c>
      <c r="D36" s="17" t="s">
        <v>70</v>
      </c>
      <c r="E36" s="18">
        <v>42797.0</v>
      </c>
      <c r="F36" s="19" t="s">
        <v>111</v>
      </c>
      <c r="G36" s="17" t="s">
        <v>19</v>
      </c>
      <c r="H36" s="17" t="s">
        <v>112</v>
      </c>
      <c r="I36" s="20" t="s">
        <v>21</v>
      </c>
    </row>
    <row r="37">
      <c r="A37" s="16">
        <v>34.0</v>
      </c>
      <c r="B37" s="17" t="s">
        <v>72</v>
      </c>
      <c r="C37" s="17" t="s">
        <v>16</v>
      </c>
      <c r="D37" s="17" t="s">
        <v>113</v>
      </c>
      <c r="E37" s="18">
        <v>42797.0</v>
      </c>
      <c r="F37" s="19" t="s">
        <v>114</v>
      </c>
      <c r="G37" s="17" t="s">
        <v>19</v>
      </c>
      <c r="H37" s="17" t="s">
        <v>116</v>
      </c>
      <c r="I37" s="20" t="s">
        <v>21</v>
      </c>
    </row>
    <row r="38">
      <c r="A38" s="16">
        <v>35.0</v>
      </c>
      <c r="B38" s="17" t="s">
        <v>72</v>
      </c>
      <c r="C38" s="17" t="s">
        <v>39</v>
      </c>
      <c r="D38" s="17" t="s">
        <v>108</v>
      </c>
      <c r="E38" s="18">
        <v>42795.0</v>
      </c>
      <c r="F38" s="19" t="s">
        <v>117</v>
      </c>
      <c r="G38" s="17" t="s">
        <v>19</v>
      </c>
      <c r="H38" s="17" t="s">
        <v>110</v>
      </c>
      <c r="I38" s="20" t="s">
        <v>21</v>
      </c>
    </row>
    <row r="39">
      <c r="A39" s="16">
        <v>36.0</v>
      </c>
      <c r="B39" s="17" t="s">
        <v>72</v>
      </c>
      <c r="C39" s="17" t="s">
        <v>16</v>
      </c>
      <c r="D39" s="17" t="s">
        <v>28</v>
      </c>
      <c r="E39" s="17" t="s">
        <v>28</v>
      </c>
      <c r="F39" s="19" t="s">
        <v>119</v>
      </c>
      <c r="G39" s="17" t="s">
        <v>19</v>
      </c>
      <c r="H39" s="17" t="s">
        <v>120</v>
      </c>
      <c r="I39" s="20" t="s">
        <v>21</v>
      </c>
    </row>
    <row r="40">
      <c r="A40" s="16">
        <v>37.0</v>
      </c>
      <c r="B40" s="17" t="s">
        <v>72</v>
      </c>
      <c r="C40" s="17" t="s">
        <v>39</v>
      </c>
      <c r="D40" s="36" t="s">
        <v>121</v>
      </c>
      <c r="E40" s="18">
        <v>42797.0</v>
      </c>
      <c r="F40" s="19" t="s">
        <v>123</v>
      </c>
      <c r="G40" s="17" t="s">
        <v>19</v>
      </c>
      <c r="H40" s="17" t="s">
        <v>124</v>
      </c>
      <c r="I40" s="20" t="s">
        <v>21</v>
      </c>
    </row>
    <row r="41">
      <c r="A41" s="16">
        <v>38.0</v>
      </c>
      <c r="B41" s="17" t="s">
        <v>72</v>
      </c>
      <c r="C41" s="17" t="s">
        <v>39</v>
      </c>
      <c r="D41" s="17" t="s">
        <v>125</v>
      </c>
      <c r="E41" s="18">
        <v>42797.0</v>
      </c>
      <c r="F41" s="19" t="s">
        <v>126</v>
      </c>
      <c r="G41" s="17" t="s">
        <v>19</v>
      </c>
      <c r="H41" s="17" t="s">
        <v>127</v>
      </c>
      <c r="I41" s="20" t="s">
        <v>21</v>
      </c>
    </row>
    <row r="42">
      <c r="A42" s="16">
        <v>39.0</v>
      </c>
      <c r="B42" s="17" t="s">
        <v>72</v>
      </c>
      <c r="C42" s="17" t="s">
        <v>16</v>
      </c>
      <c r="D42" s="17" t="s">
        <v>70</v>
      </c>
      <c r="E42" s="18">
        <v>42965.0</v>
      </c>
      <c r="F42" s="19" t="s">
        <v>128</v>
      </c>
      <c r="G42" s="17" t="s">
        <v>19</v>
      </c>
      <c r="H42" s="17" t="s">
        <v>129</v>
      </c>
      <c r="I42" s="20" t="s">
        <v>21</v>
      </c>
    </row>
    <row r="43">
      <c r="A43" s="16">
        <v>40.0</v>
      </c>
      <c r="B43" s="17" t="s">
        <v>72</v>
      </c>
      <c r="C43" s="17" t="s">
        <v>39</v>
      </c>
      <c r="D43" s="17" t="s">
        <v>28</v>
      </c>
      <c r="E43" s="18">
        <v>42854.0</v>
      </c>
      <c r="F43" s="19" t="s">
        <v>130</v>
      </c>
      <c r="G43" s="17" t="s">
        <v>131</v>
      </c>
      <c r="H43" s="17" t="s">
        <v>132</v>
      </c>
      <c r="I43" s="20" t="s">
        <v>21</v>
      </c>
    </row>
    <row r="44">
      <c r="A44" s="16">
        <v>41.0</v>
      </c>
      <c r="B44" s="17" t="s">
        <v>72</v>
      </c>
      <c r="C44" s="17" t="s">
        <v>16</v>
      </c>
      <c r="D44" s="17" t="s">
        <v>133</v>
      </c>
      <c r="E44" s="18">
        <v>42836.0</v>
      </c>
      <c r="F44" s="19" t="s">
        <v>134</v>
      </c>
      <c r="G44" s="17" t="s">
        <v>19</v>
      </c>
      <c r="H44" s="17" t="s">
        <v>135</v>
      </c>
      <c r="I44" s="20" t="s">
        <v>21</v>
      </c>
    </row>
    <row r="45">
      <c r="A45" s="16">
        <v>42.0</v>
      </c>
      <c r="B45" s="17" t="s">
        <v>72</v>
      </c>
      <c r="C45" s="17" t="s">
        <v>39</v>
      </c>
      <c r="D45" s="17" t="s">
        <v>28</v>
      </c>
      <c r="E45" s="17" t="s">
        <v>28</v>
      </c>
      <c r="F45" s="19" t="s">
        <v>136</v>
      </c>
      <c r="G45" s="17" t="s">
        <v>52</v>
      </c>
      <c r="H45" s="17" t="s">
        <v>137</v>
      </c>
      <c r="I45" s="20" t="s">
        <v>21</v>
      </c>
    </row>
    <row r="46">
      <c r="A46" s="16">
        <v>43.0</v>
      </c>
      <c r="B46" s="17" t="s">
        <v>72</v>
      </c>
      <c r="C46" s="17" t="s">
        <v>16</v>
      </c>
      <c r="D46" s="17" t="s">
        <v>28</v>
      </c>
      <c r="E46" s="17" t="s">
        <v>28</v>
      </c>
      <c r="F46" s="19" t="s">
        <v>138</v>
      </c>
      <c r="G46" s="17" t="s">
        <v>19</v>
      </c>
      <c r="H46" s="17" t="s">
        <v>139</v>
      </c>
      <c r="I46" s="20" t="s">
        <v>21</v>
      </c>
    </row>
    <row r="47">
      <c r="A47" s="16">
        <v>44.0</v>
      </c>
      <c r="B47" s="17" t="s">
        <v>72</v>
      </c>
      <c r="C47" s="17" t="s">
        <v>16</v>
      </c>
      <c r="D47" s="17" t="s">
        <v>28</v>
      </c>
      <c r="E47" s="17" t="s">
        <v>28</v>
      </c>
      <c r="F47" s="19" t="s">
        <v>138</v>
      </c>
      <c r="G47" s="17" t="s">
        <v>19</v>
      </c>
      <c r="H47" s="17" t="s">
        <v>139</v>
      </c>
      <c r="I47" s="20" t="s">
        <v>21</v>
      </c>
    </row>
    <row r="48">
      <c r="A48" s="16">
        <v>45.0</v>
      </c>
      <c r="B48" s="17" t="s">
        <v>72</v>
      </c>
      <c r="C48" s="17" t="s">
        <v>39</v>
      </c>
      <c r="D48" s="17" t="s">
        <v>141</v>
      </c>
      <c r="E48" s="18">
        <v>42797.0</v>
      </c>
      <c r="F48" s="19" t="s">
        <v>138</v>
      </c>
      <c r="G48" s="17" t="s">
        <v>19</v>
      </c>
      <c r="H48" s="17" t="s">
        <v>142</v>
      </c>
      <c r="I48" s="20" t="s">
        <v>21</v>
      </c>
    </row>
    <row r="49">
      <c r="A49" s="16">
        <v>46.0</v>
      </c>
      <c r="B49" s="17" t="s">
        <v>72</v>
      </c>
      <c r="C49" s="17" t="s">
        <v>16</v>
      </c>
      <c r="D49" s="17" t="s">
        <v>143</v>
      </c>
      <c r="E49" s="18">
        <v>42981.0</v>
      </c>
      <c r="F49" s="19" t="s">
        <v>145</v>
      </c>
      <c r="G49" s="17" t="s">
        <v>19</v>
      </c>
      <c r="H49" s="17" t="s">
        <v>146</v>
      </c>
      <c r="I49" s="20" t="s">
        <v>21</v>
      </c>
    </row>
    <row r="50">
      <c r="A50" s="16">
        <v>47.0</v>
      </c>
      <c r="B50" s="17" t="s">
        <v>72</v>
      </c>
      <c r="C50" s="17" t="s">
        <v>16</v>
      </c>
      <c r="D50" s="17" t="s">
        <v>147</v>
      </c>
      <c r="E50" s="18">
        <v>42987.0</v>
      </c>
      <c r="F50" s="19" t="s">
        <v>148</v>
      </c>
      <c r="G50" s="17" t="s">
        <v>45</v>
      </c>
      <c r="H50" s="17" t="s">
        <v>149</v>
      </c>
      <c r="I50" s="20" t="s">
        <v>21</v>
      </c>
    </row>
    <row r="51">
      <c r="A51" s="16">
        <v>48.0</v>
      </c>
      <c r="B51" s="17" t="s">
        <v>72</v>
      </c>
      <c r="C51" s="17" t="s">
        <v>16</v>
      </c>
      <c r="D51" s="17" t="s">
        <v>28</v>
      </c>
      <c r="E51" s="17" t="s">
        <v>28</v>
      </c>
      <c r="F51" s="19" t="s">
        <v>150</v>
      </c>
      <c r="G51" s="17" t="s">
        <v>45</v>
      </c>
      <c r="H51" s="17" t="s">
        <v>151</v>
      </c>
      <c r="I51" s="20" t="s">
        <v>21</v>
      </c>
    </row>
    <row r="52">
      <c r="A52" s="16">
        <v>49.0</v>
      </c>
      <c r="B52" s="17" t="s">
        <v>72</v>
      </c>
      <c r="C52" s="17" t="s">
        <v>16</v>
      </c>
      <c r="D52" s="17" t="s">
        <v>153</v>
      </c>
      <c r="E52" s="18">
        <v>42964.0</v>
      </c>
      <c r="F52" s="19" t="s">
        <v>154</v>
      </c>
      <c r="G52" s="17" t="s">
        <v>45</v>
      </c>
      <c r="H52" s="17" t="s">
        <v>155</v>
      </c>
      <c r="I52" s="20" t="s">
        <v>21</v>
      </c>
    </row>
    <row r="53">
      <c r="A53" s="16">
        <v>50.0</v>
      </c>
      <c r="B53" s="17" t="s">
        <v>72</v>
      </c>
      <c r="C53" s="17" t="s">
        <v>16</v>
      </c>
      <c r="D53" s="17" t="s">
        <v>143</v>
      </c>
      <c r="E53" s="18">
        <v>42966.0</v>
      </c>
      <c r="F53" s="19" t="s">
        <v>156</v>
      </c>
      <c r="G53" s="17" t="s">
        <v>42</v>
      </c>
      <c r="H53" s="17" t="s">
        <v>157</v>
      </c>
      <c r="I53" s="20" t="s">
        <v>21</v>
      </c>
    </row>
    <row r="54">
      <c r="A54" s="16">
        <v>51.0</v>
      </c>
      <c r="B54" s="17" t="s">
        <v>72</v>
      </c>
      <c r="C54" s="17" t="s">
        <v>16</v>
      </c>
      <c r="D54" s="17" t="s">
        <v>159</v>
      </c>
      <c r="E54" s="18">
        <v>42977.0</v>
      </c>
      <c r="F54" s="19" t="s">
        <v>160</v>
      </c>
      <c r="G54" s="17" t="s">
        <v>42</v>
      </c>
      <c r="H54" s="17" t="s">
        <v>161</v>
      </c>
      <c r="I54" s="20" t="s">
        <v>21</v>
      </c>
    </row>
    <row r="55">
      <c r="A55" s="16">
        <v>52.0</v>
      </c>
      <c r="B55" s="17" t="s">
        <v>72</v>
      </c>
      <c r="C55" s="17" t="s">
        <v>16</v>
      </c>
      <c r="D55" s="17" t="s">
        <v>133</v>
      </c>
      <c r="E55" s="18">
        <v>42964.0</v>
      </c>
      <c r="F55" s="19" t="s">
        <v>162</v>
      </c>
      <c r="G55" s="17" t="s">
        <v>42</v>
      </c>
      <c r="H55" s="17" t="s">
        <v>163</v>
      </c>
      <c r="I55" s="20" t="s">
        <v>21</v>
      </c>
    </row>
    <row r="56">
      <c r="A56" s="16">
        <v>53.0</v>
      </c>
      <c r="B56" s="17" t="s">
        <v>72</v>
      </c>
      <c r="C56" s="17" t="s">
        <v>16</v>
      </c>
      <c r="D56" s="17" t="s">
        <v>143</v>
      </c>
      <c r="E56" s="18">
        <v>42985.0</v>
      </c>
      <c r="F56" s="19" t="s">
        <v>165</v>
      </c>
      <c r="G56" s="17" t="s">
        <v>52</v>
      </c>
      <c r="H56" s="17" t="s">
        <v>161</v>
      </c>
      <c r="I56" s="20" t="s">
        <v>21</v>
      </c>
    </row>
    <row r="57">
      <c r="A57" s="16">
        <v>54.0</v>
      </c>
      <c r="B57" s="17" t="s">
        <v>72</v>
      </c>
      <c r="C57" s="17" t="s">
        <v>16</v>
      </c>
      <c r="D57" s="17" t="s">
        <v>28</v>
      </c>
      <c r="E57" s="17" t="s">
        <v>28</v>
      </c>
      <c r="F57" s="19" t="s">
        <v>166</v>
      </c>
      <c r="G57" s="17" t="s">
        <v>45</v>
      </c>
      <c r="H57" s="17" t="s">
        <v>167</v>
      </c>
      <c r="I57" s="20" t="s">
        <v>21</v>
      </c>
    </row>
    <row r="58">
      <c r="A58" s="16">
        <v>55.0</v>
      </c>
      <c r="B58" s="17" t="s">
        <v>72</v>
      </c>
      <c r="C58" s="17" t="s">
        <v>16</v>
      </c>
      <c r="D58" s="17" t="s">
        <v>28</v>
      </c>
      <c r="E58" s="17" t="s">
        <v>28</v>
      </c>
      <c r="F58" s="19" t="s">
        <v>166</v>
      </c>
      <c r="G58" s="17" t="s">
        <v>45</v>
      </c>
      <c r="H58" s="17" t="s">
        <v>168</v>
      </c>
      <c r="I58" s="20" t="s">
        <v>21</v>
      </c>
    </row>
    <row r="59">
      <c r="A59" s="16">
        <v>56.0</v>
      </c>
      <c r="B59" s="17" t="s">
        <v>72</v>
      </c>
      <c r="C59" s="17" t="s">
        <v>16</v>
      </c>
      <c r="D59" s="17" t="s">
        <v>28</v>
      </c>
      <c r="E59" s="17" t="s">
        <v>28</v>
      </c>
      <c r="F59" s="19" t="s">
        <v>166</v>
      </c>
      <c r="G59" s="17" t="s">
        <v>42</v>
      </c>
      <c r="H59" s="17" t="s">
        <v>139</v>
      </c>
      <c r="I59" s="20" t="s">
        <v>21</v>
      </c>
    </row>
    <row r="60">
      <c r="A60" s="16">
        <v>57.0</v>
      </c>
      <c r="B60" s="17" t="s">
        <v>72</v>
      </c>
      <c r="C60" s="17" t="s">
        <v>39</v>
      </c>
      <c r="D60" s="17" t="s">
        <v>70</v>
      </c>
      <c r="E60" s="18">
        <v>42966.0</v>
      </c>
      <c r="F60" s="19" t="s">
        <v>170</v>
      </c>
      <c r="G60" s="17" t="s">
        <v>42</v>
      </c>
      <c r="H60" s="17" t="s">
        <v>135</v>
      </c>
      <c r="I60" s="20" t="s">
        <v>21</v>
      </c>
    </row>
    <row r="61">
      <c r="A61" s="16">
        <v>58.0</v>
      </c>
      <c r="B61" s="17" t="s">
        <v>72</v>
      </c>
      <c r="C61" s="17" t="s">
        <v>39</v>
      </c>
      <c r="D61" s="17" t="s">
        <v>143</v>
      </c>
      <c r="E61" s="18">
        <v>42968.0</v>
      </c>
      <c r="F61" s="19" t="s">
        <v>171</v>
      </c>
      <c r="G61" s="17" t="s">
        <v>42</v>
      </c>
      <c r="H61" s="17" t="s">
        <v>161</v>
      </c>
      <c r="I61" s="20" t="s">
        <v>21</v>
      </c>
    </row>
    <row r="62">
      <c r="A62" s="16">
        <v>59.0</v>
      </c>
      <c r="B62" s="17" t="s">
        <v>72</v>
      </c>
      <c r="C62" s="17" t="s">
        <v>39</v>
      </c>
      <c r="D62" s="17" t="s">
        <v>125</v>
      </c>
      <c r="E62" s="18">
        <v>42968.0</v>
      </c>
      <c r="F62" s="19" t="s">
        <v>172</v>
      </c>
      <c r="G62" s="17" t="s">
        <v>42</v>
      </c>
      <c r="H62" s="17" t="s">
        <v>173</v>
      </c>
      <c r="I62" s="20" t="s">
        <v>21</v>
      </c>
    </row>
    <row r="63">
      <c r="A63" s="16">
        <v>60.0</v>
      </c>
      <c r="B63" s="17" t="s">
        <v>72</v>
      </c>
      <c r="C63" s="17" t="s">
        <v>16</v>
      </c>
      <c r="D63" s="17" t="s">
        <v>70</v>
      </c>
      <c r="E63" s="18">
        <v>42962.0</v>
      </c>
      <c r="F63" s="19" t="s">
        <v>174</v>
      </c>
      <c r="G63" s="17" t="s">
        <v>42</v>
      </c>
      <c r="H63" s="17" t="s">
        <v>175</v>
      </c>
      <c r="I63" s="20" t="s">
        <v>21</v>
      </c>
    </row>
    <row r="64">
      <c r="A64" s="16">
        <v>61.0</v>
      </c>
      <c r="B64" s="17" t="s">
        <v>72</v>
      </c>
      <c r="C64" s="17" t="s">
        <v>16</v>
      </c>
      <c r="D64" s="36" t="s">
        <v>176</v>
      </c>
      <c r="E64" s="18">
        <v>42965.0</v>
      </c>
      <c r="F64" s="19" t="s">
        <v>177</v>
      </c>
      <c r="G64" s="17" t="s">
        <v>42</v>
      </c>
      <c r="H64" s="17" t="s">
        <v>178</v>
      </c>
      <c r="I64" s="20" t="s">
        <v>21</v>
      </c>
    </row>
    <row r="65">
      <c r="A65" s="16">
        <v>62.0</v>
      </c>
      <c r="B65" s="17" t="s">
        <v>72</v>
      </c>
      <c r="C65" s="17" t="s">
        <v>39</v>
      </c>
      <c r="D65" s="17" t="s">
        <v>179</v>
      </c>
      <c r="E65" s="18">
        <v>42971.0</v>
      </c>
      <c r="F65" s="19" t="s">
        <v>180</v>
      </c>
      <c r="G65" s="17" t="s">
        <v>42</v>
      </c>
      <c r="H65" s="17" t="s">
        <v>181</v>
      </c>
      <c r="I65" s="20" t="s">
        <v>21</v>
      </c>
    </row>
    <row r="66">
      <c r="A66" s="16">
        <v>63.0</v>
      </c>
      <c r="B66" s="17" t="s">
        <v>72</v>
      </c>
      <c r="C66" s="17" t="s">
        <v>39</v>
      </c>
      <c r="D66" s="17" t="s">
        <v>28</v>
      </c>
      <c r="E66" s="18">
        <v>42972.0</v>
      </c>
      <c r="F66" s="19" t="s">
        <v>182</v>
      </c>
      <c r="G66" s="17" t="s">
        <v>52</v>
      </c>
      <c r="H66" s="17" t="s">
        <v>183</v>
      </c>
      <c r="I66" s="20" t="s">
        <v>21</v>
      </c>
    </row>
    <row r="67">
      <c r="A67" s="16">
        <v>64.0</v>
      </c>
      <c r="B67" s="17" t="s">
        <v>72</v>
      </c>
      <c r="C67" s="17" t="s">
        <v>39</v>
      </c>
      <c r="D67" s="17" t="s">
        <v>147</v>
      </c>
      <c r="E67" s="18">
        <v>42983.0</v>
      </c>
      <c r="F67" s="19" t="s">
        <v>185</v>
      </c>
      <c r="G67" s="17" t="s">
        <v>52</v>
      </c>
      <c r="H67" s="17" t="s">
        <v>186</v>
      </c>
      <c r="I67" s="20" t="s">
        <v>21</v>
      </c>
    </row>
    <row r="68">
      <c r="A68" s="16">
        <v>65.0</v>
      </c>
      <c r="B68" s="17" t="s">
        <v>72</v>
      </c>
      <c r="C68" s="17" t="s">
        <v>16</v>
      </c>
      <c r="D68" s="17" t="s">
        <v>187</v>
      </c>
      <c r="E68" s="18">
        <v>42986.0</v>
      </c>
      <c r="F68" s="19" t="s">
        <v>188</v>
      </c>
      <c r="G68" s="17" t="s">
        <v>52</v>
      </c>
      <c r="H68" s="17" t="s">
        <v>189</v>
      </c>
      <c r="I68" s="20" t="s">
        <v>21</v>
      </c>
    </row>
    <row r="69">
      <c r="A69" s="16">
        <v>66.0</v>
      </c>
      <c r="B69" s="17" t="s">
        <v>72</v>
      </c>
      <c r="C69" s="17" t="s">
        <v>16</v>
      </c>
      <c r="D69" s="17" t="s">
        <v>191</v>
      </c>
      <c r="E69" s="18">
        <v>42987.0</v>
      </c>
      <c r="F69" s="19" t="s">
        <v>192</v>
      </c>
      <c r="G69" s="17" t="s">
        <v>52</v>
      </c>
      <c r="H69" s="17" t="s">
        <v>193</v>
      </c>
      <c r="I69" s="20" t="s">
        <v>21</v>
      </c>
    </row>
    <row r="70">
      <c r="A70" s="16">
        <v>67.0</v>
      </c>
      <c r="B70" s="17" t="s">
        <v>72</v>
      </c>
      <c r="C70" s="17" t="s">
        <v>16</v>
      </c>
      <c r="D70" s="17" t="s">
        <v>108</v>
      </c>
      <c r="E70" s="18">
        <v>42845.0</v>
      </c>
      <c r="F70" s="19" t="s">
        <v>194</v>
      </c>
      <c r="G70" s="17" t="s">
        <v>131</v>
      </c>
      <c r="H70" s="17" t="s">
        <v>195</v>
      </c>
      <c r="I70" s="20" t="s">
        <v>21</v>
      </c>
    </row>
    <row r="71">
      <c r="A71" s="16">
        <v>68.0</v>
      </c>
      <c r="B71" s="17" t="s">
        <v>197</v>
      </c>
      <c r="C71" s="17" t="s">
        <v>39</v>
      </c>
      <c r="D71" s="17" t="s">
        <v>198</v>
      </c>
      <c r="E71" s="18">
        <v>42797.0</v>
      </c>
      <c r="F71" s="19" t="s">
        <v>199</v>
      </c>
      <c r="G71" s="17" t="s">
        <v>19</v>
      </c>
      <c r="H71" s="17" t="s">
        <v>200</v>
      </c>
      <c r="I71" s="20" t="s">
        <v>21</v>
      </c>
    </row>
    <row r="72">
      <c r="A72" s="16">
        <v>69.0</v>
      </c>
      <c r="B72" s="17" t="s">
        <v>197</v>
      </c>
      <c r="C72" s="17" t="s">
        <v>16</v>
      </c>
      <c r="D72" s="17" t="s">
        <v>198</v>
      </c>
      <c r="E72" s="18">
        <v>42799.0</v>
      </c>
      <c r="F72" s="19" t="s">
        <v>201</v>
      </c>
      <c r="G72" s="17" t="s">
        <v>19</v>
      </c>
      <c r="H72" s="17" t="s">
        <v>202</v>
      </c>
      <c r="I72" s="20" t="s">
        <v>21</v>
      </c>
    </row>
    <row r="73">
      <c r="A73" s="16">
        <v>70.0</v>
      </c>
      <c r="B73" s="17" t="s">
        <v>72</v>
      </c>
      <c r="C73" s="17" t="s">
        <v>16</v>
      </c>
      <c r="D73" s="36" t="s">
        <v>204</v>
      </c>
      <c r="E73" s="18">
        <v>42797.0</v>
      </c>
      <c r="F73" s="19" t="s">
        <v>205</v>
      </c>
      <c r="G73" s="17" t="s">
        <v>19</v>
      </c>
      <c r="H73" s="17" t="s">
        <v>206</v>
      </c>
      <c r="I73" s="20" t="s">
        <v>21</v>
      </c>
    </row>
    <row r="74">
      <c r="A74" s="16">
        <v>71.0</v>
      </c>
      <c r="B74" s="17" t="s">
        <v>197</v>
      </c>
      <c r="C74" s="17" t="s">
        <v>39</v>
      </c>
      <c r="D74" s="17" t="s">
        <v>28</v>
      </c>
      <c r="E74" s="18">
        <v>42955.0</v>
      </c>
      <c r="F74" s="19" t="s">
        <v>207</v>
      </c>
      <c r="G74" s="17" t="s">
        <v>54</v>
      </c>
      <c r="H74" s="17" t="s">
        <v>20</v>
      </c>
      <c r="I74" s="20" t="s">
        <v>21</v>
      </c>
    </row>
    <row r="75">
      <c r="A75" s="16">
        <v>72.0</v>
      </c>
      <c r="B75" s="17" t="s">
        <v>197</v>
      </c>
      <c r="C75" s="17" t="s">
        <v>39</v>
      </c>
      <c r="D75" s="17" t="s">
        <v>198</v>
      </c>
      <c r="E75" s="18">
        <v>42965.0</v>
      </c>
      <c r="F75" s="19" t="s">
        <v>208</v>
      </c>
      <c r="G75" s="17" t="s">
        <v>42</v>
      </c>
      <c r="H75" s="17" t="s">
        <v>209</v>
      </c>
      <c r="I75" s="20" t="s">
        <v>21</v>
      </c>
    </row>
    <row r="76">
      <c r="A76" s="16">
        <v>73.0</v>
      </c>
      <c r="B76" s="17" t="s">
        <v>72</v>
      </c>
      <c r="C76" s="17" t="s">
        <v>39</v>
      </c>
      <c r="D76" s="17" t="s">
        <v>191</v>
      </c>
      <c r="E76" s="18">
        <v>42991.0</v>
      </c>
      <c r="F76" s="19" t="s">
        <v>210</v>
      </c>
      <c r="G76" s="17" t="s">
        <v>52</v>
      </c>
      <c r="H76" s="17" t="s">
        <v>211</v>
      </c>
      <c r="I76" s="20" t="s">
        <v>21</v>
      </c>
    </row>
    <row r="77">
      <c r="A77" s="16">
        <v>74.0</v>
      </c>
      <c r="B77" s="17" t="s">
        <v>72</v>
      </c>
      <c r="C77" s="17" t="s">
        <v>16</v>
      </c>
      <c r="D77" s="17" t="s">
        <v>153</v>
      </c>
      <c r="E77" s="18">
        <v>42797.0</v>
      </c>
      <c r="F77" s="19" t="s">
        <v>212</v>
      </c>
      <c r="G77" s="17" t="s">
        <v>19</v>
      </c>
      <c r="H77" s="17" t="s">
        <v>28</v>
      </c>
      <c r="I77" s="20" t="s">
        <v>21</v>
      </c>
    </row>
    <row r="78">
      <c r="A78" s="16">
        <v>75.0</v>
      </c>
      <c r="B78" s="17" t="s">
        <v>72</v>
      </c>
      <c r="C78" s="17" t="s">
        <v>16</v>
      </c>
      <c r="D78" s="17" t="s">
        <v>213</v>
      </c>
      <c r="E78" s="18">
        <v>42993.0</v>
      </c>
      <c r="F78" s="19" t="s">
        <v>214</v>
      </c>
      <c r="G78" s="17" t="s">
        <v>52</v>
      </c>
      <c r="H78" s="17" t="s">
        <v>215</v>
      </c>
      <c r="I78" s="20" t="s">
        <v>21</v>
      </c>
    </row>
    <row r="79">
      <c r="A79" s="16">
        <v>76.0</v>
      </c>
      <c r="B79" s="17" t="s">
        <v>15</v>
      </c>
      <c r="C79" s="17" t="s">
        <v>39</v>
      </c>
      <c r="D79" s="17" t="s">
        <v>28</v>
      </c>
      <c r="E79" s="18">
        <v>42992.0</v>
      </c>
      <c r="F79" s="19" t="s">
        <v>217</v>
      </c>
      <c r="G79" s="17" t="s">
        <v>52</v>
      </c>
      <c r="H79" s="17" t="s">
        <v>218</v>
      </c>
      <c r="I79" s="20" t="s">
        <v>21</v>
      </c>
    </row>
    <row r="80">
      <c r="A80" s="16">
        <v>77.0</v>
      </c>
      <c r="B80" s="17" t="s">
        <v>72</v>
      </c>
      <c r="C80" s="17" t="s">
        <v>16</v>
      </c>
      <c r="D80" s="17" t="s">
        <v>213</v>
      </c>
      <c r="E80" s="18">
        <v>42997.0</v>
      </c>
      <c r="F80" s="19" t="s">
        <v>219</v>
      </c>
      <c r="G80" s="17" t="s">
        <v>52</v>
      </c>
      <c r="H80" s="17" t="s">
        <v>220</v>
      </c>
      <c r="I80" s="20" t="s">
        <v>21</v>
      </c>
    </row>
    <row r="81">
      <c r="A81" s="16">
        <v>78.0</v>
      </c>
      <c r="B81" s="17" t="s">
        <v>15</v>
      </c>
      <c r="C81" s="17" t="s">
        <v>221</v>
      </c>
      <c r="D81" s="17" t="s">
        <v>222</v>
      </c>
      <c r="E81" s="18">
        <v>42967.0</v>
      </c>
      <c r="F81" s="19" t="s">
        <v>223</v>
      </c>
      <c r="G81" s="17" t="s">
        <v>42</v>
      </c>
      <c r="H81" s="17" t="s">
        <v>224</v>
      </c>
      <c r="I81" s="20" t="s">
        <v>21</v>
      </c>
    </row>
    <row r="82">
      <c r="A82" s="16">
        <v>79.0</v>
      </c>
      <c r="B82" s="17" t="s">
        <v>23</v>
      </c>
      <c r="C82" s="17" t="s">
        <v>39</v>
      </c>
      <c r="D82" s="36" t="s">
        <v>94</v>
      </c>
      <c r="E82" s="18">
        <v>42998.0</v>
      </c>
      <c r="F82" s="19" t="s">
        <v>225</v>
      </c>
      <c r="G82" s="17" t="s">
        <v>42</v>
      </c>
      <c r="H82" s="17" t="s">
        <v>103</v>
      </c>
      <c r="I82" s="20" t="s">
        <v>21</v>
      </c>
    </row>
    <row r="83">
      <c r="A83" s="16">
        <v>80.0</v>
      </c>
      <c r="B83" s="17" t="s">
        <v>72</v>
      </c>
      <c r="C83" s="17" t="s">
        <v>39</v>
      </c>
      <c r="D83" s="17" t="s">
        <v>113</v>
      </c>
      <c r="E83" s="18">
        <v>42999.0</v>
      </c>
      <c r="F83" s="19" t="s">
        <v>226</v>
      </c>
      <c r="G83" s="17" t="s">
        <v>52</v>
      </c>
      <c r="H83" s="17" t="s">
        <v>227</v>
      </c>
      <c r="I83" s="20" t="s">
        <v>21</v>
      </c>
    </row>
    <row r="84">
      <c r="A84" s="16">
        <v>81.0</v>
      </c>
      <c r="B84" s="17" t="s">
        <v>72</v>
      </c>
      <c r="C84" s="17" t="s">
        <v>16</v>
      </c>
      <c r="D84" s="17" t="s">
        <v>70</v>
      </c>
      <c r="E84" s="18">
        <v>43000.0</v>
      </c>
      <c r="F84" s="19" t="s">
        <v>228</v>
      </c>
      <c r="G84" s="17" t="s">
        <v>52</v>
      </c>
      <c r="H84" s="17" t="s">
        <v>28</v>
      </c>
      <c r="I84" s="20" t="s">
        <v>21</v>
      </c>
    </row>
    <row r="85">
      <c r="A85" s="16">
        <v>82.0</v>
      </c>
      <c r="B85" s="17" t="s">
        <v>72</v>
      </c>
      <c r="C85" s="17" t="s">
        <v>16</v>
      </c>
      <c r="D85" s="17" t="s">
        <v>147</v>
      </c>
      <c r="E85" s="18">
        <v>43000.0</v>
      </c>
      <c r="F85" s="19" t="s">
        <v>208</v>
      </c>
      <c r="G85" s="17" t="s">
        <v>52</v>
      </c>
      <c r="H85" s="17" t="s">
        <v>195</v>
      </c>
      <c r="I85" s="20" t="s">
        <v>21</v>
      </c>
    </row>
    <row r="86">
      <c r="A86" s="16">
        <v>83.0</v>
      </c>
      <c r="B86" s="17" t="s">
        <v>72</v>
      </c>
      <c r="C86" s="17" t="s">
        <v>16</v>
      </c>
      <c r="D86" s="17" t="s">
        <v>229</v>
      </c>
      <c r="E86" s="18">
        <v>43001.0</v>
      </c>
      <c r="F86" s="19" t="s">
        <v>230</v>
      </c>
      <c r="G86" s="17" t="s">
        <v>231</v>
      </c>
      <c r="H86" s="17" t="s">
        <v>232</v>
      </c>
      <c r="I86" s="20" t="s">
        <v>21</v>
      </c>
    </row>
    <row r="87">
      <c r="A87" s="16">
        <v>84.0</v>
      </c>
      <c r="B87" s="17" t="s">
        <v>72</v>
      </c>
      <c r="C87" s="17" t="s">
        <v>16</v>
      </c>
      <c r="D87" s="17" t="s">
        <v>233</v>
      </c>
      <c r="E87" s="18">
        <v>43002.0</v>
      </c>
      <c r="F87" s="19" t="s">
        <v>234</v>
      </c>
      <c r="G87" s="17" t="s">
        <v>52</v>
      </c>
      <c r="H87" s="17" t="s">
        <v>232</v>
      </c>
      <c r="I87" s="20" t="s">
        <v>21</v>
      </c>
    </row>
    <row r="88">
      <c r="A88" s="16">
        <v>85.0</v>
      </c>
      <c r="B88" s="17" t="s">
        <v>23</v>
      </c>
      <c r="C88" s="17" t="s">
        <v>39</v>
      </c>
      <c r="D88" s="17" t="s">
        <v>235</v>
      </c>
      <c r="E88" s="18">
        <v>43003.0</v>
      </c>
      <c r="F88" s="19" t="s">
        <v>236</v>
      </c>
      <c r="G88" s="17" t="s">
        <v>42</v>
      </c>
      <c r="H88" s="17" t="s">
        <v>237</v>
      </c>
      <c r="I88" s="20" t="s">
        <v>21</v>
      </c>
    </row>
    <row r="89">
      <c r="A89" s="16">
        <v>86.0</v>
      </c>
      <c r="B89" s="17" t="s">
        <v>72</v>
      </c>
      <c r="C89" s="17" t="s">
        <v>39</v>
      </c>
      <c r="D89" s="17" t="s">
        <v>213</v>
      </c>
      <c r="E89" s="18">
        <v>42992.0</v>
      </c>
      <c r="F89" s="19" t="s">
        <v>226</v>
      </c>
      <c r="G89" s="17" t="s">
        <v>52</v>
      </c>
      <c r="H89" s="17" t="s">
        <v>238</v>
      </c>
      <c r="I89" s="20" t="s">
        <v>21</v>
      </c>
    </row>
    <row r="90">
      <c r="A90" s="16">
        <v>87.0</v>
      </c>
      <c r="B90" s="17" t="s">
        <v>23</v>
      </c>
      <c r="C90" s="17" t="s">
        <v>39</v>
      </c>
      <c r="D90" s="35" t="s">
        <v>80</v>
      </c>
      <c r="E90" s="18">
        <v>43003.0</v>
      </c>
      <c r="F90" s="19" t="s">
        <v>239</v>
      </c>
      <c r="G90" s="17" t="s">
        <v>52</v>
      </c>
      <c r="H90" s="17" t="s">
        <v>28</v>
      </c>
      <c r="I90" s="20" t="s">
        <v>21</v>
      </c>
    </row>
    <row r="91">
      <c r="A91" s="16">
        <v>88.0</v>
      </c>
      <c r="B91" s="17" t="s">
        <v>72</v>
      </c>
      <c r="C91" s="17" t="s">
        <v>16</v>
      </c>
      <c r="D91" s="35" t="s">
        <v>240</v>
      </c>
      <c r="E91" s="18">
        <v>42992.0</v>
      </c>
      <c r="F91" s="19" t="s">
        <v>241</v>
      </c>
      <c r="G91" s="17" t="s">
        <v>52</v>
      </c>
      <c r="H91" s="17" t="s">
        <v>28</v>
      </c>
      <c r="I91" s="20" t="s">
        <v>21</v>
      </c>
    </row>
    <row r="92">
      <c r="A92" s="16">
        <v>89.0</v>
      </c>
      <c r="B92" s="17" t="s">
        <v>23</v>
      </c>
      <c r="C92" s="17" t="s">
        <v>39</v>
      </c>
      <c r="D92" s="17" t="s">
        <v>242</v>
      </c>
      <c r="E92" s="18">
        <v>43004.0</v>
      </c>
      <c r="F92" s="19" t="s">
        <v>243</v>
      </c>
      <c r="G92" s="17" t="s">
        <v>19</v>
      </c>
      <c r="H92" s="17" t="s">
        <v>28</v>
      </c>
      <c r="I92" s="20" t="s">
        <v>21</v>
      </c>
    </row>
    <row r="93">
      <c r="A93" s="16">
        <v>90.0</v>
      </c>
      <c r="B93" s="17" t="s">
        <v>72</v>
      </c>
      <c r="C93" s="17" t="s">
        <v>244</v>
      </c>
      <c r="D93" s="17" t="s">
        <v>125</v>
      </c>
      <c r="E93" s="18">
        <v>43004.0</v>
      </c>
      <c r="F93" s="19" t="s">
        <v>245</v>
      </c>
      <c r="G93" s="17" t="s">
        <v>52</v>
      </c>
      <c r="H93" s="17" t="s">
        <v>246</v>
      </c>
      <c r="I93" s="20" t="s">
        <v>21</v>
      </c>
    </row>
    <row r="94">
      <c r="A94" s="16">
        <v>91.0</v>
      </c>
      <c r="B94" s="17" t="s">
        <v>72</v>
      </c>
      <c r="C94" s="17" t="s">
        <v>244</v>
      </c>
      <c r="D94" s="17" t="s">
        <v>213</v>
      </c>
      <c r="E94" s="54">
        <v>43004.0</v>
      </c>
      <c r="F94" s="19" t="s">
        <v>247</v>
      </c>
      <c r="G94" s="17" t="s">
        <v>19</v>
      </c>
      <c r="H94" s="17" t="s">
        <v>248</v>
      </c>
      <c r="I94" s="20" t="s">
        <v>21</v>
      </c>
    </row>
    <row r="95">
      <c r="A95" s="16">
        <v>92.0</v>
      </c>
      <c r="B95" s="17" t="s">
        <v>72</v>
      </c>
      <c r="C95" s="17" t="s">
        <v>50</v>
      </c>
      <c r="D95" s="17" t="s">
        <v>249</v>
      </c>
      <c r="E95" s="54">
        <v>43004.0</v>
      </c>
      <c r="F95" s="19" t="s">
        <v>250</v>
      </c>
      <c r="G95" s="17" t="s">
        <v>42</v>
      </c>
      <c r="H95" s="17" t="s">
        <v>251</v>
      </c>
      <c r="I95" s="20" t="s">
        <v>21</v>
      </c>
    </row>
    <row r="96">
      <c r="A96" s="16">
        <v>93.0</v>
      </c>
      <c r="B96" s="17" t="s">
        <v>72</v>
      </c>
      <c r="C96" s="17" t="s">
        <v>244</v>
      </c>
      <c r="D96" s="17" t="s">
        <v>125</v>
      </c>
      <c r="E96" s="18">
        <v>42798.0</v>
      </c>
      <c r="F96" s="19" t="s">
        <v>138</v>
      </c>
      <c r="G96" s="17" t="s">
        <v>19</v>
      </c>
      <c r="H96" s="17" t="s">
        <v>252</v>
      </c>
      <c r="I96" s="20" t="s">
        <v>21</v>
      </c>
    </row>
    <row r="97">
      <c r="A97" s="16">
        <v>94.0</v>
      </c>
      <c r="B97" s="17" t="s">
        <v>72</v>
      </c>
      <c r="C97" s="17" t="s">
        <v>16</v>
      </c>
      <c r="D97" s="19" t="s">
        <v>253</v>
      </c>
      <c r="E97" s="18">
        <v>43001.0</v>
      </c>
      <c r="F97" s="19" t="s">
        <v>254</v>
      </c>
      <c r="G97" s="17" t="s">
        <v>231</v>
      </c>
      <c r="H97" s="17" t="s">
        <v>255</v>
      </c>
      <c r="I97" s="20" t="s">
        <v>21</v>
      </c>
    </row>
    <row r="98">
      <c r="A98" s="16">
        <v>95.0</v>
      </c>
      <c r="B98" s="17" t="s">
        <v>72</v>
      </c>
      <c r="C98" s="17" t="s">
        <v>50</v>
      </c>
      <c r="D98" s="17" t="s">
        <v>249</v>
      </c>
      <c r="E98" s="18">
        <v>43009.0</v>
      </c>
      <c r="F98" s="19" t="s">
        <v>256</v>
      </c>
      <c r="G98" s="17" t="s">
        <v>52</v>
      </c>
      <c r="H98" s="17" t="s">
        <v>28</v>
      </c>
      <c r="I98" s="20" t="s">
        <v>21</v>
      </c>
    </row>
    <row r="99">
      <c r="A99" s="16">
        <v>96.0</v>
      </c>
      <c r="B99" s="17" t="s">
        <v>72</v>
      </c>
      <c r="C99" s="17" t="s">
        <v>16</v>
      </c>
      <c r="D99" s="17" t="s">
        <v>257</v>
      </c>
      <c r="E99" s="18">
        <v>42966.0</v>
      </c>
      <c r="F99" s="19" t="s">
        <v>258</v>
      </c>
      <c r="G99" s="17" t="s">
        <v>19</v>
      </c>
      <c r="H99" s="17" t="s">
        <v>28</v>
      </c>
      <c r="I99" s="20" t="s">
        <v>21</v>
      </c>
    </row>
    <row r="100">
      <c r="A100" s="16">
        <v>97.0</v>
      </c>
      <c r="B100" s="17" t="s">
        <v>259</v>
      </c>
      <c r="C100" s="17" t="s">
        <v>39</v>
      </c>
      <c r="D100" s="17" t="s">
        <v>260</v>
      </c>
      <c r="E100" s="18">
        <v>42804.0</v>
      </c>
      <c r="F100" s="19" t="s">
        <v>261</v>
      </c>
      <c r="G100" s="17" t="s">
        <v>52</v>
      </c>
      <c r="H100" s="17" t="s">
        <v>262</v>
      </c>
      <c r="I100" s="20" t="s">
        <v>21</v>
      </c>
    </row>
    <row r="101">
      <c r="A101" s="16">
        <v>98.0</v>
      </c>
      <c r="B101" s="17" t="s">
        <v>23</v>
      </c>
      <c r="C101" s="17" t="s">
        <v>39</v>
      </c>
      <c r="D101" s="17" t="s">
        <v>28</v>
      </c>
      <c r="E101" s="18">
        <v>43010.0</v>
      </c>
      <c r="F101" s="19" t="s">
        <v>263</v>
      </c>
      <c r="G101" s="17" t="s">
        <v>52</v>
      </c>
      <c r="H101" s="17" t="s">
        <v>28</v>
      </c>
      <c r="I101" s="20" t="s">
        <v>21</v>
      </c>
    </row>
    <row r="102">
      <c r="A102" s="16">
        <v>99.0</v>
      </c>
      <c r="B102" s="17" t="s">
        <v>72</v>
      </c>
      <c r="C102" s="17" t="s">
        <v>16</v>
      </c>
      <c r="D102" s="18" t="s">
        <v>249</v>
      </c>
      <c r="E102" s="18">
        <v>43012.0</v>
      </c>
      <c r="F102" s="19" t="s">
        <v>264</v>
      </c>
      <c r="G102" s="17" t="s">
        <v>231</v>
      </c>
      <c r="H102" s="17" t="s">
        <v>28</v>
      </c>
      <c r="I102" s="20" t="s">
        <v>21</v>
      </c>
    </row>
    <row r="103">
      <c r="A103" s="16">
        <v>100.0</v>
      </c>
      <c r="B103" s="17" t="s">
        <v>23</v>
      </c>
      <c r="C103" s="17" t="s">
        <v>39</v>
      </c>
      <c r="D103" s="35" t="s">
        <v>80</v>
      </c>
      <c r="E103" s="18">
        <v>43012.0</v>
      </c>
      <c r="F103" s="19" t="s">
        <v>265</v>
      </c>
      <c r="G103" s="17" t="s">
        <v>54</v>
      </c>
      <c r="H103" s="17" t="s">
        <v>28</v>
      </c>
      <c r="I103" s="20" t="s">
        <v>21</v>
      </c>
    </row>
    <row r="104">
      <c r="A104" s="16">
        <v>101.0</v>
      </c>
      <c r="B104" s="17" t="s">
        <v>72</v>
      </c>
      <c r="C104" s="17" t="s">
        <v>16</v>
      </c>
      <c r="D104" s="17" t="s">
        <v>187</v>
      </c>
      <c r="E104" s="18">
        <v>43013.0</v>
      </c>
      <c r="F104" s="19" t="s">
        <v>266</v>
      </c>
      <c r="G104" s="17" t="s">
        <v>42</v>
      </c>
      <c r="H104" s="17" t="s">
        <v>28</v>
      </c>
      <c r="I104" s="20" t="s">
        <v>21</v>
      </c>
    </row>
    <row r="105">
      <c r="A105" s="16">
        <v>102.0</v>
      </c>
      <c r="B105" s="17" t="s">
        <v>23</v>
      </c>
      <c r="C105" s="17" t="s">
        <v>244</v>
      </c>
      <c r="D105" s="17" t="s">
        <v>267</v>
      </c>
      <c r="E105" s="18">
        <v>42797.0</v>
      </c>
      <c r="F105" s="19" t="s">
        <v>268</v>
      </c>
      <c r="G105" s="17" t="s">
        <v>19</v>
      </c>
      <c r="H105" s="17" t="s">
        <v>269</v>
      </c>
      <c r="I105" s="20" t="s">
        <v>21</v>
      </c>
    </row>
    <row r="106">
      <c r="A106" s="16">
        <v>103.0</v>
      </c>
      <c r="B106" s="17" t="s">
        <v>23</v>
      </c>
      <c r="C106" s="17" t="s">
        <v>39</v>
      </c>
      <c r="D106" s="35" t="s">
        <v>94</v>
      </c>
      <c r="E106" s="18">
        <v>43012.0</v>
      </c>
      <c r="F106" s="19" t="s">
        <v>270</v>
      </c>
      <c r="G106" s="17" t="s">
        <v>52</v>
      </c>
      <c r="H106" s="17" t="s">
        <v>271</v>
      </c>
      <c r="I106" s="20" t="s">
        <v>21</v>
      </c>
    </row>
    <row r="107">
      <c r="A107" s="16">
        <v>104.0</v>
      </c>
      <c r="B107" s="17" t="s">
        <v>72</v>
      </c>
      <c r="C107" s="17" t="s">
        <v>244</v>
      </c>
      <c r="D107" s="17" t="s">
        <v>147</v>
      </c>
      <c r="E107" s="18">
        <v>43013.0</v>
      </c>
      <c r="F107" s="19" t="s">
        <v>272</v>
      </c>
      <c r="G107" s="17" t="s">
        <v>231</v>
      </c>
      <c r="H107" s="17" t="s">
        <v>28</v>
      </c>
      <c r="I107" s="20" t="s">
        <v>21</v>
      </c>
    </row>
    <row r="108">
      <c r="A108" s="16">
        <v>105.0</v>
      </c>
      <c r="B108" s="17" t="s">
        <v>23</v>
      </c>
      <c r="C108" s="17" t="s">
        <v>39</v>
      </c>
      <c r="D108" s="17" t="s">
        <v>273</v>
      </c>
      <c r="E108" s="55">
        <v>43010.0</v>
      </c>
      <c r="F108" s="19" t="s">
        <v>274</v>
      </c>
      <c r="G108" s="17" t="s">
        <v>42</v>
      </c>
      <c r="H108" s="17" t="s">
        <v>275</v>
      </c>
      <c r="I108" s="20" t="s">
        <v>21</v>
      </c>
    </row>
    <row r="109">
      <c r="A109" s="16">
        <v>106.0</v>
      </c>
      <c r="B109" s="17" t="s">
        <v>23</v>
      </c>
      <c r="C109" s="17" t="s">
        <v>16</v>
      </c>
      <c r="D109" s="17" t="s">
        <v>276</v>
      </c>
      <c r="E109" s="56">
        <v>43017.0</v>
      </c>
      <c r="F109" s="19" t="s">
        <v>277</v>
      </c>
      <c r="G109" s="17" t="s">
        <v>45</v>
      </c>
      <c r="H109" s="17" t="s">
        <v>278</v>
      </c>
      <c r="I109" s="20" t="s">
        <v>21</v>
      </c>
    </row>
    <row r="110">
      <c r="A110" s="16">
        <v>107.0</v>
      </c>
      <c r="B110" s="17" t="s">
        <v>197</v>
      </c>
      <c r="C110" s="17" t="s">
        <v>244</v>
      </c>
      <c r="D110" s="17" t="s">
        <v>279</v>
      </c>
      <c r="E110" s="18">
        <v>43018.0</v>
      </c>
      <c r="F110" s="19" t="s">
        <v>280</v>
      </c>
      <c r="G110" s="17" t="s">
        <v>54</v>
      </c>
      <c r="H110" s="17" t="s">
        <v>28</v>
      </c>
      <c r="I110" s="20" t="s">
        <v>21</v>
      </c>
    </row>
    <row r="111">
      <c r="A111" s="16">
        <v>108.0</v>
      </c>
      <c r="B111" s="17" t="s">
        <v>23</v>
      </c>
      <c r="C111" s="17" t="s">
        <v>16</v>
      </c>
      <c r="D111" s="35" t="s">
        <v>281</v>
      </c>
      <c r="E111" s="56">
        <v>43018.0</v>
      </c>
      <c r="F111" s="19" t="s">
        <v>282</v>
      </c>
      <c r="G111" s="17" t="s">
        <v>42</v>
      </c>
      <c r="H111" s="17" t="s">
        <v>283</v>
      </c>
      <c r="I111" s="20" t="s">
        <v>21</v>
      </c>
    </row>
    <row r="112">
      <c r="A112" s="16">
        <v>109.0</v>
      </c>
      <c r="B112" s="17" t="s">
        <v>72</v>
      </c>
      <c r="C112" s="57" t="s">
        <v>284</v>
      </c>
      <c r="D112" s="57" t="s">
        <v>285</v>
      </c>
      <c r="E112" s="18">
        <v>43021.0</v>
      </c>
      <c r="F112" s="19" t="s">
        <v>286</v>
      </c>
      <c r="G112" s="17" t="s">
        <v>231</v>
      </c>
      <c r="H112" s="17" t="s">
        <v>287</v>
      </c>
      <c r="I112" s="20" t="s">
        <v>21</v>
      </c>
    </row>
    <row r="113">
      <c r="A113" s="16">
        <v>110.0</v>
      </c>
      <c r="B113" s="17" t="s">
        <v>72</v>
      </c>
      <c r="C113" s="57" t="s">
        <v>288</v>
      </c>
      <c r="D113" s="57" t="s">
        <v>289</v>
      </c>
      <c r="E113" s="18">
        <v>43016.0</v>
      </c>
      <c r="F113" s="19" t="s">
        <v>290</v>
      </c>
      <c r="G113" s="17" t="s">
        <v>231</v>
      </c>
      <c r="H113" s="17" t="s">
        <v>28</v>
      </c>
      <c r="I113" s="20" t="s">
        <v>21</v>
      </c>
    </row>
    <row r="114">
      <c r="A114" s="16">
        <v>111.0</v>
      </c>
      <c r="B114" s="17" t="s">
        <v>72</v>
      </c>
      <c r="C114" s="57" t="s">
        <v>284</v>
      </c>
      <c r="D114" s="17" t="s">
        <v>291</v>
      </c>
      <c r="E114" s="18">
        <v>43021.0</v>
      </c>
      <c r="F114" s="19" t="s">
        <v>292</v>
      </c>
      <c r="G114" s="17" t="s">
        <v>231</v>
      </c>
      <c r="H114" s="17" t="s">
        <v>28</v>
      </c>
      <c r="I114" s="20" t="s">
        <v>21</v>
      </c>
    </row>
    <row r="115">
      <c r="A115" s="16">
        <v>112.0</v>
      </c>
      <c r="B115" s="17" t="s">
        <v>72</v>
      </c>
      <c r="C115" s="17" t="s">
        <v>16</v>
      </c>
      <c r="D115" s="17" t="s">
        <v>125</v>
      </c>
      <c r="E115" s="18">
        <v>43025.0</v>
      </c>
      <c r="F115" s="19" t="s">
        <v>293</v>
      </c>
      <c r="G115" s="17" t="s">
        <v>52</v>
      </c>
      <c r="H115" s="17" t="s">
        <v>294</v>
      </c>
      <c r="I115" s="20" t="s">
        <v>21</v>
      </c>
    </row>
    <row r="116">
      <c r="A116" s="16">
        <v>113.0</v>
      </c>
      <c r="B116" s="17" t="s">
        <v>72</v>
      </c>
      <c r="C116" s="17" t="s">
        <v>50</v>
      </c>
      <c r="D116" s="17" t="s">
        <v>295</v>
      </c>
      <c r="E116" s="18">
        <v>43022.0</v>
      </c>
      <c r="F116" s="19" t="s">
        <v>296</v>
      </c>
      <c r="G116" s="17" t="s">
        <v>52</v>
      </c>
      <c r="H116" s="17" t="s">
        <v>297</v>
      </c>
      <c r="I116" s="20" t="s">
        <v>21</v>
      </c>
    </row>
    <row r="117">
      <c r="A117" s="16">
        <v>114.0</v>
      </c>
      <c r="B117" s="17" t="s">
        <v>72</v>
      </c>
      <c r="C117" s="17" t="s">
        <v>39</v>
      </c>
      <c r="D117" s="17" t="s">
        <v>28</v>
      </c>
      <c r="E117" s="17" t="s">
        <v>28</v>
      </c>
      <c r="F117" s="19" t="s">
        <v>298</v>
      </c>
      <c r="G117" s="17" t="s">
        <v>45</v>
      </c>
      <c r="H117" s="17" t="s">
        <v>28</v>
      </c>
      <c r="I117" s="20" t="s">
        <v>21</v>
      </c>
    </row>
    <row r="118">
      <c r="A118" s="16">
        <v>115.0</v>
      </c>
      <c r="B118" s="17" t="s">
        <v>72</v>
      </c>
      <c r="C118" s="17" t="s">
        <v>39</v>
      </c>
      <c r="D118" s="17" t="s">
        <v>125</v>
      </c>
      <c r="E118" s="18">
        <v>43019.0</v>
      </c>
      <c r="F118" s="19" t="s">
        <v>299</v>
      </c>
      <c r="G118" s="17" t="s">
        <v>231</v>
      </c>
      <c r="H118" s="17" t="s">
        <v>28</v>
      </c>
      <c r="I118" s="20" t="s">
        <v>21</v>
      </c>
    </row>
    <row r="119">
      <c r="A119" s="16">
        <v>116.0</v>
      </c>
      <c r="B119" s="17" t="s">
        <v>72</v>
      </c>
      <c r="C119" s="17" t="s">
        <v>39</v>
      </c>
      <c r="D119" s="17" t="s">
        <v>147</v>
      </c>
      <c r="E119" s="55">
        <v>42982.0</v>
      </c>
      <c r="F119" s="19" t="s">
        <v>300</v>
      </c>
      <c r="G119" s="17" t="s">
        <v>42</v>
      </c>
      <c r="H119" s="17" t="s">
        <v>28</v>
      </c>
      <c r="I119" s="20" t="s">
        <v>21</v>
      </c>
    </row>
    <row r="120">
      <c r="A120" s="16">
        <v>117.0</v>
      </c>
      <c r="B120" s="17" t="s">
        <v>23</v>
      </c>
      <c r="C120" s="17" t="s">
        <v>39</v>
      </c>
      <c r="D120" s="17" t="s">
        <v>301</v>
      </c>
      <c r="E120" s="18">
        <v>43021.0</v>
      </c>
      <c r="F120" s="19" t="s">
        <v>302</v>
      </c>
      <c r="G120" s="17" t="s">
        <v>52</v>
      </c>
      <c r="H120" s="17" t="s">
        <v>28</v>
      </c>
      <c r="I120" s="20" t="s">
        <v>21</v>
      </c>
    </row>
    <row r="121">
      <c r="A121" s="16">
        <v>118.0</v>
      </c>
      <c r="B121" s="17" t="s">
        <v>15</v>
      </c>
      <c r="C121" s="17" t="s">
        <v>16</v>
      </c>
      <c r="D121" s="17" t="s">
        <v>303</v>
      </c>
      <c r="E121" s="18">
        <v>42797.0</v>
      </c>
      <c r="F121" s="19" t="s">
        <v>304</v>
      </c>
      <c r="G121" s="17" t="s">
        <v>19</v>
      </c>
      <c r="H121" s="17" t="s">
        <v>28</v>
      </c>
      <c r="I121" s="20" t="s">
        <v>21</v>
      </c>
    </row>
    <row r="122">
      <c r="A122" s="16">
        <v>119.0</v>
      </c>
      <c r="B122" s="17" t="s">
        <v>72</v>
      </c>
      <c r="C122" s="17" t="s">
        <v>39</v>
      </c>
      <c r="D122" s="17" t="s">
        <v>147</v>
      </c>
      <c r="E122" s="18">
        <v>43020.0</v>
      </c>
      <c r="F122" s="19" t="s">
        <v>305</v>
      </c>
      <c r="G122" s="17" t="s">
        <v>52</v>
      </c>
      <c r="H122" s="17" t="s">
        <v>28</v>
      </c>
      <c r="I122" s="20" t="s">
        <v>21</v>
      </c>
    </row>
    <row r="123">
      <c r="A123" s="16">
        <v>120.0</v>
      </c>
      <c r="B123" s="17" t="s">
        <v>72</v>
      </c>
      <c r="C123" s="17" t="s">
        <v>16</v>
      </c>
      <c r="D123" s="17" t="s">
        <v>125</v>
      </c>
      <c r="E123" s="18">
        <v>43008.0</v>
      </c>
      <c r="F123" s="19" t="s">
        <v>306</v>
      </c>
      <c r="G123" s="17" t="s">
        <v>52</v>
      </c>
      <c r="H123" s="17" t="s">
        <v>28</v>
      </c>
      <c r="I123" s="20" t="s">
        <v>21</v>
      </c>
    </row>
    <row r="124">
      <c r="A124" s="16">
        <v>121.0</v>
      </c>
      <c r="B124" s="17" t="s">
        <v>72</v>
      </c>
      <c r="C124" s="17" t="s">
        <v>16</v>
      </c>
      <c r="D124" s="17" t="s">
        <v>153</v>
      </c>
      <c r="E124" s="18">
        <v>43017.0</v>
      </c>
      <c r="F124" s="19" t="s">
        <v>307</v>
      </c>
      <c r="G124" s="17" t="s">
        <v>231</v>
      </c>
      <c r="H124" s="17" t="s">
        <v>28</v>
      </c>
      <c r="I124" s="20" t="s">
        <v>21</v>
      </c>
    </row>
    <row r="125">
      <c r="A125" s="16">
        <v>122.0</v>
      </c>
      <c r="B125" s="17" t="s">
        <v>23</v>
      </c>
      <c r="C125" s="17" t="s">
        <v>39</v>
      </c>
      <c r="D125" s="17" t="s">
        <v>153</v>
      </c>
      <c r="E125" s="55">
        <v>43009.0</v>
      </c>
      <c r="F125" s="19" t="s">
        <v>308</v>
      </c>
      <c r="G125" s="17" t="s">
        <v>42</v>
      </c>
      <c r="H125" s="17" t="s">
        <v>28</v>
      </c>
      <c r="I125" s="20" t="s">
        <v>21</v>
      </c>
    </row>
    <row r="126">
      <c r="A126" s="16">
        <v>123.0</v>
      </c>
      <c r="B126" s="17" t="s">
        <v>23</v>
      </c>
      <c r="C126" s="17" t="s">
        <v>16</v>
      </c>
      <c r="D126" s="17" t="s">
        <v>153</v>
      </c>
      <c r="E126" s="18">
        <v>42856.0</v>
      </c>
      <c r="F126" s="19" t="s">
        <v>309</v>
      </c>
      <c r="G126" s="17" t="s">
        <v>19</v>
      </c>
      <c r="H126" s="17" t="s">
        <v>28</v>
      </c>
      <c r="I126" s="20" t="s">
        <v>21</v>
      </c>
    </row>
    <row r="127">
      <c r="A127" s="16">
        <v>124.0</v>
      </c>
      <c r="B127" s="17" t="s">
        <v>72</v>
      </c>
      <c r="C127" s="17" t="s">
        <v>16</v>
      </c>
      <c r="D127" s="17" t="s">
        <v>153</v>
      </c>
      <c r="E127" s="18">
        <v>43010.0</v>
      </c>
      <c r="F127" s="19" t="s">
        <v>310</v>
      </c>
      <c r="G127" s="17" t="s">
        <v>52</v>
      </c>
      <c r="H127" s="17" t="s">
        <v>28</v>
      </c>
      <c r="I127" s="20" t="s">
        <v>21</v>
      </c>
    </row>
    <row r="128">
      <c r="A128" s="16">
        <v>125.0</v>
      </c>
      <c r="B128" s="17" t="s">
        <v>23</v>
      </c>
      <c r="C128" s="17" t="s">
        <v>16</v>
      </c>
      <c r="D128" s="17" t="s">
        <v>153</v>
      </c>
      <c r="E128" s="18">
        <v>43010.0</v>
      </c>
      <c r="F128" s="19" t="s">
        <v>311</v>
      </c>
      <c r="G128" s="17" t="s">
        <v>42</v>
      </c>
      <c r="H128" s="17" t="s">
        <v>28</v>
      </c>
      <c r="I128" s="20" t="s">
        <v>21</v>
      </c>
    </row>
    <row r="129">
      <c r="A129" s="16">
        <v>126.0</v>
      </c>
      <c r="B129" s="17" t="s">
        <v>23</v>
      </c>
      <c r="C129" s="17" t="s">
        <v>16</v>
      </c>
      <c r="D129" s="35" t="s">
        <v>312</v>
      </c>
      <c r="E129" s="18">
        <v>43013.0</v>
      </c>
      <c r="F129" s="19" t="s">
        <v>313</v>
      </c>
      <c r="G129" s="17" t="s">
        <v>45</v>
      </c>
      <c r="H129" s="17" t="s">
        <v>28</v>
      </c>
      <c r="I129" s="20" t="s">
        <v>21</v>
      </c>
    </row>
    <row r="130">
      <c r="A130" s="16">
        <v>127.0</v>
      </c>
      <c r="B130" s="17" t="s">
        <v>72</v>
      </c>
      <c r="C130" s="17" t="s">
        <v>16</v>
      </c>
      <c r="D130" s="17" t="s">
        <v>314</v>
      </c>
      <c r="E130" s="18">
        <v>42810.0</v>
      </c>
      <c r="F130" s="19" t="s">
        <v>315</v>
      </c>
      <c r="G130" s="17" t="s">
        <v>19</v>
      </c>
      <c r="H130" s="17" t="s">
        <v>28</v>
      </c>
      <c r="I130" s="20" t="s">
        <v>21</v>
      </c>
    </row>
    <row r="131">
      <c r="A131" s="16">
        <v>128.0</v>
      </c>
      <c r="B131" s="17" t="s">
        <v>72</v>
      </c>
      <c r="C131" s="17" t="s">
        <v>39</v>
      </c>
      <c r="D131" s="17" t="s">
        <v>316</v>
      </c>
      <c r="E131" s="18">
        <v>42948.0</v>
      </c>
      <c r="F131" s="19" t="s">
        <v>317</v>
      </c>
      <c r="G131" s="17" t="s">
        <v>42</v>
      </c>
      <c r="H131" s="17" t="s">
        <v>28</v>
      </c>
      <c r="I131" s="20" t="s">
        <v>21</v>
      </c>
    </row>
    <row r="132">
      <c r="A132" s="16">
        <v>129.0</v>
      </c>
      <c r="B132" s="17" t="s">
        <v>72</v>
      </c>
      <c r="C132" s="17" t="s">
        <v>39</v>
      </c>
      <c r="D132" s="17" t="s">
        <v>318</v>
      </c>
      <c r="E132" s="18">
        <v>42969.0</v>
      </c>
      <c r="F132" s="19" t="s">
        <v>319</v>
      </c>
      <c r="G132" s="17" t="s">
        <v>19</v>
      </c>
      <c r="H132" s="17" t="s">
        <v>28</v>
      </c>
      <c r="I132" s="20" t="s">
        <v>21</v>
      </c>
    </row>
    <row r="133">
      <c r="A133" s="16">
        <v>130.0</v>
      </c>
      <c r="B133" s="17" t="s">
        <v>23</v>
      </c>
      <c r="C133" s="17" t="s">
        <v>39</v>
      </c>
      <c r="D133" s="17" t="s">
        <v>28</v>
      </c>
      <c r="E133" s="17" t="s">
        <v>28</v>
      </c>
      <c r="F133" s="19" t="s">
        <v>320</v>
      </c>
      <c r="G133" s="17" t="s">
        <v>42</v>
      </c>
      <c r="H133" s="17" t="s">
        <v>28</v>
      </c>
      <c r="I133" s="20" t="s">
        <v>21</v>
      </c>
    </row>
    <row r="134">
      <c r="A134" s="16">
        <v>131.0</v>
      </c>
      <c r="B134" s="17" t="s">
        <v>23</v>
      </c>
      <c r="C134" s="17" t="s">
        <v>39</v>
      </c>
      <c r="D134" s="17" t="s">
        <v>321</v>
      </c>
      <c r="E134" s="18">
        <v>43011.0</v>
      </c>
      <c r="F134" s="19" t="s">
        <v>322</v>
      </c>
      <c r="G134" s="17" t="s">
        <v>19</v>
      </c>
      <c r="H134" s="17" t="s">
        <v>28</v>
      </c>
      <c r="I134" s="20" t="s">
        <v>21</v>
      </c>
    </row>
    <row r="135">
      <c r="A135" s="16">
        <v>132.0</v>
      </c>
      <c r="B135" s="17" t="s">
        <v>23</v>
      </c>
      <c r="C135" s="17" t="s">
        <v>39</v>
      </c>
      <c r="D135" s="17" t="s">
        <v>323</v>
      </c>
      <c r="E135" s="18">
        <v>43011.0</v>
      </c>
      <c r="F135" s="19" t="s">
        <v>324</v>
      </c>
      <c r="G135" s="17" t="s">
        <v>19</v>
      </c>
      <c r="H135" s="17" t="s">
        <v>28</v>
      </c>
      <c r="I135" s="20" t="s">
        <v>21</v>
      </c>
    </row>
    <row r="136">
      <c r="A136" s="16">
        <v>133.0</v>
      </c>
      <c r="B136" s="17" t="s">
        <v>23</v>
      </c>
      <c r="C136" s="17" t="s">
        <v>16</v>
      </c>
      <c r="D136" s="17" t="s">
        <v>153</v>
      </c>
      <c r="E136" s="18">
        <v>43009.0</v>
      </c>
      <c r="F136" s="19" t="s">
        <v>325</v>
      </c>
      <c r="G136" s="17" t="s">
        <v>52</v>
      </c>
      <c r="H136" s="17" t="s">
        <v>28</v>
      </c>
      <c r="I136" s="20" t="s">
        <v>21</v>
      </c>
    </row>
    <row r="137">
      <c r="A137" s="16">
        <v>134.0</v>
      </c>
      <c r="B137" s="17" t="s">
        <v>23</v>
      </c>
      <c r="C137" s="17" t="s">
        <v>39</v>
      </c>
      <c r="D137" s="17" t="s">
        <v>213</v>
      </c>
      <c r="E137" s="18">
        <v>43008.0</v>
      </c>
      <c r="F137" s="19" t="s">
        <v>326</v>
      </c>
      <c r="G137" s="17" t="s">
        <v>42</v>
      </c>
      <c r="H137" s="17" t="s">
        <v>28</v>
      </c>
      <c r="I137" s="20" t="s">
        <v>21</v>
      </c>
    </row>
    <row r="138">
      <c r="A138" s="16">
        <v>135.0</v>
      </c>
      <c r="B138" s="17" t="s">
        <v>28</v>
      </c>
      <c r="C138" s="17" t="s">
        <v>28</v>
      </c>
      <c r="D138" s="17" t="s">
        <v>28</v>
      </c>
      <c r="E138" s="17" t="s">
        <v>28</v>
      </c>
      <c r="F138" s="19" t="s">
        <v>327</v>
      </c>
      <c r="G138" s="17" t="s">
        <v>45</v>
      </c>
      <c r="H138" s="17" t="s">
        <v>28</v>
      </c>
      <c r="I138" s="20" t="s">
        <v>21</v>
      </c>
    </row>
    <row r="139">
      <c r="A139" s="16">
        <v>136.0</v>
      </c>
      <c r="B139" s="17" t="s">
        <v>72</v>
      </c>
      <c r="C139" s="17" t="s">
        <v>50</v>
      </c>
      <c r="D139" s="17" t="s">
        <v>328</v>
      </c>
      <c r="E139" s="18">
        <v>43002.0</v>
      </c>
      <c r="F139" s="19" t="s">
        <v>329</v>
      </c>
      <c r="G139" s="17" t="s">
        <v>52</v>
      </c>
      <c r="H139" s="17" t="s">
        <v>28</v>
      </c>
      <c r="I139" s="20" t="s">
        <v>21</v>
      </c>
    </row>
    <row r="140">
      <c r="A140" s="16">
        <v>137.0</v>
      </c>
      <c r="B140" s="17" t="s">
        <v>15</v>
      </c>
      <c r="C140" s="17" t="s">
        <v>28</v>
      </c>
      <c r="D140" s="17" t="s">
        <v>28</v>
      </c>
      <c r="E140" s="17" t="s">
        <v>28</v>
      </c>
      <c r="F140" s="19" t="s">
        <v>330</v>
      </c>
      <c r="G140" s="17" t="s">
        <v>52</v>
      </c>
      <c r="H140" s="17" t="s">
        <v>28</v>
      </c>
      <c r="I140" s="20" t="s">
        <v>21</v>
      </c>
    </row>
    <row r="141">
      <c r="A141" s="16">
        <v>138.0</v>
      </c>
      <c r="B141" s="17" t="s">
        <v>23</v>
      </c>
      <c r="C141" s="17" t="s">
        <v>39</v>
      </c>
      <c r="D141" s="17" t="s">
        <v>88</v>
      </c>
      <c r="E141" s="18">
        <v>43005.0</v>
      </c>
      <c r="F141" s="19" t="s">
        <v>331</v>
      </c>
      <c r="G141" s="17" t="s">
        <v>45</v>
      </c>
      <c r="H141" s="17" t="s">
        <v>28</v>
      </c>
      <c r="I141" s="20" t="s">
        <v>21</v>
      </c>
    </row>
    <row r="142">
      <c r="A142" s="16">
        <v>139.0</v>
      </c>
      <c r="B142" s="17" t="s">
        <v>72</v>
      </c>
      <c r="C142" s="17" t="s">
        <v>16</v>
      </c>
      <c r="D142" s="17" t="s">
        <v>28</v>
      </c>
      <c r="E142" s="18">
        <v>43002.0</v>
      </c>
      <c r="F142" s="19" t="s">
        <v>332</v>
      </c>
      <c r="G142" s="17" t="s">
        <v>52</v>
      </c>
      <c r="H142" s="17" t="s">
        <v>28</v>
      </c>
      <c r="I142" s="20" t="s">
        <v>21</v>
      </c>
    </row>
    <row r="143">
      <c r="A143" s="16">
        <v>140.0</v>
      </c>
      <c r="B143" s="17" t="s">
        <v>72</v>
      </c>
      <c r="C143" s="17" t="s">
        <v>16</v>
      </c>
      <c r="D143" s="17" t="s">
        <v>295</v>
      </c>
      <c r="E143" s="18">
        <v>42991.0</v>
      </c>
      <c r="F143" s="19" t="s">
        <v>333</v>
      </c>
      <c r="G143" s="17" t="s">
        <v>52</v>
      </c>
      <c r="H143" s="17" t="s">
        <v>28</v>
      </c>
      <c r="I143" s="20" t="s">
        <v>21</v>
      </c>
    </row>
    <row r="144">
      <c r="A144" s="16">
        <v>141.0</v>
      </c>
      <c r="B144" s="17" t="s">
        <v>72</v>
      </c>
      <c r="C144" s="17" t="s">
        <v>16</v>
      </c>
      <c r="D144" s="17" t="s">
        <v>334</v>
      </c>
      <c r="E144" s="18">
        <v>42983.0</v>
      </c>
      <c r="F144" s="19" t="s">
        <v>335</v>
      </c>
      <c r="G144" s="17" t="s">
        <v>45</v>
      </c>
      <c r="H144" s="17" t="s">
        <v>28</v>
      </c>
      <c r="I144" s="20" t="s">
        <v>21</v>
      </c>
    </row>
    <row r="145">
      <c r="A145" s="16">
        <v>142.0</v>
      </c>
      <c r="B145" s="17" t="s">
        <v>72</v>
      </c>
      <c r="C145" s="17" t="s">
        <v>16</v>
      </c>
      <c r="D145" s="17" t="s">
        <v>28</v>
      </c>
      <c r="E145" s="18">
        <v>42998.0</v>
      </c>
      <c r="F145" s="19" t="s">
        <v>336</v>
      </c>
      <c r="G145" s="17" t="s">
        <v>19</v>
      </c>
      <c r="H145" s="17" t="s">
        <v>28</v>
      </c>
      <c r="I145" s="20" t="s">
        <v>21</v>
      </c>
    </row>
    <row r="146">
      <c r="A146" s="16">
        <v>143.0</v>
      </c>
      <c r="B146" s="17" t="s">
        <v>28</v>
      </c>
      <c r="C146" s="17" t="s">
        <v>28</v>
      </c>
      <c r="D146" s="17" t="s">
        <v>28</v>
      </c>
      <c r="E146" s="17" t="s">
        <v>28</v>
      </c>
      <c r="F146" s="19" t="s">
        <v>337</v>
      </c>
      <c r="G146" s="17" t="s">
        <v>52</v>
      </c>
      <c r="H146" s="17" t="s">
        <v>28</v>
      </c>
      <c r="I146" s="20" t="s">
        <v>21</v>
      </c>
    </row>
    <row r="147">
      <c r="A147" s="16">
        <v>144.0</v>
      </c>
      <c r="B147" s="17" t="s">
        <v>72</v>
      </c>
      <c r="C147" s="17" t="s">
        <v>39</v>
      </c>
      <c r="D147" s="17" t="s">
        <v>147</v>
      </c>
      <c r="E147" s="18">
        <v>42999.0</v>
      </c>
      <c r="F147" s="19" t="s">
        <v>338</v>
      </c>
      <c r="G147" s="17" t="s">
        <v>52</v>
      </c>
      <c r="H147" s="17" t="s">
        <v>28</v>
      </c>
      <c r="I147" s="20" t="s">
        <v>21</v>
      </c>
    </row>
    <row r="148">
      <c r="A148" s="16">
        <v>145.0</v>
      </c>
      <c r="B148" s="17" t="s">
        <v>72</v>
      </c>
      <c r="C148" s="17" t="s">
        <v>50</v>
      </c>
      <c r="D148" s="17" t="s">
        <v>295</v>
      </c>
      <c r="E148" s="17" t="s">
        <v>28</v>
      </c>
      <c r="F148" s="19" t="s">
        <v>339</v>
      </c>
      <c r="G148" s="17" t="s">
        <v>42</v>
      </c>
      <c r="H148" s="17" t="s">
        <v>28</v>
      </c>
      <c r="I148" s="20" t="s">
        <v>21</v>
      </c>
    </row>
    <row r="149">
      <c r="A149" s="16">
        <v>146.0</v>
      </c>
      <c r="B149" s="17" t="s">
        <v>72</v>
      </c>
      <c r="C149" s="17" t="s">
        <v>39</v>
      </c>
      <c r="D149" s="17" t="s">
        <v>340</v>
      </c>
      <c r="E149" s="18">
        <v>42797.0</v>
      </c>
      <c r="F149" s="19" t="s">
        <v>341</v>
      </c>
      <c r="G149" s="17" t="s">
        <v>19</v>
      </c>
      <c r="H149" s="17" t="s">
        <v>28</v>
      </c>
      <c r="I149" s="20" t="s">
        <v>21</v>
      </c>
    </row>
    <row r="150">
      <c r="A150" s="16">
        <v>147.0</v>
      </c>
      <c r="B150" s="17" t="s">
        <v>28</v>
      </c>
      <c r="C150" s="17" t="s">
        <v>28</v>
      </c>
      <c r="D150" s="17" t="s">
        <v>28</v>
      </c>
      <c r="E150" s="17" t="s">
        <v>28</v>
      </c>
      <c r="F150" s="19" t="s">
        <v>342</v>
      </c>
      <c r="G150" s="17" t="s">
        <v>42</v>
      </c>
      <c r="H150" s="17" t="s">
        <v>28</v>
      </c>
      <c r="I150" s="20" t="s">
        <v>21</v>
      </c>
    </row>
    <row r="151">
      <c r="A151" s="16">
        <v>148.0</v>
      </c>
      <c r="B151" s="17" t="s">
        <v>72</v>
      </c>
      <c r="C151" s="17" t="s">
        <v>50</v>
      </c>
      <c r="D151" s="17" t="s">
        <v>295</v>
      </c>
      <c r="E151" s="17" t="s">
        <v>28</v>
      </c>
      <c r="F151" s="19" t="s">
        <v>343</v>
      </c>
      <c r="G151" s="17" t="s">
        <v>52</v>
      </c>
      <c r="H151" s="17" t="s">
        <v>28</v>
      </c>
      <c r="I151" s="20" t="s">
        <v>21</v>
      </c>
    </row>
    <row r="152">
      <c r="A152" s="16">
        <v>149.0</v>
      </c>
      <c r="B152" s="17" t="s">
        <v>23</v>
      </c>
      <c r="C152" s="17" t="s">
        <v>39</v>
      </c>
      <c r="D152" s="17" t="s">
        <v>28</v>
      </c>
      <c r="E152" s="17" t="s">
        <v>28</v>
      </c>
      <c r="F152" s="19" t="s">
        <v>344</v>
      </c>
      <c r="G152" s="17" t="s">
        <v>42</v>
      </c>
      <c r="H152" s="17" t="s">
        <v>28</v>
      </c>
      <c r="I152" s="20" t="s">
        <v>21</v>
      </c>
    </row>
    <row r="153">
      <c r="A153" s="16">
        <v>150.0</v>
      </c>
      <c r="B153" s="17" t="s">
        <v>72</v>
      </c>
      <c r="C153" s="17" t="s">
        <v>39</v>
      </c>
      <c r="D153" s="17" t="s">
        <v>213</v>
      </c>
      <c r="E153" s="17" t="s">
        <v>28</v>
      </c>
      <c r="F153" s="19" t="s">
        <v>345</v>
      </c>
      <c r="G153" s="17" t="s">
        <v>42</v>
      </c>
      <c r="H153" s="17" t="s">
        <v>28</v>
      </c>
      <c r="I153" s="20" t="s">
        <v>21</v>
      </c>
    </row>
    <row r="154">
      <c r="A154" s="16">
        <v>151.0</v>
      </c>
      <c r="B154" s="17" t="s">
        <v>72</v>
      </c>
      <c r="C154" s="17" t="s">
        <v>39</v>
      </c>
      <c r="D154" s="17" t="s">
        <v>147</v>
      </c>
      <c r="E154" s="17" t="s">
        <v>28</v>
      </c>
      <c r="F154" s="19" t="s">
        <v>346</v>
      </c>
      <c r="G154" s="17" t="s">
        <v>52</v>
      </c>
      <c r="H154" s="17" t="s">
        <v>28</v>
      </c>
      <c r="I154" s="20" t="s">
        <v>21</v>
      </c>
    </row>
    <row r="155">
      <c r="A155" s="16">
        <v>152.0</v>
      </c>
      <c r="B155" s="17" t="s">
        <v>72</v>
      </c>
      <c r="C155" s="17" t="s">
        <v>16</v>
      </c>
      <c r="D155" s="17" t="s">
        <v>28</v>
      </c>
      <c r="E155" s="17" t="s">
        <v>28</v>
      </c>
      <c r="F155" s="19" t="s">
        <v>347</v>
      </c>
      <c r="G155" s="17" t="s">
        <v>19</v>
      </c>
      <c r="H155" s="17" t="s">
        <v>28</v>
      </c>
      <c r="I155" s="20" t="s">
        <v>21</v>
      </c>
    </row>
    <row r="156">
      <c r="A156" s="16">
        <v>153.0</v>
      </c>
      <c r="B156" s="17" t="s">
        <v>28</v>
      </c>
      <c r="C156" s="17" t="s">
        <v>28</v>
      </c>
      <c r="D156" s="17" t="s">
        <v>28</v>
      </c>
      <c r="E156" s="17" t="s">
        <v>28</v>
      </c>
      <c r="F156" s="19" t="s">
        <v>348</v>
      </c>
      <c r="G156" s="17" t="s">
        <v>54</v>
      </c>
      <c r="H156" s="17" t="s">
        <v>77</v>
      </c>
      <c r="I156" s="20" t="s">
        <v>21</v>
      </c>
    </row>
    <row r="157">
      <c r="A157" s="16">
        <v>154.0</v>
      </c>
      <c r="B157" s="17" t="s">
        <v>23</v>
      </c>
      <c r="C157" s="17" t="s">
        <v>39</v>
      </c>
      <c r="D157" s="17" t="s">
        <v>349</v>
      </c>
      <c r="E157" s="18">
        <v>42797.0</v>
      </c>
      <c r="F157" s="19" t="s">
        <v>350</v>
      </c>
      <c r="G157" s="17" t="s">
        <v>19</v>
      </c>
      <c r="H157" s="17" t="s">
        <v>28</v>
      </c>
      <c r="I157" s="20" t="s">
        <v>21</v>
      </c>
    </row>
    <row r="158">
      <c r="A158" s="16">
        <v>155.0</v>
      </c>
      <c r="B158" s="17" t="s">
        <v>23</v>
      </c>
      <c r="C158" s="17" t="s">
        <v>16</v>
      </c>
      <c r="D158" s="17" t="s">
        <v>153</v>
      </c>
      <c r="E158" s="18">
        <v>43028.0</v>
      </c>
      <c r="F158" s="19" t="s">
        <v>351</v>
      </c>
      <c r="G158" s="17" t="s">
        <v>52</v>
      </c>
      <c r="H158" s="17" t="s">
        <v>28</v>
      </c>
      <c r="I158" s="20" t="s">
        <v>21</v>
      </c>
    </row>
    <row r="159">
      <c r="A159" s="16">
        <v>156.0</v>
      </c>
      <c r="B159" s="17" t="s">
        <v>72</v>
      </c>
      <c r="C159" s="17" t="s">
        <v>16</v>
      </c>
      <c r="D159" s="17" t="s">
        <v>125</v>
      </c>
      <c r="E159" s="18">
        <v>43028.0</v>
      </c>
      <c r="F159" s="19" t="s">
        <v>352</v>
      </c>
      <c r="G159" s="17" t="s">
        <v>52</v>
      </c>
      <c r="H159" s="17" t="s">
        <v>28</v>
      </c>
      <c r="I159" s="20" t="s">
        <v>21</v>
      </c>
    </row>
    <row r="160">
      <c r="A160" s="16">
        <v>157.0</v>
      </c>
      <c r="B160" s="17" t="s">
        <v>72</v>
      </c>
      <c r="C160" s="17" t="s">
        <v>28</v>
      </c>
      <c r="D160" s="17" t="s">
        <v>353</v>
      </c>
      <c r="E160" s="18">
        <v>43028.0</v>
      </c>
      <c r="F160" s="19" t="s">
        <v>354</v>
      </c>
      <c r="G160" s="17" t="s">
        <v>45</v>
      </c>
      <c r="H160" s="17" t="s">
        <v>28</v>
      </c>
      <c r="I160" s="20" t="s">
        <v>21</v>
      </c>
    </row>
    <row r="161">
      <c r="A161" s="16">
        <v>158.0</v>
      </c>
      <c r="B161" s="17" t="s">
        <v>23</v>
      </c>
      <c r="C161" s="17" t="s">
        <v>16</v>
      </c>
      <c r="D161" s="17" t="s">
        <v>355</v>
      </c>
      <c r="E161" s="18">
        <v>43031.0</v>
      </c>
      <c r="F161" s="19" t="s">
        <v>356</v>
      </c>
      <c r="G161" s="17" t="s">
        <v>231</v>
      </c>
      <c r="H161" s="17" t="s">
        <v>28</v>
      </c>
      <c r="I161" s="20" t="s">
        <v>21</v>
      </c>
    </row>
    <row r="162">
      <c r="A162" s="16">
        <v>159.0</v>
      </c>
      <c r="B162" s="17" t="s">
        <v>23</v>
      </c>
      <c r="C162" s="17" t="s">
        <v>39</v>
      </c>
      <c r="D162" s="17" t="s">
        <v>357</v>
      </c>
      <c r="E162" s="18">
        <v>43031.0</v>
      </c>
      <c r="F162" s="19" t="s">
        <v>358</v>
      </c>
      <c r="G162" s="17" t="s">
        <v>42</v>
      </c>
      <c r="H162" s="17" t="s">
        <v>359</v>
      </c>
      <c r="I162" s="20" t="s">
        <v>21</v>
      </c>
    </row>
    <row r="163">
      <c r="A163" s="16">
        <v>160.0</v>
      </c>
      <c r="B163" s="17" t="s">
        <v>72</v>
      </c>
      <c r="C163" s="17" t="s">
        <v>16</v>
      </c>
      <c r="D163" s="17" t="s">
        <v>125</v>
      </c>
      <c r="E163" s="18" t="s">
        <v>28</v>
      </c>
      <c r="F163" s="19" t="s">
        <v>360</v>
      </c>
      <c r="G163" s="17" t="s">
        <v>52</v>
      </c>
      <c r="H163" s="17" t="s">
        <v>28</v>
      </c>
      <c r="I163" s="20" t="s">
        <v>21</v>
      </c>
    </row>
    <row r="164">
      <c r="A164" s="16">
        <v>161.0</v>
      </c>
      <c r="B164" s="17" t="s">
        <v>72</v>
      </c>
      <c r="C164" s="17" t="s">
        <v>16</v>
      </c>
      <c r="D164" s="17" t="s">
        <v>361</v>
      </c>
      <c r="E164" s="18">
        <v>42797.0</v>
      </c>
      <c r="F164" s="19" t="s">
        <v>362</v>
      </c>
      <c r="G164" s="17" t="s">
        <v>19</v>
      </c>
      <c r="H164" s="17" t="s">
        <v>363</v>
      </c>
      <c r="I164" s="20" t="s">
        <v>21</v>
      </c>
    </row>
    <row r="165">
      <c r="A165" s="16">
        <v>162.0</v>
      </c>
      <c r="B165" s="17" t="s">
        <v>23</v>
      </c>
      <c r="C165" s="17" t="s">
        <v>39</v>
      </c>
      <c r="D165" s="17" t="s">
        <v>364</v>
      </c>
      <c r="E165" s="18">
        <v>43033.0</v>
      </c>
      <c r="F165" s="19" t="s">
        <v>365</v>
      </c>
      <c r="G165" s="17" t="s">
        <v>42</v>
      </c>
      <c r="H165" s="17" t="s">
        <v>28</v>
      </c>
      <c r="I165" s="20" t="s">
        <v>21</v>
      </c>
    </row>
    <row r="166">
      <c r="A166" s="16">
        <v>163.0</v>
      </c>
      <c r="B166" s="17" t="s">
        <v>23</v>
      </c>
      <c r="C166" s="17" t="s">
        <v>16</v>
      </c>
      <c r="D166" s="17" t="s">
        <v>366</v>
      </c>
      <c r="E166" s="18">
        <v>42797.0</v>
      </c>
      <c r="F166" s="19" t="s">
        <v>367</v>
      </c>
      <c r="G166" s="17" t="s">
        <v>19</v>
      </c>
      <c r="H166" s="17" t="s">
        <v>28</v>
      </c>
      <c r="I166" s="20" t="s">
        <v>21</v>
      </c>
    </row>
    <row r="167">
      <c r="A167" s="16">
        <v>164.0</v>
      </c>
      <c r="B167" s="17" t="s">
        <v>197</v>
      </c>
      <c r="C167" s="17" t="s">
        <v>244</v>
      </c>
      <c r="D167" s="17" t="s">
        <v>368</v>
      </c>
      <c r="E167" s="18">
        <v>42797.0</v>
      </c>
      <c r="F167" s="19" t="s">
        <v>369</v>
      </c>
      <c r="G167" s="17" t="s">
        <v>19</v>
      </c>
      <c r="H167" s="17" t="s">
        <v>28</v>
      </c>
      <c r="I167" s="20" t="s">
        <v>21</v>
      </c>
    </row>
    <row r="168">
      <c r="A168" s="16">
        <v>165.0</v>
      </c>
      <c r="B168" s="17" t="s">
        <v>197</v>
      </c>
      <c r="C168" s="17" t="s">
        <v>244</v>
      </c>
      <c r="D168" s="17" t="s">
        <v>125</v>
      </c>
      <c r="E168" s="18">
        <v>43033.0</v>
      </c>
      <c r="F168" s="19" t="s">
        <v>370</v>
      </c>
      <c r="G168" s="17" t="s">
        <v>52</v>
      </c>
      <c r="H168" s="17" t="s">
        <v>371</v>
      </c>
      <c r="I168" s="20" t="s">
        <v>21</v>
      </c>
    </row>
    <row r="169">
      <c r="A169" s="16">
        <v>166.0</v>
      </c>
      <c r="B169" s="17" t="s">
        <v>372</v>
      </c>
      <c r="C169" s="17" t="s">
        <v>244</v>
      </c>
      <c r="D169" s="17" t="s">
        <v>373</v>
      </c>
      <c r="E169" s="18">
        <v>43021.0</v>
      </c>
      <c r="F169" s="19" t="s">
        <v>374</v>
      </c>
      <c r="G169" s="17" t="s">
        <v>52</v>
      </c>
      <c r="H169" s="17" t="s">
        <v>28</v>
      </c>
      <c r="I169" s="20" t="s">
        <v>21</v>
      </c>
    </row>
    <row r="170">
      <c r="A170" s="16">
        <v>167.0</v>
      </c>
      <c r="B170" s="17" t="s">
        <v>23</v>
      </c>
      <c r="C170" s="17" t="s">
        <v>39</v>
      </c>
      <c r="D170" s="17" t="s">
        <v>375</v>
      </c>
      <c r="E170" s="18">
        <v>42905.0</v>
      </c>
      <c r="F170" s="19" t="s">
        <v>376</v>
      </c>
      <c r="G170" s="17" t="s">
        <v>19</v>
      </c>
      <c r="H170" s="17" t="s">
        <v>28</v>
      </c>
      <c r="I170" s="20" t="s">
        <v>21</v>
      </c>
    </row>
    <row r="171">
      <c r="A171" s="16">
        <v>168.0</v>
      </c>
      <c r="B171" s="17" t="s">
        <v>72</v>
      </c>
      <c r="C171" s="17" t="s">
        <v>377</v>
      </c>
      <c r="D171" s="17" t="s">
        <v>213</v>
      </c>
      <c r="E171" s="18">
        <v>43035.0</v>
      </c>
      <c r="F171" s="19" t="s">
        <v>378</v>
      </c>
      <c r="G171" s="17" t="s">
        <v>231</v>
      </c>
      <c r="H171" s="17" t="s">
        <v>379</v>
      </c>
      <c r="I171" s="20" t="s">
        <v>21</v>
      </c>
    </row>
    <row r="172">
      <c r="A172" s="16">
        <v>169.0</v>
      </c>
      <c r="B172" s="17" t="s">
        <v>72</v>
      </c>
      <c r="C172" s="17" t="s">
        <v>16</v>
      </c>
      <c r="D172" s="17" t="s">
        <v>380</v>
      </c>
      <c r="E172" s="18">
        <v>43036.0</v>
      </c>
      <c r="F172" s="19" t="s">
        <v>329</v>
      </c>
      <c r="G172" s="17" t="s">
        <v>52</v>
      </c>
      <c r="H172" s="17" t="s">
        <v>381</v>
      </c>
      <c r="I172" s="20" t="s">
        <v>21</v>
      </c>
    </row>
    <row r="173">
      <c r="A173" s="16">
        <v>170.0</v>
      </c>
      <c r="B173" s="17" t="s">
        <v>72</v>
      </c>
      <c r="C173" s="17" t="s">
        <v>39</v>
      </c>
      <c r="D173" s="17" t="s">
        <v>28</v>
      </c>
      <c r="E173" s="18">
        <v>43037.0</v>
      </c>
      <c r="F173" s="19" t="s">
        <v>382</v>
      </c>
      <c r="G173" s="17" t="s">
        <v>231</v>
      </c>
      <c r="H173" s="17" t="s">
        <v>383</v>
      </c>
      <c r="I173" s="20" t="s">
        <v>21</v>
      </c>
    </row>
    <row r="174">
      <c r="A174" s="16">
        <v>171.0</v>
      </c>
      <c r="B174" s="17" t="s">
        <v>72</v>
      </c>
      <c r="C174" s="17" t="s">
        <v>244</v>
      </c>
      <c r="D174" s="17" t="s">
        <v>125</v>
      </c>
      <c r="E174" s="18">
        <v>43030.0</v>
      </c>
      <c r="F174" s="19" t="s">
        <v>384</v>
      </c>
      <c r="G174" s="17" t="s">
        <v>231</v>
      </c>
      <c r="H174" s="17" t="s">
        <v>28</v>
      </c>
      <c r="I174" s="20" t="s">
        <v>21</v>
      </c>
    </row>
    <row r="175">
      <c r="A175" s="16">
        <v>172.0</v>
      </c>
      <c r="B175" s="17" t="s">
        <v>72</v>
      </c>
      <c r="C175" s="17" t="s">
        <v>244</v>
      </c>
      <c r="D175" s="17" t="s">
        <v>125</v>
      </c>
      <c r="E175" s="18">
        <v>43037.0</v>
      </c>
      <c r="F175" s="19" t="s">
        <v>385</v>
      </c>
      <c r="G175" s="17" t="s">
        <v>52</v>
      </c>
      <c r="H175" s="17" t="s">
        <v>28</v>
      </c>
      <c r="I175" s="20" t="s">
        <v>21</v>
      </c>
    </row>
    <row r="176">
      <c r="A176" s="16">
        <v>173.0</v>
      </c>
      <c r="B176" s="17" t="s">
        <v>72</v>
      </c>
      <c r="C176" s="17" t="s">
        <v>244</v>
      </c>
      <c r="D176" s="17" t="s">
        <v>143</v>
      </c>
      <c r="E176" s="18">
        <v>43037.0</v>
      </c>
      <c r="F176" s="19" t="s">
        <v>219</v>
      </c>
      <c r="G176" s="17" t="s">
        <v>52</v>
      </c>
      <c r="H176" s="17" t="s">
        <v>386</v>
      </c>
      <c r="I176" s="20" t="s">
        <v>21</v>
      </c>
    </row>
    <row r="177">
      <c r="A177" s="16">
        <v>174.0</v>
      </c>
      <c r="B177" s="17" t="s">
        <v>72</v>
      </c>
      <c r="C177" s="17" t="s">
        <v>244</v>
      </c>
      <c r="D177" s="17" t="s">
        <v>153</v>
      </c>
      <c r="E177" s="18">
        <v>43010.0</v>
      </c>
      <c r="F177" s="19" t="s">
        <v>310</v>
      </c>
      <c r="G177" s="17" t="s">
        <v>52</v>
      </c>
      <c r="H177" s="17" t="s">
        <v>28</v>
      </c>
      <c r="I177" s="20" t="s">
        <v>21</v>
      </c>
    </row>
    <row r="178">
      <c r="A178" s="16">
        <v>175.0</v>
      </c>
      <c r="B178" s="17" t="s">
        <v>72</v>
      </c>
      <c r="C178" s="17" t="s">
        <v>39</v>
      </c>
      <c r="D178" s="17" t="s">
        <v>143</v>
      </c>
      <c r="E178" s="18">
        <v>43037.0</v>
      </c>
      <c r="F178" s="19" t="s">
        <v>387</v>
      </c>
      <c r="G178" s="17" t="s">
        <v>52</v>
      </c>
      <c r="H178" s="17" t="s">
        <v>28</v>
      </c>
      <c r="I178" s="20" t="s">
        <v>21</v>
      </c>
    </row>
    <row r="179">
      <c r="A179" s="16">
        <v>176.0</v>
      </c>
      <c r="B179" s="17" t="s">
        <v>23</v>
      </c>
      <c r="C179" s="17" t="s">
        <v>39</v>
      </c>
      <c r="D179" s="17" t="s">
        <v>213</v>
      </c>
      <c r="E179" s="17" t="s">
        <v>388</v>
      </c>
      <c r="F179" s="19" t="s">
        <v>389</v>
      </c>
      <c r="G179" s="17" t="s">
        <v>42</v>
      </c>
      <c r="H179" s="17" t="s">
        <v>28</v>
      </c>
      <c r="I179" s="20" t="s">
        <v>21</v>
      </c>
    </row>
    <row r="180">
      <c r="A180" s="16">
        <v>177.0</v>
      </c>
      <c r="B180" s="17" t="s">
        <v>72</v>
      </c>
      <c r="C180" s="17" t="s">
        <v>244</v>
      </c>
      <c r="D180" s="17" t="s">
        <v>390</v>
      </c>
      <c r="E180" s="18">
        <v>43039.0</v>
      </c>
      <c r="F180" s="19" t="s">
        <v>391</v>
      </c>
      <c r="G180" s="17" t="s">
        <v>42</v>
      </c>
      <c r="H180" s="17" t="s">
        <v>28</v>
      </c>
      <c r="I180" s="20" t="s">
        <v>21</v>
      </c>
    </row>
    <row r="181">
      <c r="A181" s="16">
        <v>178.0</v>
      </c>
      <c r="B181" s="17" t="s">
        <v>72</v>
      </c>
      <c r="C181" s="17" t="s">
        <v>39</v>
      </c>
      <c r="D181" s="17" t="s">
        <v>147</v>
      </c>
      <c r="E181" s="18">
        <v>42997.0</v>
      </c>
      <c r="F181" s="19" t="s">
        <v>392</v>
      </c>
      <c r="G181" s="17" t="s">
        <v>42</v>
      </c>
      <c r="H181" s="17" t="s">
        <v>393</v>
      </c>
      <c r="I181" s="20" t="s">
        <v>21</v>
      </c>
    </row>
    <row r="182">
      <c r="A182" s="16">
        <v>179.0</v>
      </c>
      <c r="B182" s="17" t="s">
        <v>23</v>
      </c>
      <c r="C182" s="17" t="s">
        <v>39</v>
      </c>
      <c r="D182" s="35" t="s">
        <v>394</v>
      </c>
      <c r="E182" s="18">
        <v>43039.0</v>
      </c>
      <c r="F182" s="19" t="s">
        <v>395</v>
      </c>
      <c r="G182" s="17" t="s">
        <v>231</v>
      </c>
      <c r="H182" s="17" t="s">
        <v>396</v>
      </c>
      <c r="I182" s="20" t="s">
        <v>21</v>
      </c>
    </row>
    <row r="183">
      <c r="A183" s="16">
        <v>180.0</v>
      </c>
      <c r="B183" s="17" t="s">
        <v>23</v>
      </c>
      <c r="C183" s="17" t="s">
        <v>39</v>
      </c>
      <c r="D183" s="17" t="s">
        <v>397</v>
      </c>
      <c r="E183" s="18">
        <v>43040.0</v>
      </c>
      <c r="F183" s="19" t="s">
        <v>265</v>
      </c>
      <c r="G183" s="17" t="s">
        <v>54</v>
      </c>
      <c r="H183" s="17" t="s">
        <v>28</v>
      </c>
      <c r="I183" s="20" t="s">
        <v>21</v>
      </c>
    </row>
    <row r="184">
      <c r="A184" s="16">
        <v>181.0</v>
      </c>
      <c r="B184" s="17" t="s">
        <v>23</v>
      </c>
      <c r="C184" s="17" t="s">
        <v>39</v>
      </c>
      <c r="D184" s="35" t="s">
        <v>398</v>
      </c>
      <c r="E184" s="18">
        <v>43035.0</v>
      </c>
      <c r="F184" s="19" t="s">
        <v>399</v>
      </c>
      <c r="G184" s="17" t="s">
        <v>52</v>
      </c>
      <c r="H184" s="17" t="s">
        <v>400</v>
      </c>
      <c r="I184" s="20" t="s">
        <v>21</v>
      </c>
    </row>
    <row r="185">
      <c r="A185" s="16">
        <v>182.0</v>
      </c>
      <c r="B185" s="17" t="s">
        <v>23</v>
      </c>
      <c r="C185" s="17" t="s">
        <v>377</v>
      </c>
      <c r="D185" s="17" t="s">
        <v>401</v>
      </c>
      <c r="E185" s="18">
        <v>43036.0</v>
      </c>
      <c r="F185" s="19" t="s">
        <v>402</v>
      </c>
      <c r="G185" s="17" t="s">
        <v>52</v>
      </c>
      <c r="H185" s="17" t="s">
        <v>28</v>
      </c>
      <c r="I185" s="20" t="s">
        <v>21</v>
      </c>
    </row>
    <row r="186">
      <c r="A186" s="16">
        <v>183.0</v>
      </c>
      <c r="B186" s="17" t="s">
        <v>23</v>
      </c>
      <c r="C186" s="17" t="s">
        <v>39</v>
      </c>
      <c r="D186" s="17" t="s">
        <v>403</v>
      </c>
      <c r="E186" s="17" t="s">
        <v>404</v>
      </c>
      <c r="F186" s="19" t="s">
        <v>405</v>
      </c>
      <c r="G186" s="17" t="s">
        <v>42</v>
      </c>
      <c r="H186" s="17" t="s">
        <v>406</v>
      </c>
      <c r="I186" s="20" t="s">
        <v>21</v>
      </c>
    </row>
    <row r="187">
      <c r="A187" s="16">
        <v>184.0</v>
      </c>
      <c r="B187" s="17" t="s">
        <v>23</v>
      </c>
      <c r="C187" s="17" t="s">
        <v>39</v>
      </c>
      <c r="D187" s="35" t="s">
        <v>398</v>
      </c>
      <c r="E187" s="18">
        <v>42836.0</v>
      </c>
      <c r="F187" s="19" t="s">
        <v>399</v>
      </c>
      <c r="G187" s="17" t="s">
        <v>52</v>
      </c>
      <c r="H187" s="17" t="s">
        <v>407</v>
      </c>
      <c r="I187" s="20" t="s">
        <v>21</v>
      </c>
    </row>
    <row r="188">
      <c r="A188" s="16">
        <v>185.0</v>
      </c>
      <c r="B188" s="17" t="s">
        <v>23</v>
      </c>
      <c r="C188" s="17" t="s">
        <v>39</v>
      </c>
      <c r="D188" s="17" t="s">
        <v>408</v>
      </c>
      <c r="E188" s="18">
        <v>43019.0</v>
      </c>
      <c r="F188" s="19" t="s">
        <v>409</v>
      </c>
      <c r="G188" s="17" t="s">
        <v>42</v>
      </c>
      <c r="H188" s="17" t="s">
        <v>410</v>
      </c>
      <c r="I188" s="20" t="s">
        <v>21</v>
      </c>
    </row>
    <row r="189">
      <c r="A189" s="16">
        <v>186.0</v>
      </c>
      <c r="B189" s="17" t="s">
        <v>23</v>
      </c>
      <c r="C189" s="17" t="s">
        <v>39</v>
      </c>
      <c r="D189" s="17" t="s">
        <v>411</v>
      </c>
      <c r="E189" s="18">
        <v>43045.0</v>
      </c>
      <c r="F189" s="19" t="s">
        <v>412</v>
      </c>
      <c r="G189" s="17" t="s">
        <v>52</v>
      </c>
      <c r="H189" s="17" t="s">
        <v>28</v>
      </c>
      <c r="I189" s="20" t="s">
        <v>21</v>
      </c>
    </row>
    <row r="190">
      <c r="A190" s="16">
        <v>187.0</v>
      </c>
      <c r="B190" s="17" t="s">
        <v>72</v>
      </c>
      <c r="C190" s="17" t="s">
        <v>39</v>
      </c>
      <c r="D190" s="17" t="s">
        <v>147</v>
      </c>
      <c r="E190" s="18">
        <v>43045.0</v>
      </c>
      <c r="F190" s="19" t="s">
        <v>382</v>
      </c>
      <c r="G190" s="17" t="s">
        <v>231</v>
      </c>
      <c r="H190" s="17" t="s">
        <v>413</v>
      </c>
      <c r="I190" s="20" t="s">
        <v>21</v>
      </c>
    </row>
    <row r="191">
      <c r="A191" s="16">
        <v>188.0</v>
      </c>
      <c r="B191" s="17" t="s">
        <v>15</v>
      </c>
      <c r="C191" s="17" t="s">
        <v>16</v>
      </c>
      <c r="D191" s="17" t="s">
        <v>28</v>
      </c>
      <c r="E191" s="18">
        <v>43047.0</v>
      </c>
      <c r="F191" s="19" t="s">
        <v>414</v>
      </c>
      <c r="G191" s="17" t="s">
        <v>19</v>
      </c>
      <c r="H191" s="17" t="s">
        <v>415</v>
      </c>
      <c r="I191" s="20" t="s">
        <v>21</v>
      </c>
    </row>
    <row r="192">
      <c r="A192" s="16">
        <v>189.0</v>
      </c>
      <c r="B192" s="17" t="s">
        <v>23</v>
      </c>
      <c r="C192" s="17" t="s">
        <v>39</v>
      </c>
      <c r="D192" s="35" t="s">
        <v>394</v>
      </c>
      <c r="E192" s="18">
        <v>43041.0</v>
      </c>
      <c r="F192" s="19" t="s">
        <v>416</v>
      </c>
      <c r="G192" s="17" t="s">
        <v>231</v>
      </c>
      <c r="H192" s="17" t="s">
        <v>417</v>
      </c>
      <c r="I192" s="20" t="s">
        <v>21</v>
      </c>
    </row>
    <row r="193">
      <c r="A193" s="16">
        <v>190.0</v>
      </c>
      <c r="B193" s="17" t="s">
        <v>23</v>
      </c>
      <c r="C193" s="17" t="s">
        <v>16</v>
      </c>
      <c r="D193" s="17" t="s">
        <v>418</v>
      </c>
      <c r="E193" s="18">
        <v>43047.0</v>
      </c>
      <c r="F193" s="19" t="s">
        <v>419</v>
      </c>
      <c r="G193" s="17" t="s">
        <v>52</v>
      </c>
      <c r="H193" s="17" t="s">
        <v>28</v>
      </c>
      <c r="I193" s="20" t="s">
        <v>21</v>
      </c>
    </row>
    <row r="194">
      <c r="A194" s="16">
        <v>191.0</v>
      </c>
      <c r="B194" s="17" t="s">
        <v>23</v>
      </c>
      <c r="C194" s="17" t="s">
        <v>377</v>
      </c>
      <c r="D194" s="17" t="s">
        <v>40</v>
      </c>
      <c r="E194" s="18">
        <v>43036.0</v>
      </c>
      <c r="F194" s="19" t="s">
        <v>420</v>
      </c>
      <c r="G194" s="17" t="s">
        <v>52</v>
      </c>
      <c r="H194" s="17" t="s">
        <v>28</v>
      </c>
      <c r="I194" s="20" t="s">
        <v>21</v>
      </c>
    </row>
    <row r="195">
      <c r="A195" s="16">
        <v>192.0</v>
      </c>
      <c r="B195" s="17" t="s">
        <v>23</v>
      </c>
      <c r="C195" s="17" t="s">
        <v>16</v>
      </c>
      <c r="D195" s="17" t="s">
        <v>421</v>
      </c>
      <c r="E195" s="17" t="s">
        <v>28</v>
      </c>
      <c r="F195" s="19" t="s">
        <v>422</v>
      </c>
      <c r="G195" s="17" t="s">
        <v>19</v>
      </c>
      <c r="H195" s="17" t="s">
        <v>28</v>
      </c>
      <c r="I195" s="20" t="s">
        <v>21</v>
      </c>
    </row>
    <row r="196">
      <c r="A196" s="16">
        <v>193.0</v>
      </c>
      <c r="B196" s="17" t="s">
        <v>28</v>
      </c>
      <c r="C196" s="17" t="s">
        <v>28</v>
      </c>
      <c r="D196" s="17" t="s">
        <v>423</v>
      </c>
      <c r="E196" s="17" t="s">
        <v>28</v>
      </c>
      <c r="F196" s="19" t="s">
        <v>424</v>
      </c>
      <c r="G196" s="17" t="s">
        <v>52</v>
      </c>
      <c r="H196" s="17" t="s">
        <v>28</v>
      </c>
      <c r="I196" s="20" t="s">
        <v>21</v>
      </c>
    </row>
    <row r="197">
      <c r="A197" s="16">
        <v>194.0</v>
      </c>
      <c r="B197" s="17" t="s">
        <v>28</v>
      </c>
      <c r="C197" s="17" t="s">
        <v>28</v>
      </c>
      <c r="D197" s="17" t="s">
        <v>423</v>
      </c>
      <c r="E197" s="17" t="s">
        <v>28</v>
      </c>
      <c r="F197" s="19" t="s">
        <v>425</v>
      </c>
      <c r="G197" s="17" t="s">
        <v>52</v>
      </c>
      <c r="H197" s="17" t="s">
        <v>28</v>
      </c>
      <c r="I197" s="20" t="s">
        <v>21</v>
      </c>
    </row>
    <row r="198">
      <c r="A198" s="16">
        <v>195.0</v>
      </c>
      <c r="B198" s="17" t="s">
        <v>23</v>
      </c>
      <c r="C198" s="17" t="s">
        <v>39</v>
      </c>
      <c r="D198" s="35" t="s">
        <v>426</v>
      </c>
      <c r="E198" s="18">
        <v>43041.0</v>
      </c>
      <c r="F198" s="19" t="s">
        <v>427</v>
      </c>
      <c r="G198" s="17" t="s">
        <v>231</v>
      </c>
      <c r="H198" s="17" t="s">
        <v>28</v>
      </c>
      <c r="I198" s="20" t="s">
        <v>21</v>
      </c>
    </row>
    <row r="199">
      <c r="A199" s="16">
        <v>196.0</v>
      </c>
      <c r="B199" s="17" t="s">
        <v>23</v>
      </c>
      <c r="C199" s="17" t="s">
        <v>16</v>
      </c>
      <c r="D199" s="17" t="s">
        <v>421</v>
      </c>
      <c r="E199" s="18">
        <v>43052.0</v>
      </c>
      <c r="F199" s="19" t="s">
        <v>428</v>
      </c>
      <c r="G199" s="17" t="s">
        <v>52</v>
      </c>
      <c r="H199" s="17" t="s">
        <v>28</v>
      </c>
      <c r="I199" s="20" t="s">
        <v>21</v>
      </c>
    </row>
    <row r="200">
      <c r="A200" s="16">
        <v>197.0</v>
      </c>
      <c r="B200" s="17" t="s">
        <v>23</v>
      </c>
      <c r="C200" s="17" t="s">
        <v>16</v>
      </c>
      <c r="D200" s="35" t="s">
        <v>80</v>
      </c>
      <c r="E200" s="18">
        <v>42797.0</v>
      </c>
      <c r="F200" s="19" t="s">
        <v>429</v>
      </c>
      <c r="G200" s="17" t="s">
        <v>19</v>
      </c>
      <c r="H200" s="17" t="s">
        <v>430</v>
      </c>
      <c r="I200" s="20" t="s">
        <v>21</v>
      </c>
    </row>
    <row r="201">
      <c r="A201" s="16">
        <v>198.0</v>
      </c>
      <c r="B201" s="17" t="s">
        <v>72</v>
      </c>
      <c r="C201" s="17" t="s">
        <v>16</v>
      </c>
      <c r="D201" s="17" t="s">
        <v>147</v>
      </c>
      <c r="E201" s="18">
        <v>43054.0</v>
      </c>
      <c r="F201" s="19" t="s">
        <v>431</v>
      </c>
      <c r="G201" s="17" t="s">
        <v>432</v>
      </c>
      <c r="H201" s="17"/>
      <c r="I201" s="20" t="s">
        <v>21</v>
      </c>
    </row>
    <row r="202">
      <c r="A202" s="16">
        <v>199.0</v>
      </c>
      <c r="B202" s="17" t="s">
        <v>23</v>
      </c>
      <c r="C202" s="17" t="s">
        <v>39</v>
      </c>
      <c r="D202" s="17" t="s">
        <v>28</v>
      </c>
      <c r="E202" s="17" t="s">
        <v>28</v>
      </c>
      <c r="F202" s="19" t="s">
        <v>433</v>
      </c>
      <c r="G202" s="17" t="s">
        <v>54</v>
      </c>
      <c r="H202" s="17" t="s">
        <v>434</v>
      </c>
      <c r="I202" s="20" t="s">
        <v>21</v>
      </c>
    </row>
    <row r="203">
      <c r="A203" s="16">
        <v>200.0</v>
      </c>
      <c r="B203" s="17" t="s">
        <v>72</v>
      </c>
      <c r="C203" s="17" t="s">
        <v>50</v>
      </c>
      <c r="D203" s="17" t="s">
        <v>249</v>
      </c>
      <c r="E203" s="18">
        <v>43054.0</v>
      </c>
      <c r="F203" s="19" t="s">
        <v>435</v>
      </c>
      <c r="G203" s="17" t="s">
        <v>52</v>
      </c>
      <c r="H203" s="17" t="s">
        <v>436</v>
      </c>
      <c r="I203" s="20" t="s">
        <v>21</v>
      </c>
    </row>
    <row r="204">
      <c r="A204" s="16">
        <v>201.0</v>
      </c>
      <c r="B204" s="17" t="s">
        <v>23</v>
      </c>
      <c r="C204" s="17" t="s">
        <v>377</v>
      </c>
      <c r="D204" s="17" t="s">
        <v>437</v>
      </c>
      <c r="E204" s="18">
        <v>43055.0</v>
      </c>
      <c r="F204" s="19" t="s">
        <v>438</v>
      </c>
      <c r="G204" s="17" t="s">
        <v>52</v>
      </c>
      <c r="H204" s="17" t="s">
        <v>28</v>
      </c>
      <c r="I204" s="20" t="s">
        <v>21</v>
      </c>
    </row>
    <row r="205">
      <c r="A205" s="16">
        <v>202.0</v>
      </c>
      <c r="B205" s="17" t="s">
        <v>72</v>
      </c>
      <c r="C205" s="17" t="s">
        <v>39</v>
      </c>
      <c r="D205" s="17" t="s">
        <v>249</v>
      </c>
      <c r="E205" s="18">
        <v>43056.0</v>
      </c>
      <c r="F205" s="19" t="s">
        <v>439</v>
      </c>
      <c r="G205" s="17" t="s">
        <v>231</v>
      </c>
      <c r="H205" s="17" t="s">
        <v>28</v>
      </c>
      <c r="I205" s="20" t="s">
        <v>21</v>
      </c>
    </row>
    <row r="206">
      <c r="A206" s="16">
        <v>203.0</v>
      </c>
      <c r="B206" s="17" t="s">
        <v>72</v>
      </c>
      <c r="C206" s="17" t="s">
        <v>50</v>
      </c>
      <c r="D206" s="17" t="s">
        <v>295</v>
      </c>
      <c r="E206" s="18">
        <v>43055.0</v>
      </c>
      <c r="F206" s="57" t="s">
        <v>440</v>
      </c>
      <c r="G206" s="17" t="s">
        <v>52</v>
      </c>
      <c r="H206" s="17" t="s">
        <v>28</v>
      </c>
      <c r="I206" s="20" t="s">
        <v>21</v>
      </c>
    </row>
    <row r="207">
      <c r="A207" s="16">
        <v>204.0</v>
      </c>
      <c r="B207" s="17" t="s">
        <v>72</v>
      </c>
      <c r="C207" s="17" t="s">
        <v>39</v>
      </c>
      <c r="D207" s="17" t="s">
        <v>125</v>
      </c>
      <c r="E207" s="18">
        <v>43056.0</v>
      </c>
      <c r="F207" s="19" t="s">
        <v>441</v>
      </c>
      <c r="G207" s="17" t="s">
        <v>52</v>
      </c>
      <c r="H207" s="17" t="s">
        <v>28</v>
      </c>
      <c r="I207" s="20" t="s">
        <v>21</v>
      </c>
    </row>
    <row r="208">
      <c r="A208" s="16">
        <v>205.0</v>
      </c>
      <c r="B208" s="17" t="s">
        <v>72</v>
      </c>
      <c r="C208" s="17" t="s">
        <v>39</v>
      </c>
      <c r="D208" s="17" t="s">
        <v>442</v>
      </c>
      <c r="E208" s="55">
        <v>43001.0</v>
      </c>
      <c r="F208" s="57" t="s">
        <v>443</v>
      </c>
      <c r="G208" s="17" t="s">
        <v>231</v>
      </c>
      <c r="H208" s="17" t="s">
        <v>444</v>
      </c>
      <c r="I208" s="20" t="s">
        <v>21</v>
      </c>
    </row>
    <row r="209">
      <c r="A209" s="16">
        <v>206.0</v>
      </c>
      <c r="B209" s="17" t="s">
        <v>72</v>
      </c>
      <c r="C209" s="17" t="s">
        <v>16</v>
      </c>
      <c r="D209" s="17" t="s">
        <v>445</v>
      </c>
      <c r="E209" s="18">
        <v>43054.0</v>
      </c>
      <c r="F209" s="19" t="s">
        <v>446</v>
      </c>
      <c r="G209" s="17" t="s">
        <v>231</v>
      </c>
      <c r="H209" s="17" t="s">
        <v>28</v>
      </c>
      <c r="I209" s="20" t="s">
        <v>21</v>
      </c>
    </row>
    <row r="210">
      <c r="A210" s="16">
        <v>207.0</v>
      </c>
      <c r="B210" s="17" t="s">
        <v>72</v>
      </c>
      <c r="C210" s="17" t="s">
        <v>16</v>
      </c>
      <c r="D210" s="17" t="s">
        <v>316</v>
      </c>
      <c r="E210" s="18">
        <v>43057.0</v>
      </c>
      <c r="F210" s="57" t="s">
        <v>447</v>
      </c>
      <c r="G210" s="17" t="s">
        <v>432</v>
      </c>
      <c r="H210" s="17" t="s">
        <v>28</v>
      </c>
      <c r="I210" s="20" t="s">
        <v>21</v>
      </c>
    </row>
    <row r="211">
      <c r="A211" s="16">
        <v>208.0</v>
      </c>
      <c r="B211" s="17" t="s">
        <v>197</v>
      </c>
      <c r="C211" s="17" t="s">
        <v>39</v>
      </c>
      <c r="D211" s="17" t="s">
        <v>448</v>
      </c>
      <c r="E211" s="17" t="s">
        <v>449</v>
      </c>
      <c r="F211" s="57" t="s">
        <v>450</v>
      </c>
      <c r="G211" s="17" t="s">
        <v>432</v>
      </c>
      <c r="H211" s="17" t="s">
        <v>28</v>
      </c>
      <c r="I211" s="20" t="s">
        <v>21</v>
      </c>
    </row>
    <row r="212">
      <c r="A212" s="16">
        <v>209.0</v>
      </c>
      <c r="B212" s="17" t="s">
        <v>197</v>
      </c>
      <c r="C212" s="17" t="s">
        <v>16</v>
      </c>
      <c r="D212" s="17" t="s">
        <v>448</v>
      </c>
      <c r="E212" s="17" t="s">
        <v>449</v>
      </c>
      <c r="F212" s="19" t="s">
        <v>280</v>
      </c>
      <c r="G212" s="17" t="s">
        <v>54</v>
      </c>
      <c r="H212" s="17" t="s">
        <v>28</v>
      </c>
      <c r="I212" s="20" t="s">
        <v>21</v>
      </c>
    </row>
    <row r="213">
      <c r="A213" s="16">
        <v>210.0</v>
      </c>
      <c r="B213" s="17" t="s">
        <v>23</v>
      </c>
      <c r="C213" s="17" t="s">
        <v>16</v>
      </c>
      <c r="D213" s="17" t="s">
        <v>451</v>
      </c>
      <c r="E213" s="17" t="s">
        <v>449</v>
      </c>
      <c r="F213" s="57" t="s">
        <v>452</v>
      </c>
      <c r="G213" s="17" t="s">
        <v>231</v>
      </c>
      <c r="H213" s="17" t="s">
        <v>28</v>
      </c>
      <c r="I213" s="20" t="s">
        <v>21</v>
      </c>
    </row>
    <row r="214">
      <c r="A214" s="16">
        <v>211.0</v>
      </c>
      <c r="B214" s="17" t="s">
        <v>23</v>
      </c>
      <c r="C214" s="17" t="s">
        <v>453</v>
      </c>
      <c r="D214" s="17" t="s">
        <v>454</v>
      </c>
      <c r="E214" s="17" t="s">
        <v>28</v>
      </c>
      <c r="F214" s="19" t="s">
        <v>455</v>
      </c>
      <c r="G214" s="17" t="s">
        <v>42</v>
      </c>
      <c r="H214" s="17" t="s">
        <v>28</v>
      </c>
      <c r="I214" s="20" t="s">
        <v>21</v>
      </c>
    </row>
    <row r="215">
      <c r="A215" s="16">
        <v>212.0</v>
      </c>
      <c r="B215" s="17" t="s">
        <v>23</v>
      </c>
      <c r="C215" s="17" t="s">
        <v>16</v>
      </c>
      <c r="D215" s="36" t="s">
        <v>456</v>
      </c>
      <c r="E215" s="18">
        <v>43060.0</v>
      </c>
      <c r="F215" s="19" t="s">
        <v>457</v>
      </c>
      <c r="G215" s="17" t="s">
        <v>231</v>
      </c>
      <c r="H215" s="17" t="s">
        <v>28</v>
      </c>
      <c r="I215" s="20" t="s">
        <v>21</v>
      </c>
    </row>
    <row r="216">
      <c r="A216" s="16">
        <v>213.0</v>
      </c>
      <c r="B216" s="17" t="s">
        <v>72</v>
      </c>
      <c r="C216" s="17" t="s">
        <v>16</v>
      </c>
      <c r="D216" s="17" t="s">
        <v>143</v>
      </c>
      <c r="E216" s="18">
        <v>43060.0</v>
      </c>
      <c r="F216" s="19" t="s">
        <v>458</v>
      </c>
      <c r="G216" s="17" t="s">
        <v>52</v>
      </c>
      <c r="H216" s="17" t="s">
        <v>459</v>
      </c>
      <c r="I216" s="20" t="s">
        <v>21</v>
      </c>
    </row>
    <row r="217">
      <c r="A217" s="16">
        <v>214.0</v>
      </c>
      <c r="B217" s="17" t="s">
        <v>23</v>
      </c>
      <c r="C217" s="17" t="s">
        <v>16</v>
      </c>
      <c r="D217" s="17" t="s">
        <v>460</v>
      </c>
      <c r="E217" s="18">
        <v>43063.0</v>
      </c>
      <c r="F217" s="19" t="s">
        <v>419</v>
      </c>
      <c r="G217" s="17" t="s">
        <v>52</v>
      </c>
      <c r="H217" s="17" t="s">
        <v>461</v>
      </c>
      <c r="I217" s="20" t="s">
        <v>21</v>
      </c>
    </row>
    <row r="218">
      <c r="A218" s="16">
        <v>215.0</v>
      </c>
      <c r="B218" s="17" t="s">
        <v>72</v>
      </c>
      <c r="C218" s="17" t="s">
        <v>39</v>
      </c>
      <c r="D218" s="17" t="s">
        <v>462</v>
      </c>
      <c r="E218" s="18">
        <v>43064.0</v>
      </c>
      <c r="F218" s="57" t="s">
        <v>463</v>
      </c>
      <c r="G218" s="17" t="s">
        <v>231</v>
      </c>
      <c r="H218" s="17" t="s">
        <v>28</v>
      </c>
      <c r="I218" s="20" t="s">
        <v>21</v>
      </c>
    </row>
    <row r="219">
      <c r="A219" s="16">
        <v>216.0</v>
      </c>
      <c r="B219" s="17" t="s">
        <v>72</v>
      </c>
      <c r="C219" s="17" t="s">
        <v>377</v>
      </c>
      <c r="D219" s="17" t="s">
        <v>464</v>
      </c>
      <c r="E219" s="18">
        <v>43037.0</v>
      </c>
      <c r="F219" s="57" t="s">
        <v>465</v>
      </c>
      <c r="G219" s="17" t="s">
        <v>231</v>
      </c>
      <c r="H219" s="17" t="s">
        <v>466</v>
      </c>
      <c r="I219" s="20" t="s">
        <v>21</v>
      </c>
    </row>
    <row r="220">
      <c r="A220" s="16">
        <v>217.0</v>
      </c>
      <c r="B220" s="17" t="s">
        <v>23</v>
      </c>
      <c r="C220" s="17" t="s">
        <v>39</v>
      </c>
      <c r="D220" s="17" t="s">
        <v>467</v>
      </c>
      <c r="E220" s="17" t="s">
        <v>28</v>
      </c>
      <c r="F220" s="19" t="s">
        <v>468</v>
      </c>
      <c r="G220" s="17" t="s">
        <v>42</v>
      </c>
      <c r="H220" s="17" t="s">
        <v>28</v>
      </c>
      <c r="I220" s="20" t="s">
        <v>21</v>
      </c>
    </row>
    <row r="221">
      <c r="A221" s="16">
        <v>218.0</v>
      </c>
      <c r="B221" s="17" t="s">
        <v>23</v>
      </c>
      <c r="C221" s="17" t="s">
        <v>377</v>
      </c>
      <c r="D221" s="35" t="s">
        <v>456</v>
      </c>
      <c r="E221" s="17" t="s">
        <v>28</v>
      </c>
      <c r="F221" s="19" t="s">
        <v>469</v>
      </c>
      <c r="G221" s="17" t="s">
        <v>52</v>
      </c>
      <c r="H221" s="58" t="s">
        <v>470</v>
      </c>
      <c r="I221" s="20" t="s">
        <v>21</v>
      </c>
    </row>
    <row r="222">
      <c r="A222" s="16">
        <v>219.0</v>
      </c>
      <c r="B222" s="17" t="s">
        <v>23</v>
      </c>
      <c r="C222" s="17" t="s">
        <v>39</v>
      </c>
      <c r="D222" s="35" t="s">
        <v>456</v>
      </c>
      <c r="E222" s="17" t="s">
        <v>28</v>
      </c>
      <c r="F222" s="19" t="s">
        <v>471</v>
      </c>
      <c r="G222" s="17" t="s">
        <v>52</v>
      </c>
      <c r="H222" s="58" t="s">
        <v>472</v>
      </c>
      <c r="I222" s="20" t="s">
        <v>21</v>
      </c>
    </row>
    <row r="223">
      <c r="A223" s="16">
        <v>220.0</v>
      </c>
      <c r="B223" s="17" t="s">
        <v>23</v>
      </c>
      <c r="C223" s="17" t="s">
        <v>39</v>
      </c>
      <c r="D223" s="35" t="s">
        <v>473</v>
      </c>
      <c r="E223" s="18">
        <v>43067.0</v>
      </c>
      <c r="F223" s="19" t="s">
        <v>474</v>
      </c>
      <c r="G223" s="17" t="s">
        <v>231</v>
      </c>
      <c r="H223" s="58" t="s">
        <v>475</v>
      </c>
      <c r="I223" s="20" t="s">
        <v>21</v>
      </c>
    </row>
    <row r="224">
      <c r="A224" s="16">
        <v>221.0</v>
      </c>
      <c r="B224" s="17" t="s">
        <v>23</v>
      </c>
      <c r="C224" s="17" t="s">
        <v>39</v>
      </c>
      <c r="D224" s="35" t="s">
        <v>476</v>
      </c>
      <c r="E224" s="18">
        <v>43080.0</v>
      </c>
      <c r="F224" s="57" t="s">
        <v>477</v>
      </c>
      <c r="G224" s="17" t="s">
        <v>478</v>
      </c>
      <c r="H224" s="58" t="s">
        <v>479</v>
      </c>
      <c r="I224" s="20" t="s">
        <v>21</v>
      </c>
    </row>
    <row r="225">
      <c r="A225" s="16">
        <v>222.0</v>
      </c>
      <c r="B225" s="17" t="s">
        <v>197</v>
      </c>
      <c r="C225" s="17" t="s">
        <v>244</v>
      </c>
      <c r="D225" s="17" t="s">
        <v>480</v>
      </c>
      <c r="E225" s="18">
        <v>43056.0</v>
      </c>
      <c r="F225" s="57" t="s">
        <v>481</v>
      </c>
      <c r="G225" s="17" t="s">
        <v>432</v>
      </c>
      <c r="H225" s="58" t="s">
        <v>482</v>
      </c>
      <c r="I225" s="20" t="s">
        <v>21</v>
      </c>
    </row>
    <row r="226">
      <c r="A226" s="16">
        <v>223.0</v>
      </c>
      <c r="B226" s="17" t="s">
        <v>72</v>
      </c>
      <c r="C226" s="17" t="s">
        <v>377</v>
      </c>
      <c r="D226" s="17" t="s">
        <v>483</v>
      </c>
      <c r="E226" s="18">
        <v>43056.0</v>
      </c>
      <c r="F226" s="57" t="s">
        <v>484</v>
      </c>
      <c r="G226" s="17" t="s">
        <v>231</v>
      </c>
      <c r="H226" s="58" t="s">
        <v>485</v>
      </c>
      <c r="I226" s="20" t="s">
        <v>21</v>
      </c>
    </row>
    <row r="227">
      <c r="A227" s="16">
        <v>224.0</v>
      </c>
      <c r="B227" s="17" t="s">
        <v>23</v>
      </c>
      <c r="C227" s="17" t="s">
        <v>16</v>
      </c>
      <c r="D227" s="17" t="s">
        <v>486</v>
      </c>
      <c r="E227" s="18">
        <v>43084.0</v>
      </c>
      <c r="F227" s="57" t="s">
        <v>487</v>
      </c>
      <c r="G227" s="17" t="s">
        <v>432</v>
      </c>
      <c r="H227" s="58" t="s">
        <v>488</v>
      </c>
      <c r="I227" s="20" t="s">
        <v>21</v>
      </c>
    </row>
    <row r="228">
      <c r="A228" s="16">
        <v>225.0</v>
      </c>
      <c r="B228" s="17" t="s">
        <v>23</v>
      </c>
      <c r="C228" s="17" t="s">
        <v>39</v>
      </c>
      <c r="D228" s="17" t="s">
        <v>489</v>
      </c>
      <c r="E228" s="18">
        <v>43089.0</v>
      </c>
      <c r="F228" s="57" t="s">
        <v>490</v>
      </c>
      <c r="G228" s="17" t="s">
        <v>432</v>
      </c>
      <c r="H228" s="58" t="s">
        <v>491</v>
      </c>
      <c r="I228" s="20" t="s">
        <v>21</v>
      </c>
    </row>
    <row r="229">
      <c r="A229" s="16">
        <v>226.0</v>
      </c>
      <c r="B229" s="17" t="s">
        <v>23</v>
      </c>
      <c r="C229" s="17" t="s">
        <v>39</v>
      </c>
      <c r="D229" s="17" t="s">
        <v>492</v>
      </c>
      <c r="E229" s="17">
        <v>43091.0</v>
      </c>
      <c r="F229" s="19" t="s">
        <v>493</v>
      </c>
      <c r="G229" s="17" t="s">
        <v>42</v>
      </c>
      <c r="H229" s="58" t="s">
        <v>494</v>
      </c>
      <c r="I229" s="20" t="s">
        <v>21</v>
      </c>
    </row>
    <row r="230">
      <c r="A230" s="16">
        <v>227.0</v>
      </c>
      <c r="B230" s="17" t="s">
        <v>23</v>
      </c>
      <c r="C230" s="17" t="s">
        <v>39</v>
      </c>
      <c r="D230" s="17" t="s">
        <v>495</v>
      </c>
      <c r="E230" s="18">
        <v>43079.0</v>
      </c>
      <c r="F230" s="57" t="s">
        <v>496</v>
      </c>
      <c r="G230" s="17" t="s">
        <v>231</v>
      </c>
      <c r="H230" s="58" t="s">
        <v>497</v>
      </c>
      <c r="I230" s="20" t="s">
        <v>21</v>
      </c>
    </row>
    <row r="231">
      <c r="A231" s="16">
        <v>228.0</v>
      </c>
      <c r="B231" s="17" t="s">
        <v>23</v>
      </c>
      <c r="C231" s="17" t="s">
        <v>39</v>
      </c>
      <c r="D231" s="17" t="s">
        <v>498</v>
      </c>
      <c r="E231" s="18">
        <v>43095.0</v>
      </c>
      <c r="F231" s="57" t="s">
        <v>499</v>
      </c>
      <c r="G231" s="17" t="s">
        <v>432</v>
      </c>
      <c r="H231" s="58" t="s">
        <v>500</v>
      </c>
      <c r="I231" s="20" t="s">
        <v>21</v>
      </c>
    </row>
    <row r="232">
      <c r="A232" s="16">
        <v>229.0</v>
      </c>
      <c r="B232" s="17" t="s">
        <v>23</v>
      </c>
      <c r="C232" s="17" t="s">
        <v>16</v>
      </c>
      <c r="D232" s="17" t="s">
        <v>501</v>
      </c>
      <c r="E232" s="18">
        <v>43098.0</v>
      </c>
      <c r="F232" s="19" t="s">
        <v>502</v>
      </c>
      <c r="G232" s="17" t="s">
        <v>52</v>
      </c>
      <c r="H232" s="59" t="s">
        <v>503</v>
      </c>
      <c r="I232" s="20" t="s">
        <v>21</v>
      </c>
    </row>
    <row r="233">
      <c r="A233" s="16">
        <v>230.0</v>
      </c>
      <c r="B233" s="17" t="s">
        <v>23</v>
      </c>
      <c r="C233" s="17" t="s">
        <v>39</v>
      </c>
      <c r="D233" s="17" t="s">
        <v>504</v>
      </c>
      <c r="E233" s="18">
        <v>43098.0</v>
      </c>
      <c r="F233" s="19" t="s">
        <v>505</v>
      </c>
      <c r="G233" s="17" t="s">
        <v>52</v>
      </c>
      <c r="H233" s="59" t="s">
        <v>506</v>
      </c>
      <c r="I233" s="20" t="s">
        <v>21</v>
      </c>
    </row>
    <row r="234">
      <c r="A234" s="16">
        <v>231.0</v>
      </c>
      <c r="B234" s="17" t="s">
        <v>259</v>
      </c>
      <c r="C234" s="17" t="s">
        <v>16</v>
      </c>
      <c r="D234" s="17" t="s">
        <v>480</v>
      </c>
      <c r="E234" s="60">
        <v>42998.0</v>
      </c>
      <c r="F234" s="19" t="s">
        <v>507</v>
      </c>
      <c r="G234" s="17" t="s">
        <v>42</v>
      </c>
      <c r="H234" s="59" t="s">
        <v>508</v>
      </c>
      <c r="I234" s="20" t="s">
        <v>21</v>
      </c>
    </row>
    <row r="235">
      <c r="A235" s="16">
        <v>232.0</v>
      </c>
      <c r="B235" s="17" t="s">
        <v>23</v>
      </c>
      <c r="C235" s="17" t="s">
        <v>39</v>
      </c>
      <c r="D235" s="17" t="s">
        <v>509</v>
      </c>
      <c r="E235" s="17" t="s">
        <v>510</v>
      </c>
      <c r="F235" s="19" t="s">
        <v>511</v>
      </c>
      <c r="G235" s="17" t="s">
        <v>42</v>
      </c>
      <c r="H235" s="58" t="s">
        <v>512</v>
      </c>
      <c r="I235" s="20" t="s">
        <v>21</v>
      </c>
    </row>
    <row r="236">
      <c r="A236" s="16">
        <v>233.0</v>
      </c>
      <c r="B236" s="17" t="s">
        <v>23</v>
      </c>
      <c r="C236" s="17" t="s">
        <v>16</v>
      </c>
      <c r="D236" s="17" t="s">
        <v>513</v>
      </c>
      <c r="E236" s="17" t="s">
        <v>510</v>
      </c>
      <c r="F236" s="19" t="s">
        <v>514</v>
      </c>
      <c r="G236" s="17" t="s">
        <v>42</v>
      </c>
      <c r="H236" s="58" t="s">
        <v>515</v>
      </c>
      <c r="I236" s="20" t="s">
        <v>21</v>
      </c>
    </row>
    <row r="237">
      <c r="A237" s="16">
        <v>234.0</v>
      </c>
      <c r="B237" s="17" t="s">
        <v>23</v>
      </c>
      <c r="C237" s="17" t="s">
        <v>377</v>
      </c>
      <c r="D237" s="17" t="s">
        <v>516</v>
      </c>
      <c r="E237" s="17" t="s">
        <v>517</v>
      </c>
      <c r="F237" s="19" t="s">
        <v>518</v>
      </c>
      <c r="G237" s="17" t="s">
        <v>52</v>
      </c>
      <c r="H237" s="59" t="s">
        <v>519</v>
      </c>
      <c r="I237" s="20" t="s">
        <v>21</v>
      </c>
    </row>
    <row r="238">
      <c r="A238" s="16">
        <v>235.0</v>
      </c>
      <c r="B238" s="17" t="s">
        <v>23</v>
      </c>
      <c r="C238" s="17" t="s">
        <v>16</v>
      </c>
      <c r="D238" s="17" t="s">
        <v>520</v>
      </c>
      <c r="E238" s="18">
        <v>43099.0</v>
      </c>
      <c r="F238" s="19" t="s">
        <v>514</v>
      </c>
      <c r="G238" s="17" t="s">
        <v>42</v>
      </c>
      <c r="H238" s="58" t="s">
        <v>521</v>
      </c>
      <c r="I238" s="20" t="s">
        <v>21</v>
      </c>
    </row>
    <row r="239">
      <c r="A239" s="16">
        <v>236.0</v>
      </c>
      <c r="B239" s="17" t="s">
        <v>72</v>
      </c>
      <c r="C239" s="17" t="s">
        <v>16</v>
      </c>
      <c r="D239" s="35" t="s">
        <v>522</v>
      </c>
      <c r="E239" s="18">
        <v>43097.0</v>
      </c>
      <c r="F239" s="57" t="s">
        <v>523</v>
      </c>
      <c r="G239" s="17" t="s">
        <v>432</v>
      </c>
      <c r="H239" s="59" t="s">
        <v>524</v>
      </c>
      <c r="I239" s="20" t="s">
        <v>21</v>
      </c>
    </row>
    <row r="240">
      <c r="A240" s="16">
        <v>237.0</v>
      </c>
      <c r="B240" s="17" t="s">
        <v>525</v>
      </c>
      <c r="C240" s="17" t="s">
        <v>377</v>
      </c>
      <c r="D240" s="17" t="s">
        <v>526</v>
      </c>
      <c r="E240" s="17" t="s">
        <v>527</v>
      </c>
      <c r="F240" s="57" t="s">
        <v>528</v>
      </c>
      <c r="G240" s="17" t="s">
        <v>432</v>
      </c>
      <c r="H240" s="59" t="s">
        <v>529</v>
      </c>
      <c r="I240" s="20" t="s">
        <v>21</v>
      </c>
    </row>
    <row r="241">
      <c r="A241" s="16">
        <v>238.0</v>
      </c>
      <c r="B241" s="17" t="s">
        <v>72</v>
      </c>
      <c r="C241" s="17" t="s">
        <v>530</v>
      </c>
      <c r="D241" s="17" t="s">
        <v>295</v>
      </c>
      <c r="E241" s="17">
        <v>43087.0</v>
      </c>
      <c r="F241" s="19" t="s">
        <v>531</v>
      </c>
      <c r="G241" s="17" t="s">
        <v>52</v>
      </c>
      <c r="H241" s="59" t="s">
        <v>532</v>
      </c>
      <c r="I241" s="20" t="s">
        <v>21</v>
      </c>
    </row>
    <row r="242">
      <c r="A242" s="16">
        <v>239.0</v>
      </c>
      <c r="B242" s="17" t="s">
        <v>23</v>
      </c>
      <c r="C242" s="17" t="s">
        <v>39</v>
      </c>
      <c r="D242" s="17" t="s">
        <v>70</v>
      </c>
      <c r="E242" s="17" t="s">
        <v>533</v>
      </c>
      <c r="F242" s="19" t="s">
        <v>534</v>
      </c>
      <c r="G242" s="17" t="s">
        <v>231</v>
      </c>
      <c r="H242" s="59" t="s">
        <v>535</v>
      </c>
      <c r="I242" s="20" t="s">
        <v>21</v>
      </c>
    </row>
    <row r="243">
      <c r="A243" s="16">
        <v>240.0</v>
      </c>
      <c r="B243" s="17" t="s">
        <v>23</v>
      </c>
      <c r="C243" s="17" t="s">
        <v>39</v>
      </c>
      <c r="D243" s="17" t="s">
        <v>91</v>
      </c>
      <c r="E243" s="17" t="s">
        <v>536</v>
      </c>
      <c r="F243" s="19" t="s">
        <v>490</v>
      </c>
      <c r="G243" s="17" t="s">
        <v>432</v>
      </c>
      <c r="H243" s="59" t="s">
        <v>537</v>
      </c>
      <c r="I243" s="20" t="s">
        <v>21</v>
      </c>
    </row>
    <row r="244">
      <c r="A244" s="16">
        <v>241.0</v>
      </c>
      <c r="B244" s="17" t="s">
        <v>72</v>
      </c>
      <c r="C244" s="17" t="s">
        <v>39</v>
      </c>
      <c r="D244" s="35" t="s">
        <v>538</v>
      </c>
      <c r="E244" s="18">
        <v>43086.0</v>
      </c>
      <c r="F244" s="19" t="s">
        <v>539</v>
      </c>
      <c r="G244" s="17" t="s">
        <v>432</v>
      </c>
      <c r="H244" s="59" t="s">
        <v>540</v>
      </c>
      <c r="I244" s="20" t="s">
        <v>21</v>
      </c>
    </row>
    <row r="245">
      <c r="A245" s="16">
        <v>242.0</v>
      </c>
      <c r="B245" s="17" t="s">
        <v>23</v>
      </c>
      <c r="C245" s="17" t="s">
        <v>16</v>
      </c>
      <c r="D245" s="17" t="s">
        <v>541</v>
      </c>
      <c r="E245" s="18">
        <v>43101.0</v>
      </c>
      <c r="F245" s="19" t="s">
        <v>416</v>
      </c>
      <c r="G245" s="17" t="s">
        <v>231</v>
      </c>
      <c r="H245" s="59" t="s">
        <v>542</v>
      </c>
      <c r="I245" s="20" t="s">
        <v>21</v>
      </c>
    </row>
    <row r="246">
      <c r="A246" s="16">
        <v>243.0</v>
      </c>
      <c r="B246" s="17" t="s">
        <v>23</v>
      </c>
      <c r="C246" s="17" t="s">
        <v>377</v>
      </c>
      <c r="D246" s="17" t="s">
        <v>543</v>
      </c>
      <c r="E246" s="17">
        <v>43101.0</v>
      </c>
      <c r="F246" s="19" t="s">
        <v>544</v>
      </c>
      <c r="G246" s="17" t="s">
        <v>52</v>
      </c>
      <c r="H246" s="59" t="s">
        <v>545</v>
      </c>
      <c r="I246" s="20" t="s">
        <v>21</v>
      </c>
    </row>
    <row r="247">
      <c r="A247" s="16">
        <v>244.0</v>
      </c>
      <c r="B247" s="17" t="s">
        <v>72</v>
      </c>
      <c r="C247" s="17" t="s">
        <v>244</v>
      </c>
      <c r="D247" s="17" t="s">
        <v>153</v>
      </c>
      <c r="E247" s="61">
        <v>43070.0</v>
      </c>
      <c r="F247" s="19" t="s">
        <v>546</v>
      </c>
      <c r="G247" s="17" t="s">
        <v>432</v>
      </c>
      <c r="H247" s="17" t="s">
        <v>547</v>
      </c>
      <c r="I247" s="20" t="s">
        <v>21</v>
      </c>
    </row>
    <row r="248">
      <c r="A248" s="16">
        <v>245.0</v>
      </c>
      <c r="B248" s="17" t="s">
        <v>23</v>
      </c>
      <c r="C248" s="17" t="s">
        <v>39</v>
      </c>
      <c r="D248" s="35" t="s">
        <v>548</v>
      </c>
      <c r="E248" s="18">
        <v>43059.0</v>
      </c>
      <c r="F248" s="19" t="s">
        <v>324</v>
      </c>
      <c r="G248" s="17" t="s">
        <v>19</v>
      </c>
      <c r="H248" s="17" t="s">
        <v>549</v>
      </c>
      <c r="I248" s="20" t="s">
        <v>21</v>
      </c>
    </row>
    <row r="249">
      <c r="A249" s="16">
        <v>246.0</v>
      </c>
      <c r="B249" s="17" t="s">
        <v>23</v>
      </c>
      <c r="C249" s="17" t="s">
        <v>16</v>
      </c>
      <c r="D249" s="17" t="s">
        <v>516</v>
      </c>
      <c r="E249" s="55">
        <v>43102.0</v>
      </c>
      <c r="F249" s="19" t="s">
        <v>514</v>
      </c>
      <c r="G249" s="17" t="s">
        <v>42</v>
      </c>
      <c r="H249" s="63" t="s">
        <v>28</v>
      </c>
      <c r="I249" s="20" t="s">
        <v>21</v>
      </c>
    </row>
    <row r="250">
      <c r="A250" s="16">
        <v>247.0</v>
      </c>
      <c r="B250" s="17" t="s">
        <v>23</v>
      </c>
      <c r="C250" s="17" t="s">
        <v>39</v>
      </c>
      <c r="D250" s="17" t="s">
        <v>550</v>
      </c>
      <c r="E250" s="55">
        <v>43102.0</v>
      </c>
      <c r="F250" s="19" t="s">
        <v>551</v>
      </c>
      <c r="G250" s="17" t="s">
        <v>231</v>
      </c>
      <c r="H250" s="63" t="s">
        <v>28</v>
      </c>
      <c r="I250" s="20" t="s">
        <v>21</v>
      </c>
    </row>
    <row r="251">
      <c r="A251" s="16">
        <v>248.0</v>
      </c>
      <c r="B251" s="17" t="s">
        <v>72</v>
      </c>
      <c r="C251" s="17" t="s">
        <v>377</v>
      </c>
      <c r="D251" s="17" t="s">
        <v>153</v>
      </c>
      <c r="E251" s="17" t="s">
        <v>28</v>
      </c>
      <c r="F251" s="19" t="s">
        <v>552</v>
      </c>
      <c r="G251" s="17" t="s">
        <v>231</v>
      </c>
      <c r="H251" s="17" t="s">
        <v>28</v>
      </c>
      <c r="I251" s="20" t="s">
        <v>21</v>
      </c>
    </row>
    <row r="252" ht="17.25" customHeight="1">
      <c r="A252" s="16">
        <v>249.0</v>
      </c>
      <c r="B252" s="17" t="s">
        <v>23</v>
      </c>
      <c r="C252" s="17" t="s">
        <v>39</v>
      </c>
      <c r="D252" s="35" t="s">
        <v>94</v>
      </c>
      <c r="E252" s="18">
        <v>43160.0</v>
      </c>
      <c r="F252" s="19" t="s">
        <v>553</v>
      </c>
      <c r="G252" s="17" t="s">
        <v>432</v>
      </c>
      <c r="H252" s="64" t="s">
        <v>28</v>
      </c>
      <c r="I252" s="20" t="s">
        <v>21</v>
      </c>
    </row>
    <row r="253">
      <c r="A253" s="16">
        <v>250.0</v>
      </c>
      <c r="B253" s="17" t="s">
        <v>23</v>
      </c>
      <c r="C253" s="17" t="s">
        <v>554</v>
      </c>
      <c r="D253" s="35" t="s">
        <v>555</v>
      </c>
      <c r="E253" s="55">
        <v>43102.0</v>
      </c>
      <c r="F253" s="19" t="s">
        <v>556</v>
      </c>
      <c r="G253" s="17" t="s">
        <v>231</v>
      </c>
      <c r="H253" s="64" t="s">
        <v>557</v>
      </c>
      <c r="I253" s="20" t="s">
        <v>21</v>
      </c>
    </row>
    <row r="254">
      <c r="A254" s="16">
        <v>251.0</v>
      </c>
      <c r="B254" s="17" t="s">
        <v>23</v>
      </c>
      <c r="C254" s="17" t="s">
        <v>16</v>
      </c>
      <c r="D254" s="35" t="s">
        <v>558</v>
      </c>
      <c r="E254" s="17" t="s">
        <v>28</v>
      </c>
      <c r="F254" s="19" t="s">
        <v>559</v>
      </c>
      <c r="G254" s="17" t="s">
        <v>231</v>
      </c>
      <c r="H254" s="64" t="s">
        <v>557</v>
      </c>
      <c r="I254" s="20" t="s">
        <v>21</v>
      </c>
    </row>
    <row r="255">
      <c r="A255" s="16">
        <v>252.0</v>
      </c>
      <c r="B255" s="17" t="s">
        <v>23</v>
      </c>
      <c r="C255" s="17" t="s">
        <v>16</v>
      </c>
      <c r="D255" s="35" t="s">
        <v>558</v>
      </c>
      <c r="E255" s="55">
        <v>43103.0</v>
      </c>
      <c r="F255" s="19" t="s">
        <v>560</v>
      </c>
      <c r="G255" s="17" t="s">
        <v>42</v>
      </c>
      <c r="H255" s="17" t="s">
        <v>557</v>
      </c>
      <c r="I255" s="20" t="s">
        <v>21</v>
      </c>
    </row>
    <row r="256">
      <c r="A256" s="16">
        <f t="shared" ref="A256:A302" si="1">A255+1</f>
        <v>253</v>
      </c>
      <c r="B256" s="17" t="s">
        <v>23</v>
      </c>
      <c r="C256" s="17" t="s">
        <v>39</v>
      </c>
      <c r="D256" s="35" t="s">
        <v>80</v>
      </c>
      <c r="E256" s="55">
        <v>43101.0</v>
      </c>
      <c r="F256" s="19" t="s">
        <v>561</v>
      </c>
      <c r="G256" s="17" t="s">
        <v>42</v>
      </c>
      <c r="H256" s="17" t="s">
        <v>28</v>
      </c>
      <c r="I256" s="20" t="s">
        <v>21</v>
      </c>
    </row>
    <row r="257">
      <c r="A257" s="16">
        <f t="shared" si="1"/>
        <v>254</v>
      </c>
      <c r="B257" s="64" t="s">
        <v>72</v>
      </c>
      <c r="C257" s="64" t="s">
        <v>16</v>
      </c>
      <c r="D257" s="64" t="s">
        <v>125</v>
      </c>
      <c r="E257" s="65">
        <v>42797.0</v>
      </c>
      <c r="F257" s="66" t="s">
        <v>562</v>
      </c>
      <c r="G257" s="17" t="s">
        <v>19</v>
      </c>
      <c r="H257" s="64" t="s">
        <v>563</v>
      </c>
      <c r="I257" s="20" t="s">
        <v>21</v>
      </c>
    </row>
    <row r="258">
      <c r="A258" s="16">
        <f t="shared" si="1"/>
        <v>255</v>
      </c>
      <c r="B258" s="64" t="s">
        <v>72</v>
      </c>
      <c r="C258" s="64" t="s">
        <v>39</v>
      </c>
      <c r="D258" s="64" t="s">
        <v>564</v>
      </c>
      <c r="E258" s="67">
        <v>43104.0</v>
      </c>
      <c r="F258" s="66" t="s">
        <v>565</v>
      </c>
      <c r="G258" s="17" t="s">
        <v>19</v>
      </c>
      <c r="H258" s="64" t="s">
        <v>566</v>
      </c>
      <c r="I258" s="20" t="s">
        <v>21</v>
      </c>
    </row>
    <row r="259">
      <c r="A259" s="16">
        <f t="shared" si="1"/>
        <v>256</v>
      </c>
      <c r="B259" s="64" t="s">
        <v>23</v>
      </c>
      <c r="C259" s="64" t="s">
        <v>16</v>
      </c>
      <c r="D259" s="64" t="s">
        <v>567</v>
      </c>
      <c r="E259" s="68">
        <v>43105.0</v>
      </c>
      <c r="F259" s="66" t="s">
        <v>311</v>
      </c>
      <c r="G259" s="17" t="s">
        <v>42</v>
      </c>
      <c r="H259" s="64" t="s">
        <v>568</v>
      </c>
      <c r="I259" s="20" t="s">
        <v>21</v>
      </c>
    </row>
    <row r="260">
      <c r="A260" s="16">
        <f t="shared" si="1"/>
        <v>257</v>
      </c>
      <c r="B260" s="64" t="s">
        <v>72</v>
      </c>
      <c r="C260" s="64" t="s">
        <v>16</v>
      </c>
      <c r="D260" s="64" t="s">
        <v>564</v>
      </c>
      <c r="E260" s="68">
        <v>43105.0</v>
      </c>
      <c r="F260" s="70" t="s">
        <v>569</v>
      </c>
      <c r="G260" s="17" t="s">
        <v>45</v>
      </c>
      <c r="H260" s="64" t="s">
        <v>570</v>
      </c>
      <c r="I260" s="20" t="s">
        <v>21</v>
      </c>
    </row>
    <row r="261">
      <c r="A261" s="16">
        <f t="shared" si="1"/>
        <v>258</v>
      </c>
      <c r="B261" s="64" t="s">
        <v>72</v>
      </c>
      <c r="C261" s="64" t="s">
        <v>39</v>
      </c>
      <c r="D261" s="64" t="s">
        <v>571</v>
      </c>
      <c r="E261" s="68">
        <v>42967.0</v>
      </c>
      <c r="F261" s="70" t="s">
        <v>572</v>
      </c>
      <c r="G261" s="17" t="s">
        <v>42</v>
      </c>
      <c r="H261" s="17" t="s">
        <v>28</v>
      </c>
      <c r="I261" s="20" t="s">
        <v>21</v>
      </c>
    </row>
    <row r="262">
      <c r="A262" s="16">
        <f t="shared" si="1"/>
        <v>259</v>
      </c>
      <c r="B262" s="64" t="s">
        <v>23</v>
      </c>
      <c r="C262" s="64" t="s">
        <v>39</v>
      </c>
      <c r="D262" s="64" t="s">
        <v>573</v>
      </c>
      <c r="E262" s="18">
        <v>43222.0</v>
      </c>
      <c r="F262" s="66" t="s">
        <v>574</v>
      </c>
      <c r="G262" s="17" t="s">
        <v>231</v>
      </c>
      <c r="H262" s="64" t="s">
        <v>575</v>
      </c>
      <c r="I262" s="20" t="s">
        <v>21</v>
      </c>
    </row>
    <row r="263">
      <c r="A263" s="16">
        <f t="shared" si="1"/>
        <v>260</v>
      </c>
      <c r="B263" s="64" t="s">
        <v>23</v>
      </c>
      <c r="C263" s="64" t="s">
        <v>39</v>
      </c>
      <c r="D263" s="72" t="s">
        <v>576</v>
      </c>
      <c r="E263" s="18">
        <v>43253.0</v>
      </c>
      <c r="F263" s="66" t="s">
        <v>577</v>
      </c>
      <c r="G263" s="17" t="s">
        <v>432</v>
      </c>
      <c r="H263" s="64" t="s">
        <v>578</v>
      </c>
      <c r="I263" s="73" t="s">
        <v>21</v>
      </c>
    </row>
    <row r="264">
      <c r="A264" s="16">
        <f t="shared" si="1"/>
        <v>261</v>
      </c>
      <c r="B264" s="64" t="s">
        <v>23</v>
      </c>
      <c r="C264" s="64" t="s">
        <v>39</v>
      </c>
      <c r="D264" s="64" t="s">
        <v>579</v>
      </c>
      <c r="E264" s="18">
        <v>43101.0</v>
      </c>
      <c r="F264" s="66" t="s">
        <v>580</v>
      </c>
      <c r="G264" s="17" t="s">
        <v>231</v>
      </c>
      <c r="H264" s="64" t="s">
        <v>581</v>
      </c>
      <c r="I264" s="73" t="s">
        <v>21</v>
      </c>
    </row>
    <row r="265">
      <c r="A265" s="16">
        <f t="shared" si="1"/>
        <v>262</v>
      </c>
      <c r="B265" s="64" t="s">
        <v>72</v>
      </c>
      <c r="C265" s="64" t="s">
        <v>39</v>
      </c>
      <c r="D265" s="64" t="s">
        <v>316</v>
      </c>
      <c r="E265" s="65">
        <v>42797.0</v>
      </c>
      <c r="F265" s="70" t="s">
        <v>582</v>
      </c>
      <c r="G265" s="17" t="s">
        <v>19</v>
      </c>
      <c r="H265" s="64" t="s">
        <v>583</v>
      </c>
      <c r="I265" s="73" t="s">
        <v>21</v>
      </c>
    </row>
    <row r="266">
      <c r="A266" s="16">
        <f t="shared" si="1"/>
        <v>263</v>
      </c>
      <c r="B266" s="64" t="s">
        <v>72</v>
      </c>
      <c r="C266" s="64" t="s">
        <v>16</v>
      </c>
      <c r="D266" s="64" t="s">
        <v>564</v>
      </c>
      <c r="E266" s="65">
        <v>43126.0</v>
      </c>
      <c r="F266" s="70" t="s">
        <v>584</v>
      </c>
      <c r="G266" s="17" t="s">
        <v>19</v>
      </c>
      <c r="H266" s="64" t="s">
        <v>583</v>
      </c>
      <c r="I266" s="73" t="s">
        <v>21</v>
      </c>
    </row>
    <row r="267">
      <c r="A267" s="16">
        <f t="shared" si="1"/>
        <v>264</v>
      </c>
      <c r="B267" s="17" t="s">
        <v>585</v>
      </c>
      <c r="C267" s="17" t="s">
        <v>39</v>
      </c>
      <c r="D267" s="17" t="s">
        <v>586</v>
      </c>
      <c r="E267" s="18">
        <v>43314.0</v>
      </c>
      <c r="F267" s="19" t="s">
        <v>587</v>
      </c>
      <c r="G267" s="17" t="s">
        <v>588</v>
      </c>
      <c r="H267" s="64" t="s">
        <v>28</v>
      </c>
      <c r="I267" s="73" t="s">
        <v>21</v>
      </c>
    </row>
    <row r="268">
      <c r="A268" s="16">
        <f t="shared" si="1"/>
        <v>265</v>
      </c>
      <c r="B268" s="17" t="s">
        <v>72</v>
      </c>
      <c r="C268" s="17" t="s">
        <v>16</v>
      </c>
      <c r="D268" s="17" t="s">
        <v>191</v>
      </c>
      <c r="E268" s="18">
        <v>43145.0</v>
      </c>
      <c r="F268" s="19" t="s">
        <v>589</v>
      </c>
      <c r="G268" s="17" t="s">
        <v>590</v>
      </c>
      <c r="H268" s="64" t="s">
        <v>591</v>
      </c>
      <c r="I268" s="73" t="s">
        <v>21</v>
      </c>
    </row>
    <row r="269">
      <c r="A269" s="16">
        <f t="shared" si="1"/>
        <v>266</v>
      </c>
      <c r="B269" s="17" t="s">
        <v>23</v>
      </c>
      <c r="C269" s="17" t="s">
        <v>377</v>
      </c>
      <c r="D269" s="35" t="s">
        <v>592</v>
      </c>
      <c r="E269" s="17" t="s">
        <v>593</v>
      </c>
      <c r="F269" s="19" t="s">
        <v>594</v>
      </c>
      <c r="G269" s="17" t="s">
        <v>52</v>
      </c>
      <c r="H269" s="59" t="s">
        <v>595</v>
      </c>
      <c r="I269" s="73" t="s">
        <v>21</v>
      </c>
    </row>
    <row r="270">
      <c r="A270" s="16">
        <f t="shared" si="1"/>
        <v>267</v>
      </c>
      <c r="B270" s="17" t="s">
        <v>23</v>
      </c>
      <c r="C270" s="17" t="s">
        <v>39</v>
      </c>
      <c r="D270" s="17" t="s">
        <v>411</v>
      </c>
      <c r="E270" s="17" t="s">
        <v>596</v>
      </c>
      <c r="F270" s="19" t="s">
        <v>597</v>
      </c>
      <c r="G270" s="17" t="s">
        <v>432</v>
      </c>
      <c r="H270" s="64" t="s">
        <v>598</v>
      </c>
      <c r="I270" s="73" t="s">
        <v>21</v>
      </c>
    </row>
    <row r="271">
      <c r="A271" s="16">
        <f t="shared" si="1"/>
        <v>268</v>
      </c>
      <c r="B271" s="70" t="s">
        <v>72</v>
      </c>
      <c r="C271" s="64" t="s">
        <v>16</v>
      </c>
      <c r="D271" s="64" t="s">
        <v>368</v>
      </c>
      <c r="E271" s="67">
        <v>42797.0</v>
      </c>
      <c r="F271" s="66" t="s">
        <v>599</v>
      </c>
      <c r="G271" s="17" t="s">
        <v>19</v>
      </c>
      <c r="H271" s="64" t="s">
        <v>600</v>
      </c>
      <c r="I271" s="73" t="s">
        <v>21</v>
      </c>
    </row>
    <row r="272">
      <c r="A272" s="16">
        <f t="shared" si="1"/>
        <v>269</v>
      </c>
      <c r="B272" s="17" t="s">
        <v>601</v>
      </c>
      <c r="C272" s="17" t="s">
        <v>50</v>
      </c>
      <c r="D272" s="35" t="s">
        <v>522</v>
      </c>
      <c r="E272" s="54">
        <v>43154.0</v>
      </c>
      <c r="F272" s="19" t="s">
        <v>310</v>
      </c>
      <c r="G272" s="17" t="s">
        <v>602</v>
      </c>
      <c r="H272" s="59" t="s">
        <v>603</v>
      </c>
      <c r="I272" s="73" t="s">
        <v>21</v>
      </c>
    </row>
    <row r="273">
      <c r="A273" s="16">
        <f t="shared" si="1"/>
        <v>270</v>
      </c>
      <c r="B273" s="64" t="s">
        <v>601</v>
      </c>
      <c r="C273" s="64" t="s">
        <v>50</v>
      </c>
      <c r="D273" s="64" t="s">
        <v>153</v>
      </c>
      <c r="E273" s="65">
        <v>43155.0</v>
      </c>
      <c r="F273" s="70" t="s">
        <v>604</v>
      </c>
      <c r="G273" s="17" t="s">
        <v>52</v>
      </c>
      <c r="H273" s="64" t="s">
        <v>605</v>
      </c>
      <c r="I273" s="73" t="s">
        <v>21</v>
      </c>
    </row>
    <row r="274">
      <c r="A274" s="16">
        <f t="shared" si="1"/>
        <v>271</v>
      </c>
      <c r="B274" s="64" t="s">
        <v>23</v>
      </c>
      <c r="C274" s="64" t="s">
        <v>16</v>
      </c>
      <c r="D274" s="64" t="s">
        <v>606</v>
      </c>
      <c r="E274" s="74">
        <v>43103.0</v>
      </c>
      <c r="F274" s="66" t="s">
        <v>607</v>
      </c>
      <c r="G274" s="17" t="s">
        <v>52</v>
      </c>
      <c r="H274" s="64" t="s">
        <v>608</v>
      </c>
      <c r="I274" s="73" t="s">
        <v>21</v>
      </c>
    </row>
    <row r="275">
      <c r="A275" s="16">
        <f t="shared" si="1"/>
        <v>272</v>
      </c>
      <c r="B275" s="64" t="s">
        <v>72</v>
      </c>
      <c r="C275" s="64" t="s">
        <v>16</v>
      </c>
      <c r="D275" s="72" t="s">
        <v>609</v>
      </c>
      <c r="E275" s="74">
        <v>42801.0</v>
      </c>
      <c r="F275" s="70" t="s">
        <v>610</v>
      </c>
      <c r="G275" s="17" t="s">
        <v>52</v>
      </c>
      <c r="H275" s="64" t="s">
        <v>611</v>
      </c>
      <c r="I275" s="73" t="s">
        <v>21</v>
      </c>
    </row>
    <row r="276">
      <c r="A276" s="16">
        <f t="shared" si="1"/>
        <v>273</v>
      </c>
      <c r="B276" s="64" t="s">
        <v>23</v>
      </c>
      <c r="C276" s="64" t="s">
        <v>16</v>
      </c>
      <c r="D276" s="64" t="s">
        <v>612</v>
      </c>
      <c r="E276" s="74">
        <v>43102.0</v>
      </c>
      <c r="F276" s="70" t="s">
        <v>613</v>
      </c>
      <c r="G276" s="17" t="s">
        <v>231</v>
      </c>
      <c r="H276" s="64" t="s">
        <v>28</v>
      </c>
      <c r="I276" s="73" t="s">
        <v>21</v>
      </c>
    </row>
    <row r="277">
      <c r="A277" s="16">
        <f t="shared" si="1"/>
        <v>274</v>
      </c>
      <c r="B277" s="64" t="s">
        <v>23</v>
      </c>
      <c r="C277" s="64" t="s">
        <v>16</v>
      </c>
      <c r="D277" s="64" t="s">
        <v>614</v>
      </c>
      <c r="E277" s="65">
        <v>43186.0</v>
      </c>
      <c r="F277" s="70" t="s">
        <v>615</v>
      </c>
      <c r="G277" s="17" t="s">
        <v>588</v>
      </c>
      <c r="H277" s="64" t="s">
        <v>28</v>
      </c>
      <c r="I277" s="73" t="s">
        <v>21</v>
      </c>
    </row>
    <row r="278">
      <c r="A278" s="16">
        <f t="shared" si="1"/>
        <v>275</v>
      </c>
      <c r="B278" s="64" t="s">
        <v>23</v>
      </c>
      <c r="C278" s="64" t="s">
        <v>16</v>
      </c>
      <c r="D278" s="72" t="s">
        <v>592</v>
      </c>
      <c r="E278" s="68">
        <v>43162.0</v>
      </c>
      <c r="F278" s="66" t="s">
        <v>616</v>
      </c>
      <c r="G278" s="17" t="s">
        <v>590</v>
      </c>
      <c r="H278" s="64" t="s">
        <v>595</v>
      </c>
      <c r="I278" s="73" t="s">
        <v>21</v>
      </c>
    </row>
    <row r="279">
      <c r="A279" s="16">
        <f t="shared" si="1"/>
        <v>276</v>
      </c>
      <c r="B279" s="64" t="s">
        <v>23</v>
      </c>
      <c r="C279" s="64" t="s">
        <v>39</v>
      </c>
      <c r="D279" s="72" t="s">
        <v>592</v>
      </c>
      <c r="E279" s="64" t="s">
        <v>617</v>
      </c>
      <c r="F279" s="70" t="s">
        <v>618</v>
      </c>
      <c r="G279" s="17" t="s">
        <v>432</v>
      </c>
      <c r="H279" s="64" t="s">
        <v>595</v>
      </c>
      <c r="I279" s="73" t="s">
        <v>21</v>
      </c>
    </row>
    <row r="280">
      <c r="A280" s="16">
        <f t="shared" si="1"/>
        <v>277</v>
      </c>
      <c r="B280" s="70" t="s">
        <v>619</v>
      </c>
      <c r="C280" s="70" t="s">
        <v>620</v>
      </c>
      <c r="D280" s="76" t="str">
        <f>HYPERLINK("www.spelbutiken.se","Spelbutiken.se (Swe)")</f>
        <v>Spelbutiken.se (Swe)</v>
      </c>
      <c r="E280" s="68">
        <v>43162.0</v>
      </c>
      <c r="F280" s="77" t="s">
        <v>621</v>
      </c>
      <c r="G280" s="17" t="s">
        <v>54</v>
      </c>
      <c r="H280" s="64" t="s">
        <v>622</v>
      </c>
      <c r="I280" s="73" t="s">
        <v>21</v>
      </c>
    </row>
    <row r="281">
      <c r="A281" s="16">
        <f t="shared" si="1"/>
        <v>278</v>
      </c>
      <c r="B281" s="64" t="s">
        <v>23</v>
      </c>
      <c r="C281" s="64" t="s">
        <v>39</v>
      </c>
      <c r="D281" s="64" t="s">
        <v>623</v>
      </c>
      <c r="E281" s="64" t="s">
        <v>624</v>
      </c>
      <c r="F281" s="78" t="s">
        <v>625</v>
      </c>
      <c r="G281" s="17" t="s">
        <v>52</v>
      </c>
      <c r="H281" s="64" t="s">
        <v>626</v>
      </c>
      <c r="I281" s="73" t="s">
        <v>21</v>
      </c>
    </row>
    <row r="282">
      <c r="A282" s="16">
        <f t="shared" si="1"/>
        <v>279</v>
      </c>
      <c r="B282" s="64" t="s">
        <v>23</v>
      </c>
      <c r="C282" s="64" t="s">
        <v>16</v>
      </c>
      <c r="D282" s="72" t="s">
        <v>80</v>
      </c>
      <c r="E282" s="68">
        <v>43193.0</v>
      </c>
      <c r="F282" s="70" t="s">
        <v>627</v>
      </c>
      <c r="G282" s="17" t="s">
        <v>590</v>
      </c>
      <c r="H282" s="64" t="s">
        <v>28</v>
      </c>
      <c r="I282" s="73" t="s">
        <v>21</v>
      </c>
    </row>
    <row r="283">
      <c r="A283" s="16">
        <f t="shared" si="1"/>
        <v>280</v>
      </c>
      <c r="B283" s="64" t="s">
        <v>72</v>
      </c>
      <c r="C283" s="64"/>
      <c r="D283" s="64" t="s">
        <v>628</v>
      </c>
      <c r="E283" s="68">
        <v>43167.0</v>
      </c>
      <c r="F283" s="66" t="s">
        <v>629</v>
      </c>
      <c r="G283" s="17" t="s">
        <v>588</v>
      </c>
      <c r="H283" s="64" t="s">
        <v>28</v>
      </c>
      <c r="I283" s="73" t="s">
        <v>21</v>
      </c>
    </row>
    <row r="284">
      <c r="A284" s="16">
        <f t="shared" si="1"/>
        <v>281</v>
      </c>
      <c r="B284" s="79" t="s">
        <v>23</v>
      </c>
      <c r="C284" s="79" t="s">
        <v>16</v>
      </c>
      <c r="D284" s="80" t="s">
        <v>630</v>
      </c>
      <c r="E284" s="81">
        <v>43166.0</v>
      </c>
      <c r="F284" s="82" t="s">
        <v>631</v>
      </c>
      <c r="G284" s="17" t="s">
        <v>231</v>
      </c>
      <c r="H284" s="79" t="s">
        <v>28</v>
      </c>
      <c r="I284" s="73" t="s">
        <v>21</v>
      </c>
    </row>
    <row r="285">
      <c r="A285" s="16">
        <f t="shared" si="1"/>
        <v>282</v>
      </c>
      <c r="B285" s="64" t="s">
        <v>23</v>
      </c>
      <c r="C285" s="64" t="s">
        <v>39</v>
      </c>
      <c r="D285" s="64" t="s">
        <v>24</v>
      </c>
      <c r="E285" s="64" t="s">
        <v>632</v>
      </c>
      <c r="F285" s="66" t="s">
        <v>633</v>
      </c>
      <c r="G285" s="17" t="s">
        <v>432</v>
      </c>
      <c r="H285" s="64" t="s">
        <v>634</v>
      </c>
      <c r="I285" s="73" t="s">
        <v>21</v>
      </c>
    </row>
    <row r="286">
      <c r="A286" s="16">
        <f t="shared" si="1"/>
        <v>283</v>
      </c>
      <c r="B286" s="64" t="s">
        <v>23</v>
      </c>
      <c r="C286" s="79" t="s">
        <v>39</v>
      </c>
      <c r="D286" s="83" t="s">
        <v>635</v>
      </c>
      <c r="E286" s="64" t="s">
        <v>636</v>
      </c>
      <c r="F286" s="70" t="s">
        <v>637</v>
      </c>
      <c r="G286" s="17" t="s">
        <v>590</v>
      </c>
      <c r="H286" s="64" t="s">
        <v>638</v>
      </c>
      <c r="I286" s="73" t="s">
        <v>21</v>
      </c>
    </row>
    <row r="287">
      <c r="A287" s="16">
        <f t="shared" si="1"/>
        <v>284</v>
      </c>
      <c r="B287" s="64" t="s">
        <v>23</v>
      </c>
      <c r="C287" s="79" t="s">
        <v>39</v>
      </c>
      <c r="D287" s="83" t="s">
        <v>635</v>
      </c>
      <c r="E287" s="68">
        <v>42797.0</v>
      </c>
      <c r="F287" s="70" t="s">
        <v>639</v>
      </c>
      <c r="G287" s="17" t="s">
        <v>19</v>
      </c>
      <c r="H287" s="64" t="s">
        <v>638</v>
      </c>
      <c r="I287" s="73" t="s">
        <v>21</v>
      </c>
    </row>
    <row r="288">
      <c r="A288" s="16">
        <f t="shared" si="1"/>
        <v>285</v>
      </c>
      <c r="B288" s="64" t="s">
        <v>72</v>
      </c>
      <c r="C288" s="64" t="s">
        <v>39</v>
      </c>
      <c r="D288" s="64" t="s">
        <v>640</v>
      </c>
      <c r="E288" s="68">
        <v>42797.0</v>
      </c>
      <c r="F288" s="66" t="s">
        <v>117</v>
      </c>
      <c r="G288" s="17" t="s">
        <v>19</v>
      </c>
      <c r="H288" s="64" t="s">
        <v>641</v>
      </c>
      <c r="I288" s="73" t="s">
        <v>21</v>
      </c>
    </row>
    <row r="289">
      <c r="A289" s="16">
        <f t="shared" si="1"/>
        <v>286</v>
      </c>
      <c r="B289" s="64" t="s">
        <v>72</v>
      </c>
      <c r="C289" s="64" t="s">
        <v>39</v>
      </c>
      <c r="D289" s="64" t="s">
        <v>249</v>
      </c>
      <c r="E289" s="68">
        <v>43172.0</v>
      </c>
      <c r="F289" s="70" t="s">
        <v>642</v>
      </c>
      <c r="G289" s="17" t="s">
        <v>588</v>
      </c>
      <c r="H289" s="64" t="s">
        <v>643</v>
      </c>
      <c r="I289" s="73" t="s">
        <v>21</v>
      </c>
    </row>
    <row r="290">
      <c r="A290" s="16">
        <f t="shared" si="1"/>
        <v>287</v>
      </c>
      <c r="B290" s="64" t="s">
        <v>72</v>
      </c>
      <c r="C290" s="64" t="s">
        <v>16</v>
      </c>
      <c r="D290" s="64" t="s">
        <v>295</v>
      </c>
      <c r="E290" s="68">
        <v>43167.0</v>
      </c>
      <c r="F290" s="70" t="s">
        <v>644</v>
      </c>
      <c r="G290" s="17" t="s">
        <v>432</v>
      </c>
      <c r="H290" s="64" t="s">
        <v>645</v>
      </c>
      <c r="I290" s="73" t="s">
        <v>21</v>
      </c>
    </row>
    <row r="291">
      <c r="A291" s="16">
        <f t="shared" si="1"/>
        <v>288</v>
      </c>
      <c r="B291" s="64" t="s">
        <v>72</v>
      </c>
      <c r="C291" s="64" t="s">
        <v>50</v>
      </c>
      <c r="D291" s="64" t="s">
        <v>295</v>
      </c>
      <c r="E291" s="68">
        <v>43172.0</v>
      </c>
      <c r="F291" s="70" t="s">
        <v>646</v>
      </c>
      <c r="G291" s="17" t="s">
        <v>52</v>
      </c>
      <c r="H291" s="64" t="s">
        <v>645</v>
      </c>
      <c r="I291" s="73" t="s">
        <v>21</v>
      </c>
    </row>
    <row r="292">
      <c r="A292" s="16">
        <f t="shared" si="1"/>
        <v>289</v>
      </c>
      <c r="B292" s="64" t="s">
        <v>23</v>
      </c>
      <c r="C292" s="64" t="s">
        <v>39</v>
      </c>
      <c r="D292" s="64" t="s">
        <v>614</v>
      </c>
      <c r="E292" s="68">
        <v>43173.0</v>
      </c>
      <c r="F292" s="70" t="s">
        <v>647</v>
      </c>
      <c r="G292" s="17" t="s">
        <v>231</v>
      </c>
      <c r="H292" s="64" t="s">
        <v>28</v>
      </c>
      <c r="I292" s="73" t="s">
        <v>21</v>
      </c>
    </row>
    <row r="293">
      <c r="A293" s="16">
        <f t="shared" si="1"/>
        <v>290</v>
      </c>
      <c r="B293" s="64" t="s">
        <v>601</v>
      </c>
      <c r="C293" s="64" t="s">
        <v>39</v>
      </c>
      <c r="D293" s="64" t="s">
        <v>213</v>
      </c>
      <c r="E293" s="68">
        <v>43374.0</v>
      </c>
      <c r="F293" s="70" t="s">
        <v>648</v>
      </c>
      <c r="G293" s="17" t="s">
        <v>590</v>
      </c>
      <c r="H293" s="64" t="s">
        <v>649</v>
      </c>
      <c r="I293" s="73" t="s">
        <v>21</v>
      </c>
    </row>
    <row r="294">
      <c r="A294" s="16">
        <f t="shared" si="1"/>
        <v>291</v>
      </c>
      <c r="B294" s="64" t="s">
        <v>23</v>
      </c>
      <c r="C294" s="64" t="s">
        <v>16</v>
      </c>
      <c r="D294" s="72" t="s">
        <v>650</v>
      </c>
      <c r="E294" s="68">
        <v>43171.0</v>
      </c>
      <c r="F294" s="66" t="s">
        <v>651</v>
      </c>
      <c r="G294" s="17" t="s">
        <v>590</v>
      </c>
      <c r="H294" s="64" t="s">
        <v>28</v>
      </c>
      <c r="I294" s="73" t="s">
        <v>21</v>
      </c>
    </row>
    <row r="295">
      <c r="A295" s="16">
        <f t="shared" si="1"/>
        <v>292</v>
      </c>
      <c r="B295" s="17" t="s">
        <v>72</v>
      </c>
      <c r="C295" s="64" t="s">
        <v>16</v>
      </c>
      <c r="D295" s="64" t="s">
        <v>652</v>
      </c>
      <c r="E295" s="68">
        <v>43169.0</v>
      </c>
      <c r="F295" s="66" t="s">
        <v>653</v>
      </c>
      <c r="G295" s="17" t="s">
        <v>432</v>
      </c>
      <c r="H295" s="64" t="s">
        <v>654</v>
      </c>
      <c r="I295" s="73" t="s">
        <v>21</v>
      </c>
    </row>
    <row r="296">
      <c r="A296" s="16">
        <f t="shared" si="1"/>
        <v>293</v>
      </c>
      <c r="B296" s="64" t="s">
        <v>601</v>
      </c>
      <c r="C296" s="64" t="s">
        <v>16</v>
      </c>
      <c r="D296" s="64" t="s">
        <v>564</v>
      </c>
      <c r="E296" s="67">
        <v>43171.0</v>
      </c>
      <c r="F296" s="66" t="s">
        <v>272</v>
      </c>
      <c r="G296" s="17" t="s">
        <v>231</v>
      </c>
      <c r="H296" s="64" t="s">
        <v>28</v>
      </c>
      <c r="I296" s="73" t="s">
        <v>21</v>
      </c>
    </row>
    <row r="297">
      <c r="A297" s="16">
        <f t="shared" si="1"/>
        <v>294</v>
      </c>
      <c r="B297" s="64" t="s">
        <v>23</v>
      </c>
      <c r="C297" s="64" t="s">
        <v>39</v>
      </c>
      <c r="D297" s="64" t="s">
        <v>655</v>
      </c>
      <c r="E297" s="68">
        <v>43175.0</v>
      </c>
      <c r="F297" s="70" t="s">
        <v>656</v>
      </c>
      <c r="G297" s="17" t="s">
        <v>45</v>
      </c>
      <c r="H297" s="64" t="s">
        <v>28</v>
      </c>
      <c r="I297" s="73" t="s">
        <v>21</v>
      </c>
    </row>
    <row r="298">
      <c r="A298" s="16">
        <f t="shared" si="1"/>
        <v>295</v>
      </c>
      <c r="B298" s="64" t="s">
        <v>72</v>
      </c>
      <c r="C298" s="64" t="s">
        <v>39</v>
      </c>
      <c r="D298" s="64" t="s">
        <v>657</v>
      </c>
      <c r="E298" s="68">
        <v>43171.0</v>
      </c>
      <c r="F298" s="77" t="s">
        <v>658</v>
      </c>
      <c r="G298" s="17" t="s">
        <v>590</v>
      </c>
      <c r="H298" s="64" t="s">
        <v>28</v>
      </c>
      <c r="I298" s="73" t="s">
        <v>21</v>
      </c>
    </row>
    <row r="299">
      <c r="A299" s="16">
        <f t="shared" si="1"/>
        <v>296</v>
      </c>
      <c r="B299" s="64" t="s">
        <v>72</v>
      </c>
      <c r="C299" s="64" t="s">
        <v>16</v>
      </c>
      <c r="D299" s="64" t="s">
        <v>659</v>
      </c>
      <c r="E299" s="68">
        <v>43179.0</v>
      </c>
      <c r="F299" s="70" t="s">
        <v>660</v>
      </c>
      <c r="G299" s="17" t="s">
        <v>590</v>
      </c>
      <c r="H299" s="64" t="s">
        <v>28</v>
      </c>
      <c r="I299" s="73" t="s">
        <v>21</v>
      </c>
    </row>
    <row r="300">
      <c r="A300" s="16">
        <f t="shared" si="1"/>
        <v>297</v>
      </c>
      <c r="B300" s="64" t="s">
        <v>23</v>
      </c>
      <c r="C300" s="64" t="s">
        <v>16</v>
      </c>
      <c r="D300" s="64" t="s">
        <v>661</v>
      </c>
      <c r="E300" s="68">
        <v>43179.0</v>
      </c>
      <c r="F300" s="70" t="s">
        <v>514</v>
      </c>
      <c r="G300" s="17" t="s">
        <v>42</v>
      </c>
      <c r="H300" s="64" t="s">
        <v>28</v>
      </c>
      <c r="I300" s="73" t="s">
        <v>21</v>
      </c>
    </row>
    <row r="301">
      <c r="A301" s="16">
        <f t="shared" si="1"/>
        <v>298</v>
      </c>
      <c r="B301" s="64" t="s">
        <v>23</v>
      </c>
      <c r="C301" s="64" t="s">
        <v>39</v>
      </c>
      <c r="D301" s="64" t="s">
        <v>662</v>
      </c>
      <c r="E301" s="68">
        <v>43179.0</v>
      </c>
      <c r="F301" s="70" t="s">
        <v>663</v>
      </c>
      <c r="G301" s="17" t="s">
        <v>432</v>
      </c>
      <c r="H301" s="64" t="s">
        <v>28</v>
      </c>
      <c r="I301" s="73" t="s">
        <v>21</v>
      </c>
    </row>
    <row r="302">
      <c r="A302" s="16">
        <f t="shared" si="1"/>
        <v>299</v>
      </c>
      <c r="B302" s="64" t="s">
        <v>23</v>
      </c>
      <c r="C302" s="64" t="s">
        <v>39</v>
      </c>
      <c r="D302" s="64" t="s">
        <v>564</v>
      </c>
      <c r="E302" s="68">
        <v>43180.0</v>
      </c>
      <c r="F302" s="66" t="s">
        <v>664</v>
      </c>
      <c r="G302" s="17" t="s">
        <v>231</v>
      </c>
      <c r="H302" s="64" t="s">
        <v>665</v>
      </c>
      <c r="I302" s="73" t="s">
        <v>21</v>
      </c>
    </row>
    <row r="303">
      <c r="A303" s="16">
        <v>300.0</v>
      </c>
      <c r="B303" s="64" t="s">
        <v>72</v>
      </c>
      <c r="C303" s="64" t="s">
        <v>16</v>
      </c>
      <c r="D303" s="64" t="s">
        <v>666</v>
      </c>
      <c r="E303" s="68">
        <v>43181.0</v>
      </c>
      <c r="F303" s="70" t="s">
        <v>667</v>
      </c>
      <c r="G303" s="17" t="s">
        <v>52</v>
      </c>
      <c r="H303" s="64" t="s">
        <v>28</v>
      </c>
      <c r="I303" s="73" t="s">
        <v>21</v>
      </c>
    </row>
    <row r="304">
      <c r="A304" s="16">
        <f t="shared" ref="A304:A334" si="2">A303+1</f>
        <v>301</v>
      </c>
      <c r="B304" s="64" t="s">
        <v>72</v>
      </c>
      <c r="C304" s="64" t="s">
        <v>16</v>
      </c>
      <c r="D304" s="64" t="s">
        <v>668</v>
      </c>
      <c r="E304" s="68">
        <v>43184.0</v>
      </c>
      <c r="F304" s="70" t="s">
        <v>669</v>
      </c>
      <c r="G304" s="17" t="s">
        <v>45</v>
      </c>
      <c r="H304" s="64" t="s">
        <v>28</v>
      </c>
      <c r="I304" s="73" t="s">
        <v>21</v>
      </c>
    </row>
    <row r="305">
      <c r="A305" s="16">
        <f t="shared" si="2"/>
        <v>302</v>
      </c>
      <c r="B305" s="64" t="s">
        <v>72</v>
      </c>
      <c r="C305" s="64" t="s">
        <v>16</v>
      </c>
      <c r="D305" s="64" t="s">
        <v>670</v>
      </c>
      <c r="E305" s="68">
        <v>43168.0</v>
      </c>
      <c r="F305" s="70" t="s">
        <v>671</v>
      </c>
      <c r="G305" s="17" t="s">
        <v>432</v>
      </c>
      <c r="H305" s="64" t="s">
        <v>28</v>
      </c>
      <c r="I305" s="73" t="s">
        <v>21</v>
      </c>
    </row>
    <row r="306">
      <c r="A306" s="16">
        <f t="shared" si="2"/>
        <v>303</v>
      </c>
      <c r="B306" s="64" t="s">
        <v>23</v>
      </c>
      <c r="C306" s="64" t="s">
        <v>16</v>
      </c>
      <c r="D306" s="64" t="s">
        <v>564</v>
      </c>
      <c r="E306" s="68">
        <v>43187.0</v>
      </c>
      <c r="F306" s="66" t="s">
        <v>672</v>
      </c>
      <c r="G306" s="17" t="s">
        <v>19</v>
      </c>
      <c r="H306" s="64" t="s">
        <v>673</v>
      </c>
      <c r="I306" s="73" t="s">
        <v>21</v>
      </c>
    </row>
    <row r="307">
      <c r="A307" s="16">
        <f t="shared" si="2"/>
        <v>304</v>
      </c>
      <c r="B307" s="64" t="s">
        <v>23</v>
      </c>
      <c r="C307" s="64" t="s">
        <v>39</v>
      </c>
      <c r="D307" s="64" t="s">
        <v>408</v>
      </c>
      <c r="E307" s="68">
        <v>43175.0</v>
      </c>
      <c r="F307" s="66" t="s">
        <v>674</v>
      </c>
      <c r="G307" s="17" t="s">
        <v>52</v>
      </c>
      <c r="H307" s="64" t="s">
        <v>675</v>
      </c>
      <c r="I307" s="73" t="s">
        <v>21</v>
      </c>
    </row>
    <row r="308">
      <c r="A308" s="16">
        <f t="shared" si="2"/>
        <v>305</v>
      </c>
      <c r="B308" s="64" t="s">
        <v>23</v>
      </c>
      <c r="C308" s="64" t="s">
        <v>39</v>
      </c>
      <c r="D308" s="64" t="s">
        <v>676</v>
      </c>
      <c r="E308" s="68">
        <v>43187.0</v>
      </c>
      <c r="F308" s="66" t="s">
        <v>677</v>
      </c>
      <c r="G308" s="17" t="s">
        <v>590</v>
      </c>
      <c r="H308" s="64" t="s">
        <v>678</v>
      </c>
      <c r="I308" s="73" t="s">
        <v>21</v>
      </c>
    </row>
    <row r="309">
      <c r="A309" s="16">
        <f t="shared" si="2"/>
        <v>306</v>
      </c>
      <c r="B309" s="64" t="s">
        <v>23</v>
      </c>
      <c r="C309" s="64" t="s">
        <v>16</v>
      </c>
      <c r="D309" s="64" t="s">
        <v>28</v>
      </c>
      <c r="E309" s="84">
        <v>43160.0</v>
      </c>
      <c r="F309" s="70" t="s">
        <v>679</v>
      </c>
      <c r="G309" s="17" t="s">
        <v>52</v>
      </c>
      <c r="H309" s="64" t="s">
        <v>680</v>
      </c>
      <c r="I309" s="73" t="s">
        <v>21</v>
      </c>
    </row>
    <row r="310">
      <c r="A310" s="16">
        <f t="shared" si="2"/>
        <v>307</v>
      </c>
      <c r="B310" s="64" t="s">
        <v>23</v>
      </c>
      <c r="C310" s="64" t="s">
        <v>39</v>
      </c>
      <c r="D310" s="64" t="s">
        <v>623</v>
      </c>
      <c r="E310" s="64" t="s">
        <v>681</v>
      </c>
      <c r="F310" s="66" t="s">
        <v>682</v>
      </c>
      <c r="G310" s="17" t="s">
        <v>590</v>
      </c>
      <c r="H310" s="64" t="s">
        <v>683</v>
      </c>
      <c r="I310" s="73" t="s">
        <v>21</v>
      </c>
    </row>
    <row r="311">
      <c r="A311" s="16">
        <f t="shared" si="2"/>
        <v>308</v>
      </c>
      <c r="B311" s="64" t="s">
        <v>72</v>
      </c>
      <c r="C311" s="64" t="s">
        <v>39</v>
      </c>
      <c r="D311" s="72" t="s">
        <v>522</v>
      </c>
      <c r="E311" s="74">
        <v>43190.0</v>
      </c>
      <c r="F311" s="70" t="s">
        <v>684</v>
      </c>
      <c r="G311" s="17" t="s">
        <v>588</v>
      </c>
      <c r="H311" s="64" t="s">
        <v>28</v>
      </c>
      <c r="I311" s="73" t="s">
        <v>21</v>
      </c>
    </row>
    <row r="312">
      <c r="A312" s="16">
        <f t="shared" si="2"/>
        <v>309</v>
      </c>
      <c r="B312" s="64" t="s">
        <v>23</v>
      </c>
      <c r="C312" s="64" t="s">
        <v>39</v>
      </c>
      <c r="D312" s="64" t="s">
        <v>685</v>
      </c>
      <c r="E312" s="74">
        <v>43171.0</v>
      </c>
      <c r="F312" s="70" t="s">
        <v>597</v>
      </c>
      <c r="G312" s="17" t="s">
        <v>432</v>
      </c>
      <c r="H312" s="64" t="s">
        <v>28</v>
      </c>
      <c r="I312" s="73" t="s">
        <v>21</v>
      </c>
    </row>
    <row r="313">
      <c r="A313" s="16">
        <f t="shared" si="2"/>
        <v>310</v>
      </c>
      <c r="B313" s="64" t="s">
        <v>23</v>
      </c>
      <c r="C313" s="64" t="s">
        <v>16</v>
      </c>
      <c r="D313" s="64" t="s">
        <v>686</v>
      </c>
      <c r="E313" s="74">
        <v>43197.0</v>
      </c>
      <c r="F313" s="66" t="s">
        <v>687</v>
      </c>
      <c r="G313" s="17" t="s">
        <v>590</v>
      </c>
      <c r="H313" s="64" t="s">
        <v>688</v>
      </c>
      <c r="I313" s="73" t="s">
        <v>21</v>
      </c>
    </row>
    <row r="314">
      <c r="A314" s="16">
        <f t="shared" si="2"/>
        <v>311</v>
      </c>
      <c r="B314" s="64" t="s">
        <v>23</v>
      </c>
      <c r="C314" s="64" t="s">
        <v>39</v>
      </c>
      <c r="D314" s="64" t="s">
        <v>689</v>
      </c>
      <c r="E314" s="74">
        <v>43347.0</v>
      </c>
      <c r="F314" s="70" t="s">
        <v>690</v>
      </c>
      <c r="G314" s="17" t="s">
        <v>590</v>
      </c>
      <c r="H314" s="64" t="s">
        <v>28</v>
      </c>
      <c r="I314" s="73" t="s">
        <v>21</v>
      </c>
    </row>
    <row r="315">
      <c r="A315" s="16">
        <f t="shared" si="2"/>
        <v>312</v>
      </c>
      <c r="B315" s="64" t="s">
        <v>23</v>
      </c>
      <c r="C315" s="64" t="s">
        <v>16</v>
      </c>
      <c r="D315" s="64" t="s">
        <v>567</v>
      </c>
      <c r="E315" s="74">
        <v>43200.0</v>
      </c>
      <c r="F315" s="66" t="s">
        <v>691</v>
      </c>
      <c r="G315" s="17" t="s">
        <v>52</v>
      </c>
      <c r="H315" s="64" t="s">
        <v>692</v>
      </c>
      <c r="I315" s="73" t="s">
        <v>21</v>
      </c>
    </row>
    <row r="316">
      <c r="A316" s="16">
        <f t="shared" si="2"/>
        <v>313</v>
      </c>
      <c r="B316" s="64" t="s">
        <v>197</v>
      </c>
      <c r="C316" s="64" t="s">
        <v>39</v>
      </c>
      <c r="D316" s="64" t="s">
        <v>668</v>
      </c>
      <c r="E316" s="67">
        <v>43255.0</v>
      </c>
      <c r="F316" s="70" t="s">
        <v>693</v>
      </c>
      <c r="G316" s="17" t="s">
        <v>588</v>
      </c>
      <c r="H316" s="85"/>
      <c r="I316" s="73" t="s">
        <v>21</v>
      </c>
    </row>
    <row r="317">
      <c r="A317" s="16">
        <f t="shared" si="2"/>
        <v>314</v>
      </c>
      <c r="B317" s="64" t="s">
        <v>197</v>
      </c>
      <c r="C317" s="64" t="s">
        <v>16</v>
      </c>
      <c r="D317" s="64" t="s">
        <v>694</v>
      </c>
      <c r="E317" s="68">
        <v>42907.0</v>
      </c>
      <c r="F317" s="70" t="s">
        <v>695</v>
      </c>
      <c r="G317" s="17" t="s">
        <v>19</v>
      </c>
      <c r="H317" s="64" t="s">
        <v>696</v>
      </c>
      <c r="I317" s="73" t="s">
        <v>21</v>
      </c>
    </row>
    <row r="318">
      <c r="A318" s="16">
        <f t="shared" si="2"/>
        <v>315</v>
      </c>
      <c r="B318" s="64" t="s">
        <v>23</v>
      </c>
      <c r="C318" s="64" t="s">
        <v>39</v>
      </c>
      <c r="D318" s="64" t="s">
        <v>697</v>
      </c>
      <c r="E318" s="74">
        <v>43203.0</v>
      </c>
      <c r="F318" s="70" t="s">
        <v>320</v>
      </c>
      <c r="G318" s="17" t="s">
        <v>42</v>
      </c>
      <c r="H318" s="64" t="s">
        <v>698</v>
      </c>
      <c r="I318" s="73" t="s">
        <v>21</v>
      </c>
    </row>
    <row r="319">
      <c r="A319" s="16">
        <f t="shared" si="2"/>
        <v>316</v>
      </c>
      <c r="B319" s="64" t="s">
        <v>23</v>
      </c>
      <c r="C319" s="64" t="s">
        <v>39</v>
      </c>
      <c r="D319" s="64" t="s">
        <v>567</v>
      </c>
      <c r="E319" s="68">
        <v>43206.0</v>
      </c>
      <c r="F319" s="66" t="s">
        <v>699</v>
      </c>
      <c r="G319" s="17" t="s">
        <v>52</v>
      </c>
      <c r="H319" s="64" t="s">
        <v>700</v>
      </c>
      <c r="I319" s="73" t="s">
        <v>21</v>
      </c>
    </row>
    <row r="320">
      <c r="A320" s="16">
        <f t="shared" si="2"/>
        <v>317</v>
      </c>
      <c r="B320" s="64" t="s">
        <v>23</v>
      </c>
      <c r="C320" s="64" t="s">
        <v>39</v>
      </c>
      <c r="D320" s="72" t="s">
        <v>576</v>
      </c>
      <c r="E320" s="68">
        <v>43199.0</v>
      </c>
      <c r="F320" s="66" t="s">
        <v>701</v>
      </c>
      <c r="G320" s="17" t="s">
        <v>432</v>
      </c>
      <c r="H320" s="64" t="s">
        <v>702</v>
      </c>
      <c r="I320" s="73" t="s">
        <v>21</v>
      </c>
    </row>
    <row r="321">
      <c r="A321" s="16">
        <f t="shared" si="2"/>
        <v>318</v>
      </c>
      <c r="B321" s="64" t="s">
        <v>23</v>
      </c>
      <c r="C321" s="64" t="s">
        <v>39</v>
      </c>
      <c r="D321" s="72" t="s">
        <v>703</v>
      </c>
      <c r="E321" s="68">
        <v>43204.0</v>
      </c>
      <c r="F321" s="66" t="s">
        <v>704</v>
      </c>
      <c r="G321" s="17" t="s">
        <v>590</v>
      </c>
      <c r="H321" s="64" t="s">
        <v>28</v>
      </c>
      <c r="I321" s="73" t="s">
        <v>21</v>
      </c>
    </row>
    <row r="322">
      <c r="A322" s="16">
        <f t="shared" si="2"/>
        <v>319</v>
      </c>
      <c r="B322" s="64" t="s">
        <v>72</v>
      </c>
      <c r="C322" s="64" t="s">
        <v>244</v>
      </c>
      <c r="D322" s="72" t="s">
        <v>705</v>
      </c>
      <c r="E322" s="68" t="s">
        <v>706</v>
      </c>
      <c r="F322" s="66" t="s">
        <v>707</v>
      </c>
      <c r="G322" s="17" t="s">
        <v>432</v>
      </c>
      <c r="H322" s="64" t="s">
        <v>708</v>
      </c>
      <c r="I322" s="73" t="s">
        <v>21</v>
      </c>
    </row>
    <row r="323">
      <c r="A323" s="16">
        <f t="shared" si="2"/>
        <v>320</v>
      </c>
      <c r="B323" s="64" t="s">
        <v>525</v>
      </c>
      <c r="C323" s="64" t="s">
        <v>39</v>
      </c>
      <c r="D323" s="64" t="s">
        <v>709</v>
      </c>
      <c r="E323" s="64" t="s">
        <v>710</v>
      </c>
      <c r="F323" s="66" t="s">
        <v>711</v>
      </c>
      <c r="G323" s="17" t="s">
        <v>231</v>
      </c>
      <c r="H323" s="64" t="s">
        <v>712</v>
      </c>
      <c r="I323" s="73" t="s">
        <v>21</v>
      </c>
    </row>
    <row r="324">
      <c r="A324" s="16">
        <f t="shared" si="2"/>
        <v>321</v>
      </c>
      <c r="B324" s="64" t="s">
        <v>23</v>
      </c>
      <c r="C324" s="64" t="s">
        <v>39</v>
      </c>
      <c r="D324" s="64" t="s">
        <v>713</v>
      </c>
      <c r="E324" s="64" t="s">
        <v>714</v>
      </c>
      <c r="F324" s="66" t="s">
        <v>715</v>
      </c>
      <c r="G324" s="17" t="s">
        <v>588</v>
      </c>
      <c r="H324" s="64" t="s">
        <v>716</v>
      </c>
      <c r="I324" s="73" t="s">
        <v>21</v>
      </c>
    </row>
    <row r="325">
      <c r="A325" s="16">
        <f t="shared" si="2"/>
        <v>322</v>
      </c>
      <c r="B325" s="64" t="s">
        <v>23</v>
      </c>
      <c r="C325" s="64" t="s">
        <v>244</v>
      </c>
      <c r="D325" s="64" t="s">
        <v>717</v>
      </c>
      <c r="E325" s="64" t="s">
        <v>718</v>
      </c>
      <c r="F325" s="66" t="s">
        <v>719</v>
      </c>
      <c r="G325" s="17" t="s">
        <v>231</v>
      </c>
      <c r="H325" s="64" t="s">
        <v>720</v>
      </c>
      <c r="I325" s="73" t="s">
        <v>21</v>
      </c>
    </row>
    <row r="326">
      <c r="A326" s="16">
        <f t="shared" si="2"/>
        <v>323</v>
      </c>
      <c r="B326" s="64" t="s">
        <v>23</v>
      </c>
      <c r="C326" s="64" t="s">
        <v>244</v>
      </c>
      <c r="D326" s="72" t="s">
        <v>80</v>
      </c>
      <c r="E326" s="64" t="s">
        <v>718</v>
      </c>
      <c r="F326" s="66" t="s">
        <v>721</v>
      </c>
      <c r="G326" s="17" t="s">
        <v>590</v>
      </c>
      <c r="H326" s="64" t="s">
        <v>28</v>
      </c>
      <c r="I326" s="73" t="s">
        <v>21</v>
      </c>
    </row>
    <row r="327">
      <c r="A327" s="16">
        <f t="shared" si="2"/>
        <v>324</v>
      </c>
      <c r="B327" s="64" t="s">
        <v>23</v>
      </c>
      <c r="C327" s="64" t="s">
        <v>244</v>
      </c>
      <c r="D327" s="72" t="s">
        <v>722</v>
      </c>
      <c r="E327" s="64" t="s">
        <v>718</v>
      </c>
      <c r="F327" s="66" t="s">
        <v>723</v>
      </c>
      <c r="G327" s="17" t="s">
        <v>588</v>
      </c>
      <c r="H327" s="64" t="s">
        <v>724</v>
      </c>
      <c r="I327" s="73" t="s">
        <v>21</v>
      </c>
    </row>
    <row r="328">
      <c r="A328" s="16">
        <f t="shared" si="2"/>
        <v>325</v>
      </c>
      <c r="B328" s="64" t="s">
        <v>725</v>
      </c>
      <c r="C328" s="64" t="s">
        <v>39</v>
      </c>
      <c r="D328" s="64" t="s">
        <v>726</v>
      </c>
      <c r="E328" s="64" t="s">
        <v>718</v>
      </c>
      <c r="F328" s="66" t="s">
        <v>727</v>
      </c>
      <c r="G328" s="17" t="s">
        <v>588</v>
      </c>
      <c r="H328" s="64" t="s">
        <v>728</v>
      </c>
      <c r="I328" s="73" t="s">
        <v>21</v>
      </c>
    </row>
    <row r="329">
      <c r="A329" s="16">
        <f t="shared" si="2"/>
        <v>326</v>
      </c>
      <c r="B329" s="64" t="s">
        <v>72</v>
      </c>
      <c r="C329" s="64" t="s">
        <v>39</v>
      </c>
      <c r="D329" s="64" t="s">
        <v>125</v>
      </c>
      <c r="E329" s="64" t="s">
        <v>729</v>
      </c>
      <c r="F329" s="66" t="s">
        <v>730</v>
      </c>
      <c r="G329" s="17" t="s">
        <v>590</v>
      </c>
      <c r="H329" s="64" t="s">
        <v>731</v>
      </c>
      <c r="I329" s="73" t="s">
        <v>21</v>
      </c>
    </row>
    <row r="330">
      <c r="A330" s="16">
        <f t="shared" si="2"/>
        <v>327</v>
      </c>
      <c r="B330" s="64" t="s">
        <v>72</v>
      </c>
      <c r="C330" s="64" t="s">
        <v>39</v>
      </c>
      <c r="D330" s="72" t="s">
        <v>522</v>
      </c>
      <c r="E330" s="64" t="s">
        <v>732</v>
      </c>
      <c r="F330" s="66" t="s">
        <v>733</v>
      </c>
      <c r="G330" s="17" t="s">
        <v>588</v>
      </c>
      <c r="H330" s="64" t="s">
        <v>734</v>
      </c>
      <c r="I330" s="73" t="s">
        <v>21</v>
      </c>
    </row>
    <row r="331">
      <c r="A331" s="16">
        <f t="shared" si="2"/>
        <v>328</v>
      </c>
      <c r="B331" s="64" t="s">
        <v>601</v>
      </c>
      <c r="C331" s="64" t="s">
        <v>244</v>
      </c>
      <c r="D331" s="64" t="s">
        <v>147</v>
      </c>
      <c r="E331" s="64" t="s">
        <v>735</v>
      </c>
      <c r="F331" s="66" t="s">
        <v>736</v>
      </c>
      <c r="G331" s="17" t="s">
        <v>588</v>
      </c>
      <c r="H331" s="64" t="s">
        <v>737</v>
      </c>
      <c r="I331" s="73" t="s">
        <v>21</v>
      </c>
    </row>
    <row r="332">
      <c r="A332" s="16">
        <f t="shared" si="2"/>
        <v>329</v>
      </c>
      <c r="B332" s="64" t="s">
        <v>601</v>
      </c>
      <c r="C332" s="64" t="s">
        <v>39</v>
      </c>
      <c r="D332" s="64" t="s">
        <v>738</v>
      </c>
      <c r="E332" s="64" t="s">
        <v>729</v>
      </c>
      <c r="F332" s="66" t="s">
        <v>629</v>
      </c>
      <c r="G332" s="17" t="s">
        <v>588</v>
      </c>
      <c r="H332" s="64" t="s">
        <v>28</v>
      </c>
      <c r="I332" s="73" t="s">
        <v>21</v>
      </c>
    </row>
    <row r="333">
      <c r="A333" s="16">
        <f t="shared" si="2"/>
        <v>330</v>
      </c>
      <c r="B333" s="64" t="s">
        <v>601</v>
      </c>
      <c r="C333" s="64" t="s">
        <v>39</v>
      </c>
      <c r="D333" s="64" t="s">
        <v>147</v>
      </c>
      <c r="E333" s="64" t="s">
        <v>735</v>
      </c>
      <c r="F333" s="66" t="s">
        <v>739</v>
      </c>
      <c r="G333" s="17" t="s">
        <v>432</v>
      </c>
      <c r="H333" s="64" t="s">
        <v>28</v>
      </c>
      <c r="I333" s="73" t="s">
        <v>21</v>
      </c>
    </row>
    <row r="334">
      <c r="A334" s="16">
        <f t="shared" si="2"/>
        <v>331</v>
      </c>
      <c r="B334" s="64" t="s">
        <v>72</v>
      </c>
      <c r="C334" s="64" t="s">
        <v>39</v>
      </c>
      <c r="D334" s="72" t="s">
        <v>522</v>
      </c>
      <c r="E334" s="64" t="s">
        <v>740</v>
      </c>
      <c r="F334" s="66" t="s">
        <v>741</v>
      </c>
      <c r="G334" s="17" t="s">
        <v>588</v>
      </c>
      <c r="H334" s="64" t="s">
        <v>28</v>
      </c>
      <c r="I334" s="73" t="s">
        <v>21</v>
      </c>
    </row>
    <row r="335">
      <c r="A335" s="16">
        <v>332.0</v>
      </c>
      <c r="B335" s="64" t="s">
        <v>72</v>
      </c>
      <c r="C335" s="64" t="s">
        <v>39</v>
      </c>
      <c r="D335" s="72" t="s">
        <v>522</v>
      </c>
      <c r="E335" s="64" t="s">
        <v>710</v>
      </c>
      <c r="F335" s="66" t="s">
        <v>742</v>
      </c>
      <c r="G335" s="17" t="s">
        <v>588</v>
      </c>
      <c r="H335" s="64" t="s">
        <v>743</v>
      </c>
      <c r="I335" s="73" t="s">
        <v>21</v>
      </c>
    </row>
    <row r="336">
      <c r="A336" s="16">
        <v>333.0</v>
      </c>
      <c r="B336" s="64" t="s">
        <v>72</v>
      </c>
      <c r="C336" s="64" t="s">
        <v>39</v>
      </c>
      <c r="D336" s="64" t="s">
        <v>614</v>
      </c>
      <c r="E336" s="68">
        <v>43195.0</v>
      </c>
      <c r="F336" s="70" t="s">
        <v>744</v>
      </c>
      <c r="G336" s="17" t="s">
        <v>588</v>
      </c>
      <c r="H336" s="64" t="s">
        <v>28</v>
      </c>
      <c r="I336" s="73" t="s">
        <v>21</v>
      </c>
    </row>
    <row r="337">
      <c r="A337" s="16">
        <v>334.0</v>
      </c>
      <c r="B337" s="64" t="s">
        <v>23</v>
      </c>
      <c r="C337" s="64" t="s">
        <v>377</v>
      </c>
      <c r="D337" s="64" t="s">
        <v>745</v>
      </c>
      <c r="E337" s="64" t="s">
        <v>732</v>
      </c>
      <c r="F337" s="70" t="s">
        <v>746</v>
      </c>
      <c r="G337" s="17" t="s">
        <v>52</v>
      </c>
      <c r="H337" s="64" t="s">
        <v>28</v>
      </c>
      <c r="I337" s="73" t="s">
        <v>21</v>
      </c>
    </row>
    <row r="338">
      <c r="A338" s="16">
        <v>335.0</v>
      </c>
      <c r="B338" s="64" t="s">
        <v>72</v>
      </c>
      <c r="C338" s="64" t="s">
        <v>39</v>
      </c>
      <c r="D338" s="64" t="s">
        <v>295</v>
      </c>
      <c r="E338" s="68">
        <v>43225.0</v>
      </c>
      <c r="F338" s="70" t="s">
        <v>747</v>
      </c>
      <c r="G338" s="17" t="s">
        <v>588</v>
      </c>
      <c r="H338" s="64" t="s">
        <v>748</v>
      </c>
      <c r="I338" s="73" t="s">
        <v>21</v>
      </c>
    </row>
    <row r="339">
      <c r="A339" s="16">
        <v>336.0</v>
      </c>
      <c r="B339" s="64" t="s">
        <v>23</v>
      </c>
      <c r="C339" s="64" t="s">
        <v>39</v>
      </c>
      <c r="D339" s="72" t="s">
        <v>80</v>
      </c>
      <c r="E339" s="64" t="s">
        <v>749</v>
      </c>
      <c r="F339" s="82" t="s">
        <v>750</v>
      </c>
      <c r="G339" s="17" t="s">
        <v>42</v>
      </c>
      <c r="H339" s="64" t="s">
        <v>28</v>
      </c>
      <c r="I339" s="73" t="s">
        <v>21</v>
      </c>
    </row>
    <row r="340">
      <c r="A340" s="16">
        <v>337.0</v>
      </c>
      <c r="B340" s="64" t="s">
        <v>72</v>
      </c>
      <c r="C340" s="64" t="s">
        <v>244</v>
      </c>
      <c r="D340" s="64" t="s">
        <v>751</v>
      </c>
      <c r="E340" s="68">
        <v>43105.0</v>
      </c>
      <c r="F340" s="66" t="s">
        <v>752</v>
      </c>
      <c r="G340" s="17" t="s">
        <v>588</v>
      </c>
      <c r="H340" s="64" t="s">
        <v>28</v>
      </c>
      <c r="I340" s="73" t="s">
        <v>21</v>
      </c>
    </row>
    <row r="341">
      <c r="A341" s="16">
        <v>338.0</v>
      </c>
      <c r="B341" s="64" t="s">
        <v>23</v>
      </c>
      <c r="C341" s="64" t="s">
        <v>244</v>
      </c>
      <c r="D341" s="64" t="s">
        <v>753</v>
      </c>
      <c r="E341" s="68">
        <v>43136.0</v>
      </c>
      <c r="F341" s="70" t="s">
        <v>754</v>
      </c>
      <c r="G341" s="17" t="s">
        <v>590</v>
      </c>
      <c r="H341" s="64" t="s">
        <v>755</v>
      </c>
      <c r="I341" s="73" t="s">
        <v>21</v>
      </c>
    </row>
    <row r="342">
      <c r="A342" s="16">
        <v>339.0</v>
      </c>
      <c r="B342" s="64" t="s">
        <v>23</v>
      </c>
      <c r="C342" s="64" t="s">
        <v>244</v>
      </c>
      <c r="D342" s="64" t="s">
        <v>756</v>
      </c>
      <c r="E342" s="68">
        <v>43256.0</v>
      </c>
      <c r="F342" s="70" t="s">
        <v>757</v>
      </c>
      <c r="G342" s="17" t="s">
        <v>432</v>
      </c>
      <c r="H342" s="64" t="s">
        <v>755</v>
      </c>
      <c r="I342" s="73" t="s">
        <v>21</v>
      </c>
    </row>
    <row r="343">
      <c r="A343" s="16">
        <v>340.0</v>
      </c>
      <c r="B343" s="64" t="s">
        <v>72</v>
      </c>
      <c r="C343" s="64" t="s">
        <v>39</v>
      </c>
      <c r="D343" s="64" t="s">
        <v>758</v>
      </c>
      <c r="E343" s="68">
        <v>43409.0</v>
      </c>
      <c r="F343" s="70" t="s">
        <v>759</v>
      </c>
      <c r="G343" s="17" t="s">
        <v>588</v>
      </c>
      <c r="H343" s="64" t="s">
        <v>760</v>
      </c>
      <c r="I343" s="73" t="s">
        <v>21</v>
      </c>
    </row>
    <row r="344">
      <c r="A344" s="16">
        <v>341.0</v>
      </c>
      <c r="B344" s="64" t="s">
        <v>72</v>
      </c>
      <c r="C344" s="64" t="s">
        <v>39</v>
      </c>
      <c r="D344" s="64" t="s">
        <v>761</v>
      </c>
      <c r="E344" s="68">
        <v>43378.0</v>
      </c>
      <c r="F344" s="70" t="s">
        <v>762</v>
      </c>
      <c r="G344" s="17" t="s">
        <v>590</v>
      </c>
      <c r="H344" s="64" t="s">
        <v>28</v>
      </c>
      <c r="I344" s="73" t="s">
        <v>21</v>
      </c>
    </row>
    <row r="345">
      <c r="A345" s="16">
        <v>342.0</v>
      </c>
      <c r="B345" s="64" t="s">
        <v>72</v>
      </c>
      <c r="C345" s="64" t="s">
        <v>39</v>
      </c>
      <c r="D345" s="64" t="s">
        <v>763</v>
      </c>
      <c r="E345" s="68">
        <v>43439.0</v>
      </c>
      <c r="F345" s="70" t="s">
        <v>764</v>
      </c>
      <c r="G345" s="17" t="s">
        <v>590</v>
      </c>
      <c r="H345" s="64" t="s">
        <v>765</v>
      </c>
      <c r="I345" s="73" t="s">
        <v>21</v>
      </c>
    </row>
    <row r="346">
      <c r="A346" s="16">
        <v>343.0</v>
      </c>
      <c r="B346" s="64" t="s">
        <v>72</v>
      </c>
      <c r="C346" s="64" t="s">
        <v>244</v>
      </c>
      <c r="D346" s="72" t="s">
        <v>766</v>
      </c>
      <c r="E346" s="68">
        <v>43286.0</v>
      </c>
      <c r="F346" s="70" t="s">
        <v>767</v>
      </c>
      <c r="G346" s="17" t="s">
        <v>432</v>
      </c>
      <c r="H346" s="64" t="s">
        <v>768</v>
      </c>
      <c r="I346" s="73" t="s">
        <v>21</v>
      </c>
    </row>
    <row r="347">
      <c r="A347" s="16">
        <v>344.0</v>
      </c>
      <c r="B347" s="64" t="s">
        <v>197</v>
      </c>
      <c r="C347" s="64" t="s">
        <v>244</v>
      </c>
      <c r="D347" s="64" t="s">
        <v>769</v>
      </c>
      <c r="E347" s="68">
        <v>42797.0</v>
      </c>
      <c r="F347" s="70" t="s">
        <v>770</v>
      </c>
      <c r="G347" s="17" t="s">
        <v>19</v>
      </c>
      <c r="H347" s="64" t="s">
        <v>771</v>
      </c>
      <c r="I347" s="73" t="s">
        <v>21</v>
      </c>
    </row>
    <row r="348">
      <c r="A348" s="16">
        <v>345.0</v>
      </c>
      <c r="B348" s="64" t="s">
        <v>72</v>
      </c>
      <c r="C348" s="64" t="s">
        <v>16</v>
      </c>
      <c r="D348" s="64" t="s">
        <v>187</v>
      </c>
      <c r="E348" s="68">
        <v>43136.0</v>
      </c>
      <c r="F348" s="70" t="s">
        <v>772</v>
      </c>
      <c r="G348" s="17" t="s">
        <v>588</v>
      </c>
      <c r="H348" s="64" t="s">
        <v>28</v>
      </c>
      <c r="I348" s="73" t="s">
        <v>21</v>
      </c>
    </row>
    <row r="349">
      <c r="A349" s="16">
        <v>346.0</v>
      </c>
      <c r="B349" s="64" t="s">
        <v>72</v>
      </c>
      <c r="C349" s="64" t="s">
        <v>16</v>
      </c>
      <c r="D349" s="64" t="s">
        <v>773</v>
      </c>
      <c r="E349" s="68">
        <v>43195.0</v>
      </c>
      <c r="F349" s="70" t="s">
        <v>774</v>
      </c>
      <c r="G349" s="17" t="s">
        <v>432</v>
      </c>
      <c r="H349" s="64" t="s">
        <v>28</v>
      </c>
      <c r="I349" s="73" t="s">
        <v>21</v>
      </c>
    </row>
    <row r="350">
      <c r="A350" s="16">
        <v>347.0</v>
      </c>
      <c r="B350" s="64" t="s">
        <v>72</v>
      </c>
      <c r="C350" s="64" t="s">
        <v>16</v>
      </c>
      <c r="D350" s="72" t="s">
        <v>204</v>
      </c>
      <c r="E350" s="68">
        <v>43317.0</v>
      </c>
      <c r="F350" s="70" t="s">
        <v>775</v>
      </c>
      <c r="G350" s="17" t="s">
        <v>432</v>
      </c>
      <c r="H350" s="64" t="s">
        <v>28</v>
      </c>
      <c r="I350" s="73" t="s">
        <v>21</v>
      </c>
    </row>
    <row r="351">
      <c r="A351" s="16">
        <v>348.0</v>
      </c>
      <c r="B351" s="64" t="s">
        <v>23</v>
      </c>
      <c r="C351" s="64" t="s">
        <v>16</v>
      </c>
      <c r="D351" s="64" t="s">
        <v>40</v>
      </c>
      <c r="E351" s="68">
        <v>43241.0</v>
      </c>
      <c r="F351" s="70" t="s">
        <v>776</v>
      </c>
      <c r="G351" s="17" t="s">
        <v>590</v>
      </c>
      <c r="H351" s="64" t="s">
        <v>28</v>
      </c>
      <c r="I351" s="73" t="s">
        <v>21</v>
      </c>
    </row>
    <row r="352">
      <c r="A352" s="16">
        <v>349.0</v>
      </c>
      <c r="B352" s="64" t="s">
        <v>23</v>
      </c>
      <c r="C352" s="64" t="s">
        <v>16</v>
      </c>
      <c r="D352" s="64" t="s">
        <v>40</v>
      </c>
      <c r="E352" s="68">
        <v>43243.0</v>
      </c>
      <c r="F352" s="70" t="s">
        <v>777</v>
      </c>
      <c r="G352" s="17" t="s">
        <v>588</v>
      </c>
      <c r="H352" s="64" t="s">
        <v>778</v>
      </c>
      <c r="I352" s="73" t="s">
        <v>21</v>
      </c>
    </row>
    <row r="353">
      <c r="A353" s="16">
        <v>350.0</v>
      </c>
      <c r="B353" s="64" t="s">
        <v>197</v>
      </c>
      <c r="C353" s="64" t="s">
        <v>244</v>
      </c>
      <c r="D353" s="64" t="s">
        <v>779</v>
      </c>
      <c r="E353" s="64" t="s">
        <v>735</v>
      </c>
      <c r="F353" s="70" t="s">
        <v>780</v>
      </c>
      <c r="G353" s="17" t="s">
        <v>432</v>
      </c>
      <c r="H353" s="64" t="s">
        <v>28</v>
      </c>
      <c r="I353" s="73" t="s">
        <v>21</v>
      </c>
    </row>
    <row r="354">
      <c r="A354" s="16">
        <v>351.0</v>
      </c>
      <c r="B354" s="64" t="s">
        <v>15</v>
      </c>
      <c r="C354" s="64" t="s">
        <v>39</v>
      </c>
      <c r="D354" s="86" t="s">
        <v>781</v>
      </c>
      <c r="E354" s="87">
        <v>42979.0</v>
      </c>
      <c r="F354" s="88" t="s">
        <v>782</v>
      </c>
      <c r="G354" s="89" t="s">
        <v>19</v>
      </c>
      <c r="H354" s="64" t="s">
        <v>783</v>
      </c>
      <c r="I354" s="73" t="s">
        <v>21</v>
      </c>
    </row>
    <row r="355">
      <c r="A355" s="16">
        <v>352.0</v>
      </c>
      <c r="B355" s="64" t="s">
        <v>23</v>
      </c>
      <c r="C355" s="64" t="s">
        <v>39</v>
      </c>
      <c r="D355" s="64" t="s">
        <v>784</v>
      </c>
      <c r="E355" s="64" t="s">
        <v>785</v>
      </c>
      <c r="F355" s="70" t="s">
        <v>786</v>
      </c>
      <c r="G355" s="17" t="s">
        <v>787</v>
      </c>
      <c r="H355" s="64" t="s">
        <v>28</v>
      </c>
      <c r="I355" s="73" t="s">
        <v>21</v>
      </c>
    </row>
    <row r="356">
      <c r="A356" s="16">
        <v>353.0</v>
      </c>
      <c r="B356" s="64" t="s">
        <v>23</v>
      </c>
      <c r="C356" s="64" t="s">
        <v>16</v>
      </c>
      <c r="D356" s="64" t="s">
        <v>788</v>
      </c>
      <c r="E356" s="64" t="s">
        <v>789</v>
      </c>
      <c r="F356" s="70" t="s">
        <v>790</v>
      </c>
      <c r="G356" s="17" t="s">
        <v>432</v>
      </c>
      <c r="H356" s="64" t="s">
        <v>791</v>
      </c>
      <c r="I356" s="73" t="s">
        <v>21</v>
      </c>
    </row>
    <row r="357">
      <c r="A357" s="16">
        <v>354.0</v>
      </c>
      <c r="B357" s="17" t="s">
        <v>72</v>
      </c>
      <c r="C357" s="64" t="s">
        <v>39</v>
      </c>
      <c r="D357" s="64" t="s">
        <v>792</v>
      </c>
      <c r="E357" s="68">
        <v>43246.0</v>
      </c>
      <c r="F357" s="70" t="s">
        <v>793</v>
      </c>
      <c r="G357" s="17" t="s">
        <v>588</v>
      </c>
      <c r="H357" s="64" t="s">
        <v>28</v>
      </c>
      <c r="I357" s="73" t="s">
        <v>21</v>
      </c>
    </row>
    <row r="358">
      <c r="A358" s="16">
        <v>355.0</v>
      </c>
      <c r="B358" s="17" t="s">
        <v>23</v>
      </c>
      <c r="C358" s="64" t="s">
        <v>16</v>
      </c>
      <c r="D358" s="64" t="s">
        <v>40</v>
      </c>
      <c r="E358" s="68">
        <v>43318.0</v>
      </c>
      <c r="F358" s="70" t="s">
        <v>794</v>
      </c>
      <c r="G358" s="17" t="s">
        <v>590</v>
      </c>
      <c r="H358" s="64" t="s">
        <v>28</v>
      </c>
      <c r="I358" s="73" t="s">
        <v>21</v>
      </c>
    </row>
    <row r="359">
      <c r="A359" s="16">
        <v>356.0</v>
      </c>
      <c r="B359" s="17" t="s">
        <v>601</v>
      </c>
      <c r="C359" s="64" t="s">
        <v>16</v>
      </c>
      <c r="D359" s="64" t="s">
        <v>147</v>
      </c>
      <c r="E359" s="68">
        <v>43267.0</v>
      </c>
      <c r="F359" s="70" t="s">
        <v>795</v>
      </c>
      <c r="G359" s="17" t="s">
        <v>588</v>
      </c>
      <c r="H359" s="64" t="s">
        <v>28</v>
      </c>
      <c r="I359" s="73" t="s">
        <v>21</v>
      </c>
    </row>
    <row r="360">
      <c r="A360" s="16">
        <v>357.0</v>
      </c>
      <c r="B360" s="17" t="s">
        <v>15</v>
      </c>
      <c r="C360" s="64" t="s">
        <v>16</v>
      </c>
      <c r="D360" s="64" t="s">
        <v>796</v>
      </c>
      <c r="E360" s="68">
        <v>43268.0</v>
      </c>
      <c r="F360" s="70" t="s">
        <v>797</v>
      </c>
      <c r="G360" s="17" t="s">
        <v>588</v>
      </c>
      <c r="H360" s="64" t="s">
        <v>28</v>
      </c>
      <c r="I360" s="73" t="s">
        <v>21</v>
      </c>
    </row>
    <row r="361">
      <c r="A361" s="16">
        <v>358.0</v>
      </c>
      <c r="B361" s="66" t="s">
        <v>72</v>
      </c>
      <c r="C361" s="64" t="s">
        <v>16</v>
      </c>
      <c r="D361" s="64" t="s">
        <v>798</v>
      </c>
      <c r="E361" s="68">
        <v>43260.0</v>
      </c>
      <c r="F361" s="70" t="s">
        <v>799</v>
      </c>
      <c r="G361" s="17" t="s">
        <v>588</v>
      </c>
      <c r="H361" s="64" t="s">
        <v>28</v>
      </c>
      <c r="I361" s="73" t="s">
        <v>21</v>
      </c>
    </row>
    <row r="362">
      <c r="A362" s="16">
        <v>359.0</v>
      </c>
      <c r="B362" s="17" t="s">
        <v>23</v>
      </c>
      <c r="C362" s="64" t="s">
        <v>39</v>
      </c>
      <c r="D362" s="17" t="s">
        <v>28</v>
      </c>
      <c r="E362" s="17" t="s">
        <v>28</v>
      </c>
      <c r="F362" s="70" t="s">
        <v>800</v>
      </c>
      <c r="G362" s="17" t="s">
        <v>432</v>
      </c>
      <c r="H362" s="64" t="s">
        <v>801</v>
      </c>
      <c r="I362" s="73" t="s">
        <v>21</v>
      </c>
    </row>
    <row r="363">
      <c r="A363" s="16">
        <v>360.0</v>
      </c>
      <c r="B363" s="17" t="s">
        <v>23</v>
      </c>
      <c r="C363" s="64" t="s">
        <v>16</v>
      </c>
      <c r="D363" s="64" t="s">
        <v>662</v>
      </c>
      <c r="E363" s="68">
        <v>43279.0</v>
      </c>
      <c r="F363" s="70" t="s">
        <v>802</v>
      </c>
      <c r="G363" s="17" t="s">
        <v>588</v>
      </c>
      <c r="H363" s="64" t="s">
        <v>28</v>
      </c>
      <c r="I363" s="73" t="s">
        <v>21</v>
      </c>
    </row>
    <row r="364">
      <c r="A364" s="16">
        <v>361.0</v>
      </c>
      <c r="B364" s="17" t="s">
        <v>23</v>
      </c>
      <c r="C364" s="64" t="s">
        <v>16</v>
      </c>
      <c r="D364" s="64" t="s">
        <v>803</v>
      </c>
      <c r="E364" s="68">
        <v>43287.0</v>
      </c>
      <c r="F364" s="70" t="s">
        <v>804</v>
      </c>
      <c r="G364" s="17" t="s">
        <v>588</v>
      </c>
      <c r="H364" s="64" t="s">
        <v>805</v>
      </c>
      <c r="I364" s="73" t="s">
        <v>21</v>
      </c>
    </row>
    <row r="365">
      <c r="A365" s="16">
        <v>362.0</v>
      </c>
      <c r="B365" s="17" t="s">
        <v>23</v>
      </c>
      <c r="C365" s="64" t="s">
        <v>806</v>
      </c>
      <c r="D365" s="72" t="s">
        <v>807</v>
      </c>
      <c r="E365" s="68">
        <v>43281.0</v>
      </c>
      <c r="F365" s="70" t="s">
        <v>808</v>
      </c>
      <c r="G365" s="17" t="s">
        <v>52</v>
      </c>
      <c r="H365" s="64" t="s">
        <v>28</v>
      </c>
      <c r="I365" s="73" t="s">
        <v>21</v>
      </c>
    </row>
    <row r="366">
      <c r="A366" s="16">
        <v>363.0</v>
      </c>
      <c r="B366" s="17" t="s">
        <v>72</v>
      </c>
      <c r="C366" s="64" t="s">
        <v>39</v>
      </c>
      <c r="D366" s="72" t="s">
        <v>522</v>
      </c>
      <c r="E366" s="68">
        <v>43279.0</v>
      </c>
      <c r="F366" s="70" t="s">
        <v>809</v>
      </c>
      <c r="G366" s="17" t="s">
        <v>588</v>
      </c>
      <c r="H366" s="64" t="s">
        <v>28</v>
      </c>
      <c r="I366" s="73" t="s">
        <v>21</v>
      </c>
    </row>
    <row r="367">
      <c r="A367" s="16">
        <v>364.0</v>
      </c>
      <c r="B367" s="17" t="s">
        <v>601</v>
      </c>
      <c r="C367" s="64" t="s">
        <v>16</v>
      </c>
      <c r="D367" s="64" t="s">
        <v>810</v>
      </c>
      <c r="E367" s="68">
        <v>43258.0</v>
      </c>
      <c r="F367" s="70" t="s">
        <v>811</v>
      </c>
      <c r="G367" s="17" t="s">
        <v>588</v>
      </c>
      <c r="H367" s="64" t="s">
        <v>812</v>
      </c>
      <c r="I367" s="73" t="s">
        <v>21</v>
      </c>
    </row>
    <row r="368">
      <c r="A368" s="16">
        <v>365.0</v>
      </c>
      <c r="B368" s="17" t="s">
        <v>601</v>
      </c>
      <c r="C368" s="64" t="s">
        <v>39</v>
      </c>
      <c r="D368" s="64" t="s">
        <v>773</v>
      </c>
      <c r="E368" s="68">
        <v>43265.0</v>
      </c>
      <c r="F368" s="70" t="s">
        <v>813</v>
      </c>
      <c r="G368" s="17" t="s">
        <v>588</v>
      </c>
      <c r="H368" s="64" t="s">
        <v>28</v>
      </c>
      <c r="I368" s="73" t="s">
        <v>21</v>
      </c>
    </row>
    <row r="369">
      <c r="A369" s="16">
        <v>366.0</v>
      </c>
      <c r="B369" s="90" t="s">
        <v>23</v>
      </c>
      <c r="C369" s="90" t="s">
        <v>16</v>
      </c>
      <c r="D369" s="90" t="s">
        <v>814</v>
      </c>
      <c r="E369" s="91">
        <v>43291.0</v>
      </c>
      <c r="F369" s="92" t="s">
        <v>815</v>
      </c>
      <c r="G369" s="90" t="s">
        <v>590</v>
      </c>
      <c r="H369" s="90" t="s">
        <v>816</v>
      </c>
      <c r="I369" s="73" t="s">
        <v>21</v>
      </c>
    </row>
    <row r="370">
      <c r="A370" s="16">
        <v>367.0</v>
      </c>
      <c r="B370" s="90" t="s">
        <v>23</v>
      </c>
      <c r="C370" s="90" t="s">
        <v>39</v>
      </c>
      <c r="D370" s="90" t="s">
        <v>817</v>
      </c>
      <c r="E370" s="91">
        <v>43287.0</v>
      </c>
      <c r="F370" s="92" t="s">
        <v>818</v>
      </c>
      <c r="G370" s="90" t="s">
        <v>588</v>
      </c>
      <c r="H370" s="90" t="s">
        <v>819</v>
      </c>
      <c r="I370" s="73" t="s">
        <v>21</v>
      </c>
    </row>
    <row r="371">
      <c r="A371" s="16">
        <v>368.0</v>
      </c>
      <c r="B371" s="17" t="s">
        <v>72</v>
      </c>
      <c r="C371" s="90" t="s">
        <v>16</v>
      </c>
      <c r="D371" s="90" t="s">
        <v>125</v>
      </c>
      <c r="E371" s="91">
        <v>43293.0</v>
      </c>
      <c r="F371" s="92" t="s">
        <v>820</v>
      </c>
      <c r="G371" s="90" t="s">
        <v>590</v>
      </c>
      <c r="H371" s="90" t="s">
        <v>28</v>
      </c>
      <c r="I371" s="73" t="s">
        <v>21</v>
      </c>
    </row>
    <row r="372">
      <c r="A372" s="16">
        <v>369.0</v>
      </c>
      <c r="B372" s="17" t="s">
        <v>72</v>
      </c>
      <c r="C372" s="90" t="s">
        <v>16</v>
      </c>
      <c r="D372" s="90" t="s">
        <v>821</v>
      </c>
      <c r="E372" s="91">
        <v>43293.0</v>
      </c>
      <c r="F372" s="92" t="s">
        <v>822</v>
      </c>
      <c r="G372" s="90" t="s">
        <v>588</v>
      </c>
      <c r="H372" s="90" t="s">
        <v>28</v>
      </c>
      <c r="I372" s="73" t="s">
        <v>21</v>
      </c>
    </row>
    <row r="373">
      <c r="A373" s="16">
        <v>370.0</v>
      </c>
      <c r="B373" s="17" t="s">
        <v>72</v>
      </c>
      <c r="C373" s="90" t="s">
        <v>39</v>
      </c>
      <c r="D373" s="90" t="s">
        <v>823</v>
      </c>
      <c r="E373" s="91">
        <v>43279.0</v>
      </c>
      <c r="F373" s="92" t="s">
        <v>824</v>
      </c>
      <c r="G373" s="90" t="s">
        <v>588</v>
      </c>
      <c r="H373" s="90" t="s">
        <v>28</v>
      </c>
      <c r="I373" s="73" t="s">
        <v>21</v>
      </c>
    </row>
    <row r="374">
      <c r="A374" s="16">
        <v>371.0</v>
      </c>
      <c r="B374" s="64" t="s">
        <v>197</v>
      </c>
      <c r="C374" s="90" t="s">
        <v>39</v>
      </c>
      <c r="D374" s="90" t="s">
        <v>825</v>
      </c>
      <c r="E374" s="91">
        <v>43378.0</v>
      </c>
      <c r="F374" s="92" t="s">
        <v>826</v>
      </c>
      <c r="G374" s="90" t="s">
        <v>588</v>
      </c>
      <c r="H374" s="90" t="s">
        <v>28</v>
      </c>
      <c r="I374" s="73" t="s">
        <v>21</v>
      </c>
    </row>
    <row r="375">
      <c r="A375" s="16">
        <v>372.0</v>
      </c>
      <c r="B375" s="90" t="s">
        <v>23</v>
      </c>
      <c r="C375" s="90" t="s">
        <v>16</v>
      </c>
      <c r="D375" s="90" t="s">
        <v>827</v>
      </c>
      <c r="E375" s="90" t="s">
        <v>828</v>
      </c>
      <c r="F375" s="92" t="s">
        <v>829</v>
      </c>
      <c r="G375" s="90" t="s">
        <v>588</v>
      </c>
      <c r="H375" s="90"/>
      <c r="I375" s="73" t="s">
        <v>21</v>
      </c>
    </row>
    <row r="376">
      <c r="A376" s="16">
        <v>373.0</v>
      </c>
      <c r="B376" s="90" t="s">
        <v>28</v>
      </c>
      <c r="C376" s="90" t="s">
        <v>377</v>
      </c>
      <c r="D376" s="90" t="s">
        <v>28</v>
      </c>
      <c r="E376" s="91">
        <v>43289.0</v>
      </c>
      <c r="F376" s="92" t="s">
        <v>830</v>
      </c>
      <c r="G376" s="90" t="s">
        <v>590</v>
      </c>
      <c r="H376" s="90" t="s">
        <v>74</v>
      </c>
      <c r="I376" s="73" t="s">
        <v>21</v>
      </c>
    </row>
    <row r="377">
      <c r="A377" s="16">
        <v>374.0</v>
      </c>
      <c r="B377" s="17" t="s">
        <v>72</v>
      </c>
      <c r="C377" s="90" t="s">
        <v>39</v>
      </c>
      <c r="D377" s="90" t="s">
        <v>831</v>
      </c>
      <c r="E377" s="91">
        <v>43277.0</v>
      </c>
      <c r="F377" s="92" t="s">
        <v>832</v>
      </c>
      <c r="G377" s="90" t="s">
        <v>432</v>
      </c>
      <c r="H377" s="90" t="s">
        <v>28</v>
      </c>
      <c r="I377" s="73" t="s">
        <v>21</v>
      </c>
    </row>
    <row r="378">
      <c r="A378" s="16">
        <v>375.0</v>
      </c>
      <c r="B378" s="17" t="s">
        <v>72</v>
      </c>
      <c r="C378" s="90" t="s">
        <v>16</v>
      </c>
      <c r="D378" s="90" t="s">
        <v>833</v>
      </c>
      <c r="E378" s="91">
        <v>43294.0</v>
      </c>
      <c r="F378" s="92" t="s">
        <v>834</v>
      </c>
      <c r="G378" s="90" t="s">
        <v>590</v>
      </c>
      <c r="H378" s="90" t="s">
        <v>28</v>
      </c>
      <c r="I378" s="73" t="s">
        <v>21</v>
      </c>
    </row>
    <row r="379">
      <c r="A379" s="16">
        <v>376.0</v>
      </c>
      <c r="B379" s="90" t="s">
        <v>28</v>
      </c>
      <c r="C379" s="90" t="s">
        <v>16</v>
      </c>
      <c r="D379" s="90" t="s">
        <v>835</v>
      </c>
      <c r="E379" s="90" t="s">
        <v>28</v>
      </c>
      <c r="F379" s="92" t="s">
        <v>631</v>
      </c>
      <c r="G379" s="90" t="s">
        <v>231</v>
      </c>
      <c r="H379" s="90" t="s">
        <v>28</v>
      </c>
      <c r="I379" s="73" t="s">
        <v>21</v>
      </c>
    </row>
    <row r="380">
      <c r="A380" s="16">
        <v>377.0</v>
      </c>
      <c r="B380" s="64" t="s">
        <v>197</v>
      </c>
      <c r="C380" s="90" t="s">
        <v>39</v>
      </c>
      <c r="D380" s="90" t="s">
        <v>836</v>
      </c>
      <c r="E380" s="91">
        <v>43297.0</v>
      </c>
      <c r="F380" s="92" t="s">
        <v>837</v>
      </c>
      <c r="G380" s="90" t="s">
        <v>432</v>
      </c>
      <c r="H380" s="90" t="s">
        <v>838</v>
      </c>
      <c r="I380" s="73" t="s">
        <v>21</v>
      </c>
    </row>
    <row r="381">
      <c r="A381" s="16">
        <v>378.0</v>
      </c>
      <c r="B381" s="64" t="s">
        <v>197</v>
      </c>
      <c r="C381" s="90" t="s">
        <v>16</v>
      </c>
      <c r="D381" s="90" t="s">
        <v>668</v>
      </c>
      <c r="E381" s="91">
        <v>43290.0</v>
      </c>
      <c r="F381" s="92" t="s">
        <v>839</v>
      </c>
      <c r="G381" s="93" t="s">
        <v>432</v>
      </c>
      <c r="H381" s="90" t="s">
        <v>840</v>
      </c>
      <c r="I381" s="73" t="s">
        <v>21</v>
      </c>
    </row>
    <row r="382">
      <c r="A382" s="16">
        <v>379.0</v>
      </c>
      <c r="B382" s="17" t="s">
        <v>72</v>
      </c>
      <c r="C382" s="90" t="s">
        <v>39</v>
      </c>
      <c r="D382" s="72" t="s">
        <v>522</v>
      </c>
      <c r="E382" s="91">
        <v>43301.0</v>
      </c>
      <c r="F382" s="92" t="s">
        <v>841</v>
      </c>
      <c r="G382" s="90" t="s">
        <v>588</v>
      </c>
      <c r="H382" s="90" t="s">
        <v>28</v>
      </c>
      <c r="I382" s="73" t="s">
        <v>21</v>
      </c>
    </row>
    <row r="383">
      <c r="A383" s="16">
        <v>380.0</v>
      </c>
      <c r="B383" s="17" t="s">
        <v>72</v>
      </c>
      <c r="C383" s="64" t="s">
        <v>16</v>
      </c>
      <c r="D383" s="72" t="s">
        <v>522</v>
      </c>
      <c r="E383" s="68">
        <v>43302.0</v>
      </c>
      <c r="F383" s="70" t="s">
        <v>842</v>
      </c>
      <c r="G383" s="64" t="s">
        <v>843</v>
      </c>
      <c r="H383" s="64" t="s">
        <v>28</v>
      </c>
      <c r="I383" s="73" t="s">
        <v>21</v>
      </c>
    </row>
    <row r="384">
      <c r="A384" s="16">
        <v>381.0</v>
      </c>
      <c r="B384" s="94" t="s">
        <v>23</v>
      </c>
      <c r="C384" s="90" t="s">
        <v>16</v>
      </c>
      <c r="D384" s="90" t="s">
        <v>844</v>
      </c>
      <c r="E384" s="91">
        <v>43307.0</v>
      </c>
      <c r="F384" s="92" t="s">
        <v>845</v>
      </c>
      <c r="G384" s="90" t="s">
        <v>588</v>
      </c>
      <c r="H384" s="90" t="s">
        <v>846</v>
      </c>
      <c r="I384" s="73" t="s">
        <v>21</v>
      </c>
    </row>
    <row r="385">
      <c r="A385" s="16">
        <v>382.0</v>
      </c>
      <c r="B385" s="90" t="s">
        <v>23</v>
      </c>
      <c r="C385" s="90" t="s">
        <v>39</v>
      </c>
      <c r="D385" s="90" t="s">
        <v>28</v>
      </c>
      <c r="E385" s="91">
        <v>43167.0</v>
      </c>
      <c r="F385" s="92" t="s">
        <v>847</v>
      </c>
      <c r="G385" s="90" t="s">
        <v>588</v>
      </c>
      <c r="H385" s="90" t="s">
        <v>28</v>
      </c>
      <c r="I385" s="73" t="s">
        <v>21</v>
      </c>
    </row>
    <row r="386">
      <c r="A386" s="16">
        <v>383.0</v>
      </c>
      <c r="B386" s="90" t="s">
        <v>28</v>
      </c>
      <c r="C386" s="90" t="s">
        <v>39</v>
      </c>
      <c r="D386" s="90" t="s">
        <v>848</v>
      </c>
      <c r="E386" s="95">
        <v>43056.0</v>
      </c>
      <c r="F386" s="92" t="s">
        <v>849</v>
      </c>
      <c r="G386" s="90" t="s">
        <v>850</v>
      </c>
      <c r="H386" s="90" t="s">
        <v>851</v>
      </c>
      <c r="I386" s="73" t="s">
        <v>21</v>
      </c>
    </row>
    <row r="387">
      <c r="A387" s="16">
        <v>384.0</v>
      </c>
      <c r="B387" s="90" t="s">
        <v>23</v>
      </c>
      <c r="C387" s="90" t="s">
        <v>16</v>
      </c>
      <c r="D387" s="64" t="s">
        <v>40</v>
      </c>
      <c r="E387" s="91">
        <v>43198.0</v>
      </c>
      <c r="F387" s="92" t="s">
        <v>613</v>
      </c>
      <c r="G387" s="90" t="s">
        <v>231</v>
      </c>
      <c r="H387" s="90" t="s">
        <v>852</v>
      </c>
      <c r="I387" s="73" t="s">
        <v>21</v>
      </c>
    </row>
    <row r="388">
      <c r="A388" s="16">
        <v>385.0</v>
      </c>
      <c r="B388" s="17" t="s">
        <v>72</v>
      </c>
      <c r="C388" s="96" t="s">
        <v>39</v>
      </c>
      <c r="D388" s="96" t="s">
        <v>853</v>
      </c>
      <c r="E388" s="97">
        <v>43292.0</v>
      </c>
      <c r="F388" s="98" t="s">
        <v>854</v>
      </c>
      <c r="G388" s="96" t="s">
        <v>843</v>
      </c>
      <c r="H388" s="90" t="s">
        <v>28</v>
      </c>
      <c r="I388" s="73" t="s">
        <v>21</v>
      </c>
    </row>
    <row r="389">
      <c r="A389" s="16">
        <v>386.0</v>
      </c>
      <c r="B389" s="90" t="s">
        <v>72</v>
      </c>
      <c r="C389" s="90" t="s">
        <v>39</v>
      </c>
      <c r="D389" s="90" t="s">
        <v>668</v>
      </c>
      <c r="E389" s="91">
        <v>43298.0</v>
      </c>
      <c r="F389" s="92" t="s">
        <v>855</v>
      </c>
      <c r="G389" s="90" t="s">
        <v>588</v>
      </c>
      <c r="H389" s="90" t="s">
        <v>28</v>
      </c>
      <c r="I389" s="73" t="s">
        <v>21</v>
      </c>
    </row>
    <row r="390">
      <c r="A390" s="16">
        <v>387.0</v>
      </c>
      <c r="B390" s="90" t="s">
        <v>23</v>
      </c>
      <c r="C390" s="90" t="s">
        <v>39</v>
      </c>
      <c r="D390" s="90" t="s">
        <v>856</v>
      </c>
      <c r="E390" s="91">
        <v>43319.0</v>
      </c>
      <c r="F390" s="92" t="s">
        <v>857</v>
      </c>
      <c r="G390" s="90" t="s">
        <v>588</v>
      </c>
      <c r="H390" s="90" t="s">
        <v>28</v>
      </c>
      <c r="I390" s="73" t="s">
        <v>21</v>
      </c>
    </row>
    <row r="391">
      <c r="A391" s="16">
        <v>388.0</v>
      </c>
      <c r="B391" s="90" t="s">
        <v>197</v>
      </c>
      <c r="C391" s="90" t="s">
        <v>39</v>
      </c>
      <c r="D391" s="99" t="s">
        <v>858</v>
      </c>
      <c r="E391" s="90" t="s">
        <v>859</v>
      </c>
      <c r="F391" s="92" t="s">
        <v>860</v>
      </c>
      <c r="G391" s="90" t="s">
        <v>432</v>
      </c>
      <c r="H391" s="90" t="s">
        <v>28</v>
      </c>
      <c r="I391" s="73" t="s">
        <v>21</v>
      </c>
    </row>
    <row r="392">
      <c r="A392" s="16">
        <v>389.0</v>
      </c>
      <c r="B392" s="90" t="s">
        <v>28</v>
      </c>
      <c r="C392" s="90" t="s">
        <v>861</v>
      </c>
      <c r="D392" s="90" t="s">
        <v>862</v>
      </c>
      <c r="E392" s="91">
        <v>43139.0</v>
      </c>
      <c r="F392" s="92" t="s">
        <v>863</v>
      </c>
      <c r="G392" s="90" t="s">
        <v>588</v>
      </c>
      <c r="H392" s="90" t="s">
        <v>864</v>
      </c>
      <c r="I392" s="73" t="s">
        <v>21</v>
      </c>
    </row>
    <row r="393">
      <c r="A393" s="16">
        <v>390.0</v>
      </c>
      <c r="B393" s="17" t="s">
        <v>72</v>
      </c>
      <c r="C393" s="90" t="s">
        <v>244</v>
      </c>
      <c r="D393" s="100" t="s">
        <v>865</v>
      </c>
      <c r="E393" s="91">
        <v>43319.0</v>
      </c>
      <c r="F393" s="92" t="s">
        <v>866</v>
      </c>
      <c r="G393" s="90" t="s">
        <v>867</v>
      </c>
      <c r="H393" s="90" t="s">
        <v>28</v>
      </c>
      <c r="I393" s="73" t="s">
        <v>21</v>
      </c>
    </row>
    <row r="394">
      <c r="A394" s="16">
        <v>391.0</v>
      </c>
      <c r="B394" s="17" t="s">
        <v>28</v>
      </c>
      <c r="C394" s="90" t="s">
        <v>28</v>
      </c>
      <c r="D394" s="90" t="s">
        <v>28</v>
      </c>
      <c r="E394" s="91">
        <v>43321.0</v>
      </c>
      <c r="F394" s="92" t="s">
        <v>868</v>
      </c>
      <c r="G394" s="90" t="s">
        <v>843</v>
      </c>
      <c r="H394" s="90" t="s">
        <v>869</v>
      </c>
      <c r="I394" s="73" t="s">
        <v>21</v>
      </c>
    </row>
    <row r="395">
      <c r="A395" s="16">
        <v>392.0</v>
      </c>
      <c r="B395" s="90" t="s">
        <v>23</v>
      </c>
      <c r="C395" s="90" t="s">
        <v>39</v>
      </c>
      <c r="D395" s="99" t="s">
        <v>870</v>
      </c>
      <c r="E395" s="91">
        <v>43321.0</v>
      </c>
      <c r="F395" s="92" t="s">
        <v>871</v>
      </c>
      <c r="G395" s="90" t="s">
        <v>588</v>
      </c>
      <c r="H395" s="90" t="s">
        <v>872</v>
      </c>
      <c r="I395" s="73" t="s">
        <v>21</v>
      </c>
    </row>
    <row r="396">
      <c r="A396" s="16">
        <v>393.0</v>
      </c>
      <c r="B396" s="90" t="s">
        <v>23</v>
      </c>
      <c r="C396" s="90" t="s">
        <v>39</v>
      </c>
      <c r="D396" s="90" t="s">
        <v>848</v>
      </c>
      <c r="E396" s="90" t="s">
        <v>873</v>
      </c>
      <c r="F396" s="92" t="s">
        <v>874</v>
      </c>
      <c r="G396" s="90" t="s">
        <v>588</v>
      </c>
      <c r="H396" s="90" t="s">
        <v>28</v>
      </c>
      <c r="I396" s="73" t="s">
        <v>21</v>
      </c>
    </row>
    <row r="397">
      <c r="A397" s="16">
        <v>394.0</v>
      </c>
      <c r="B397" s="90" t="s">
        <v>23</v>
      </c>
      <c r="C397" s="90" t="s">
        <v>244</v>
      </c>
      <c r="D397" s="90" t="s">
        <v>875</v>
      </c>
      <c r="E397" s="90" t="s">
        <v>876</v>
      </c>
      <c r="F397" s="92" t="s">
        <v>877</v>
      </c>
      <c r="G397" s="90" t="s">
        <v>588</v>
      </c>
      <c r="H397" s="90" t="s">
        <v>878</v>
      </c>
      <c r="I397" s="73" t="s">
        <v>21</v>
      </c>
    </row>
    <row r="398">
      <c r="A398" s="16">
        <v>395.0</v>
      </c>
      <c r="B398" s="90" t="s">
        <v>23</v>
      </c>
      <c r="C398" s="90" t="s">
        <v>39</v>
      </c>
      <c r="D398" s="90" t="s">
        <v>879</v>
      </c>
      <c r="E398" s="90" t="s">
        <v>880</v>
      </c>
      <c r="F398" s="92" t="s">
        <v>881</v>
      </c>
      <c r="G398" s="90" t="s">
        <v>588</v>
      </c>
      <c r="H398" s="90" t="s">
        <v>882</v>
      </c>
      <c r="I398" s="73" t="s">
        <v>21</v>
      </c>
    </row>
    <row r="399">
      <c r="A399" s="16">
        <v>396.0</v>
      </c>
      <c r="B399" s="90" t="s">
        <v>28</v>
      </c>
      <c r="C399" s="90" t="s">
        <v>377</v>
      </c>
      <c r="D399" s="90" t="s">
        <v>883</v>
      </c>
      <c r="E399" s="91">
        <v>43227.0</v>
      </c>
      <c r="F399" s="92" t="s">
        <v>884</v>
      </c>
      <c r="G399" s="90" t="s">
        <v>850</v>
      </c>
      <c r="H399" s="90" t="s">
        <v>885</v>
      </c>
      <c r="I399" s="73" t="s">
        <v>21</v>
      </c>
    </row>
    <row r="400">
      <c r="A400" s="16">
        <v>397.0</v>
      </c>
      <c r="B400" s="90" t="s">
        <v>197</v>
      </c>
      <c r="C400" s="90" t="s">
        <v>39</v>
      </c>
      <c r="D400" s="90" t="s">
        <v>836</v>
      </c>
      <c r="E400" s="91">
        <v>43268.0</v>
      </c>
      <c r="F400" s="92" t="s">
        <v>886</v>
      </c>
      <c r="G400" s="90" t="s">
        <v>432</v>
      </c>
      <c r="H400" s="90" t="s">
        <v>28</v>
      </c>
      <c r="I400" s="73" t="s">
        <v>21</v>
      </c>
    </row>
    <row r="401">
      <c r="A401" s="16">
        <v>398.0</v>
      </c>
      <c r="B401" s="101" t="s">
        <v>23</v>
      </c>
      <c r="C401" s="90" t="s">
        <v>244</v>
      </c>
      <c r="D401" s="90" t="s">
        <v>827</v>
      </c>
      <c r="E401" s="91">
        <v>43442.0</v>
      </c>
      <c r="F401" s="92" t="s">
        <v>887</v>
      </c>
      <c r="G401" s="90" t="s">
        <v>843</v>
      </c>
      <c r="H401" s="90" t="s">
        <v>888</v>
      </c>
      <c r="I401" s="73" t="s">
        <v>21</v>
      </c>
    </row>
    <row r="402">
      <c r="A402" s="16">
        <v>399.0</v>
      </c>
      <c r="B402" s="90" t="s">
        <v>23</v>
      </c>
      <c r="C402" s="90" t="s">
        <v>244</v>
      </c>
      <c r="D402" s="90" t="s">
        <v>889</v>
      </c>
      <c r="E402" s="91">
        <v>43167.0</v>
      </c>
      <c r="F402" s="92" t="s">
        <v>890</v>
      </c>
      <c r="G402" s="90" t="s">
        <v>588</v>
      </c>
      <c r="H402" s="90" t="s">
        <v>28</v>
      </c>
      <c r="I402" s="73" t="s">
        <v>21</v>
      </c>
    </row>
    <row r="403">
      <c r="A403" s="16">
        <v>400.0</v>
      </c>
      <c r="B403" s="90" t="s">
        <v>72</v>
      </c>
      <c r="C403" s="90" t="s">
        <v>39</v>
      </c>
      <c r="D403" s="90" t="s">
        <v>891</v>
      </c>
      <c r="E403" s="91">
        <v>43327.0</v>
      </c>
      <c r="F403" s="92" t="s">
        <v>892</v>
      </c>
      <c r="G403" s="90" t="s">
        <v>588</v>
      </c>
      <c r="H403" s="90" t="s">
        <v>135</v>
      </c>
      <c r="I403" s="73" t="s">
        <v>21</v>
      </c>
    </row>
    <row r="404">
      <c r="A404" s="16">
        <v>401.0</v>
      </c>
      <c r="B404" s="90" t="s">
        <v>72</v>
      </c>
      <c r="C404" s="90" t="s">
        <v>39</v>
      </c>
      <c r="D404" s="90" t="s">
        <v>891</v>
      </c>
      <c r="E404" s="91">
        <v>43327.0</v>
      </c>
      <c r="F404" s="92" t="s">
        <v>893</v>
      </c>
      <c r="G404" s="90" t="s">
        <v>588</v>
      </c>
      <c r="H404" s="90" t="s">
        <v>135</v>
      </c>
      <c r="I404" s="73" t="s">
        <v>21</v>
      </c>
    </row>
    <row r="405">
      <c r="A405" s="16">
        <v>402.0</v>
      </c>
      <c r="B405" s="90" t="s">
        <v>197</v>
      </c>
      <c r="C405" s="90" t="s">
        <v>39</v>
      </c>
      <c r="D405" s="90" t="s">
        <v>668</v>
      </c>
      <c r="E405" s="91">
        <v>43302.0</v>
      </c>
      <c r="F405" s="92" t="s">
        <v>894</v>
      </c>
      <c r="G405" s="90" t="s">
        <v>588</v>
      </c>
      <c r="H405" s="90" t="s">
        <v>895</v>
      </c>
      <c r="I405" s="73" t="s">
        <v>21</v>
      </c>
    </row>
    <row r="406">
      <c r="A406" s="16">
        <v>403.0</v>
      </c>
      <c r="B406" s="90" t="s">
        <v>72</v>
      </c>
      <c r="C406" s="90" t="s">
        <v>39</v>
      </c>
      <c r="D406" s="99" t="s">
        <v>121</v>
      </c>
      <c r="E406" s="91">
        <v>43324.0</v>
      </c>
      <c r="F406" s="92" t="s">
        <v>896</v>
      </c>
      <c r="G406" s="90" t="s">
        <v>843</v>
      </c>
      <c r="H406" s="90" t="s">
        <v>28</v>
      </c>
      <c r="I406" s="73" t="s">
        <v>21</v>
      </c>
    </row>
    <row r="407">
      <c r="A407" s="16">
        <v>404.0</v>
      </c>
      <c r="B407" s="90" t="s">
        <v>23</v>
      </c>
      <c r="C407" s="90" t="s">
        <v>244</v>
      </c>
      <c r="D407" s="99" t="s">
        <v>897</v>
      </c>
      <c r="E407" s="90" t="s">
        <v>898</v>
      </c>
      <c r="F407" s="92" t="s">
        <v>899</v>
      </c>
      <c r="G407" s="90" t="s">
        <v>843</v>
      </c>
      <c r="H407" s="90" t="s">
        <v>28</v>
      </c>
      <c r="I407" s="73" t="s">
        <v>21</v>
      </c>
    </row>
    <row r="408">
      <c r="A408" s="16">
        <v>405.0</v>
      </c>
      <c r="B408" s="90" t="s">
        <v>72</v>
      </c>
      <c r="C408" s="90" t="s">
        <v>244</v>
      </c>
      <c r="D408" s="90" t="s">
        <v>668</v>
      </c>
      <c r="E408" s="90" t="s">
        <v>900</v>
      </c>
      <c r="F408" s="92" t="s">
        <v>901</v>
      </c>
      <c r="G408" s="90" t="s">
        <v>588</v>
      </c>
      <c r="H408" s="90" t="s">
        <v>902</v>
      </c>
      <c r="I408" s="73" t="s">
        <v>21</v>
      </c>
    </row>
    <row r="409">
      <c r="A409" s="16">
        <v>406.0</v>
      </c>
      <c r="B409" s="90" t="s">
        <v>601</v>
      </c>
      <c r="C409" s="90" t="s">
        <v>244</v>
      </c>
      <c r="D409" s="90" t="s">
        <v>903</v>
      </c>
      <c r="E409" s="91">
        <v>43320.0</v>
      </c>
      <c r="F409" s="92" t="s">
        <v>904</v>
      </c>
      <c r="G409" s="90" t="s">
        <v>588</v>
      </c>
      <c r="H409" s="90" t="s">
        <v>905</v>
      </c>
      <c r="I409" s="73" t="s">
        <v>21</v>
      </c>
    </row>
    <row r="410">
      <c r="A410" s="16">
        <v>407.0</v>
      </c>
      <c r="B410" s="90" t="s">
        <v>23</v>
      </c>
      <c r="C410" s="90" t="s">
        <v>39</v>
      </c>
      <c r="D410" s="90" t="s">
        <v>516</v>
      </c>
      <c r="E410" s="90" t="s">
        <v>906</v>
      </c>
      <c r="F410" s="92" t="s">
        <v>907</v>
      </c>
      <c r="G410" s="90" t="s">
        <v>588</v>
      </c>
      <c r="H410" s="90" t="s">
        <v>908</v>
      </c>
      <c r="I410" s="73" t="s">
        <v>21</v>
      </c>
    </row>
    <row r="411">
      <c r="A411" s="16">
        <v>408.0</v>
      </c>
      <c r="B411" s="102" t="s">
        <v>72</v>
      </c>
      <c r="C411" s="90" t="s">
        <v>244</v>
      </c>
      <c r="D411" s="90" t="s">
        <v>909</v>
      </c>
      <c r="E411" s="91">
        <v>43270.0</v>
      </c>
      <c r="F411" s="92" t="s">
        <v>910</v>
      </c>
      <c r="G411" s="90" t="s">
        <v>588</v>
      </c>
      <c r="H411" s="90" t="s">
        <v>911</v>
      </c>
      <c r="I411" s="73" t="s">
        <v>21</v>
      </c>
    </row>
    <row r="412">
      <c r="A412" s="16">
        <v>409.0</v>
      </c>
      <c r="B412" s="102" t="s">
        <v>197</v>
      </c>
      <c r="C412" s="90" t="s">
        <v>39</v>
      </c>
      <c r="D412" s="90" t="s">
        <v>480</v>
      </c>
      <c r="E412" s="90" t="s">
        <v>906</v>
      </c>
      <c r="F412" s="92" t="s">
        <v>912</v>
      </c>
      <c r="G412" s="90" t="s">
        <v>588</v>
      </c>
      <c r="H412" s="90" t="s">
        <v>913</v>
      </c>
      <c r="I412" s="73" t="s">
        <v>21</v>
      </c>
    </row>
    <row r="413">
      <c r="A413" s="16">
        <v>410.0</v>
      </c>
      <c r="B413" s="102" t="s">
        <v>23</v>
      </c>
      <c r="C413" s="90" t="s">
        <v>39</v>
      </c>
      <c r="D413" s="90" t="s">
        <v>28</v>
      </c>
      <c r="E413" s="91">
        <v>43315.0</v>
      </c>
      <c r="F413" s="92" t="s">
        <v>914</v>
      </c>
      <c r="G413" s="90" t="s">
        <v>588</v>
      </c>
      <c r="H413" s="90" t="s">
        <v>28</v>
      </c>
      <c r="I413" s="73" t="s">
        <v>21</v>
      </c>
    </row>
    <row r="414">
      <c r="A414" s="16">
        <v>411.0</v>
      </c>
      <c r="B414" s="90" t="s">
        <v>197</v>
      </c>
      <c r="C414" s="90" t="s">
        <v>39</v>
      </c>
      <c r="D414" s="90" t="s">
        <v>915</v>
      </c>
      <c r="E414" s="90" t="s">
        <v>916</v>
      </c>
      <c r="F414" s="92" t="s">
        <v>917</v>
      </c>
      <c r="G414" s="90" t="s">
        <v>843</v>
      </c>
      <c r="H414" s="90" t="s">
        <v>28</v>
      </c>
      <c r="I414" s="73" t="s">
        <v>21</v>
      </c>
    </row>
    <row r="415">
      <c r="A415" s="16">
        <v>412.0</v>
      </c>
      <c r="B415" s="90" t="s">
        <v>23</v>
      </c>
      <c r="C415" s="90" t="s">
        <v>244</v>
      </c>
      <c r="D415" s="90" t="s">
        <v>918</v>
      </c>
      <c r="E415" s="90" t="s">
        <v>919</v>
      </c>
      <c r="F415" s="92" t="s">
        <v>920</v>
      </c>
      <c r="G415" s="90" t="s">
        <v>843</v>
      </c>
      <c r="H415" s="90" t="s">
        <v>921</v>
      </c>
      <c r="I415" s="73" t="s">
        <v>21</v>
      </c>
    </row>
    <row r="416">
      <c r="A416" s="16">
        <v>413.0</v>
      </c>
      <c r="B416" s="102" t="s">
        <v>72</v>
      </c>
      <c r="C416" s="90" t="s">
        <v>39</v>
      </c>
      <c r="D416" s="90" t="s">
        <v>249</v>
      </c>
      <c r="E416" s="91">
        <v>43321.0</v>
      </c>
      <c r="F416" s="92" t="s">
        <v>922</v>
      </c>
      <c r="G416" s="90" t="s">
        <v>588</v>
      </c>
      <c r="H416" s="90" t="s">
        <v>923</v>
      </c>
      <c r="I416" s="73" t="s">
        <v>21</v>
      </c>
    </row>
    <row r="417">
      <c r="A417" s="16">
        <v>414.0</v>
      </c>
      <c r="B417" s="90" t="s">
        <v>72</v>
      </c>
      <c r="C417" s="90" t="s">
        <v>244</v>
      </c>
      <c r="D417" s="90" t="s">
        <v>187</v>
      </c>
      <c r="E417" s="91">
        <v>43330.0</v>
      </c>
      <c r="F417" s="92" t="s">
        <v>924</v>
      </c>
      <c r="G417" s="90" t="s">
        <v>588</v>
      </c>
      <c r="H417" s="90" t="s">
        <v>925</v>
      </c>
      <c r="I417" s="73" t="s">
        <v>21</v>
      </c>
    </row>
    <row r="418">
      <c r="A418" s="16">
        <v>415.0</v>
      </c>
      <c r="B418" s="102" t="s">
        <v>72</v>
      </c>
      <c r="C418" s="90" t="s">
        <v>39</v>
      </c>
      <c r="D418" s="90" t="s">
        <v>147</v>
      </c>
      <c r="E418" s="91">
        <v>43304.0</v>
      </c>
      <c r="F418" s="92" t="s">
        <v>926</v>
      </c>
      <c r="G418" s="90" t="s">
        <v>588</v>
      </c>
      <c r="H418" s="90" t="s">
        <v>927</v>
      </c>
      <c r="I418" s="73" t="s">
        <v>21</v>
      </c>
    </row>
    <row r="419">
      <c r="A419" s="16">
        <v>416.0</v>
      </c>
      <c r="B419" s="102" t="s">
        <v>72</v>
      </c>
      <c r="C419" s="90" t="s">
        <v>39</v>
      </c>
      <c r="D419" s="90" t="s">
        <v>316</v>
      </c>
      <c r="E419" s="91">
        <v>43304.0</v>
      </c>
      <c r="F419" s="92" t="s">
        <v>928</v>
      </c>
      <c r="G419" s="90" t="s">
        <v>588</v>
      </c>
      <c r="H419" s="90" t="s">
        <v>929</v>
      </c>
      <c r="I419" s="73" t="s">
        <v>21</v>
      </c>
    </row>
    <row r="420">
      <c r="A420" s="16">
        <v>417.0</v>
      </c>
      <c r="B420" s="102" t="s">
        <v>72</v>
      </c>
      <c r="C420" s="90" t="s">
        <v>39</v>
      </c>
      <c r="D420" s="90" t="s">
        <v>28</v>
      </c>
      <c r="E420" s="90" t="s">
        <v>930</v>
      </c>
      <c r="F420" s="92" t="s">
        <v>931</v>
      </c>
      <c r="G420" s="90" t="s">
        <v>588</v>
      </c>
      <c r="H420" s="90" t="s">
        <v>932</v>
      </c>
      <c r="I420" s="73" t="s">
        <v>21</v>
      </c>
    </row>
    <row r="421">
      <c r="A421" s="16">
        <v>418.0</v>
      </c>
      <c r="B421" s="90" t="s">
        <v>23</v>
      </c>
      <c r="C421" s="90" t="s">
        <v>39</v>
      </c>
      <c r="D421" s="90" t="s">
        <v>933</v>
      </c>
      <c r="E421" s="91">
        <v>43331.0</v>
      </c>
      <c r="F421" s="103" t="s">
        <v>934</v>
      </c>
      <c r="G421" s="90" t="s">
        <v>843</v>
      </c>
      <c r="H421" s="90" t="s">
        <v>935</v>
      </c>
      <c r="I421" s="73" t="s">
        <v>21</v>
      </c>
    </row>
    <row r="422">
      <c r="A422" s="16">
        <v>419.0</v>
      </c>
      <c r="B422" s="102" t="s">
        <v>72</v>
      </c>
      <c r="C422" s="90" t="s">
        <v>244</v>
      </c>
      <c r="D422" s="90" t="s">
        <v>823</v>
      </c>
      <c r="E422" s="95">
        <v>43311.0</v>
      </c>
      <c r="F422" s="103" t="s">
        <v>936</v>
      </c>
      <c r="G422" s="90" t="s">
        <v>588</v>
      </c>
      <c r="H422" s="90" t="s">
        <v>937</v>
      </c>
      <c r="I422" s="73" t="s">
        <v>21</v>
      </c>
    </row>
    <row r="423">
      <c r="A423" s="16">
        <v>420.0</v>
      </c>
      <c r="B423" s="102" t="s">
        <v>525</v>
      </c>
      <c r="C423" s="90" t="s">
        <v>39</v>
      </c>
      <c r="D423" s="90" t="s">
        <v>938</v>
      </c>
      <c r="E423" s="90" t="s">
        <v>939</v>
      </c>
      <c r="F423" s="92" t="s">
        <v>940</v>
      </c>
      <c r="G423" s="90" t="s">
        <v>588</v>
      </c>
      <c r="H423" s="90" t="s">
        <v>28</v>
      </c>
      <c r="I423" s="73" t="s">
        <v>21</v>
      </c>
    </row>
    <row r="424">
      <c r="A424" s="16">
        <v>421.0</v>
      </c>
      <c r="B424" s="102" t="s">
        <v>72</v>
      </c>
      <c r="C424" s="90" t="s">
        <v>244</v>
      </c>
      <c r="D424" s="90" t="s">
        <v>823</v>
      </c>
      <c r="E424" s="91">
        <v>43329.0</v>
      </c>
      <c r="F424" s="92" t="s">
        <v>941</v>
      </c>
      <c r="G424" s="90" t="s">
        <v>588</v>
      </c>
      <c r="H424" s="90" t="s">
        <v>28</v>
      </c>
      <c r="I424" s="73" t="s">
        <v>21</v>
      </c>
    </row>
    <row r="425">
      <c r="A425" s="16">
        <v>422.0</v>
      </c>
      <c r="B425" s="90" t="s">
        <v>23</v>
      </c>
      <c r="C425" s="90" t="s">
        <v>39</v>
      </c>
      <c r="D425" s="90" t="s">
        <v>942</v>
      </c>
      <c r="E425" s="90" t="s">
        <v>943</v>
      </c>
      <c r="F425" s="92" t="s">
        <v>944</v>
      </c>
      <c r="G425" s="90" t="s">
        <v>590</v>
      </c>
      <c r="H425" s="90" t="s">
        <v>28</v>
      </c>
      <c r="I425" s="73" t="s">
        <v>21</v>
      </c>
    </row>
    <row r="426">
      <c r="A426" s="16">
        <v>423.0</v>
      </c>
      <c r="B426" s="90" t="s">
        <v>23</v>
      </c>
      <c r="C426" s="90" t="s">
        <v>39</v>
      </c>
      <c r="D426" s="90" t="s">
        <v>933</v>
      </c>
      <c r="E426" s="91">
        <v>43334.0</v>
      </c>
      <c r="F426" s="92" t="s">
        <v>945</v>
      </c>
      <c r="G426" s="90" t="s">
        <v>588</v>
      </c>
      <c r="H426" s="90" t="s">
        <v>935</v>
      </c>
      <c r="I426" s="73" t="s">
        <v>21</v>
      </c>
    </row>
    <row r="427">
      <c r="A427" s="16">
        <v>424.0</v>
      </c>
      <c r="B427" s="90" t="s">
        <v>15</v>
      </c>
      <c r="C427" s="90" t="s">
        <v>39</v>
      </c>
      <c r="D427" s="90" t="s">
        <v>946</v>
      </c>
      <c r="E427" s="90" t="s">
        <v>947</v>
      </c>
      <c r="F427" s="92" t="s">
        <v>948</v>
      </c>
      <c r="G427" s="90" t="s">
        <v>590</v>
      </c>
      <c r="H427" s="90" t="s">
        <v>949</v>
      </c>
      <c r="I427" s="73" t="s">
        <v>21</v>
      </c>
    </row>
    <row r="428">
      <c r="A428" s="16">
        <v>425.0</v>
      </c>
      <c r="B428" s="90" t="s">
        <v>15</v>
      </c>
      <c r="C428" s="90" t="s">
        <v>39</v>
      </c>
      <c r="D428" s="90" t="s">
        <v>950</v>
      </c>
      <c r="E428" s="90" t="s">
        <v>916</v>
      </c>
      <c r="F428" s="92" t="s">
        <v>951</v>
      </c>
      <c r="G428" s="90" t="s">
        <v>843</v>
      </c>
      <c r="H428" s="90" t="s">
        <v>28</v>
      </c>
      <c r="I428" s="73" t="s">
        <v>21</v>
      </c>
    </row>
    <row r="429">
      <c r="A429" s="16">
        <f t="shared" ref="A429:A1428" si="3">A428+1</f>
        <v>426</v>
      </c>
      <c r="B429" s="101" t="s">
        <v>23</v>
      </c>
      <c r="C429" s="90" t="s">
        <v>39</v>
      </c>
      <c r="D429" s="90" t="s">
        <v>952</v>
      </c>
      <c r="E429" s="90" t="s">
        <v>953</v>
      </c>
      <c r="F429" s="92" t="s">
        <v>954</v>
      </c>
      <c r="G429" s="90" t="s">
        <v>843</v>
      </c>
      <c r="H429" s="90" t="s">
        <v>28</v>
      </c>
      <c r="I429" s="73" t="s">
        <v>21</v>
      </c>
    </row>
    <row r="430">
      <c r="A430" s="16">
        <f t="shared" si="3"/>
        <v>427</v>
      </c>
      <c r="B430" s="90" t="s">
        <v>15</v>
      </c>
      <c r="C430" s="90" t="s">
        <v>39</v>
      </c>
      <c r="D430" s="90" t="s">
        <v>955</v>
      </c>
      <c r="E430" s="90" t="s">
        <v>956</v>
      </c>
      <c r="F430" s="92" t="s">
        <v>957</v>
      </c>
      <c r="G430" s="90" t="s">
        <v>843</v>
      </c>
      <c r="H430" s="90" t="s">
        <v>28</v>
      </c>
      <c r="I430" s="73" t="s">
        <v>21</v>
      </c>
    </row>
    <row r="431">
      <c r="A431" s="16">
        <f t="shared" si="3"/>
        <v>428</v>
      </c>
      <c r="B431" s="90" t="s">
        <v>23</v>
      </c>
      <c r="C431" s="90" t="s">
        <v>39</v>
      </c>
      <c r="D431" s="90" t="s">
        <v>958</v>
      </c>
      <c r="E431" s="90" t="s">
        <v>898</v>
      </c>
      <c r="F431" s="92" t="s">
        <v>874</v>
      </c>
      <c r="G431" s="90" t="s">
        <v>588</v>
      </c>
      <c r="H431" s="90" t="s">
        <v>959</v>
      </c>
      <c r="I431" s="73" t="s">
        <v>21</v>
      </c>
    </row>
    <row r="432">
      <c r="A432" s="16">
        <f t="shared" si="3"/>
        <v>429</v>
      </c>
      <c r="B432" s="90" t="s">
        <v>23</v>
      </c>
      <c r="C432" s="90" t="s">
        <v>50</v>
      </c>
      <c r="D432" s="90" t="s">
        <v>411</v>
      </c>
      <c r="E432" s="90" t="s">
        <v>960</v>
      </c>
      <c r="F432" s="92" t="s">
        <v>961</v>
      </c>
      <c r="G432" s="90" t="s">
        <v>45</v>
      </c>
      <c r="H432" s="90" t="s">
        <v>962</v>
      </c>
      <c r="I432" s="73" t="s">
        <v>21</v>
      </c>
    </row>
    <row r="433">
      <c r="A433" s="16">
        <f t="shared" si="3"/>
        <v>430</v>
      </c>
      <c r="B433" s="102" t="s">
        <v>963</v>
      </c>
      <c r="C433" s="90" t="s">
        <v>39</v>
      </c>
      <c r="D433" s="90" t="s">
        <v>964</v>
      </c>
      <c r="E433" s="90" t="s">
        <v>965</v>
      </c>
      <c r="F433" s="92" t="s">
        <v>966</v>
      </c>
      <c r="G433" s="90" t="s">
        <v>588</v>
      </c>
      <c r="H433" s="90" t="s">
        <v>28</v>
      </c>
      <c r="I433" s="73" t="s">
        <v>21</v>
      </c>
    </row>
    <row r="434">
      <c r="A434" s="16">
        <f t="shared" si="3"/>
        <v>431</v>
      </c>
      <c r="B434" s="90" t="s">
        <v>23</v>
      </c>
      <c r="C434" s="90" t="s">
        <v>244</v>
      </c>
      <c r="D434" s="90" t="s">
        <v>623</v>
      </c>
      <c r="E434" s="90" t="s">
        <v>967</v>
      </c>
      <c r="F434" s="92" t="s">
        <v>968</v>
      </c>
      <c r="G434" s="90" t="s">
        <v>588</v>
      </c>
      <c r="H434" s="90" t="s">
        <v>969</v>
      </c>
      <c r="I434" s="73" t="s">
        <v>21</v>
      </c>
    </row>
    <row r="435">
      <c r="A435" s="16">
        <f t="shared" si="3"/>
        <v>432</v>
      </c>
      <c r="B435" s="90" t="s">
        <v>23</v>
      </c>
      <c r="C435" s="90" t="s">
        <v>244</v>
      </c>
      <c r="D435" s="90" t="s">
        <v>970</v>
      </c>
      <c r="E435" s="90" t="s">
        <v>971</v>
      </c>
      <c r="F435" s="92" t="s">
        <v>972</v>
      </c>
      <c r="G435" s="90" t="s">
        <v>850</v>
      </c>
      <c r="H435" s="90" t="s">
        <v>973</v>
      </c>
      <c r="I435" s="73" t="s">
        <v>21</v>
      </c>
    </row>
    <row r="436">
      <c r="A436" s="16">
        <f t="shared" si="3"/>
        <v>433</v>
      </c>
      <c r="B436" s="90" t="s">
        <v>23</v>
      </c>
      <c r="C436" s="90" t="s">
        <v>39</v>
      </c>
      <c r="D436" s="90" t="s">
        <v>974</v>
      </c>
      <c r="E436" s="91">
        <v>43344.0</v>
      </c>
      <c r="F436" s="92" t="s">
        <v>975</v>
      </c>
      <c r="G436" s="90" t="s">
        <v>432</v>
      </c>
      <c r="H436" s="90" t="s">
        <v>28</v>
      </c>
      <c r="I436" s="73" t="s">
        <v>21</v>
      </c>
    </row>
    <row r="437">
      <c r="A437" s="16">
        <f t="shared" si="3"/>
        <v>434</v>
      </c>
      <c r="B437" s="104" t="s">
        <v>72</v>
      </c>
      <c r="C437" s="90" t="s">
        <v>244</v>
      </c>
      <c r="D437" s="90" t="s">
        <v>976</v>
      </c>
      <c r="E437" s="90" t="s">
        <v>916</v>
      </c>
      <c r="F437" s="92" t="s">
        <v>977</v>
      </c>
      <c r="G437" s="90" t="s">
        <v>843</v>
      </c>
      <c r="H437" s="90" t="s">
        <v>978</v>
      </c>
      <c r="I437" s="73" t="s">
        <v>21</v>
      </c>
    </row>
    <row r="438">
      <c r="A438" s="16">
        <f t="shared" si="3"/>
        <v>435</v>
      </c>
      <c r="B438" s="90" t="s">
        <v>23</v>
      </c>
      <c r="C438" s="90" t="s">
        <v>39</v>
      </c>
      <c r="D438" s="90" t="s">
        <v>979</v>
      </c>
      <c r="E438" s="91">
        <v>43229.0</v>
      </c>
      <c r="F438" s="92" t="s">
        <v>980</v>
      </c>
      <c r="G438" s="90" t="s">
        <v>588</v>
      </c>
      <c r="H438" s="90" t="s">
        <v>981</v>
      </c>
      <c r="I438" s="73" t="s">
        <v>21</v>
      </c>
    </row>
    <row r="439">
      <c r="A439" s="16">
        <f t="shared" si="3"/>
        <v>436</v>
      </c>
      <c r="B439" s="90" t="s">
        <v>601</v>
      </c>
      <c r="C439" s="90" t="s">
        <v>39</v>
      </c>
      <c r="D439" s="90" t="s">
        <v>28</v>
      </c>
      <c r="E439" s="91">
        <v>43199.0</v>
      </c>
      <c r="F439" s="92" t="s">
        <v>982</v>
      </c>
      <c r="G439" s="90" t="s">
        <v>588</v>
      </c>
      <c r="H439" s="90" t="s">
        <v>28</v>
      </c>
      <c r="I439" s="73" t="s">
        <v>21</v>
      </c>
    </row>
    <row r="440">
      <c r="A440" s="16">
        <f t="shared" si="3"/>
        <v>437</v>
      </c>
      <c r="B440" s="90" t="s">
        <v>601</v>
      </c>
      <c r="C440" s="90" t="s">
        <v>244</v>
      </c>
      <c r="D440" s="99" t="s">
        <v>522</v>
      </c>
      <c r="E440" s="91">
        <v>43229.0</v>
      </c>
      <c r="F440" s="92" t="s">
        <v>983</v>
      </c>
      <c r="G440" s="90" t="s">
        <v>588</v>
      </c>
      <c r="H440" s="90" t="s">
        <v>984</v>
      </c>
      <c r="I440" s="73" t="s">
        <v>21</v>
      </c>
    </row>
    <row r="441">
      <c r="A441" s="16">
        <f t="shared" si="3"/>
        <v>438</v>
      </c>
      <c r="B441" s="90" t="s">
        <v>15</v>
      </c>
      <c r="C441" s="90" t="s">
        <v>244</v>
      </c>
      <c r="D441" s="99" t="s">
        <v>985</v>
      </c>
      <c r="E441" s="91">
        <v>43329.0</v>
      </c>
      <c r="F441" s="92" t="s">
        <v>986</v>
      </c>
      <c r="G441" s="90" t="s">
        <v>588</v>
      </c>
      <c r="H441" s="90" t="s">
        <v>28</v>
      </c>
      <c r="I441" s="73" t="s">
        <v>21</v>
      </c>
    </row>
    <row r="442">
      <c r="A442" s="16">
        <f t="shared" si="3"/>
        <v>439</v>
      </c>
      <c r="B442" s="90" t="s">
        <v>23</v>
      </c>
      <c r="C442" s="90" t="s">
        <v>244</v>
      </c>
      <c r="D442" s="90" t="s">
        <v>355</v>
      </c>
      <c r="E442" s="91">
        <v>43229.0</v>
      </c>
      <c r="F442" s="92" t="s">
        <v>987</v>
      </c>
      <c r="G442" s="90" t="s">
        <v>590</v>
      </c>
      <c r="H442" s="90" t="s">
        <v>28</v>
      </c>
      <c r="I442" s="73" t="s">
        <v>21</v>
      </c>
    </row>
    <row r="443">
      <c r="A443" s="16">
        <f t="shared" si="3"/>
        <v>440</v>
      </c>
      <c r="B443" s="101" t="s">
        <v>72</v>
      </c>
      <c r="C443" s="90" t="s">
        <v>244</v>
      </c>
      <c r="D443" s="90" t="s">
        <v>462</v>
      </c>
      <c r="E443" s="90" t="s">
        <v>988</v>
      </c>
      <c r="F443" s="92" t="s">
        <v>989</v>
      </c>
      <c r="G443" s="90" t="s">
        <v>843</v>
      </c>
      <c r="H443" s="90" t="s">
        <v>990</v>
      </c>
      <c r="I443" s="73" t="s">
        <v>21</v>
      </c>
    </row>
    <row r="444">
      <c r="A444" s="16">
        <f t="shared" si="3"/>
        <v>441</v>
      </c>
      <c r="B444" s="101" t="s">
        <v>23</v>
      </c>
      <c r="C444" s="90" t="s">
        <v>244</v>
      </c>
      <c r="D444" s="90" t="s">
        <v>991</v>
      </c>
      <c r="E444" s="91">
        <v>43350.0</v>
      </c>
      <c r="F444" s="92" t="s">
        <v>992</v>
      </c>
      <c r="G444" s="90" t="s">
        <v>993</v>
      </c>
      <c r="H444" s="90" t="s">
        <v>28</v>
      </c>
      <c r="I444" s="73" t="s">
        <v>21</v>
      </c>
    </row>
    <row r="445">
      <c r="A445" s="16">
        <f t="shared" si="3"/>
        <v>442</v>
      </c>
      <c r="B445" s="101" t="s">
        <v>23</v>
      </c>
      <c r="C445" s="90" t="s">
        <v>244</v>
      </c>
      <c r="D445" s="90" t="s">
        <v>88</v>
      </c>
      <c r="E445" s="91">
        <v>43229.0</v>
      </c>
      <c r="F445" s="92" t="s">
        <v>899</v>
      </c>
      <c r="G445" s="90" t="s">
        <v>843</v>
      </c>
      <c r="H445" s="90" t="s">
        <v>994</v>
      </c>
      <c r="I445" s="73" t="s">
        <v>21</v>
      </c>
    </row>
    <row r="446">
      <c r="A446" s="16">
        <f t="shared" si="3"/>
        <v>443</v>
      </c>
      <c r="B446" s="101" t="s">
        <v>23</v>
      </c>
      <c r="C446" s="90" t="s">
        <v>39</v>
      </c>
      <c r="D446" s="90" t="s">
        <v>974</v>
      </c>
      <c r="E446" s="91">
        <v>43353.0</v>
      </c>
      <c r="F446" s="92" t="s">
        <v>995</v>
      </c>
      <c r="G446" s="90" t="s">
        <v>843</v>
      </c>
      <c r="H446" s="90" t="s">
        <v>996</v>
      </c>
      <c r="I446" s="73" t="s">
        <v>21</v>
      </c>
    </row>
    <row r="447">
      <c r="A447" s="16">
        <f t="shared" si="3"/>
        <v>444</v>
      </c>
      <c r="B447" s="90" t="s">
        <v>997</v>
      </c>
      <c r="C447" s="90" t="s">
        <v>244</v>
      </c>
      <c r="D447" s="90" t="s">
        <v>998</v>
      </c>
      <c r="E447" s="91">
        <v>43352.0</v>
      </c>
      <c r="F447" s="92" t="s">
        <v>999</v>
      </c>
      <c r="G447" s="90" t="s">
        <v>588</v>
      </c>
      <c r="H447" s="90" t="s">
        <v>1000</v>
      </c>
      <c r="I447" s="73" t="s">
        <v>21</v>
      </c>
    </row>
    <row r="448">
      <c r="A448" s="16">
        <f t="shared" si="3"/>
        <v>445</v>
      </c>
      <c r="B448" s="101" t="s">
        <v>997</v>
      </c>
      <c r="C448" s="90" t="s">
        <v>39</v>
      </c>
      <c r="D448" s="90" t="s">
        <v>1001</v>
      </c>
      <c r="E448" s="91">
        <v>43443.0</v>
      </c>
      <c r="F448" s="92" t="s">
        <v>1002</v>
      </c>
      <c r="G448" s="90" t="s">
        <v>843</v>
      </c>
      <c r="H448" s="90" t="s">
        <v>1003</v>
      </c>
      <c r="I448" s="73" t="s">
        <v>21</v>
      </c>
    </row>
    <row r="449">
      <c r="A449" s="16">
        <f t="shared" si="3"/>
        <v>446</v>
      </c>
      <c r="B449" s="90" t="s">
        <v>963</v>
      </c>
      <c r="C449" s="90" t="s">
        <v>377</v>
      </c>
      <c r="D449" s="90" t="s">
        <v>1004</v>
      </c>
      <c r="E449" s="91">
        <v>43268.0</v>
      </c>
      <c r="F449" s="92" t="s">
        <v>1005</v>
      </c>
      <c r="G449" s="90" t="s">
        <v>588</v>
      </c>
      <c r="H449" s="90" t="s">
        <v>1006</v>
      </c>
      <c r="I449" s="73" t="s">
        <v>21</v>
      </c>
    </row>
    <row r="450">
      <c r="A450" s="16">
        <f t="shared" si="3"/>
        <v>447</v>
      </c>
      <c r="B450" s="90" t="s">
        <v>601</v>
      </c>
      <c r="C450" s="90" t="s">
        <v>39</v>
      </c>
      <c r="D450" s="90" t="s">
        <v>1007</v>
      </c>
      <c r="E450" s="91">
        <v>43356.0</v>
      </c>
      <c r="F450" s="92" t="s">
        <v>1008</v>
      </c>
      <c r="G450" s="90" t="s">
        <v>588</v>
      </c>
      <c r="H450" s="90" t="s">
        <v>28</v>
      </c>
      <c r="I450" s="73" t="s">
        <v>21</v>
      </c>
    </row>
    <row r="451">
      <c r="A451" s="16">
        <f t="shared" si="3"/>
        <v>448</v>
      </c>
      <c r="B451" s="90" t="s">
        <v>23</v>
      </c>
      <c r="C451" s="90" t="s">
        <v>39</v>
      </c>
      <c r="D451" s="90" t="s">
        <v>1009</v>
      </c>
      <c r="E451" s="91">
        <v>43353.0</v>
      </c>
      <c r="F451" s="92" t="s">
        <v>1010</v>
      </c>
      <c r="G451" s="90" t="s">
        <v>843</v>
      </c>
      <c r="H451" s="90" t="s">
        <v>28</v>
      </c>
      <c r="I451" s="73" t="s">
        <v>21</v>
      </c>
    </row>
    <row r="452">
      <c r="A452" s="16">
        <f t="shared" si="3"/>
        <v>449</v>
      </c>
      <c r="B452" s="90" t="s">
        <v>601</v>
      </c>
      <c r="C452" s="90" t="s">
        <v>39</v>
      </c>
      <c r="D452" s="90" t="s">
        <v>1011</v>
      </c>
      <c r="E452" s="90" t="s">
        <v>1012</v>
      </c>
      <c r="F452" s="92" t="s">
        <v>1013</v>
      </c>
      <c r="G452" s="90" t="s">
        <v>588</v>
      </c>
      <c r="H452" s="90" t="s">
        <v>28</v>
      </c>
      <c r="I452" s="73" t="s">
        <v>21</v>
      </c>
    </row>
    <row r="453">
      <c r="A453" s="16">
        <f t="shared" si="3"/>
        <v>450</v>
      </c>
      <c r="B453" s="101" t="s">
        <v>601</v>
      </c>
      <c r="C453" s="90" t="s">
        <v>244</v>
      </c>
      <c r="D453" s="90" t="s">
        <v>28</v>
      </c>
      <c r="E453" s="90" t="s">
        <v>1012</v>
      </c>
      <c r="F453" s="92" t="s">
        <v>1014</v>
      </c>
      <c r="G453" s="90" t="s">
        <v>843</v>
      </c>
      <c r="H453" s="90" t="s">
        <v>28</v>
      </c>
      <c r="I453" s="73" t="s">
        <v>21</v>
      </c>
    </row>
    <row r="454">
      <c r="A454" s="16">
        <f t="shared" si="3"/>
        <v>451</v>
      </c>
      <c r="B454" s="90" t="s">
        <v>601</v>
      </c>
      <c r="C454" s="90" t="s">
        <v>39</v>
      </c>
      <c r="D454" s="90" t="s">
        <v>125</v>
      </c>
      <c r="E454" s="90" t="s">
        <v>1012</v>
      </c>
      <c r="F454" s="92" t="s">
        <v>1015</v>
      </c>
      <c r="G454" s="90" t="s">
        <v>588</v>
      </c>
      <c r="H454" s="90" t="s">
        <v>1016</v>
      </c>
      <c r="I454" s="73" t="s">
        <v>21</v>
      </c>
    </row>
    <row r="455">
      <c r="A455" s="16">
        <f t="shared" si="3"/>
        <v>452</v>
      </c>
      <c r="B455" s="90" t="s">
        <v>23</v>
      </c>
      <c r="C455" s="90" t="s">
        <v>39</v>
      </c>
      <c r="D455" s="90" t="s">
        <v>1017</v>
      </c>
      <c r="E455" s="90" t="s">
        <v>1018</v>
      </c>
      <c r="F455" s="92" t="s">
        <v>59</v>
      </c>
      <c r="G455" s="90" t="s">
        <v>850</v>
      </c>
      <c r="H455" s="90" t="s">
        <v>1019</v>
      </c>
      <c r="I455" s="73" t="s">
        <v>21</v>
      </c>
    </row>
    <row r="456">
      <c r="A456" s="16">
        <f t="shared" si="3"/>
        <v>453</v>
      </c>
      <c r="B456" s="90" t="s">
        <v>23</v>
      </c>
      <c r="C456" s="90" t="s">
        <v>244</v>
      </c>
      <c r="D456" s="90" t="s">
        <v>355</v>
      </c>
      <c r="E456" s="90" t="s">
        <v>1020</v>
      </c>
      <c r="F456" s="92" t="s">
        <v>1021</v>
      </c>
      <c r="G456" s="105" t="s">
        <v>588</v>
      </c>
      <c r="H456" s="90" t="s">
        <v>28</v>
      </c>
      <c r="I456" s="73" t="s">
        <v>21</v>
      </c>
    </row>
    <row r="457">
      <c r="A457" s="16">
        <f t="shared" si="3"/>
        <v>454</v>
      </c>
      <c r="B457" s="90" t="s">
        <v>601</v>
      </c>
      <c r="C457" s="90" t="s">
        <v>244</v>
      </c>
      <c r="D457" s="90" t="s">
        <v>1022</v>
      </c>
      <c r="E457" s="90" t="s">
        <v>1023</v>
      </c>
      <c r="F457" s="106" t="s">
        <v>1024</v>
      </c>
      <c r="G457" s="90" t="s">
        <v>588</v>
      </c>
      <c r="H457" s="90" t="s">
        <v>1025</v>
      </c>
      <c r="I457" s="73" t="s">
        <v>21</v>
      </c>
    </row>
    <row r="458">
      <c r="A458" s="16">
        <f t="shared" si="3"/>
        <v>455</v>
      </c>
      <c r="B458" s="101" t="s">
        <v>601</v>
      </c>
      <c r="C458" s="90" t="s">
        <v>244</v>
      </c>
      <c r="D458" s="90" t="s">
        <v>823</v>
      </c>
      <c r="E458" s="90" t="s">
        <v>1026</v>
      </c>
      <c r="F458" s="92" t="s">
        <v>1027</v>
      </c>
      <c r="G458" s="90" t="s">
        <v>843</v>
      </c>
      <c r="H458" s="90"/>
      <c r="I458" s="73" t="s">
        <v>21</v>
      </c>
    </row>
    <row r="459">
      <c r="A459" s="16">
        <f t="shared" si="3"/>
        <v>456</v>
      </c>
      <c r="B459" s="90" t="s">
        <v>1028</v>
      </c>
      <c r="C459" s="90" t="s">
        <v>39</v>
      </c>
      <c r="D459" s="90" t="s">
        <v>1029</v>
      </c>
      <c r="E459" s="107">
        <v>43290.0</v>
      </c>
      <c r="F459" s="92" t="s">
        <v>1030</v>
      </c>
      <c r="G459" s="90" t="s">
        <v>867</v>
      </c>
      <c r="H459" s="90" t="s">
        <v>1031</v>
      </c>
      <c r="I459" s="73" t="s">
        <v>21</v>
      </c>
    </row>
    <row r="460">
      <c r="A460" s="16">
        <f t="shared" si="3"/>
        <v>457</v>
      </c>
      <c r="B460" s="90" t="s">
        <v>1028</v>
      </c>
      <c r="C460" s="90" t="s">
        <v>1032</v>
      </c>
      <c r="D460" s="90" t="s">
        <v>1029</v>
      </c>
      <c r="E460" s="90" t="s">
        <v>1033</v>
      </c>
      <c r="F460" s="92" t="s">
        <v>1034</v>
      </c>
      <c r="G460" s="90" t="s">
        <v>850</v>
      </c>
      <c r="H460" s="90" t="s">
        <v>1031</v>
      </c>
      <c r="I460" s="73" t="s">
        <v>21</v>
      </c>
    </row>
    <row r="461">
      <c r="A461" s="16">
        <f t="shared" si="3"/>
        <v>458</v>
      </c>
      <c r="B461" s="90" t="s">
        <v>23</v>
      </c>
      <c r="C461" s="90" t="s">
        <v>39</v>
      </c>
      <c r="D461" s="99" t="s">
        <v>80</v>
      </c>
      <c r="E461" s="108">
        <v>42797.0</v>
      </c>
      <c r="F461" s="92" t="s">
        <v>1035</v>
      </c>
      <c r="G461" s="90" t="s">
        <v>19</v>
      </c>
      <c r="H461" s="90" t="s">
        <v>1036</v>
      </c>
      <c r="I461" s="73" t="s">
        <v>21</v>
      </c>
    </row>
    <row r="462">
      <c r="A462" s="16">
        <f t="shared" si="3"/>
        <v>459</v>
      </c>
      <c r="B462" s="90" t="s">
        <v>963</v>
      </c>
      <c r="C462" s="90" t="s">
        <v>39</v>
      </c>
      <c r="D462" s="90" t="s">
        <v>1037</v>
      </c>
      <c r="E462" s="108">
        <v>42986.0</v>
      </c>
      <c r="F462" s="92" t="s">
        <v>727</v>
      </c>
      <c r="G462" s="105" t="s">
        <v>588</v>
      </c>
      <c r="H462" s="90" t="s">
        <v>716</v>
      </c>
      <c r="I462" s="73" t="s">
        <v>21</v>
      </c>
    </row>
    <row r="463">
      <c r="A463" s="16">
        <f t="shared" si="3"/>
        <v>460</v>
      </c>
      <c r="B463" s="90" t="s">
        <v>601</v>
      </c>
      <c r="C463" s="90" t="s">
        <v>1038</v>
      </c>
      <c r="D463" s="90" t="s">
        <v>1039</v>
      </c>
      <c r="E463" s="90" t="s">
        <v>1040</v>
      </c>
      <c r="F463" s="92" t="s">
        <v>1041</v>
      </c>
      <c r="G463" s="90" t="s">
        <v>843</v>
      </c>
      <c r="H463" s="90" t="s">
        <v>1042</v>
      </c>
      <c r="I463" s="73" t="s">
        <v>21</v>
      </c>
    </row>
    <row r="464">
      <c r="A464" s="16">
        <f t="shared" si="3"/>
        <v>461</v>
      </c>
      <c r="B464" s="90" t="s">
        <v>23</v>
      </c>
      <c r="C464" s="90" t="s">
        <v>39</v>
      </c>
      <c r="D464" s="90" t="s">
        <v>1043</v>
      </c>
      <c r="E464" s="90" t="s">
        <v>1044</v>
      </c>
      <c r="F464" s="92" t="s">
        <v>1045</v>
      </c>
      <c r="G464" s="90" t="s">
        <v>843</v>
      </c>
      <c r="H464" s="90" t="s">
        <v>1046</v>
      </c>
      <c r="I464" s="73" t="s">
        <v>21</v>
      </c>
    </row>
    <row r="465">
      <c r="A465" s="16">
        <f t="shared" si="3"/>
        <v>462</v>
      </c>
      <c r="B465" s="90" t="s">
        <v>601</v>
      </c>
      <c r="C465" s="90" t="s">
        <v>39</v>
      </c>
      <c r="D465" s="90" t="s">
        <v>1047</v>
      </c>
      <c r="E465" s="90" t="s">
        <v>1048</v>
      </c>
      <c r="F465" s="92" t="s">
        <v>1049</v>
      </c>
      <c r="G465" s="90" t="s">
        <v>843</v>
      </c>
      <c r="H465" s="90" t="s">
        <v>1050</v>
      </c>
      <c r="I465" s="73" t="s">
        <v>21</v>
      </c>
    </row>
    <row r="466">
      <c r="A466" s="16">
        <f t="shared" si="3"/>
        <v>463</v>
      </c>
      <c r="B466" s="90" t="s">
        <v>23</v>
      </c>
      <c r="C466" s="90" t="s">
        <v>16</v>
      </c>
      <c r="D466" s="90" t="s">
        <v>28</v>
      </c>
      <c r="E466" s="109">
        <v>43443.0</v>
      </c>
      <c r="F466" s="92" t="s">
        <v>1051</v>
      </c>
      <c r="G466" s="90" t="s">
        <v>843</v>
      </c>
      <c r="H466" s="90" t="s">
        <v>28</v>
      </c>
      <c r="I466" s="73" t="s">
        <v>21</v>
      </c>
    </row>
    <row r="467">
      <c r="A467" s="16">
        <f t="shared" si="3"/>
        <v>464</v>
      </c>
      <c r="B467" s="90" t="s">
        <v>23</v>
      </c>
      <c r="C467" s="90" t="s">
        <v>16</v>
      </c>
      <c r="D467" s="90" t="s">
        <v>1047</v>
      </c>
      <c r="E467" s="90" t="s">
        <v>1052</v>
      </c>
      <c r="F467" s="92" t="s">
        <v>815</v>
      </c>
      <c r="G467" s="90" t="s">
        <v>19</v>
      </c>
      <c r="H467" s="90" t="s">
        <v>28</v>
      </c>
      <c r="I467" s="73" t="s">
        <v>21</v>
      </c>
    </row>
    <row r="468">
      <c r="A468" s="16">
        <f t="shared" si="3"/>
        <v>465</v>
      </c>
      <c r="B468" s="90" t="s">
        <v>525</v>
      </c>
      <c r="C468" s="90" t="s">
        <v>39</v>
      </c>
      <c r="D468" s="90" t="s">
        <v>1053</v>
      </c>
      <c r="E468" s="90" t="s">
        <v>1054</v>
      </c>
      <c r="F468" s="92" t="s">
        <v>1055</v>
      </c>
      <c r="G468" s="90" t="s">
        <v>843</v>
      </c>
      <c r="H468" s="90" t="s">
        <v>28</v>
      </c>
      <c r="I468" s="73" t="s">
        <v>21</v>
      </c>
    </row>
    <row r="469">
      <c r="A469" s="16">
        <f t="shared" si="3"/>
        <v>466</v>
      </c>
      <c r="B469" s="90" t="s">
        <v>23</v>
      </c>
      <c r="C469" s="90" t="s">
        <v>39</v>
      </c>
      <c r="D469" s="99" t="s">
        <v>476</v>
      </c>
      <c r="E469" s="90" t="s">
        <v>1056</v>
      </c>
      <c r="F469" s="92" t="s">
        <v>1057</v>
      </c>
      <c r="G469" s="90" t="s">
        <v>432</v>
      </c>
      <c r="H469" s="90" t="s">
        <v>1058</v>
      </c>
      <c r="I469" s="73" t="s">
        <v>21</v>
      </c>
    </row>
    <row r="470">
      <c r="A470" s="16">
        <f t="shared" si="3"/>
        <v>467</v>
      </c>
      <c r="B470" s="90" t="s">
        <v>23</v>
      </c>
      <c r="C470" s="90" t="s">
        <v>39</v>
      </c>
      <c r="D470" s="99" t="s">
        <v>1059</v>
      </c>
      <c r="E470" s="90" t="s">
        <v>1060</v>
      </c>
      <c r="F470" s="92" t="s">
        <v>1061</v>
      </c>
      <c r="G470" s="90" t="s">
        <v>843</v>
      </c>
      <c r="H470" s="90" t="s">
        <v>28</v>
      </c>
      <c r="I470" s="73" t="s">
        <v>21</v>
      </c>
    </row>
    <row r="471">
      <c r="A471" s="16">
        <f t="shared" si="3"/>
        <v>468</v>
      </c>
      <c r="B471" s="90" t="s">
        <v>72</v>
      </c>
      <c r="C471" s="90" t="s">
        <v>39</v>
      </c>
      <c r="D471" s="90" t="s">
        <v>1011</v>
      </c>
      <c r="E471" s="90" t="s">
        <v>1062</v>
      </c>
      <c r="F471" s="92" t="s">
        <v>1063</v>
      </c>
      <c r="G471" s="90" t="s">
        <v>588</v>
      </c>
      <c r="H471" s="90" t="s">
        <v>1064</v>
      </c>
      <c r="I471" s="73" t="s">
        <v>21</v>
      </c>
    </row>
    <row r="472">
      <c r="A472" s="16">
        <f t="shared" si="3"/>
        <v>469</v>
      </c>
      <c r="B472" s="90" t="s">
        <v>72</v>
      </c>
      <c r="C472" s="90" t="s">
        <v>16</v>
      </c>
      <c r="D472" s="90" t="s">
        <v>1011</v>
      </c>
      <c r="E472" s="110">
        <v>42797.0</v>
      </c>
      <c r="F472" s="92" t="s">
        <v>1065</v>
      </c>
      <c r="G472" s="90" t="s">
        <v>19</v>
      </c>
      <c r="H472" s="90" t="s">
        <v>1066</v>
      </c>
      <c r="I472" s="73" t="s">
        <v>21</v>
      </c>
    </row>
    <row r="473">
      <c r="A473" s="16">
        <f t="shared" si="3"/>
        <v>470</v>
      </c>
      <c r="B473" s="90" t="s">
        <v>525</v>
      </c>
      <c r="C473" s="17" t="s">
        <v>39</v>
      </c>
      <c r="D473" s="90" t="s">
        <v>1067</v>
      </c>
      <c r="E473" s="90" t="s">
        <v>1068</v>
      </c>
      <c r="F473" s="92" t="s">
        <v>1069</v>
      </c>
      <c r="G473" s="105" t="s">
        <v>1070</v>
      </c>
      <c r="H473" s="90" t="s">
        <v>1071</v>
      </c>
      <c r="I473" s="73" t="s">
        <v>21</v>
      </c>
    </row>
    <row r="474">
      <c r="A474" s="16">
        <f t="shared" si="3"/>
        <v>471</v>
      </c>
      <c r="B474" s="90" t="s">
        <v>23</v>
      </c>
      <c r="C474" s="17" t="s">
        <v>39</v>
      </c>
      <c r="D474" s="90" t="s">
        <v>1072</v>
      </c>
      <c r="E474" s="110">
        <v>43400.0</v>
      </c>
      <c r="F474" s="92" t="s">
        <v>881</v>
      </c>
      <c r="G474" s="105" t="s">
        <v>1073</v>
      </c>
      <c r="H474" s="90" t="s">
        <v>28</v>
      </c>
      <c r="I474" s="73" t="s">
        <v>21</v>
      </c>
    </row>
    <row r="475">
      <c r="A475" s="16">
        <f t="shared" si="3"/>
        <v>472</v>
      </c>
      <c r="B475" s="111" t="s">
        <v>23</v>
      </c>
      <c r="C475" s="90" t="s">
        <v>16</v>
      </c>
      <c r="D475" s="90" t="s">
        <v>1074</v>
      </c>
      <c r="E475" s="110">
        <v>43402.0</v>
      </c>
      <c r="F475" s="112" t="s">
        <v>1075</v>
      </c>
      <c r="G475" s="90" t="s">
        <v>843</v>
      </c>
      <c r="H475" s="90" t="s">
        <v>28</v>
      </c>
      <c r="I475" s="73" t="s">
        <v>21</v>
      </c>
    </row>
    <row r="476">
      <c r="A476" s="16">
        <f t="shared" si="3"/>
        <v>473</v>
      </c>
      <c r="B476" s="111" t="s">
        <v>23</v>
      </c>
      <c r="C476" s="17" t="s">
        <v>39</v>
      </c>
      <c r="D476" s="90" t="s">
        <v>942</v>
      </c>
      <c r="E476" s="113">
        <v>43401.0</v>
      </c>
      <c r="F476" s="112" t="s">
        <v>1076</v>
      </c>
      <c r="G476" s="90" t="s">
        <v>843</v>
      </c>
      <c r="H476" s="90" t="s">
        <v>28</v>
      </c>
      <c r="I476" s="73" t="s">
        <v>21</v>
      </c>
    </row>
    <row r="477">
      <c r="A477" s="16">
        <f t="shared" si="3"/>
        <v>474</v>
      </c>
      <c r="B477" s="90" t="s">
        <v>23</v>
      </c>
      <c r="C477" s="90" t="s">
        <v>16</v>
      </c>
      <c r="D477" s="90" t="s">
        <v>1077</v>
      </c>
      <c r="E477" s="110">
        <v>43411.0</v>
      </c>
      <c r="F477" s="114" t="s">
        <v>1078</v>
      </c>
      <c r="G477" s="105" t="s">
        <v>1073</v>
      </c>
      <c r="H477" s="90" t="s">
        <v>28</v>
      </c>
      <c r="I477" s="73" t="s">
        <v>21</v>
      </c>
    </row>
    <row r="478">
      <c r="A478" s="16">
        <f t="shared" si="3"/>
        <v>475</v>
      </c>
      <c r="B478" s="90" t="s">
        <v>23</v>
      </c>
      <c r="C478" s="17" t="s">
        <v>39</v>
      </c>
      <c r="D478" s="90" t="s">
        <v>1079</v>
      </c>
      <c r="E478" s="110">
        <v>43352.0</v>
      </c>
      <c r="F478" s="114" t="s">
        <v>822</v>
      </c>
      <c r="G478" s="105" t="s">
        <v>1073</v>
      </c>
      <c r="H478" s="90" t="s">
        <v>28</v>
      </c>
      <c r="I478" s="73" t="s">
        <v>21</v>
      </c>
    </row>
    <row r="479">
      <c r="A479" s="16">
        <f t="shared" si="3"/>
        <v>476</v>
      </c>
      <c r="B479" s="90" t="s">
        <v>23</v>
      </c>
      <c r="C479" s="90" t="s">
        <v>16</v>
      </c>
      <c r="D479" s="90" t="s">
        <v>1080</v>
      </c>
      <c r="E479" s="108">
        <v>43184.0</v>
      </c>
      <c r="F479" s="92" t="s">
        <v>1081</v>
      </c>
      <c r="G479" s="105" t="s">
        <v>590</v>
      </c>
      <c r="H479" s="90" t="s">
        <v>1082</v>
      </c>
      <c r="I479" s="73" t="s">
        <v>21</v>
      </c>
    </row>
    <row r="480">
      <c r="A480" s="16">
        <f t="shared" si="3"/>
        <v>477</v>
      </c>
      <c r="B480" s="90" t="s">
        <v>23</v>
      </c>
      <c r="C480" s="90" t="s">
        <v>39</v>
      </c>
      <c r="D480" s="90" t="s">
        <v>28</v>
      </c>
      <c r="E480" s="90" t="s">
        <v>28</v>
      </c>
      <c r="F480" s="92" t="s">
        <v>1083</v>
      </c>
      <c r="G480" s="90" t="s">
        <v>28</v>
      </c>
      <c r="H480" s="90" t="s">
        <v>28</v>
      </c>
      <c r="I480" s="73" t="s">
        <v>21</v>
      </c>
    </row>
    <row r="481">
      <c r="A481" s="16">
        <f t="shared" si="3"/>
        <v>478</v>
      </c>
      <c r="B481" s="90" t="s">
        <v>23</v>
      </c>
      <c r="C481" s="90" t="s">
        <v>39</v>
      </c>
      <c r="D481" s="90" t="s">
        <v>1084</v>
      </c>
      <c r="E481" s="90" t="s">
        <v>1085</v>
      </c>
      <c r="F481" s="92" t="s">
        <v>1086</v>
      </c>
      <c r="G481" s="105" t="s">
        <v>588</v>
      </c>
      <c r="H481" s="90" t="s">
        <v>28</v>
      </c>
      <c r="I481" s="73" t="s">
        <v>21</v>
      </c>
    </row>
    <row r="482">
      <c r="A482" s="16">
        <f t="shared" si="3"/>
        <v>479</v>
      </c>
      <c r="B482" s="90" t="s">
        <v>1087</v>
      </c>
      <c r="C482" s="90" t="s">
        <v>39</v>
      </c>
      <c r="D482" s="90" t="s">
        <v>1088</v>
      </c>
      <c r="E482" s="90"/>
      <c r="F482" s="92" t="s">
        <v>1089</v>
      </c>
      <c r="G482" s="105" t="s">
        <v>843</v>
      </c>
      <c r="H482" s="90"/>
      <c r="I482" s="73" t="s">
        <v>21</v>
      </c>
    </row>
    <row r="483">
      <c r="A483" s="16">
        <f t="shared" si="3"/>
        <v>480</v>
      </c>
      <c r="B483" s="90" t="s">
        <v>601</v>
      </c>
      <c r="C483" s="90" t="s">
        <v>39</v>
      </c>
      <c r="D483" s="90" t="s">
        <v>28</v>
      </c>
      <c r="E483" s="90" t="s">
        <v>28</v>
      </c>
      <c r="F483" s="92" t="s">
        <v>1090</v>
      </c>
      <c r="G483" s="105" t="s">
        <v>432</v>
      </c>
      <c r="H483" s="90" t="s">
        <v>1091</v>
      </c>
      <c r="I483" s="73" t="s">
        <v>21</v>
      </c>
    </row>
    <row r="484">
      <c r="A484" s="16">
        <f t="shared" si="3"/>
        <v>481</v>
      </c>
      <c r="B484" s="90" t="s">
        <v>601</v>
      </c>
      <c r="C484" s="90" t="s">
        <v>1092</v>
      </c>
      <c r="D484" s="90" t="s">
        <v>28</v>
      </c>
      <c r="E484" s="110">
        <v>43327.0</v>
      </c>
      <c r="F484" s="92" t="s">
        <v>1093</v>
      </c>
      <c r="G484" s="105" t="s">
        <v>588</v>
      </c>
      <c r="H484" s="90" t="s">
        <v>1091</v>
      </c>
      <c r="I484" s="73" t="s">
        <v>21</v>
      </c>
    </row>
    <row r="485">
      <c r="A485" s="16">
        <f t="shared" si="3"/>
        <v>482</v>
      </c>
      <c r="B485" s="90" t="s">
        <v>601</v>
      </c>
      <c r="C485" s="90" t="s">
        <v>39</v>
      </c>
      <c r="D485" s="90" t="s">
        <v>1094</v>
      </c>
      <c r="E485" s="90" t="s">
        <v>28</v>
      </c>
      <c r="F485" s="92" t="s">
        <v>1095</v>
      </c>
      <c r="G485" s="105" t="s">
        <v>1073</v>
      </c>
      <c r="H485" s="90" t="s">
        <v>1091</v>
      </c>
      <c r="I485" s="73" t="s">
        <v>21</v>
      </c>
    </row>
    <row r="486">
      <c r="A486" s="16">
        <f t="shared" si="3"/>
        <v>483</v>
      </c>
      <c r="B486" s="90" t="s">
        <v>601</v>
      </c>
      <c r="C486" s="90" t="s">
        <v>1092</v>
      </c>
      <c r="D486" s="90" t="s">
        <v>1094</v>
      </c>
      <c r="E486" s="90" t="s">
        <v>28</v>
      </c>
      <c r="F486" s="92" t="s">
        <v>1096</v>
      </c>
      <c r="G486" s="105" t="s">
        <v>231</v>
      </c>
      <c r="H486" s="90" t="s">
        <v>1091</v>
      </c>
      <c r="I486" s="73" t="s">
        <v>21</v>
      </c>
    </row>
    <row r="487">
      <c r="A487" s="16">
        <f t="shared" si="3"/>
        <v>484</v>
      </c>
      <c r="B487" s="90" t="s">
        <v>601</v>
      </c>
      <c r="C487" s="90" t="s">
        <v>1092</v>
      </c>
      <c r="D487" s="90" t="s">
        <v>1097</v>
      </c>
      <c r="E487" s="90" t="s">
        <v>28</v>
      </c>
      <c r="F487" s="92" t="s">
        <v>128</v>
      </c>
      <c r="G487" s="105" t="s">
        <v>19</v>
      </c>
      <c r="H487" s="90" t="s">
        <v>1091</v>
      </c>
      <c r="I487" s="73" t="s">
        <v>21</v>
      </c>
    </row>
    <row r="488">
      <c r="A488" s="16">
        <f t="shared" si="3"/>
        <v>485</v>
      </c>
      <c r="B488" s="90" t="s">
        <v>601</v>
      </c>
      <c r="C488" s="90" t="s">
        <v>1092</v>
      </c>
      <c r="D488" s="90" t="s">
        <v>1098</v>
      </c>
      <c r="E488" s="90" t="s">
        <v>1099</v>
      </c>
      <c r="F488" s="92" t="s">
        <v>1100</v>
      </c>
      <c r="G488" s="105" t="s">
        <v>588</v>
      </c>
      <c r="H488" s="90" t="s">
        <v>1101</v>
      </c>
      <c r="I488" s="73" t="s">
        <v>21</v>
      </c>
    </row>
    <row r="489">
      <c r="A489" s="16">
        <f t="shared" si="3"/>
        <v>486</v>
      </c>
      <c r="B489" s="90" t="s">
        <v>601</v>
      </c>
      <c r="C489" s="90" t="s">
        <v>453</v>
      </c>
      <c r="D489" s="90" t="s">
        <v>1102</v>
      </c>
      <c r="E489" s="90" t="s">
        <v>1103</v>
      </c>
      <c r="F489" s="112" t="s">
        <v>1104</v>
      </c>
      <c r="G489" s="90" t="s">
        <v>1105</v>
      </c>
      <c r="H489" s="90" t="s">
        <v>1106</v>
      </c>
      <c r="I489" s="73" t="s">
        <v>21</v>
      </c>
    </row>
    <row r="490">
      <c r="A490" s="16">
        <f t="shared" si="3"/>
        <v>487</v>
      </c>
      <c r="B490" s="90" t="s">
        <v>23</v>
      </c>
      <c r="C490" s="90" t="s">
        <v>39</v>
      </c>
      <c r="D490" s="90" t="s">
        <v>1107</v>
      </c>
      <c r="E490" s="109">
        <v>42798.0</v>
      </c>
      <c r="F490" s="115" t="s">
        <v>25</v>
      </c>
      <c r="G490" s="90" t="s">
        <v>1108</v>
      </c>
      <c r="H490" s="90" t="s">
        <v>1109</v>
      </c>
      <c r="I490" s="73" t="s">
        <v>21</v>
      </c>
    </row>
    <row r="491">
      <c r="A491" s="16">
        <f t="shared" si="3"/>
        <v>488</v>
      </c>
      <c r="B491" s="90" t="s">
        <v>23</v>
      </c>
      <c r="C491" s="90" t="s">
        <v>39</v>
      </c>
      <c r="D491" s="90" t="s">
        <v>1110</v>
      </c>
      <c r="E491" s="108">
        <v>43231.0</v>
      </c>
      <c r="F491" s="92" t="s">
        <v>1111</v>
      </c>
      <c r="G491" s="90" t="s">
        <v>843</v>
      </c>
      <c r="H491" s="90"/>
      <c r="I491" s="73" t="s">
        <v>21</v>
      </c>
    </row>
    <row r="492">
      <c r="A492" s="16">
        <f t="shared" si="3"/>
        <v>489</v>
      </c>
      <c r="B492" s="90" t="s">
        <v>1112</v>
      </c>
      <c r="C492" s="90" t="s">
        <v>1113</v>
      </c>
      <c r="D492" s="90"/>
      <c r="E492" s="90" t="s">
        <v>28</v>
      </c>
      <c r="F492" s="90" t="s">
        <v>28</v>
      </c>
      <c r="G492" s="90" t="s">
        <v>28</v>
      </c>
      <c r="H492" s="90" t="s">
        <v>28</v>
      </c>
      <c r="I492" s="73" t="s">
        <v>21</v>
      </c>
    </row>
    <row r="493">
      <c r="A493" s="16">
        <f t="shared" si="3"/>
        <v>490</v>
      </c>
      <c r="B493" s="90" t="s">
        <v>601</v>
      </c>
      <c r="C493" s="90" t="s">
        <v>453</v>
      </c>
      <c r="D493" s="90" t="s">
        <v>1114</v>
      </c>
      <c r="E493" s="110">
        <v>43420.0</v>
      </c>
      <c r="F493" s="92" t="s">
        <v>1115</v>
      </c>
      <c r="G493" s="90" t="s">
        <v>1105</v>
      </c>
      <c r="H493" s="90" t="s">
        <v>1116</v>
      </c>
      <c r="I493" s="73" t="s">
        <v>21</v>
      </c>
    </row>
    <row r="494">
      <c r="A494" s="16">
        <f t="shared" si="3"/>
        <v>491</v>
      </c>
      <c r="B494" s="90" t="s">
        <v>23</v>
      </c>
      <c r="C494" s="90" t="s">
        <v>1113</v>
      </c>
      <c r="D494" s="90" t="s">
        <v>1117</v>
      </c>
      <c r="E494" s="116">
        <v>43421.0</v>
      </c>
      <c r="F494" s="92" t="s">
        <v>1118</v>
      </c>
      <c r="G494" s="105" t="s">
        <v>588</v>
      </c>
      <c r="H494" s="90" t="s">
        <v>1119</v>
      </c>
      <c r="I494" s="73" t="s">
        <v>21</v>
      </c>
    </row>
    <row r="495">
      <c r="A495" s="16">
        <f t="shared" si="3"/>
        <v>492</v>
      </c>
      <c r="B495" s="90" t="s">
        <v>601</v>
      </c>
      <c r="C495" s="90" t="s">
        <v>453</v>
      </c>
      <c r="D495" s="90" t="s">
        <v>373</v>
      </c>
      <c r="E495" s="90" t="s">
        <v>1120</v>
      </c>
      <c r="F495" s="92" t="s">
        <v>1121</v>
      </c>
      <c r="G495" s="105" t="s">
        <v>1070</v>
      </c>
      <c r="H495" s="90" t="s">
        <v>1122</v>
      </c>
      <c r="I495" s="73" t="s">
        <v>21</v>
      </c>
    </row>
    <row r="496">
      <c r="A496" s="16">
        <f t="shared" si="3"/>
        <v>493</v>
      </c>
      <c r="B496" s="90" t="s">
        <v>23</v>
      </c>
      <c r="C496" s="90" t="s">
        <v>39</v>
      </c>
      <c r="D496" s="117" t="s">
        <v>1123</v>
      </c>
      <c r="E496" s="116">
        <v>43422.0</v>
      </c>
      <c r="F496" s="92" t="s">
        <v>1124</v>
      </c>
      <c r="G496" s="90" t="s">
        <v>1125</v>
      </c>
      <c r="H496" s="90" t="s">
        <v>28</v>
      </c>
      <c r="I496" s="73" t="s">
        <v>21</v>
      </c>
    </row>
    <row r="497">
      <c r="A497" s="16">
        <f t="shared" si="3"/>
        <v>494</v>
      </c>
      <c r="B497" s="90" t="s">
        <v>23</v>
      </c>
      <c r="C497" s="90" t="s">
        <v>1113</v>
      </c>
      <c r="D497" s="90" t="s">
        <v>1126</v>
      </c>
      <c r="E497" s="118">
        <v>43416.0</v>
      </c>
      <c r="F497" s="92" t="s">
        <v>1127</v>
      </c>
      <c r="G497" s="105" t="s">
        <v>1128</v>
      </c>
      <c r="H497" s="90" t="s">
        <v>28</v>
      </c>
      <c r="I497" s="73" t="s">
        <v>21</v>
      </c>
    </row>
    <row r="498">
      <c r="A498" s="16">
        <f t="shared" si="3"/>
        <v>495</v>
      </c>
      <c r="B498" s="90" t="s">
        <v>1129</v>
      </c>
      <c r="C498" s="90" t="s">
        <v>1113</v>
      </c>
      <c r="D498" s="90" t="s">
        <v>1130</v>
      </c>
      <c r="E498" s="90" t="s">
        <v>1131</v>
      </c>
      <c r="F498" s="92" t="s">
        <v>1132</v>
      </c>
      <c r="G498" s="90" t="s">
        <v>432</v>
      </c>
      <c r="H498" s="90" t="s">
        <v>1133</v>
      </c>
      <c r="I498" s="73" t="s">
        <v>21</v>
      </c>
    </row>
    <row r="499">
      <c r="A499" s="16">
        <f t="shared" si="3"/>
        <v>496</v>
      </c>
      <c r="B499" s="101" t="s">
        <v>1129</v>
      </c>
      <c r="C499" s="90" t="s">
        <v>453</v>
      </c>
      <c r="D499" s="90" t="s">
        <v>462</v>
      </c>
      <c r="E499" s="110">
        <v>43421.0</v>
      </c>
      <c r="F499" s="92" t="s">
        <v>1134</v>
      </c>
      <c r="G499" s="90" t="s">
        <v>993</v>
      </c>
      <c r="H499" s="90" t="s">
        <v>28</v>
      </c>
      <c r="I499" s="73" t="s">
        <v>21</v>
      </c>
    </row>
    <row r="500">
      <c r="A500" s="16">
        <f t="shared" si="3"/>
        <v>497</v>
      </c>
      <c r="B500" s="90" t="s">
        <v>1135</v>
      </c>
      <c r="C500" s="90" t="s">
        <v>453</v>
      </c>
      <c r="D500" s="90" t="s">
        <v>1136</v>
      </c>
      <c r="E500" s="110">
        <v>43420.0</v>
      </c>
      <c r="F500" s="92" t="s">
        <v>1137</v>
      </c>
      <c r="G500" s="105" t="s">
        <v>588</v>
      </c>
      <c r="H500" s="90" t="s">
        <v>1138</v>
      </c>
      <c r="I500" s="73" t="s">
        <v>21</v>
      </c>
    </row>
    <row r="501">
      <c r="A501" s="16">
        <f t="shared" si="3"/>
        <v>498</v>
      </c>
      <c r="B501" s="90" t="s">
        <v>28</v>
      </c>
      <c r="C501" s="90" t="s">
        <v>28</v>
      </c>
      <c r="D501" s="90" t="s">
        <v>28</v>
      </c>
      <c r="E501" s="110">
        <v>43420.0</v>
      </c>
      <c r="F501" s="92" t="s">
        <v>1139</v>
      </c>
      <c r="G501" s="105" t="s">
        <v>588</v>
      </c>
      <c r="H501" s="90" t="s">
        <v>28</v>
      </c>
      <c r="I501" s="73" t="s">
        <v>21</v>
      </c>
    </row>
    <row r="502">
      <c r="A502" s="16">
        <f t="shared" si="3"/>
        <v>499</v>
      </c>
      <c r="B502" s="90" t="s">
        <v>1140</v>
      </c>
      <c r="C502" s="90" t="s">
        <v>1141</v>
      </c>
      <c r="D502" s="90" t="s">
        <v>1136</v>
      </c>
      <c r="E502" s="110">
        <v>43420.0</v>
      </c>
      <c r="F502" s="92" t="s">
        <v>1142</v>
      </c>
      <c r="G502" s="105" t="s">
        <v>1073</v>
      </c>
      <c r="H502" s="90" t="s">
        <v>1143</v>
      </c>
      <c r="I502" s="73" t="s">
        <v>21</v>
      </c>
    </row>
    <row r="503">
      <c r="A503" s="16">
        <f t="shared" si="3"/>
        <v>500</v>
      </c>
      <c r="B503" s="90" t="s">
        <v>601</v>
      </c>
      <c r="C503" s="90" t="s">
        <v>1144</v>
      </c>
      <c r="D503" s="90" t="s">
        <v>1047</v>
      </c>
      <c r="E503" s="107">
        <v>43200.0</v>
      </c>
      <c r="F503" s="92" t="s">
        <v>1145</v>
      </c>
      <c r="G503" s="105" t="s">
        <v>1070</v>
      </c>
      <c r="H503" s="90" t="s">
        <v>1146</v>
      </c>
      <c r="I503" s="73" t="s">
        <v>21</v>
      </c>
    </row>
    <row r="504">
      <c r="A504" s="16">
        <f t="shared" si="3"/>
        <v>501</v>
      </c>
      <c r="B504" s="90" t="s">
        <v>1129</v>
      </c>
      <c r="C504" s="90" t="s">
        <v>861</v>
      </c>
      <c r="D504" s="90" t="s">
        <v>1147</v>
      </c>
      <c r="E504" s="90" t="s">
        <v>1148</v>
      </c>
      <c r="F504" s="92" t="s">
        <v>1149</v>
      </c>
      <c r="G504" s="105" t="s">
        <v>588</v>
      </c>
      <c r="H504" s="90" t="s">
        <v>1150</v>
      </c>
      <c r="I504" s="73" t="s">
        <v>21</v>
      </c>
    </row>
    <row r="505">
      <c r="A505" s="16">
        <f t="shared" si="3"/>
        <v>502</v>
      </c>
      <c r="B505" s="90" t="s">
        <v>23</v>
      </c>
      <c r="C505" s="90" t="s">
        <v>861</v>
      </c>
      <c r="D505" s="90" t="s">
        <v>295</v>
      </c>
      <c r="E505" s="109">
        <v>43423.0</v>
      </c>
      <c r="F505" s="92" t="s">
        <v>1151</v>
      </c>
      <c r="G505" s="105" t="s">
        <v>588</v>
      </c>
      <c r="H505" s="90" t="s">
        <v>1152</v>
      </c>
      <c r="I505" s="73" t="s">
        <v>21</v>
      </c>
    </row>
    <row r="506">
      <c r="A506" s="16">
        <f t="shared" si="3"/>
        <v>503</v>
      </c>
      <c r="B506" s="90" t="s">
        <v>72</v>
      </c>
      <c r="C506" s="90" t="s">
        <v>1113</v>
      </c>
      <c r="D506" s="90" t="s">
        <v>295</v>
      </c>
      <c r="E506" s="110">
        <v>43205.0</v>
      </c>
      <c r="F506" s="92" t="s">
        <v>1153</v>
      </c>
      <c r="G506" s="105" t="s">
        <v>1154</v>
      </c>
      <c r="H506" s="90" t="s">
        <v>1155</v>
      </c>
      <c r="I506" s="73" t="s">
        <v>21</v>
      </c>
    </row>
    <row r="507">
      <c r="A507" s="16">
        <f t="shared" si="3"/>
        <v>504</v>
      </c>
      <c r="B507" s="90" t="s">
        <v>72</v>
      </c>
      <c r="C507" s="90" t="s">
        <v>453</v>
      </c>
      <c r="D507" s="90" t="s">
        <v>1156</v>
      </c>
      <c r="E507" s="110">
        <v>43423.0</v>
      </c>
      <c r="F507" s="92" t="s">
        <v>1157</v>
      </c>
      <c r="G507" s="105" t="s">
        <v>588</v>
      </c>
      <c r="H507" s="90" t="s">
        <v>1158</v>
      </c>
      <c r="I507" s="73" t="s">
        <v>21</v>
      </c>
    </row>
    <row r="508">
      <c r="A508" s="16">
        <f t="shared" si="3"/>
        <v>505</v>
      </c>
      <c r="B508" s="90" t="s">
        <v>1135</v>
      </c>
      <c r="C508" s="90" t="s">
        <v>1113</v>
      </c>
      <c r="D508" s="90" t="s">
        <v>1159</v>
      </c>
      <c r="E508" s="110">
        <v>43423.0</v>
      </c>
      <c r="F508" s="92" t="s">
        <v>1160</v>
      </c>
      <c r="G508" s="105" t="s">
        <v>588</v>
      </c>
      <c r="H508" s="90" t="s">
        <v>28</v>
      </c>
      <c r="I508" s="73" t="s">
        <v>21</v>
      </c>
    </row>
    <row r="509">
      <c r="A509" s="16">
        <f t="shared" si="3"/>
        <v>506</v>
      </c>
      <c r="B509" s="90" t="s">
        <v>1161</v>
      </c>
      <c r="C509" s="90" t="s">
        <v>244</v>
      </c>
      <c r="D509" s="99" t="s">
        <v>1162</v>
      </c>
      <c r="E509" s="110">
        <v>43423.0</v>
      </c>
      <c r="F509" s="92" t="s">
        <v>1163</v>
      </c>
      <c r="G509" s="105" t="s">
        <v>588</v>
      </c>
      <c r="H509" s="90" t="s">
        <v>28</v>
      </c>
      <c r="I509" s="73" t="s">
        <v>21</v>
      </c>
    </row>
    <row r="510">
      <c r="A510" s="16">
        <f t="shared" si="3"/>
        <v>507</v>
      </c>
      <c r="B510" s="90" t="s">
        <v>72</v>
      </c>
      <c r="C510" s="90" t="s">
        <v>244</v>
      </c>
      <c r="D510" s="90" t="s">
        <v>125</v>
      </c>
      <c r="E510" s="110">
        <v>43419.0</v>
      </c>
      <c r="F510" s="92" t="s">
        <v>1164</v>
      </c>
      <c r="G510" s="105" t="s">
        <v>588</v>
      </c>
      <c r="H510" s="90" t="s">
        <v>1165</v>
      </c>
      <c r="I510" s="73" t="s">
        <v>21</v>
      </c>
    </row>
    <row r="511">
      <c r="A511" s="16">
        <f t="shared" si="3"/>
        <v>508</v>
      </c>
      <c r="B511" s="90" t="s">
        <v>23</v>
      </c>
      <c r="C511" s="90" t="s">
        <v>453</v>
      </c>
      <c r="D511" s="90" t="s">
        <v>1166</v>
      </c>
      <c r="E511" s="110">
        <v>43393.0</v>
      </c>
      <c r="F511" s="92" t="s">
        <v>1167</v>
      </c>
      <c r="G511" s="105" t="s">
        <v>588</v>
      </c>
      <c r="H511" s="90" t="s">
        <v>28</v>
      </c>
      <c r="I511" s="73" t="s">
        <v>21</v>
      </c>
    </row>
    <row r="512">
      <c r="A512" s="16">
        <f t="shared" si="3"/>
        <v>509</v>
      </c>
      <c r="B512" s="90" t="s">
        <v>23</v>
      </c>
      <c r="C512" s="90" t="s">
        <v>453</v>
      </c>
      <c r="D512" s="90" t="s">
        <v>1166</v>
      </c>
      <c r="E512" s="110">
        <v>43413.0</v>
      </c>
      <c r="F512" s="92" t="s">
        <v>1168</v>
      </c>
      <c r="G512" s="105" t="s">
        <v>588</v>
      </c>
      <c r="H512" s="90" t="s">
        <v>28</v>
      </c>
      <c r="I512" s="73" t="s">
        <v>21</v>
      </c>
    </row>
    <row r="513">
      <c r="A513" s="16">
        <f t="shared" si="3"/>
        <v>510</v>
      </c>
      <c r="B513" s="90" t="s">
        <v>72</v>
      </c>
      <c r="C513" s="90" t="s">
        <v>453</v>
      </c>
      <c r="D513" s="90" t="s">
        <v>249</v>
      </c>
      <c r="E513" s="110">
        <v>43316.0</v>
      </c>
      <c r="F513" s="92" t="s">
        <v>1169</v>
      </c>
      <c r="G513" s="105" t="s">
        <v>588</v>
      </c>
      <c r="H513" s="90" t="s">
        <v>28</v>
      </c>
      <c r="I513" s="73" t="s">
        <v>21</v>
      </c>
    </row>
    <row r="514">
      <c r="A514" s="16">
        <f t="shared" si="3"/>
        <v>511</v>
      </c>
      <c r="B514" s="90" t="s">
        <v>28</v>
      </c>
      <c r="C514" s="90" t="s">
        <v>39</v>
      </c>
      <c r="D514" s="90" t="s">
        <v>1170</v>
      </c>
      <c r="E514" s="110">
        <v>43426.0</v>
      </c>
      <c r="F514" s="92" t="s">
        <v>1171</v>
      </c>
      <c r="G514" s="105" t="s">
        <v>588</v>
      </c>
      <c r="H514" s="90" t="s">
        <v>28</v>
      </c>
      <c r="I514" s="73" t="s">
        <v>21</v>
      </c>
    </row>
    <row r="515">
      <c r="A515" s="16">
        <f t="shared" si="3"/>
        <v>512</v>
      </c>
      <c r="B515" s="90" t="s">
        <v>1172</v>
      </c>
      <c r="C515" s="90" t="s">
        <v>453</v>
      </c>
      <c r="D515" s="90" t="s">
        <v>1173</v>
      </c>
      <c r="E515" s="110">
        <v>43381.0</v>
      </c>
      <c r="F515" s="92" t="s">
        <v>1174</v>
      </c>
      <c r="G515" s="90" t="s">
        <v>843</v>
      </c>
      <c r="H515" s="90" t="s">
        <v>1175</v>
      </c>
      <c r="I515" s="73" t="s">
        <v>21</v>
      </c>
    </row>
    <row r="516">
      <c r="A516" s="16">
        <f t="shared" si="3"/>
        <v>513</v>
      </c>
      <c r="B516" s="90" t="s">
        <v>23</v>
      </c>
      <c r="C516" s="90" t="s">
        <v>16</v>
      </c>
      <c r="D516" s="90" t="s">
        <v>418</v>
      </c>
      <c r="E516" s="110">
        <v>43427.0</v>
      </c>
      <c r="F516" s="92" t="s">
        <v>1176</v>
      </c>
      <c r="G516" s="119">
        <v>43104.0</v>
      </c>
      <c r="H516" s="90" t="s">
        <v>28</v>
      </c>
      <c r="I516" s="73" t="s">
        <v>21</v>
      </c>
    </row>
    <row r="517">
      <c r="A517" s="16">
        <f t="shared" si="3"/>
        <v>514</v>
      </c>
      <c r="B517" s="90" t="s">
        <v>601</v>
      </c>
      <c r="C517" s="90" t="s">
        <v>1177</v>
      </c>
      <c r="D517" s="90" t="s">
        <v>125</v>
      </c>
      <c r="E517" s="90" t="s">
        <v>1178</v>
      </c>
      <c r="F517" s="92" t="s">
        <v>1179</v>
      </c>
      <c r="G517" s="90" t="s">
        <v>843</v>
      </c>
      <c r="H517" s="90" t="s">
        <v>1180</v>
      </c>
      <c r="I517" s="73" t="s">
        <v>21</v>
      </c>
    </row>
    <row r="518">
      <c r="A518" s="16">
        <f t="shared" si="3"/>
        <v>515</v>
      </c>
      <c r="B518" s="90" t="s">
        <v>23</v>
      </c>
      <c r="C518" s="90" t="s">
        <v>244</v>
      </c>
      <c r="D518" s="90" t="s">
        <v>28</v>
      </c>
      <c r="E518" s="90" t="s">
        <v>1178</v>
      </c>
      <c r="F518" s="92" t="s">
        <v>1181</v>
      </c>
      <c r="G518" s="119">
        <v>43104.0</v>
      </c>
      <c r="H518" s="90" t="s">
        <v>28</v>
      </c>
      <c r="I518" s="73" t="s">
        <v>21</v>
      </c>
    </row>
    <row r="519">
      <c r="A519" s="16">
        <f t="shared" si="3"/>
        <v>516</v>
      </c>
      <c r="B519" s="90" t="s">
        <v>372</v>
      </c>
      <c r="C519" s="90" t="s">
        <v>453</v>
      </c>
      <c r="D519" s="99" t="s">
        <v>94</v>
      </c>
      <c r="E519" s="110">
        <v>43424.0</v>
      </c>
      <c r="F519" s="92" t="s">
        <v>1182</v>
      </c>
      <c r="G519" s="90" t="s">
        <v>843</v>
      </c>
      <c r="H519" s="90" t="s">
        <v>1183</v>
      </c>
      <c r="I519" s="73" t="s">
        <v>21</v>
      </c>
    </row>
    <row r="520">
      <c r="A520" s="16">
        <f t="shared" si="3"/>
        <v>517</v>
      </c>
      <c r="B520" s="96" t="s">
        <v>23</v>
      </c>
      <c r="C520" s="96" t="s">
        <v>453</v>
      </c>
      <c r="D520" s="96" t="s">
        <v>418</v>
      </c>
      <c r="E520" s="120">
        <v>43427.0</v>
      </c>
      <c r="F520" s="121" t="s">
        <v>1184</v>
      </c>
      <c r="G520" s="90" t="s">
        <v>843</v>
      </c>
      <c r="H520" s="122" t="s">
        <v>1185</v>
      </c>
      <c r="I520" s="73" t="s">
        <v>21</v>
      </c>
    </row>
    <row r="521">
      <c r="A521" s="16">
        <f t="shared" si="3"/>
        <v>518</v>
      </c>
      <c r="B521" s="90" t="s">
        <v>23</v>
      </c>
      <c r="C521" s="90" t="s">
        <v>1186</v>
      </c>
      <c r="D521" s="99" t="s">
        <v>1187</v>
      </c>
      <c r="E521" s="110">
        <v>43420.0</v>
      </c>
      <c r="F521" s="92" t="s">
        <v>1188</v>
      </c>
      <c r="G521" s="90" t="s">
        <v>843</v>
      </c>
      <c r="H521" s="90" t="s">
        <v>1189</v>
      </c>
      <c r="I521" s="73" t="s">
        <v>21</v>
      </c>
    </row>
    <row r="522">
      <c r="A522" s="16">
        <f t="shared" si="3"/>
        <v>519</v>
      </c>
      <c r="B522" s="90" t="s">
        <v>23</v>
      </c>
      <c r="C522" s="90" t="s">
        <v>453</v>
      </c>
      <c r="D522" s="90" t="s">
        <v>1190</v>
      </c>
      <c r="E522" s="110">
        <v>43352.0</v>
      </c>
      <c r="F522" s="92" t="s">
        <v>1191</v>
      </c>
      <c r="G522" s="90" t="s">
        <v>843</v>
      </c>
      <c r="H522" s="90" t="s">
        <v>1192</v>
      </c>
      <c r="I522" s="73" t="s">
        <v>21</v>
      </c>
    </row>
    <row r="523">
      <c r="A523" s="16">
        <f t="shared" si="3"/>
        <v>520</v>
      </c>
      <c r="B523" s="90" t="s">
        <v>601</v>
      </c>
      <c r="C523" s="90" t="s">
        <v>244</v>
      </c>
      <c r="D523" s="90" t="s">
        <v>1193</v>
      </c>
      <c r="E523" s="90" t="s">
        <v>1194</v>
      </c>
      <c r="F523" s="92" t="s">
        <v>1195</v>
      </c>
      <c r="G523" s="105" t="s">
        <v>588</v>
      </c>
      <c r="H523" s="90" t="s">
        <v>1196</v>
      </c>
      <c r="I523" s="73" t="s">
        <v>21</v>
      </c>
    </row>
    <row r="524">
      <c r="A524" s="16">
        <f t="shared" si="3"/>
        <v>521</v>
      </c>
      <c r="B524" s="90" t="s">
        <v>15</v>
      </c>
      <c r="C524" s="90" t="s">
        <v>453</v>
      </c>
      <c r="D524" s="90" t="s">
        <v>1197</v>
      </c>
      <c r="E524" s="90" t="s">
        <v>1198</v>
      </c>
      <c r="F524" s="92" t="s">
        <v>1199</v>
      </c>
      <c r="G524" s="105" t="s">
        <v>588</v>
      </c>
      <c r="H524" s="90" t="s">
        <v>1200</v>
      </c>
      <c r="I524" s="73" t="s">
        <v>21</v>
      </c>
    </row>
    <row r="525">
      <c r="A525" s="16">
        <f t="shared" si="3"/>
        <v>522</v>
      </c>
      <c r="B525" s="90" t="s">
        <v>23</v>
      </c>
      <c r="C525" s="90" t="s">
        <v>1201</v>
      </c>
      <c r="D525" s="90" t="s">
        <v>1202</v>
      </c>
      <c r="E525" s="90" t="s">
        <v>1203</v>
      </c>
      <c r="F525" s="92" t="s">
        <v>1204</v>
      </c>
      <c r="G525" s="90" t="s">
        <v>1205</v>
      </c>
      <c r="H525" s="90" t="s">
        <v>1206</v>
      </c>
      <c r="I525" s="73" t="s">
        <v>21</v>
      </c>
    </row>
    <row r="526">
      <c r="A526" s="16">
        <f t="shared" si="3"/>
        <v>523</v>
      </c>
      <c r="B526" s="90" t="s">
        <v>23</v>
      </c>
      <c r="C526" s="90" t="s">
        <v>1201</v>
      </c>
      <c r="D526" s="90" t="s">
        <v>1202</v>
      </c>
      <c r="E526" s="110">
        <v>43426.0</v>
      </c>
      <c r="F526" s="92" t="s">
        <v>1207</v>
      </c>
      <c r="G526" s="90" t="s">
        <v>1205</v>
      </c>
      <c r="H526" s="90" t="s">
        <v>1208</v>
      </c>
      <c r="I526" s="73" t="s">
        <v>21</v>
      </c>
    </row>
    <row r="527">
      <c r="A527" s="16">
        <f t="shared" si="3"/>
        <v>524</v>
      </c>
      <c r="B527" s="90" t="s">
        <v>601</v>
      </c>
      <c r="C527" s="90" t="s">
        <v>28</v>
      </c>
      <c r="D527" s="90" t="s">
        <v>1209</v>
      </c>
      <c r="E527" s="110">
        <v>43426.0</v>
      </c>
      <c r="F527" s="92" t="s">
        <v>1210</v>
      </c>
      <c r="G527" s="90" t="s">
        <v>1205</v>
      </c>
      <c r="H527" s="90" t="s">
        <v>28</v>
      </c>
      <c r="I527" s="73" t="s">
        <v>21</v>
      </c>
    </row>
    <row r="528">
      <c r="A528" s="16">
        <f t="shared" si="3"/>
        <v>525</v>
      </c>
      <c r="B528" s="90" t="s">
        <v>23</v>
      </c>
      <c r="C528" s="90" t="s">
        <v>39</v>
      </c>
      <c r="D528" s="90" t="s">
        <v>1202</v>
      </c>
      <c r="E528" s="110">
        <v>43430.0</v>
      </c>
      <c r="F528" s="92" t="s">
        <v>1211</v>
      </c>
      <c r="G528" s="90" t="s">
        <v>1205</v>
      </c>
      <c r="H528" s="90" t="s">
        <v>28</v>
      </c>
      <c r="I528" s="73" t="s">
        <v>21</v>
      </c>
    </row>
    <row r="529">
      <c r="A529" s="16">
        <f t="shared" si="3"/>
        <v>526</v>
      </c>
      <c r="B529" s="90" t="s">
        <v>23</v>
      </c>
      <c r="C529" s="90" t="s">
        <v>244</v>
      </c>
      <c r="D529" s="90" t="s">
        <v>1212</v>
      </c>
      <c r="E529" s="110">
        <v>43429.0</v>
      </c>
      <c r="F529" s="92" t="s">
        <v>1213</v>
      </c>
      <c r="G529" s="90" t="s">
        <v>1205</v>
      </c>
      <c r="H529" s="90" t="s">
        <v>28</v>
      </c>
      <c r="I529" s="73" t="s">
        <v>21</v>
      </c>
    </row>
    <row r="530">
      <c r="A530" s="16">
        <f t="shared" si="3"/>
        <v>527</v>
      </c>
      <c r="B530" s="90" t="s">
        <v>1214</v>
      </c>
      <c r="C530" s="90" t="s">
        <v>39</v>
      </c>
      <c r="D530" s="90" t="s">
        <v>1215</v>
      </c>
      <c r="E530" s="110">
        <v>43389.0</v>
      </c>
      <c r="F530" s="92" t="s">
        <v>1216</v>
      </c>
      <c r="G530" s="105" t="s">
        <v>588</v>
      </c>
      <c r="H530" s="90" t="s">
        <v>1217</v>
      </c>
      <c r="I530" s="73" t="s">
        <v>21</v>
      </c>
    </row>
    <row r="531">
      <c r="A531" s="16">
        <f t="shared" si="3"/>
        <v>528</v>
      </c>
      <c r="B531" s="90" t="s">
        <v>197</v>
      </c>
      <c r="C531" s="90" t="s">
        <v>244</v>
      </c>
      <c r="D531" s="90" t="s">
        <v>1218</v>
      </c>
      <c r="E531" s="110">
        <v>43427.0</v>
      </c>
      <c r="F531" s="92" t="s">
        <v>1219</v>
      </c>
      <c r="G531" s="105" t="s">
        <v>588</v>
      </c>
      <c r="H531" s="90" t="s">
        <v>1220</v>
      </c>
      <c r="I531" s="73" t="s">
        <v>21</v>
      </c>
    </row>
    <row r="532">
      <c r="A532" s="16">
        <f t="shared" si="3"/>
        <v>529</v>
      </c>
      <c r="B532" s="90" t="s">
        <v>601</v>
      </c>
      <c r="C532" s="90" t="s">
        <v>39</v>
      </c>
      <c r="D532" s="90" t="s">
        <v>1221</v>
      </c>
      <c r="E532" s="90" t="s">
        <v>1222</v>
      </c>
      <c r="F532" s="92" t="s">
        <v>1223</v>
      </c>
      <c r="G532" s="90" t="s">
        <v>843</v>
      </c>
      <c r="H532" s="90" t="s">
        <v>1224</v>
      </c>
      <c r="I532" s="73" t="s">
        <v>21</v>
      </c>
    </row>
    <row r="533">
      <c r="A533" s="16">
        <f t="shared" si="3"/>
        <v>530</v>
      </c>
      <c r="B533" s="90" t="s">
        <v>23</v>
      </c>
      <c r="C533" s="90" t="s">
        <v>39</v>
      </c>
      <c r="D533" s="90" t="s">
        <v>1225</v>
      </c>
      <c r="E533" s="109">
        <v>43427.0</v>
      </c>
      <c r="F533" s="92" t="s">
        <v>1226</v>
      </c>
      <c r="G533" s="105" t="s">
        <v>588</v>
      </c>
      <c r="H533" s="90" t="s">
        <v>1227</v>
      </c>
      <c r="I533" s="73" t="s">
        <v>21</v>
      </c>
    </row>
    <row r="534">
      <c r="A534" s="16">
        <f t="shared" si="3"/>
        <v>531</v>
      </c>
      <c r="B534" s="90" t="s">
        <v>197</v>
      </c>
      <c r="C534" s="90" t="s">
        <v>244</v>
      </c>
      <c r="D534" s="99" t="s">
        <v>858</v>
      </c>
      <c r="E534" s="110">
        <v>43432.0</v>
      </c>
      <c r="F534" s="92" t="s">
        <v>1228</v>
      </c>
      <c r="G534" s="105" t="s">
        <v>588</v>
      </c>
      <c r="H534" s="90" t="s">
        <v>1229</v>
      </c>
      <c r="I534" s="73" t="s">
        <v>21</v>
      </c>
    </row>
    <row r="535">
      <c r="A535" s="16">
        <f t="shared" si="3"/>
        <v>532</v>
      </c>
      <c r="B535" s="90" t="s">
        <v>23</v>
      </c>
      <c r="C535" s="90" t="s">
        <v>39</v>
      </c>
      <c r="D535" s="90" t="s">
        <v>1230</v>
      </c>
      <c r="E535" s="110">
        <v>43431.0</v>
      </c>
      <c r="F535" s="92" t="s">
        <v>1231</v>
      </c>
      <c r="G535" s="105" t="s">
        <v>1073</v>
      </c>
      <c r="H535" s="90" t="s">
        <v>1232</v>
      </c>
      <c r="I535" s="73" t="s">
        <v>21</v>
      </c>
    </row>
    <row r="536">
      <c r="A536" s="16">
        <f t="shared" si="3"/>
        <v>533</v>
      </c>
      <c r="B536" s="90"/>
      <c r="C536" s="90" t="s">
        <v>39</v>
      </c>
      <c r="D536" s="90"/>
      <c r="E536" s="90"/>
      <c r="F536" s="92" t="s">
        <v>1061</v>
      </c>
      <c r="G536" s="105" t="s">
        <v>1073</v>
      </c>
      <c r="H536" s="90" t="s">
        <v>28</v>
      </c>
      <c r="I536" s="73" t="s">
        <v>21</v>
      </c>
    </row>
    <row r="537">
      <c r="A537" s="16">
        <f t="shared" si="3"/>
        <v>534</v>
      </c>
      <c r="B537" s="90" t="s">
        <v>601</v>
      </c>
      <c r="C537" s="90" t="s">
        <v>50</v>
      </c>
      <c r="D537" s="90" t="s">
        <v>1233</v>
      </c>
      <c r="E537" s="109">
        <v>43433.0</v>
      </c>
      <c r="F537" s="92" t="s">
        <v>1127</v>
      </c>
      <c r="G537" s="105" t="s">
        <v>1073</v>
      </c>
      <c r="H537" s="90" t="s">
        <v>1234</v>
      </c>
      <c r="I537" s="73" t="s">
        <v>21</v>
      </c>
    </row>
    <row r="538">
      <c r="A538" s="16">
        <f t="shared" si="3"/>
        <v>535</v>
      </c>
      <c r="B538" s="90" t="s">
        <v>23</v>
      </c>
      <c r="C538" s="90" t="s">
        <v>39</v>
      </c>
      <c r="D538" s="90" t="s">
        <v>1235</v>
      </c>
      <c r="E538" s="107">
        <v>43371.0</v>
      </c>
      <c r="F538" s="92" t="s">
        <v>1236</v>
      </c>
      <c r="G538" s="105" t="s">
        <v>850</v>
      </c>
      <c r="H538" s="90" t="s">
        <v>28</v>
      </c>
      <c r="I538" s="73" t="s">
        <v>21</v>
      </c>
    </row>
    <row r="539">
      <c r="A539" s="16">
        <f t="shared" si="3"/>
        <v>536</v>
      </c>
      <c r="B539" s="123" t="s">
        <v>601</v>
      </c>
      <c r="C539" s="90" t="s">
        <v>244</v>
      </c>
      <c r="D539" s="90" t="s">
        <v>1237</v>
      </c>
      <c r="E539" s="90" t="s">
        <v>1238</v>
      </c>
      <c r="F539" s="92" t="s">
        <v>1239</v>
      </c>
      <c r="G539" s="90" t="s">
        <v>843</v>
      </c>
      <c r="H539" s="90" t="s">
        <v>1240</v>
      </c>
      <c r="I539" s="73" t="s">
        <v>21</v>
      </c>
    </row>
    <row r="540">
      <c r="A540" s="16">
        <f t="shared" si="3"/>
        <v>537</v>
      </c>
      <c r="B540" s="90" t="s">
        <v>23</v>
      </c>
      <c r="C540" s="90" t="s">
        <v>1241</v>
      </c>
      <c r="D540" s="90" t="s">
        <v>1242</v>
      </c>
      <c r="E540" s="90" t="s">
        <v>1178</v>
      </c>
      <c r="F540" s="92" t="s">
        <v>1243</v>
      </c>
      <c r="G540" s="90" t="s">
        <v>1244</v>
      </c>
      <c r="H540" s="90" t="s">
        <v>846</v>
      </c>
      <c r="I540" s="73" t="s">
        <v>21</v>
      </c>
    </row>
    <row r="541">
      <c r="A541" s="16">
        <f t="shared" si="3"/>
        <v>538</v>
      </c>
      <c r="B541" s="90" t="s">
        <v>1028</v>
      </c>
      <c r="C541" s="90" t="s">
        <v>39</v>
      </c>
      <c r="D541" s="90" t="s">
        <v>1245</v>
      </c>
      <c r="E541" s="118">
        <v>43431.0</v>
      </c>
      <c r="F541" s="92" t="s">
        <v>1246</v>
      </c>
      <c r="G541" s="105" t="s">
        <v>1073</v>
      </c>
      <c r="H541" s="90" t="s">
        <v>1247</v>
      </c>
      <c r="I541" s="73" t="s">
        <v>21</v>
      </c>
    </row>
    <row r="542">
      <c r="A542" s="16">
        <f t="shared" si="3"/>
        <v>539</v>
      </c>
      <c r="B542" s="90" t="s">
        <v>601</v>
      </c>
      <c r="C542" s="90" t="s">
        <v>244</v>
      </c>
      <c r="D542" s="99" t="s">
        <v>1248</v>
      </c>
      <c r="E542" s="90" t="s">
        <v>1249</v>
      </c>
      <c r="F542" s="92" t="s">
        <v>1250</v>
      </c>
      <c r="G542" s="105" t="s">
        <v>588</v>
      </c>
      <c r="H542" s="90" t="s">
        <v>28</v>
      </c>
      <c r="I542" s="73" t="s">
        <v>21</v>
      </c>
    </row>
    <row r="543">
      <c r="A543" s="16">
        <f t="shared" si="3"/>
        <v>540</v>
      </c>
      <c r="B543" s="90" t="s">
        <v>601</v>
      </c>
      <c r="C543" s="90" t="s">
        <v>244</v>
      </c>
      <c r="D543" s="99" t="s">
        <v>522</v>
      </c>
      <c r="E543" s="90" t="s">
        <v>1099</v>
      </c>
      <c r="F543" s="92" t="s">
        <v>1251</v>
      </c>
      <c r="G543" s="105" t="s">
        <v>588</v>
      </c>
      <c r="H543" s="90" t="s">
        <v>1252</v>
      </c>
      <c r="I543" s="73" t="s">
        <v>21</v>
      </c>
    </row>
    <row r="544">
      <c r="A544" s="16">
        <f t="shared" si="3"/>
        <v>541</v>
      </c>
      <c r="B544" s="90"/>
      <c r="C544" s="90" t="s">
        <v>244</v>
      </c>
      <c r="D544" s="99" t="s">
        <v>1253</v>
      </c>
      <c r="E544" s="90" t="s">
        <v>1178</v>
      </c>
      <c r="F544" s="92" t="s">
        <v>1254</v>
      </c>
      <c r="G544" s="105" t="s">
        <v>588</v>
      </c>
      <c r="H544" s="90" t="s">
        <v>28</v>
      </c>
      <c r="I544" s="73" t="s">
        <v>21</v>
      </c>
    </row>
    <row r="545">
      <c r="A545" s="16">
        <f t="shared" si="3"/>
        <v>542</v>
      </c>
      <c r="B545" s="90" t="s">
        <v>1255</v>
      </c>
      <c r="C545" s="90" t="s">
        <v>39</v>
      </c>
      <c r="D545" s="90" t="s">
        <v>1256</v>
      </c>
      <c r="E545" s="90" t="s">
        <v>1198</v>
      </c>
      <c r="F545" s="92" t="s">
        <v>1257</v>
      </c>
      <c r="G545" s="105" t="s">
        <v>588</v>
      </c>
      <c r="H545" s="90" t="s">
        <v>1258</v>
      </c>
      <c r="I545" s="73" t="s">
        <v>21</v>
      </c>
    </row>
    <row r="546">
      <c r="A546" s="16">
        <f t="shared" si="3"/>
        <v>543</v>
      </c>
      <c r="B546" s="90" t="s">
        <v>72</v>
      </c>
      <c r="C546" s="90" t="s">
        <v>16</v>
      </c>
      <c r="D546" s="90" t="s">
        <v>28</v>
      </c>
      <c r="E546" s="90" t="s">
        <v>28</v>
      </c>
      <c r="F546" s="92" t="s">
        <v>1259</v>
      </c>
      <c r="G546" s="90" t="s">
        <v>131</v>
      </c>
      <c r="H546" s="90" t="s">
        <v>1260</v>
      </c>
      <c r="I546" s="73" t="s">
        <v>21</v>
      </c>
    </row>
    <row r="547">
      <c r="A547" s="16">
        <f t="shared" si="3"/>
        <v>544</v>
      </c>
      <c r="B547" s="90" t="s">
        <v>23</v>
      </c>
      <c r="C547" s="90" t="s">
        <v>16</v>
      </c>
      <c r="D547" s="90" t="s">
        <v>567</v>
      </c>
      <c r="E547" s="110">
        <v>43414.0</v>
      </c>
      <c r="F547" s="92" t="s">
        <v>1261</v>
      </c>
      <c r="G547" s="90" t="s">
        <v>590</v>
      </c>
      <c r="H547" s="90" t="s">
        <v>692</v>
      </c>
      <c r="I547" s="73" t="s">
        <v>21</v>
      </c>
    </row>
    <row r="548">
      <c r="A548" s="16">
        <f t="shared" si="3"/>
        <v>545</v>
      </c>
      <c r="B548" s="90" t="s">
        <v>1262</v>
      </c>
      <c r="C548" s="90" t="s">
        <v>39</v>
      </c>
      <c r="D548" s="90" t="s">
        <v>28</v>
      </c>
      <c r="E548" s="110">
        <v>43384.0</v>
      </c>
      <c r="F548" s="92" t="s">
        <v>1263</v>
      </c>
      <c r="G548" s="90" t="s">
        <v>590</v>
      </c>
      <c r="H548" s="90" t="s">
        <v>28</v>
      </c>
      <c r="I548" s="73" t="s">
        <v>21</v>
      </c>
    </row>
    <row r="549">
      <c r="A549" s="16">
        <f t="shared" si="3"/>
        <v>546</v>
      </c>
      <c r="B549" s="90" t="s">
        <v>601</v>
      </c>
      <c r="C549" s="90" t="s">
        <v>244</v>
      </c>
      <c r="D549" s="90" t="s">
        <v>213</v>
      </c>
      <c r="E549" s="108">
        <v>42797.0</v>
      </c>
      <c r="F549" s="92" t="s">
        <v>1264</v>
      </c>
      <c r="G549" s="90" t="s">
        <v>19</v>
      </c>
      <c r="H549" s="90" t="s">
        <v>1265</v>
      </c>
      <c r="I549" s="73" t="s">
        <v>21</v>
      </c>
    </row>
    <row r="550">
      <c r="A550" s="16">
        <f t="shared" si="3"/>
        <v>547</v>
      </c>
      <c r="B550" s="90" t="s">
        <v>23</v>
      </c>
      <c r="C550" s="90" t="s">
        <v>39</v>
      </c>
      <c r="D550" s="90" t="s">
        <v>1266</v>
      </c>
      <c r="E550" s="108">
        <v>43326.0</v>
      </c>
      <c r="F550" s="92" t="s">
        <v>1267</v>
      </c>
      <c r="G550" s="119">
        <v>36530.0</v>
      </c>
      <c r="H550" s="90" t="s">
        <v>1268</v>
      </c>
      <c r="I550" s="73" t="s">
        <v>21</v>
      </c>
    </row>
    <row r="551">
      <c r="A551" s="16">
        <f t="shared" si="3"/>
        <v>548</v>
      </c>
      <c r="B551" s="90" t="s">
        <v>601</v>
      </c>
      <c r="C551" s="90" t="s">
        <v>39</v>
      </c>
      <c r="D551" s="90" t="s">
        <v>1269</v>
      </c>
      <c r="E551" s="90" t="s">
        <v>1270</v>
      </c>
      <c r="F551" s="92" t="s">
        <v>1271</v>
      </c>
      <c r="G551" s="90" t="s">
        <v>843</v>
      </c>
      <c r="H551" s="90" t="s">
        <v>1272</v>
      </c>
      <c r="I551" s="73" t="s">
        <v>21</v>
      </c>
    </row>
    <row r="552">
      <c r="A552" s="16">
        <f t="shared" si="3"/>
        <v>549</v>
      </c>
      <c r="B552" s="90" t="s">
        <v>601</v>
      </c>
      <c r="C552" s="90" t="s">
        <v>39</v>
      </c>
      <c r="D552" s="90" t="s">
        <v>153</v>
      </c>
      <c r="E552" s="90" t="s">
        <v>1273</v>
      </c>
      <c r="F552" s="92" t="s">
        <v>1274</v>
      </c>
      <c r="G552" s="119">
        <v>43137.0</v>
      </c>
      <c r="H552" s="90" t="s">
        <v>1275</v>
      </c>
      <c r="I552" s="73" t="s">
        <v>21</v>
      </c>
    </row>
    <row r="553">
      <c r="A553" s="16">
        <f t="shared" si="3"/>
        <v>550</v>
      </c>
      <c r="B553" s="90" t="s">
        <v>601</v>
      </c>
      <c r="C553" s="90" t="s">
        <v>244</v>
      </c>
      <c r="D553" s="90" t="s">
        <v>1276</v>
      </c>
      <c r="E553" s="90" t="s">
        <v>1277</v>
      </c>
      <c r="F553" s="92" t="s">
        <v>1278</v>
      </c>
      <c r="G553" s="90" t="s">
        <v>19</v>
      </c>
      <c r="H553" s="90" t="s">
        <v>1279</v>
      </c>
      <c r="I553" s="73" t="s">
        <v>21</v>
      </c>
    </row>
    <row r="554">
      <c r="A554" s="16">
        <f t="shared" si="3"/>
        <v>551</v>
      </c>
      <c r="B554" s="90" t="s">
        <v>23</v>
      </c>
      <c r="C554" s="90" t="s">
        <v>244</v>
      </c>
      <c r="D554" s="90" t="s">
        <v>1280</v>
      </c>
      <c r="E554" s="110">
        <v>43435.0</v>
      </c>
      <c r="F554" s="92" t="s">
        <v>1281</v>
      </c>
      <c r="G554" s="105" t="s">
        <v>588</v>
      </c>
      <c r="H554" s="90" t="s">
        <v>1282</v>
      </c>
      <c r="I554" s="73" t="s">
        <v>21</v>
      </c>
    </row>
    <row r="555">
      <c r="A555" s="16">
        <f t="shared" si="3"/>
        <v>552</v>
      </c>
      <c r="B555" s="90" t="s">
        <v>23</v>
      </c>
      <c r="C555" s="90" t="s">
        <v>244</v>
      </c>
      <c r="D555" s="90" t="s">
        <v>1283</v>
      </c>
      <c r="E555" s="110">
        <v>43437.0</v>
      </c>
      <c r="F555" s="92" t="s">
        <v>1284</v>
      </c>
      <c r="G555" s="105" t="s">
        <v>588</v>
      </c>
      <c r="H555" s="90" t="s">
        <v>28</v>
      </c>
      <c r="I555" s="73" t="s">
        <v>21</v>
      </c>
    </row>
    <row r="556">
      <c r="A556" s="16">
        <f t="shared" si="3"/>
        <v>553</v>
      </c>
      <c r="B556" s="90" t="s">
        <v>23</v>
      </c>
      <c r="C556" s="90" t="s">
        <v>377</v>
      </c>
      <c r="D556" s="90" t="s">
        <v>1285</v>
      </c>
      <c r="E556" s="110">
        <v>43432.0</v>
      </c>
      <c r="F556" s="92" t="s">
        <v>1286</v>
      </c>
      <c r="G556" s="90" t="s">
        <v>52</v>
      </c>
      <c r="H556" s="90" t="s">
        <v>1287</v>
      </c>
      <c r="I556" s="73" t="s">
        <v>21</v>
      </c>
    </row>
    <row r="557">
      <c r="A557" s="16">
        <f t="shared" si="3"/>
        <v>554</v>
      </c>
      <c r="B557" s="90" t="s">
        <v>23</v>
      </c>
      <c r="C557" s="90" t="s">
        <v>377</v>
      </c>
      <c r="D557" s="90" t="s">
        <v>1285</v>
      </c>
      <c r="E557" s="110">
        <v>43432.0</v>
      </c>
      <c r="F557" s="92" t="s">
        <v>1286</v>
      </c>
      <c r="G557" s="90" t="s">
        <v>52</v>
      </c>
      <c r="H557" s="90" t="s">
        <v>1287</v>
      </c>
      <c r="I557" s="73" t="s">
        <v>21</v>
      </c>
    </row>
    <row r="558">
      <c r="A558" s="16">
        <f t="shared" si="3"/>
        <v>555</v>
      </c>
      <c r="B558" s="90" t="s">
        <v>23</v>
      </c>
      <c r="C558" s="90" t="s">
        <v>244</v>
      </c>
      <c r="D558" s="90" t="s">
        <v>1288</v>
      </c>
      <c r="E558" s="108">
        <v>42814.0</v>
      </c>
      <c r="F558" s="92" t="s">
        <v>35</v>
      </c>
      <c r="G558" s="90" t="s">
        <v>19</v>
      </c>
      <c r="H558" s="90" t="s">
        <v>1289</v>
      </c>
      <c r="I558" s="73" t="s">
        <v>21</v>
      </c>
    </row>
    <row r="559">
      <c r="A559" s="16">
        <f t="shared" si="3"/>
        <v>556</v>
      </c>
      <c r="B559" s="90" t="s">
        <v>23</v>
      </c>
      <c r="C559" s="90" t="s">
        <v>39</v>
      </c>
      <c r="D559" s="90" t="s">
        <v>1290</v>
      </c>
      <c r="E559" s="108">
        <v>43438.0</v>
      </c>
      <c r="F559" s="92" t="s">
        <v>1291</v>
      </c>
      <c r="G559" s="105" t="s">
        <v>588</v>
      </c>
      <c r="H559" s="90" t="s">
        <v>28</v>
      </c>
      <c r="I559" s="73" t="s">
        <v>21</v>
      </c>
    </row>
    <row r="560">
      <c r="A560" s="16">
        <f t="shared" si="3"/>
        <v>557</v>
      </c>
      <c r="B560" s="90" t="s">
        <v>1292</v>
      </c>
      <c r="C560" s="90" t="s">
        <v>244</v>
      </c>
      <c r="D560" s="90" t="s">
        <v>1293</v>
      </c>
      <c r="E560" s="90">
        <v>2018.0</v>
      </c>
      <c r="F560" s="92" t="s">
        <v>1294</v>
      </c>
      <c r="G560" s="105" t="s">
        <v>588</v>
      </c>
      <c r="H560" s="90" t="s">
        <v>1295</v>
      </c>
      <c r="I560" s="73" t="s">
        <v>21</v>
      </c>
    </row>
    <row r="561">
      <c r="A561" s="16">
        <f t="shared" si="3"/>
        <v>558</v>
      </c>
      <c r="B561" s="90" t="s">
        <v>23</v>
      </c>
      <c r="C561" s="90" t="s">
        <v>39</v>
      </c>
      <c r="D561" s="90" t="s">
        <v>1296</v>
      </c>
      <c r="E561" s="108">
        <v>43440.0</v>
      </c>
      <c r="F561" s="92" t="s">
        <v>1297</v>
      </c>
      <c r="G561" s="105" t="s">
        <v>588</v>
      </c>
      <c r="H561" s="90" t="s">
        <v>28</v>
      </c>
      <c r="I561" s="73" t="s">
        <v>21</v>
      </c>
    </row>
    <row r="562">
      <c r="A562" s="16">
        <f t="shared" si="3"/>
        <v>559</v>
      </c>
      <c r="B562" s="122" t="s">
        <v>23</v>
      </c>
      <c r="C562" s="122" t="s">
        <v>1201</v>
      </c>
      <c r="D562" s="122" t="s">
        <v>1298</v>
      </c>
      <c r="E562" s="124">
        <v>43440.0</v>
      </c>
      <c r="F562" s="125" t="s">
        <v>1299</v>
      </c>
      <c r="G562" s="90" t="s">
        <v>843</v>
      </c>
      <c r="H562" s="122" t="s">
        <v>1300</v>
      </c>
      <c r="I562" s="73" t="s">
        <v>21</v>
      </c>
    </row>
    <row r="563">
      <c r="A563" s="16">
        <f t="shared" si="3"/>
        <v>560</v>
      </c>
      <c r="B563" s="90" t="s">
        <v>23</v>
      </c>
      <c r="C563" s="90" t="s">
        <v>39</v>
      </c>
      <c r="D563" s="90" t="s">
        <v>1301</v>
      </c>
      <c r="E563" s="108">
        <v>43439.0</v>
      </c>
      <c r="F563" s="92" t="s">
        <v>1291</v>
      </c>
      <c r="G563" s="105" t="s">
        <v>588</v>
      </c>
      <c r="H563" s="90" t="s">
        <v>1300</v>
      </c>
      <c r="I563" s="73" t="s">
        <v>21</v>
      </c>
    </row>
    <row r="564">
      <c r="A564" s="16">
        <f t="shared" si="3"/>
        <v>561</v>
      </c>
      <c r="B564" s="90" t="s">
        <v>23</v>
      </c>
      <c r="C564" s="90" t="s">
        <v>39</v>
      </c>
      <c r="D564" s="90" t="s">
        <v>28</v>
      </c>
      <c r="E564" s="90">
        <v>2018.0</v>
      </c>
      <c r="F564" s="92" t="s">
        <v>1302</v>
      </c>
      <c r="G564" s="105" t="s">
        <v>1303</v>
      </c>
      <c r="H564" s="90" t="s">
        <v>1304</v>
      </c>
      <c r="I564" s="73" t="s">
        <v>21</v>
      </c>
    </row>
    <row r="565">
      <c r="A565" s="16">
        <f t="shared" si="3"/>
        <v>562</v>
      </c>
      <c r="B565" s="90" t="s">
        <v>601</v>
      </c>
      <c r="C565" s="90" t="s">
        <v>39</v>
      </c>
      <c r="D565" s="90" t="s">
        <v>295</v>
      </c>
      <c r="E565" s="108">
        <v>43440.0</v>
      </c>
      <c r="F565" s="92" t="s">
        <v>1305</v>
      </c>
      <c r="G565" s="105" t="s">
        <v>588</v>
      </c>
      <c r="H565" s="90" t="s">
        <v>1306</v>
      </c>
      <c r="I565" s="73" t="s">
        <v>21</v>
      </c>
    </row>
    <row r="566">
      <c r="A566" s="16">
        <f t="shared" si="3"/>
        <v>563</v>
      </c>
      <c r="B566" s="90" t="s">
        <v>23</v>
      </c>
      <c r="C566" s="90" t="s">
        <v>1201</v>
      </c>
      <c r="D566" s="99" t="s">
        <v>1307</v>
      </c>
      <c r="E566" s="126">
        <v>43432.0</v>
      </c>
      <c r="F566" s="92" t="s">
        <v>1308</v>
      </c>
      <c r="G566" s="90" t="s">
        <v>1309</v>
      </c>
      <c r="H566" s="90" t="s">
        <v>1310</v>
      </c>
      <c r="I566" s="73" t="s">
        <v>21</v>
      </c>
    </row>
    <row r="567">
      <c r="A567" s="16">
        <f t="shared" si="3"/>
        <v>564</v>
      </c>
      <c r="B567" s="90" t="s">
        <v>23</v>
      </c>
      <c r="C567" s="90" t="s">
        <v>1311</v>
      </c>
      <c r="D567" s="90" t="s">
        <v>1312</v>
      </c>
      <c r="E567" s="127">
        <v>43441.0</v>
      </c>
      <c r="F567" s="92" t="s">
        <v>1313</v>
      </c>
      <c r="G567" s="90" t="s">
        <v>588</v>
      </c>
      <c r="H567" s="90" t="s">
        <v>1314</v>
      </c>
      <c r="I567" s="73" t="s">
        <v>21</v>
      </c>
    </row>
    <row r="568">
      <c r="A568" s="16">
        <f t="shared" si="3"/>
        <v>565</v>
      </c>
      <c r="B568" s="90" t="s">
        <v>23</v>
      </c>
      <c r="C568" s="90" t="s">
        <v>1315</v>
      </c>
      <c r="D568" s="90" t="s">
        <v>1316</v>
      </c>
      <c r="E568" s="90" t="s">
        <v>1317</v>
      </c>
      <c r="F568" s="92" t="s">
        <v>1318</v>
      </c>
      <c r="G568" s="90" t="s">
        <v>588</v>
      </c>
      <c r="H568" s="90" t="s">
        <v>1319</v>
      </c>
      <c r="I568" s="73" t="s">
        <v>21</v>
      </c>
    </row>
    <row r="569">
      <c r="A569" s="16">
        <f t="shared" si="3"/>
        <v>566</v>
      </c>
      <c r="B569" s="90" t="s">
        <v>23</v>
      </c>
      <c r="C569" s="90" t="s">
        <v>244</v>
      </c>
      <c r="D569" s="90" t="s">
        <v>1320</v>
      </c>
      <c r="E569" s="108">
        <v>43440.0</v>
      </c>
      <c r="F569" s="92" t="s">
        <v>1321</v>
      </c>
      <c r="G569" s="90" t="s">
        <v>588</v>
      </c>
      <c r="H569" s="90" t="s">
        <v>1322</v>
      </c>
      <c r="I569" s="73" t="s">
        <v>21</v>
      </c>
    </row>
    <row r="570">
      <c r="A570" s="16">
        <f t="shared" si="3"/>
        <v>567</v>
      </c>
      <c r="B570" s="90" t="s">
        <v>601</v>
      </c>
      <c r="C570" s="90" t="s">
        <v>39</v>
      </c>
      <c r="D570" s="90" t="s">
        <v>153</v>
      </c>
      <c r="E570" s="90" t="s">
        <v>1323</v>
      </c>
      <c r="F570" s="92" t="s">
        <v>1324</v>
      </c>
      <c r="G570" s="90" t="s">
        <v>588</v>
      </c>
      <c r="H570" s="90" t="s">
        <v>28</v>
      </c>
      <c r="I570" s="73" t="s">
        <v>21</v>
      </c>
    </row>
    <row r="571">
      <c r="A571" s="16">
        <f t="shared" si="3"/>
        <v>568</v>
      </c>
      <c r="B571" s="90" t="s">
        <v>1325</v>
      </c>
      <c r="C571" s="90" t="s">
        <v>244</v>
      </c>
      <c r="D571" s="90" t="s">
        <v>1326</v>
      </c>
      <c r="E571" s="90" t="s">
        <v>1327</v>
      </c>
      <c r="F571" s="92" t="s">
        <v>1328</v>
      </c>
      <c r="G571" s="90" t="s">
        <v>588</v>
      </c>
      <c r="H571" s="90" t="s">
        <v>28</v>
      </c>
      <c r="I571" s="73" t="s">
        <v>21</v>
      </c>
    </row>
    <row r="572">
      <c r="A572" s="16">
        <f t="shared" si="3"/>
        <v>569</v>
      </c>
      <c r="B572" s="90" t="s">
        <v>23</v>
      </c>
      <c r="C572" s="90" t="s">
        <v>244</v>
      </c>
      <c r="D572" s="128" t="s">
        <v>1329</v>
      </c>
      <c r="E572" s="90" t="s">
        <v>1330</v>
      </c>
      <c r="F572" s="92" t="s">
        <v>1331</v>
      </c>
      <c r="G572" s="90" t="s">
        <v>588</v>
      </c>
      <c r="H572" s="90" t="s">
        <v>1332</v>
      </c>
      <c r="I572" s="73" t="s">
        <v>21</v>
      </c>
    </row>
    <row r="573">
      <c r="A573" s="16">
        <f t="shared" si="3"/>
        <v>570</v>
      </c>
      <c r="B573" s="90" t="s">
        <v>601</v>
      </c>
      <c r="C573" s="90" t="s">
        <v>1311</v>
      </c>
      <c r="D573" s="99" t="s">
        <v>1333</v>
      </c>
      <c r="E573" s="110">
        <v>43433.0</v>
      </c>
      <c r="F573" s="92" t="s">
        <v>1334</v>
      </c>
      <c r="G573" s="90" t="s">
        <v>1335</v>
      </c>
      <c r="H573" s="90" t="s">
        <v>1336</v>
      </c>
      <c r="I573" s="73" t="s">
        <v>21</v>
      </c>
    </row>
    <row r="574">
      <c r="A574" s="16">
        <f t="shared" si="3"/>
        <v>571</v>
      </c>
      <c r="B574" s="90" t="s">
        <v>601</v>
      </c>
      <c r="C574" s="90" t="s">
        <v>244</v>
      </c>
      <c r="D574" s="90" t="s">
        <v>249</v>
      </c>
      <c r="E574" s="90" t="s">
        <v>1330</v>
      </c>
      <c r="F574" s="92" t="s">
        <v>1337</v>
      </c>
      <c r="G574" s="105" t="s">
        <v>588</v>
      </c>
      <c r="H574" s="90" t="s">
        <v>28</v>
      </c>
      <c r="I574" s="73" t="s">
        <v>21</v>
      </c>
    </row>
    <row r="575">
      <c r="A575" s="16">
        <f t="shared" si="3"/>
        <v>572</v>
      </c>
      <c r="B575" s="90" t="s">
        <v>1338</v>
      </c>
      <c r="C575" s="90" t="s">
        <v>39</v>
      </c>
      <c r="D575" s="99" t="s">
        <v>1339</v>
      </c>
      <c r="E575" s="108">
        <v>43443.0</v>
      </c>
      <c r="F575" s="92" t="s">
        <v>1340</v>
      </c>
      <c r="G575" s="90" t="s">
        <v>1309</v>
      </c>
      <c r="H575" s="90" t="s">
        <v>28</v>
      </c>
      <c r="I575" s="73" t="s">
        <v>21</v>
      </c>
    </row>
    <row r="576">
      <c r="A576" s="16">
        <f t="shared" si="3"/>
        <v>573</v>
      </c>
      <c r="B576" s="90" t="s">
        <v>963</v>
      </c>
      <c r="C576" s="90" t="s">
        <v>39</v>
      </c>
      <c r="D576" s="90" t="s">
        <v>1341</v>
      </c>
      <c r="E576" s="110">
        <v>43446.0</v>
      </c>
      <c r="F576" s="92" t="s">
        <v>1342</v>
      </c>
      <c r="G576" s="90" t="s">
        <v>1309</v>
      </c>
      <c r="H576" s="90" t="s">
        <v>28</v>
      </c>
      <c r="I576" s="73" t="s">
        <v>21</v>
      </c>
    </row>
    <row r="577">
      <c r="A577" s="16">
        <f t="shared" si="3"/>
        <v>574</v>
      </c>
      <c r="B577" s="90" t="s">
        <v>601</v>
      </c>
      <c r="C577" s="90" t="s">
        <v>39</v>
      </c>
      <c r="D577" s="90" t="s">
        <v>147</v>
      </c>
      <c r="E577" s="90" t="s">
        <v>28</v>
      </c>
      <c r="F577" s="92" t="s">
        <v>1343</v>
      </c>
      <c r="G577" s="105" t="s">
        <v>1073</v>
      </c>
      <c r="H577" s="90" t="s">
        <v>1344</v>
      </c>
      <c r="I577" s="73" t="s">
        <v>21</v>
      </c>
    </row>
    <row r="578">
      <c r="A578" s="16">
        <f t="shared" si="3"/>
        <v>575</v>
      </c>
      <c r="B578" s="90" t="s">
        <v>23</v>
      </c>
      <c r="C578" s="90" t="s">
        <v>1038</v>
      </c>
      <c r="D578" s="90" t="s">
        <v>1345</v>
      </c>
      <c r="E578" s="129">
        <v>43440.0</v>
      </c>
      <c r="F578" s="92" t="s">
        <v>1346</v>
      </c>
      <c r="G578" s="90" t="s">
        <v>432</v>
      </c>
      <c r="H578" s="90" t="s">
        <v>1347</v>
      </c>
      <c r="I578" s="73" t="s">
        <v>21</v>
      </c>
    </row>
    <row r="579">
      <c r="A579" s="16">
        <f t="shared" si="3"/>
        <v>576</v>
      </c>
      <c r="B579" s="90" t="s">
        <v>23</v>
      </c>
      <c r="C579" s="90" t="s">
        <v>1348</v>
      </c>
      <c r="D579" s="99" t="s">
        <v>1349</v>
      </c>
      <c r="E579" s="129">
        <v>43446.0</v>
      </c>
      <c r="F579" s="92" t="s">
        <v>1350</v>
      </c>
      <c r="G579" s="90" t="s">
        <v>1309</v>
      </c>
      <c r="H579" s="130" t="s">
        <v>1351</v>
      </c>
      <c r="I579" s="73" t="s">
        <v>21</v>
      </c>
    </row>
    <row r="580">
      <c r="A580" s="16">
        <f t="shared" si="3"/>
        <v>577</v>
      </c>
      <c r="B580" s="90" t="s">
        <v>23</v>
      </c>
      <c r="C580" s="90" t="s">
        <v>244</v>
      </c>
      <c r="D580" s="90" t="s">
        <v>1352</v>
      </c>
      <c r="E580" s="129">
        <v>43448.0</v>
      </c>
      <c r="F580" s="92" t="s">
        <v>1353</v>
      </c>
      <c r="G580" s="105" t="s">
        <v>588</v>
      </c>
      <c r="H580" s="90" t="s">
        <v>1354</v>
      </c>
      <c r="I580" s="73" t="s">
        <v>21</v>
      </c>
    </row>
    <row r="581">
      <c r="A581" s="16">
        <f t="shared" si="3"/>
        <v>578</v>
      </c>
      <c r="B581" s="90" t="s">
        <v>601</v>
      </c>
      <c r="C581" s="90" t="s">
        <v>244</v>
      </c>
      <c r="D581" s="90" t="s">
        <v>153</v>
      </c>
      <c r="E581" s="108">
        <v>43378.0</v>
      </c>
      <c r="F581" s="92" t="s">
        <v>166</v>
      </c>
      <c r="G581" s="90" t="s">
        <v>590</v>
      </c>
      <c r="H581" s="90" t="s">
        <v>1355</v>
      </c>
      <c r="I581" s="73" t="s">
        <v>21</v>
      </c>
    </row>
    <row r="582">
      <c r="A582" s="16">
        <f t="shared" si="3"/>
        <v>579</v>
      </c>
      <c r="B582" s="90" t="s">
        <v>601</v>
      </c>
      <c r="C582" s="90" t="s">
        <v>244</v>
      </c>
      <c r="D582" s="90" t="s">
        <v>153</v>
      </c>
      <c r="E582" s="90" t="s">
        <v>1356</v>
      </c>
      <c r="F582" s="92" t="s">
        <v>1357</v>
      </c>
      <c r="G582" s="105" t="s">
        <v>588</v>
      </c>
      <c r="H582" s="90" t="s">
        <v>1358</v>
      </c>
      <c r="I582" s="73" t="s">
        <v>21</v>
      </c>
    </row>
    <row r="583">
      <c r="A583" s="16">
        <f t="shared" si="3"/>
        <v>580</v>
      </c>
      <c r="B583" s="90" t="s">
        <v>23</v>
      </c>
      <c r="C583" s="90" t="s">
        <v>1186</v>
      </c>
      <c r="D583" s="90" t="s">
        <v>1359</v>
      </c>
      <c r="E583" s="109">
        <v>43445.0</v>
      </c>
      <c r="F583" s="92" t="s">
        <v>1360</v>
      </c>
      <c r="G583" s="90" t="s">
        <v>1205</v>
      </c>
      <c r="H583" s="90" t="s">
        <v>1361</v>
      </c>
      <c r="I583" s="73" t="s">
        <v>21</v>
      </c>
    </row>
    <row r="584">
      <c r="A584" s="16">
        <f t="shared" si="3"/>
        <v>581</v>
      </c>
      <c r="B584" s="90" t="s">
        <v>23</v>
      </c>
      <c r="C584" s="90" t="s">
        <v>16</v>
      </c>
      <c r="D584" s="90" t="s">
        <v>1362</v>
      </c>
      <c r="E584" s="109">
        <v>43087.0</v>
      </c>
      <c r="F584" s="92" t="s">
        <v>1363</v>
      </c>
      <c r="G584" s="90" t="s">
        <v>1303</v>
      </c>
      <c r="H584" s="90" t="s">
        <v>1364</v>
      </c>
      <c r="I584" s="73" t="s">
        <v>21</v>
      </c>
    </row>
    <row r="585">
      <c r="A585" s="16">
        <f t="shared" si="3"/>
        <v>582</v>
      </c>
      <c r="B585" s="90" t="s">
        <v>1325</v>
      </c>
      <c r="C585" s="90" t="s">
        <v>244</v>
      </c>
      <c r="D585" s="90" t="s">
        <v>1365</v>
      </c>
      <c r="E585" s="90" t="s">
        <v>1366</v>
      </c>
      <c r="F585" s="92" t="s">
        <v>1324</v>
      </c>
      <c r="G585" s="90" t="s">
        <v>588</v>
      </c>
      <c r="H585" s="90" t="s">
        <v>28</v>
      </c>
      <c r="I585" s="73" t="s">
        <v>21</v>
      </c>
    </row>
    <row r="586">
      <c r="A586" s="16">
        <f t="shared" si="3"/>
        <v>583</v>
      </c>
      <c r="B586" s="90" t="s">
        <v>23</v>
      </c>
      <c r="C586" s="90" t="s">
        <v>39</v>
      </c>
      <c r="D586" s="90" t="s">
        <v>1359</v>
      </c>
      <c r="E586" s="109">
        <v>43087.0</v>
      </c>
      <c r="F586" s="131" t="s">
        <v>1367</v>
      </c>
      <c r="G586" s="90" t="s">
        <v>588</v>
      </c>
      <c r="H586" s="90" t="s">
        <v>1368</v>
      </c>
      <c r="I586" s="73" t="s">
        <v>21</v>
      </c>
    </row>
    <row r="587">
      <c r="A587" s="16">
        <f t="shared" si="3"/>
        <v>584</v>
      </c>
      <c r="B587" s="90" t="s">
        <v>23</v>
      </c>
      <c r="C587" s="90" t="s">
        <v>39</v>
      </c>
      <c r="D587" s="90" t="s">
        <v>1369</v>
      </c>
      <c r="E587" s="110">
        <v>43453.0</v>
      </c>
      <c r="F587" s="92" t="s">
        <v>1370</v>
      </c>
      <c r="G587" s="90" t="s">
        <v>1205</v>
      </c>
      <c r="H587" s="90" t="s">
        <v>1322</v>
      </c>
      <c r="I587" s="73" t="s">
        <v>21</v>
      </c>
    </row>
    <row r="588">
      <c r="A588" s="16">
        <f t="shared" si="3"/>
        <v>585</v>
      </c>
      <c r="B588" s="90" t="s">
        <v>372</v>
      </c>
      <c r="C588" s="90" t="s">
        <v>16</v>
      </c>
      <c r="D588" s="90" t="s">
        <v>1371</v>
      </c>
      <c r="E588" s="110">
        <v>43453.0</v>
      </c>
      <c r="F588" s="92" t="s">
        <v>1372</v>
      </c>
      <c r="G588" s="90" t="s">
        <v>1373</v>
      </c>
      <c r="H588" s="90" t="s">
        <v>28</v>
      </c>
      <c r="I588" s="73" t="s">
        <v>21</v>
      </c>
    </row>
    <row r="589">
      <c r="A589" s="16">
        <f t="shared" si="3"/>
        <v>586</v>
      </c>
      <c r="B589" s="96" t="s">
        <v>23</v>
      </c>
      <c r="C589" s="96" t="s">
        <v>453</v>
      </c>
      <c r="D589" s="96" t="s">
        <v>418</v>
      </c>
      <c r="E589" s="120">
        <v>43427.0</v>
      </c>
      <c r="F589" s="121" t="s">
        <v>1184</v>
      </c>
      <c r="G589" s="90" t="s">
        <v>843</v>
      </c>
      <c r="H589" s="90" t="s">
        <v>28</v>
      </c>
      <c r="I589" s="73" t="s">
        <v>21</v>
      </c>
    </row>
    <row r="590">
      <c r="A590" s="16">
        <f t="shared" si="3"/>
        <v>587</v>
      </c>
      <c r="B590" s="90" t="s">
        <v>23</v>
      </c>
      <c r="C590" s="90" t="s">
        <v>1186</v>
      </c>
      <c r="D590" s="99" t="s">
        <v>1187</v>
      </c>
      <c r="E590" s="110">
        <v>43420.0</v>
      </c>
      <c r="F590" s="92" t="s">
        <v>1188</v>
      </c>
      <c r="G590" s="90" t="s">
        <v>843</v>
      </c>
      <c r="H590" s="96" t="s">
        <v>1374</v>
      </c>
      <c r="I590" s="73" t="s">
        <v>21</v>
      </c>
    </row>
    <row r="591">
      <c r="A591" s="16">
        <f t="shared" si="3"/>
        <v>588</v>
      </c>
      <c r="B591" s="90" t="s">
        <v>23</v>
      </c>
      <c r="C591" s="90" t="s">
        <v>453</v>
      </c>
      <c r="D591" s="90" t="s">
        <v>1190</v>
      </c>
      <c r="E591" s="110">
        <v>43352.0</v>
      </c>
      <c r="F591" s="92" t="s">
        <v>1191</v>
      </c>
      <c r="G591" s="90" t="s">
        <v>843</v>
      </c>
      <c r="H591" s="90" t="s">
        <v>28</v>
      </c>
      <c r="I591" s="73" t="s">
        <v>21</v>
      </c>
    </row>
    <row r="592">
      <c r="A592" s="16">
        <f t="shared" si="3"/>
        <v>589</v>
      </c>
      <c r="B592" s="90" t="s">
        <v>601</v>
      </c>
      <c r="C592" s="90" t="s">
        <v>453</v>
      </c>
      <c r="D592" s="90" t="s">
        <v>1375</v>
      </c>
      <c r="E592" s="95">
        <v>43146.0</v>
      </c>
      <c r="F592" s="92" t="s">
        <v>1376</v>
      </c>
      <c r="G592" s="105" t="s">
        <v>1303</v>
      </c>
      <c r="H592" s="90" t="s">
        <v>1377</v>
      </c>
      <c r="I592" s="73" t="s">
        <v>21</v>
      </c>
    </row>
    <row r="593">
      <c r="A593" s="16">
        <f t="shared" si="3"/>
        <v>590</v>
      </c>
      <c r="B593" s="90" t="s">
        <v>15</v>
      </c>
      <c r="C593" s="90" t="s">
        <v>453</v>
      </c>
      <c r="D593" s="90" t="s">
        <v>1197</v>
      </c>
      <c r="E593" s="90" t="s">
        <v>1198</v>
      </c>
      <c r="F593" s="92" t="s">
        <v>1199</v>
      </c>
      <c r="G593" s="105" t="s">
        <v>1303</v>
      </c>
      <c r="H593" s="90" t="s">
        <v>28</v>
      </c>
      <c r="I593" s="73" t="s">
        <v>21</v>
      </c>
    </row>
    <row r="594">
      <c r="A594" s="16">
        <f t="shared" si="3"/>
        <v>591</v>
      </c>
      <c r="B594" s="90" t="s">
        <v>23</v>
      </c>
      <c r="C594" s="90" t="s">
        <v>1201</v>
      </c>
      <c r="D594" s="90" t="s">
        <v>1202</v>
      </c>
      <c r="E594" s="90" t="s">
        <v>1203</v>
      </c>
      <c r="F594" s="92" t="s">
        <v>1204</v>
      </c>
      <c r="G594" s="90" t="s">
        <v>1205</v>
      </c>
      <c r="H594" s="90" t="s">
        <v>28</v>
      </c>
      <c r="I594" s="73" t="s">
        <v>21</v>
      </c>
    </row>
    <row r="595">
      <c r="A595" s="16">
        <f t="shared" si="3"/>
        <v>592</v>
      </c>
      <c r="B595" s="90" t="s">
        <v>23</v>
      </c>
      <c r="C595" s="90" t="s">
        <v>1201</v>
      </c>
      <c r="D595" s="90" t="s">
        <v>1202</v>
      </c>
      <c r="E595" s="110">
        <v>43426.0</v>
      </c>
      <c r="F595" s="92" t="s">
        <v>1207</v>
      </c>
      <c r="G595" s="90" t="s">
        <v>1205</v>
      </c>
      <c r="H595" s="90" t="s">
        <v>1378</v>
      </c>
      <c r="I595" s="73" t="s">
        <v>21</v>
      </c>
    </row>
    <row r="596">
      <c r="A596" s="16">
        <f t="shared" si="3"/>
        <v>593</v>
      </c>
      <c r="B596" s="90" t="s">
        <v>601</v>
      </c>
      <c r="C596" s="90" t="s">
        <v>28</v>
      </c>
      <c r="D596" s="90"/>
      <c r="E596" s="110">
        <v>43426.0</v>
      </c>
      <c r="F596" s="92" t="s">
        <v>1210</v>
      </c>
      <c r="G596" s="90" t="s">
        <v>1205</v>
      </c>
      <c r="H596" s="90" t="s">
        <v>28</v>
      </c>
      <c r="I596" s="73" t="s">
        <v>21</v>
      </c>
    </row>
    <row r="597">
      <c r="A597" s="16">
        <f t="shared" si="3"/>
        <v>594</v>
      </c>
      <c r="B597" s="90" t="s">
        <v>23</v>
      </c>
      <c r="C597" s="90" t="s">
        <v>39</v>
      </c>
      <c r="D597" s="90" t="s">
        <v>1202</v>
      </c>
      <c r="E597" s="110">
        <v>43430.0</v>
      </c>
      <c r="F597" s="92" t="s">
        <v>1211</v>
      </c>
      <c r="G597" s="90" t="s">
        <v>1205</v>
      </c>
      <c r="H597" s="132" t="s">
        <v>28</v>
      </c>
      <c r="I597" s="73" t="s">
        <v>21</v>
      </c>
    </row>
    <row r="598">
      <c r="A598" s="16">
        <f t="shared" si="3"/>
        <v>595</v>
      </c>
      <c r="B598" s="90" t="s">
        <v>197</v>
      </c>
      <c r="C598" s="90" t="s">
        <v>39</v>
      </c>
      <c r="D598" s="90" t="s">
        <v>668</v>
      </c>
      <c r="E598" s="110">
        <v>43434.0</v>
      </c>
      <c r="F598" s="92" t="s">
        <v>1379</v>
      </c>
      <c r="G598" s="90" t="s">
        <v>1205</v>
      </c>
      <c r="H598" s="90" t="s">
        <v>1380</v>
      </c>
      <c r="I598" s="73" t="s">
        <v>21</v>
      </c>
    </row>
    <row r="599">
      <c r="A599" s="16">
        <f t="shared" si="3"/>
        <v>596</v>
      </c>
      <c r="B599" s="90" t="s">
        <v>23</v>
      </c>
      <c r="C599" s="90" t="s">
        <v>39</v>
      </c>
      <c r="D599" s="90" t="s">
        <v>40</v>
      </c>
      <c r="E599" s="108">
        <v>43143.0</v>
      </c>
      <c r="F599" s="92" t="s">
        <v>1381</v>
      </c>
      <c r="G599" s="90" t="s">
        <v>1205</v>
      </c>
      <c r="H599" s="90" t="s">
        <v>28</v>
      </c>
      <c r="I599" s="73" t="s">
        <v>21</v>
      </c>
    </row>
    <row r="600">
      <c r="A600" s="16">
        <f t="shared" si="3"/>
        <v>597</v>
      </c>
      <c r="B600" s="90" t="s">
        <v>23</v>
      </c>
      <c r="C600" s="90" t="s">
        <v>1382</v>
      </c>
      <c r="D600" s="90" t="s">
        <v>1383</v>
      </c>
      <c r="E600" s="110">
        <v>43647.0</v>
      </c>
      <c r="F600" s="133" t="s">
        <v>1384</v>
      </c>
      <c r="G600" s="90" t="s">
        <v>850</v>
      </c>
      <c r="H600" s="90" t="s">
        <v>28</v>
      </c>
      <c r="I600" s="73" t="s">
        <v>21</v>
      </c>
    </row>
    <row r="601">
      <c r="A601" s="16">
        <f t="shared" si="3"/>
        <v>598</v>
      </c>
      <c r="B601" s="90" t="s">
        <v>23</v>
      </c>
      <c r="C601" s="90" t="s">
        <v>39</v>
      </c>
      <c r="D601" s="90" t="s">
        <v>153</v>
      </c>
      <c r="E601" s="90" t="s">
        <v>1385</v>
      </c>
      <c r="F601" s="133" t="s">
        <v>1386</v>
      </c>
      <c r="G601" s="90" t="s">
        <v>1387</v>
      </c>
      <c r="H601" s="90" t="s">
        <v>28</v>
      </c>
      <c r="I601" s="73" t="s">
        <v>21</v>
      </c>
    </row>
    <row r="602">
      <c r="A602" s="16">
        <f t="shared" si="3"/>
        <v>599</v>
      </c>
      <c r="B602" s="90" t="s">
        <v>601</v>
      </c>
      <c r="C602" s="90" t="s">
        <v>39</v>
      </c>
      <c r="D602" s="90" t="s">
        <v>70</v>
      </c>
      <c r="E602" s="134">
        <v>43152.0</v>
      </c>
      <c r="F602" s="133" t="s">
        <v>1388</v>
      </c>
      <c r="G602" s="90" t="s">
        <v>432</v>
      </c>
      <c r="H602" s="90" t="s">
        <v>1389</v>
      </c>
      <c r="I602" s="73" t="s">
        <v>21</v>
      </c>
    </row>
    <row r="603">
      <c r="A603" s="16">
        <f t="shared" si="3"/>
        <v>600</v>
      </c>
      <c r="B603" s="90" t="s">
        <v>197</v>
      </c>
      <c r="C603" s="90" t="s">
        <v>39</v>
      </c>
      <c r="D603" s="90" t="s">
        <v>153</v>
      </c>
      <c r="E603" s="134">
        <v>43427.0</v>
      </c>
      <c r="F603" s="133" t="s">
        <v>1390</v>
      </c>
      <c r="G603" s="90" t="s">
        <v>588</v>
      </c>
      <c r="H603" s="90" t="s">
        <v>28</v>
      </c>
      <c r="I603" s="73" t="s">
        <v>21</v>
      </c>
    </row>
    <row r="604">
      <c r="A604" s="16">
        <f t="shared" si="3"/>
        <v>601</v>
      </c>
      <c r="B604" s="90" t="s">
        <v>23</v>
      </c>
      <c r="C604" s="90" t="s">
        <v>16</v>
      </c>
      <c r="D604" s="99" t="s">
        <v>80</v>
      </c>
      <c r="E604" s="135">
        <v>42826.0</v>
      </c>
      <c r="F604" s="133" t="s">
        <v>1391</v>
      </c>
      <c r="G604" s="90" t="s">
        <v>19</v>
      </c>
      <c r="H604" s="90" t="s">
        <v>28</v>
      </c>
      <c r="I604" s="73" t="s">
        <v>21</v>
      </c>
    </row>
    <row r="605">
      <c r="A605" s="16">
        <f t="shared" si="3"/>
        <v>602</v>
      </c>
      <c r="B605" s="90" t="s">
        <v>23</v>
      </c>
      <c r="C605" s="90" t="s">
        <v>1113</v>
      </c>
      <c r="D605" s="90" t="s">
        <v>28</v>
      </c>
      <c r="E605" s="135">
        <v>43070.0</v>
      </c>
      <c r="F605" s="133" t="s">
        <v>1392</v>
      </c>
      <c r="G605" s="90">
        <v>6.2</v>
      </c>
      <c r="H605" s="90" t="s">
        <v>28</v>
      </c>
      <c r="I605" s="73" t="s">
        <v>21</v>
      </c>
    </row>
    <row r="606">
      <c r="A606" s="16">
        <f t="shared" si="3"/>
        <v>603</v>
      </c>
      <c r="B606" s="90" t="s">
        <v>23</v>
      </c>
      <c r="C606" s="90" t="s">
        <v>39</v>
      </c>
      <c r="D606" s="90" t="s">
        <v>1393</v>
      </c>
      <c r="E606" s="108">
        <v>43472.0</v>
      </c>
      <c r="F606" s="133" t="s">
        <v>1394</v>
      </c>
      <c r="G606" s="90" t="s">
        <v>588</v>
      </c>
      <c r="H606" s="90" t="s">
        <v>1395</v>
      </c>
      <c r="I606" s="73" t="s">
        <v>21</v>
      </c>
    </row>
    <row r="607">
      <c r="A607" s="16">
        <f t="shared" si="3"/>
        <v>604</v>
      </c>
      <c r="B607" s="90" t="s">
        <v>23</v>
      </c>
      <c r="C607" s="90" t="s">
        <v>39</v>
      </c>
      <c r="D607" s="90" t="s">
        <v>1396</v>
      </c>
      <c r="E607" s="90" t="s">
        <v>1397</v>
      </c>
      <c r="F607" s="133" t="s">
        <v>1398</v>
      </c>
      <c r="G607" s="90" t="s">
        <v>843</v>
      </c>
      <c r="H607" s="90" t="s">
        <v>1399</v>
      </c>
      <c r="I607" s="73" t="s">
        <v>21</v>
      </c>
    </row>
    <row r="608">
      <c r="A608" s="16">
        <f t="shared" si="3"/>
        <v>605</v>
      </c>
      <c r="B608" s="90" t="s">
        <v>23</v>
      </c>
      <c r="C608" s="90" t="s">
        <v>377</v>
      </c>
      <c r="D608" s="90" t="s">
        <v>1242</v>
      </c>
      <c r="E608" s="91">
        <v>43739.0</v>
      </c>
      <c r="F608" s="133" t="s">
        <v>1400</v>
      </c>
      <c r="G608" s="90" t="s">
        <v>52</v>
      </c>
      <c r="H608" s="90" t="s">
        <v>28</v>
      </c>
      <c r="I608" s="73" t="s">
        <v>21</v>
      </c>
    </row>
    <row r="609">
      <c r="A609" s="16">
        <f t="shared" si="3"/>
        <v>606</v>
      </c>
      <c r="B609" s="90" t="s">
        <v>601</v>
      </c>
      <c r="C609" s="90" t="s">
        <v>39</v>
      </c>
      <c r="D609" s="90" t="s">
        <v>153</v>
      </c>
      <c r="E609" s="90" t="s">
        <v>1401</v>
      </c>
      <c r="F609" s="133" t="s">
        <v>1402</v>
      </c>
      <c r="G609" s="90" t="s">
        <v>588</v>
      </c>
      <c r="H609" s="90" t="s">
        <v>28</v>
      </c>
      <c r="I609" s="73" t="s">
        <v>21</v>
      </c>
    </row>
    <row r="610">
      <c r="A610" s="16">
        <f t="shared" si="3"/>
        <v>607</v>
      </c>
      <c r="B610" s="90" t="s">
        <v>23</v>
      </c>
      <c r="C610" s="90" t="s">
        <v>39</v>
      </c>
      <c r="D610" s="90" t="s">
        <v>1202</v>
      </c>
      <c r="E610" s="91">
        <v>43466.0</v>
      </c>
      <c r="F610" s="133" t="s">
        <v>1403</v>
      </c>
      <c r="G610" s="90" t="s">
        <v>588</v>
      </c>
      <c r="H610" s="90" t="s">
        <v>1404</v>
      </c>
      <c r="I610" s="73" t="s">
        <v>21</v>
      </c>
    </row>
    <row r="611">
      <c r="A611" s="16">
        <f t="shared" si="3"/>
        <v>608</v>
      </c>
      <c r="B611" s="90" t="s">
        <v>23</v>
      </c>
      <c r="C611" s="90" t="s">
        <v>244</v>
      </c>
      <c r="D611" s="90" t="s">
        <v>1405</v>
      </c>
      <c r="E611" s="90" t="s">
        <v>1406</v>
      </c>
      <c r="F611" s="133" t="s">
        <v>1407</v>
      </c>
      <c r="G611" s="90" t="s">
        <v>588</v>
      </c>
      <c r="H611" s="90" t="s">
        <v>1404</v>
      </c>
      <c r="I611" s="73" t="s">
        <v>21</v>
      </c>
    </row>
    <row r="612">
      <c r="A612" s="16">
        <f t="shared" si="3"/>
        <v>609</v>
      </c>
      <c r="B612" s="90" t="s">
        <v>23</v>
      </c>
      <c r="C612" s="90" t="s">
        <v>39</v>
      </c>
      <c r="D612" s="90" t="s">
        <v>40</v>
      </c>
      <c r="E612" s="90" t="s">
        <v>1408</v>
      </c>
      <c r="F612" s="133" t="s">
        <v>1409</v>
      </c>
      <c r="G612" s="90" t="s">
        <v>588</v>
      </c>
      <c r="H612" s="90" t="s">
        <v>1410</v>
      </c>
      <c r="I612" s="73" t="s">
        <v>21</v>
      </c>
    </row>
    <row r="613">
      <c r="A613" s="16">
        <f t="shared" si="3"/>
        <v>610</v>
      </c>
      <c r="B613" s="90" t="s">
        <v>23</v>
      </c>
      <c r="C613" s="90" t="s">
        <v>244</v>
      </c>
      <c r="D613" s="90" t="s">
        <v>803</v>
      </c>
      <c r="E613" s="90" t="s">
        <v>1411</v>
      </c>
      <c r="F613" s="133" t="s">
        <v>1412</v>
      </c>
      <c r="G613" s="90" t="s">
        <v>588</v>
      </c>
      <c r="H613" s="90" t="s">
        <v>28</v>
      </c>
      <c r="I613" s="73" t="s">
        <v>21</v>
      </c>
    </row>
    <row r="614">
      <c r="A614" s="16">
        <f t="shared" si="3"/>
        <v>611</v>
      </c>
      <c r="B614" s="90" t="s">
        <v>23</v>
      </c>
      <c r="C614" s="90" t="s">
        <v>244</v>
      </c>
      <c r="D614" s="90" t="s">
        <v>1413</v>
      </c>
      <c r="E614" s="90" t="s">
        <v>1414</v>
      </c>
      <c r="F614" s="133" t="s">
        <v>1415</v>
      </c>
      <c r="G614" s="90" t="s">
        <v>843</v>
      </c>
      <c r="H614" s="90" t="s">
        <v>1416</v>
      </c>
      <c r="I614" s="73" t="s">
        <v>21</v>
      </c>
    </row>
    <row r="615">
      <c r="A615" s="16">
        <f t="shared" si="3"/>
        <v>612</v>
      </c>
      <c r="B615" s="90" t="s">
        <v>1417</v>
      </c>
      <c r="C615" s="90" t="s">
        <v>39</v>
      </c>
      <c r="D615" s="90" t="s">
        <v>1418</v>
      </c>
      <c r="E615" s="95">
        <v>43089.0</v>
      </c>
      <c r="F615" s="133" t="s">
        <v>1419</v>
      </c>
      <c r="G615" s="90" t="s">
        <v>588</v>
      </c>
      <c r="H615" s="90" t="s">
        <v>1420</v>
      </c>
      <c r="I615" s="73" t="s">
        <v>21</v>
      </c>
    </row>
    <row r="616">
      <c r="A616" s="16">
        <f t="shared" si="3"/>
        <v>613</v>
      </c>
      <c r="B616" s="90" t="s">
        <v>23</v>
      </c>
      <c r="C616" s="90" t="s">
        <v>1421</v>
      </c>
      <c r="D616" s="90" t="s">
        <v>1422</v>
      </c>
      <c r="E616" s="91">
        <v>43498.0</v>
      </c>
      <c r="F616" s="133" t="s">
        <v>1423</v>
      </c>
      <c r="G616" s="90" t="s">
        <v>993</v>
      </c>
      <c r="H616" s="90" t="s">
        <v>28</v>
      </c>
      <c r="I616" s="73" t="s">
        <v>21</v>
      </c>
    </row>
    <row r="617">
      <c r="A617" s="16">
        <f t="shared" si="3"/>
        <v>614</v>
      </c>
      <c r="B617" s="90" t="s">
        <v>601</v>
      </c>
      <c r="C617" s="90" t="s">
        <v>1421</v>
      </c>
      <c r="D617" s="90" t="s">
        <v>153</v>
      </c>
      <c r="E617" s="91">
        <v>43497.0</v>
      </c>
      <c r="F617" s="133" t="s">
        <v>1424</v>
      </c>
      <c r="G617" s="90" t="s">
        <v>993</v>
      </c>
      <c r="H617" s="90" t="s">
        <v>28</v>
      </c>
      <c r="I617" s="73" t="s">
        <v>21</v>
      </c>
    </row>
    <row r="618">
      <c r="A618" s="16">
        <f t="shared" si="3"/>
        <v>615</v>
      </c>
      <c r="B618" s="90" t="s">
        <v>601</v>
      </c>
      <c r="C618" s="90" t="s">
        <v>244</v>
      </c>
      <c r="D618" s="90" t="s">
        <v>70</v>
      </c>
      <c r="E618" s="91">
        <v>43499.0</v>
      </c>
      <c r="F618" s="133" t="s">
        <v>1425</v>
      </c>
      <c r="G618" s="90" t="s">
        <v>588</v>
      </c>
      <c r="H618" s="90" t="s">
        <v>1426</v>
      </c>
      <c r="I618" s="73" t="s">
        <v>21</v>
      </c>
    </row>
    <row r="619">
      <c r="A619" s="16">
        <f t="shared" si="3"/>
        <v>616</v>
      </c>
      <c r="B619" s="90" t="s">
        <v>23</v>
      </c>
      <c r="C619" s="90" t="s">
        <v>39</v>
      </c>
      <c r="D619" s="90" t="s">
        <v>1427</v>
      </c>
      <c r="E619" s="90" t="s">
        <v>1428</v>
      </c>
      <c r="F619" s="133" t="s">
        <v>1429</v>
      </c>
      <c r="G619" s="79" t="s">
        <v>28</v>
      </c>
      <c r="H619" s="90" t="s">
        <v>28</v>
      </c>
      <c r="I619" s="73" t="s">
        <v>21</v>
      </c>
    </row>
    <row r="620">
      <c r="A620" s="16">
        <f t="shared" si="3"/>
        <v>617</v>
      </c>
      <c r="B620" s="90" t="s">
        <v>23</v>
      </c>
      <c r="C620" s="90" t="s">
        <v>244</v>
      </c>
      <c r="D620" s="90" t="s">
        <v>662</v>
      </c>
      <c r="E620" s="91">
        <v>43587.0</v>
      </c>
      <c r="F620" s="136" t="s">
        <v>1430</v>
      </c>
      <c r="G620" s="90" t="s">
        <v>588</v>
      </c>
      <c r="H620" s="90" t="s">
        <v>1431</v>
      </c>
      <c r="I620" s="73" t="s">
        <v>21</v>
      </c>
    </row>
    <row r="621">
      <c r="A621" s="16">
        <f t="shared" si="3"/>
        <v>618</v>
      </c>
      <c r="B621" s="90" t="s">
        <v>23</v>
      </c>
      <c r="C621" s="90" t="s">
        <v>244</v>
      </c>
      <c r="D621" s="90" t="s">
        <v>662</v>
      </c>
      <c r="E621" s="91">
        <v>43648.0</v>
      </c>
      <c r="F621" s="133" t="s">
        <v>1430</v>
      </c>
      <c r="G621" s="90" t="s">
        <v>588</v>
      </c>
      <c r="H621" s="90" t="s">
        <v>1431</v>
      </c>
      <c r="I621" s="73" t="s">
        <v>21</v>
      </c>
    </row>
    <row r="622">
      <c r="A622" s="16">
        <f t="shared" si="3"/>
        <v>619</v>
      </c>
      <c r="B622" s="90" t="s">
        <v>23</v>
      </c>
      <c r="C622" s="90" t="s">
        <v>244</v>
      </c>
      <c r="D622" s="90" t="s">
        <v>606</v>
      </c>
      <c r="E622" s="91">
        <v>43710.0</v>
      </c>
      <c r="F622" s="136" t="s">
        <v>1432</v>
      </c>
      <c r="G622" s="90" t="s">
        <v>588</v>
      </c>
      <c r="H622" s="90" t="s">
        <v>28</v>
      </c>
      <c r="I622" s="73" t="s">
        <v>21</v>
      </c>
    </row>
    <row r="623">
      <c r="A623" s="16">
        <f t="shared" si="3"/>
        <v>620</v>
      </c>
      <c r="B623" s="90" t="s">
        <v>23</v>
      </c>
      <c r="C623" s="90" t="s">
        <v>244</v>
      </c>
      <c r="D623" s="90" t="s">
        <v>1433</v>
      </c>
      <c r="E623" s="90"/>
      <c r="F623" s="133" t="s">
        <v>1434</v>
      </c>
      <c r="G623" s="90" t="s">
        <v>1435</v>
      </c>
      <c r="H623" s="90" t="s">
        <v>1436</v>
      </c>
      <c r="I623" s="73" t="s">
        <v>21</v>
      </c>
    </row>
    <row r="624">
      <c r="A624" s="16">
        <f t="shared" si="3"/>
        <v>621</v>
      </c>
      <c r="B624" s="90" t="s">
        <v>601</v>
      </c>
      <c r="C624" s="90" t="s">
        <v>244</v>
      </c>
      <c r="D624" s="90" t="s">
        <v>1375</v>
      </c>
      <c r="E624" s="91">
        <v>43740.0</v>
      </c>
      <c r="F624" s="133" t="s">
        <v>1437</v>
      </c>
      <c r="G624" s="90" t="s">
        <v>588</v>
      </c>
      <c r="H624" s="90" t="s">
        <v>28</v>
      </c>
      <c r="I624" s="73" t="s">
        <v>21</v>
      </c>
    </row>
    <row r="625">
      <c r="A625" s="16">
        <f t="shared" si="3"/>
        <v>622</v>
      </c>
      <c r="B625" s="137" t="s">
        <v>23</v>
      </c>
      <c r="C625" s="137" t="s">
        <v>1438</v>
      </c>
      <c r="D625" s="137" t="s">
        <v>1439</v>
      </c>
      <c r="E625" s="137" t="s">
        <v>1440</v>
      </c>
      <c r="F625" s="133" t="s">
        <v>1441</v>
      </c>
      <c r="G625" s="137" t="s">
        <v>1442</v>
      </c>
      <c r="H625" s="137" t="s">
        <v>28</v>
      </c>
      <c r="I625" s="73" t="s">
        <v>21</v>
      </c>
    </row>
    <row r="626">
      <c r="A626" s="16">
        <f t="shared" si="3"/>
        <v>623</v>
      </c>
      <c r="B626" s="90" t="s">
        <v>23</v>
      </c>
      <c r="C626" s="90" t="s">
        <v>244</v>
      </c>
      <c r="D626" s="90" t="s">
        <v>28</v>
      </c>
      <c r="E626" s="90" t="s">
        <v>28</v>
      </c>
      <c r="F626" s="133" t="s">
        <v>1443</v>
      </c>
      <c r="G626" s="90" t="s">
        <v>588</v>
      </c>
      <c r="H626" s="90" t="s">
        <v>28</v>
      </c>
      <c r="I626" s="73" t="s">
        <v>21</v>
      </c>
    </row>
    <row r="627">
      <c r="A627" s="16">
        <f t="shared" si="3"/>
        <v>624</v>
      </c>
      <c r="B627" s="90" t="s">
        <v>23</v>
      </c>
      <c r="C627" s="90" t="s">
        <v>244</v>
      </c>
      <c r="D627" s="90" t="s">
        <v>28</v>
      </c>
      <c r="E627" s="90" t="s">
        <v>28</v>
      </c>
      <c r="F627" s="133" t="s">
        <v>1444</v>
      </c>
      <c r="G627" s="90" t="s">
        <v>588</v>
      </c>
      <c r="H627" s="90" t="s">
        <v>28</v>
      </c>
      <c r="I627" s="73" t="s">
        <v>21</v>
      </c>
    </row>
    <row r="628">
      <c r="A628" s="16">
        <f t="shared" si="3"/>
        <v>625</v>
      </c>
      <c r="B628" s="90" t="s">
        <v>23</v>
      </c>
      <c r="C628" s="90" t="s">
        <v>39</v>
      </c>
      <c r="D628" s="90" t="s">
        <v>28</v>
      </c>
      <c r="E628" s="90" t="s">
        <v>28</v>
      </c>
      <c r="F628" s="133" t="s">
        <v>1445</v>
      </c>
      <c r="G628" s="90" t="s">
        <v>843</v>
      </c>
      <c r="H628" s="90" t="s">
        <v>28</v>
      </c>
      <c r="I628" s="73" t="s">
        <v>21</v>
      </c>
    </row>
    <row r="629">
      <c r="A629" s="16">
        <f t="shared" si="3"/>
        <v>626</v>
      </c>
      <c r="B629" s="90" t="s">
        <v>197</v>
      </c>
      <c r="C629" s="90" t="s">
        <v>377</v>
      </c>
      <c r="D629" s="90" t="s">
        <v>28</v>
      </c>
      <c r="E629" s="90" t="s">
        <v>1446</v>
      </c>
      <c r="F629" s="133" t="s">
        <v>1447</v>
      </c>
      <c r="G629" s="90" t="s">
        <v>52</v>
      </c>
      <c r="H629" s="90" t="s">
        <v>28</v>
      </c>
      <c r="I629" s="73" t="s">
        <v>21</v>
      </c>
    </row>
    <row r="630">
      <c r="A630" s="16">
        <f t="shared" si="3"/>
        <v>627</v>
      </c>
      <c r="B630" s="90" t="s">
        <v>23</v>
      </c>
      <c r="C630" s="90" t="s">
        <v>244</v>
      </c>
      <c r="D630" s="90" t="s">
        <v>1448</v>
      </c>
      <c r="E630" s="90" t="s">
        <v>1449</v>
      </c>
      <c r="F630" s="133" t="s">
        <v>1450</v>
      </c>
      <c r="G630" s="90" t="s">
        <v>590</v>
      </c>
      <c r="H630" s="90" t="s">
        <v>1451</v>
      </c>
      <c r="I630" s="73" t="s">
        <v>21</v>
      </c>
    </row>
    <row r="631">
      <c r="A631" s="16">
        <f t="shared" si="3"/>
        <v>628</v>
      </c>
      <c r="B631" s="90" t="s">
        <v>23</v>
      </c>
      <c r="C631" s="90" t="s">
        <v>244</v>
      </c>
      <c r="D631" s="99" t="s">
        <v>1452</v>
      </c>
      <c r="E631" s="91">
        <v>43771.0</v>
      </c>
      <c r="F631" s="133" t="s">
        <v>1453</v>
      </c>
      <c r="G631" s="90" t="s">
        <v>843</v>
      </c>
      <c r="H631" s="90" t="s">
        <v>1454</v>
      </c>
      <c r="I631" s="73" t="s">
        <v>21</v>
      </c>
    </row>
    <row r="632">
      <c r="A632" s="16">
        <f t="shared" si="3"/>
        <v>629</v>
      </c>
      <c r="B632" s="90" t="s">
        <v>23</v>
      </c>
      <c r="C632" s="90" t="s">
        <v>244</v>
      </c>
      <c r="D632" s="90" t="s">
        <v>1455</v>
      </c>
      <c r="E632" s="90" t="s">
        <v>1456</v>
      </c>
      <c r="F632" s="133" t="s">
        <v>1457</v>
      </c>
      <c r="G632" s="90" t="s">
        <v>588</v>
      </c>
      <c r="H632" s="90" t="s">
        <v>28</v>
      </c>
      <c r="I632" s="73" t="s">
        <v>21</v>
      </c>
    </row>
    <row r="633">
      <c r="A633" s="16">
        <f t="shared" si="3"/>
        <v>630</v>
      </c>
      <c r="B633" s="90" t="s">
        <v>72</v>
      </c>
      <c r="C633" s="90" t="s">
        <v>39</v>
      </c>
      <c r="D633" s="90" t="s">
        <v>147</v>
      </c>
      <c r="E633" s="90" t="s">
        <v>1458</v>
      </c>
      <c r="F633" s="136" t="s">
        <v>1459</v>
      </c>
      <c r="G633" s="90" t="s">
        <v>1460</v>
      </c>
      <c r="H633" s="90" t="s">
        <v>28</v>
      </c>
      <c r="I633" s="73" t="s">
        <v>21</v>
      </c>
    </row>
    <row r="634">
      <c r="A634" s="16">
        <f t="shared" si="3"/>
        <v>631</v>
      </c>
      <c r="B634" s="90" t="s">
        <v>23</v>
      </c>
      <c r="C634" s="90" t="s">
        <v>244</v>
      </c>
      <c r="D634" s="90" t="s">
        <v>88</v>
      </c>
      <c r="E634" s="90" t="s">
        <v>28</v>
      </c>
      <c r="F634" s="133" t="s">
        <v>1461</v>
      </c>
      <c r="G634" s="90" t="s">
        <v>28</v>
      </c>
      <c r="H634" s="90" t="s">
        <v>1462</v>
      </c>
      <c r="I634" s="73" t="s">
        <v>21</v>
      </c>
    </row>
    <row r="635">
      <c r="A635" s="16">
        <f t="shared" si="3"/>
        <v>632</v>
      </c>
      <c r="B635" s="90" t="s">
        <v>23</v>
      </c>
      <c r="C635" s="90" t="s">
        <v>1421</v>
      </c>
      <c r="D635" s="90" t="s">
        <v>1463</v>
      </c>
      <c r="E635" s="90" t="s">
        <v>1464</v>
      </c>
      <c r="F635" s="136" t="s">
        <v>1465</v>
      </c>
      <c r="G635" s="90" t="s">
        <v>993</v>
      </c>
      <c r="H635" s="90" t="s">
        <v>28</v>
      </c>
      <c r="I635" s="73" t="s">
        <v>21</v>
      </c>
    </row>
    <row r="636">
      <c r="A636" s="16">
        <f t="shared" si="3"/>
        <v>633</v>
      </c>
      <c r="B636" s="90" t="s">
        <v>23</v>
      </c>
      <c r="C636" s="90" t="s">
        <v>244</v>
      </c>
      <c r="D636" s="90" t="s">
        <v>1466</v>
      </c>
      <c r="E636" s="90" t="s">
        <v>1467</v>
      </c>
      <c r="F636" s="133" t="s">
        <v>1468</v>
      </c>
      <c r="G636" s="90" t="s">
        <v>588</v>
      </c>
      <c r="H636" s="90" t="s">
        <v>1469</v>
      </c>
      <c r="I636" s="73" t="s">
        <v>21</v>
      </c>
    </row>
    <row r="637">
      <c r="A637" s="16">
        <f t="shared" si="3"/>
        <v>634</v>
      </c>
      <c r="B637" s="90" t="s">
        <v>23</v>
      </c>
      <c r="C637" s="90" t="s">
        <v>244</v>
      </c>
      <c r="D637" s="90" t="s">
        <v>1470</v>
      </c>
      <c r="E637" s="90" t="s">
        <v>1471</v>
      </c>
      <c r="F637" s="136" t="s">
        <v>1472</v>
      </c>
      <c r="G637" s="90" t="s">
        <v>588</v>
      </c>
      <c r="H637" s="90" t="s">
        <v>1473</v>
      </c>
      <c r="I637" s="73" t="s">
        <v>21</v>
      </c>
    </row>
    <row r="638">
      <c r="A638" s="16">
        <f t="shared" si="3"/>
        <v>635</v>
      </c>
      <c r="B638" s="90" t="s">
        <v>72</v>
      </c>
      <c r="C638" s="90" t="s">
        <v>39</v>
      </c>
      <c r="D638" s="90" t="s">
        <v>70</v>
      </c>
      <c r="E638" s="91">
        <v>43514.0</v>
      </c>
      <c r="F638" s="136" t="s">
        <v>1474</v>
      </c>
      <c r="G638" s="90" t="s">
        <v>588</v>
      </c>
      <c r="H638" s="90" t="s">
        <v>1475</v>
      </c>
      <c r="I638" s="73" t="s">
        <v>21</v>
      </c>
    </row>
    <row r="639">
      <c r="A639" s="16">
        <f t="shared" si="3"/>
        <v>636</v>
      </c>
      <c r="B639" s="90" t="s">
        <v>197</v>
      </c>
      <c r="C639" s="90" t="s">
        <v>244</v>
      </c>
      <c r="D639" s="90" t="s">
        <v>1476</v>
      </c>
      <c r="E639" s="135">
        <v>43313.0</v>
      </c>
      <c r="F639" s="133" t="s">
        <v>1477</v>
      </c>
      <c r="G639" s="90" t="s">
        <v>588</v>
      </c>
      <c r="H639" s="90" t="s">
        <v>1478</v>
      </c>
      <c r="I639" s="73" t="s">
        <v>21</v>
      </c>
    </row>
    <row r="640">
      <c r="A640" s="16">
        <f t="shared" si="3"/>
        <v>637</v>
      </c>
      <c r="B640" s="90" t="s">
        <v>72</v>
      </c>
      <c r="C640" s="90" t="s">
        <v>1421</v>
      </c>
      <c r="D640" s="90" t="s">
        <v>213</v>
      </c>
      <c r="E640" s="91">
        <v>43472.0</v>
      </c>
      <c r="F640" s="133" t="s">
        <v>1479</v>
      </c>
      <c r="G640" s="90" t="s">
        <v>588</v>
      </c>
      <c r="H640" s="90" t="s">
        <v>1480</v>
      </c>
      <c r="I640" s="73" t="s">
        <v>21</v>
      </c>
    </row>
    <row r="641">
      <c r="A641" s="16">
        <f t="shared" si="3"/>
        <v>638</v>
      </c>
      <c r="B641" s="90" t="s">
        <v>72</v>
      </c>
      <c r="C641" s="90" t="s">
        <v>28</v>
      </c>
      <c r="D641" s="90" t="s">
        <v>28</v>
      </c>
      <c r="E641" s="90" t="s">
        <v>28</v>
      </c>
      <c r="F641" s="133" t="s">
        <v>1481</v>
      </c>
      <c r="G641" s="90" t="s">
        <v>843</v>
      </c>
      <c r="H641" s="90" t="s">
        <v>1482</v>
      </c>
      <c r="I641" s="73" t="s">
        <v>21</v>
      </c>
    </row>
    <row r="642">
      <c r="A642" s="16">
        <f t="shared" si="3"/>
        <v>639</v>
      </c>
      <c r="B642" s="90" t="s">
        <v>23</v>
      </c>
      <c r="C642" s="90" t="s">
        <v>244</v>
      </c>
      <c r="D642" s="90" t="s">
        <v>1483</v>
      </c>
      <c r="E642" s="91">
        <v>43739.0</v>
      </c>
      <c r="F642" s="133" t="s">
        <v>1484</v>
      </c>
      <c r="G642" s="90" t="s">
        <v>590</v>
      </c>
      <c r="H642" s="90" t="s">
        <v>1485</v>
      </c>
      <c r="I642" s="73" t="s">
        <v>21</v>
      </c>
    </row>
    <row r="643">
      <c r="A643" s="16">
        <f t="shared" si="3"/>
        <v>640</v>
      </c>
      <c r="B643" s="90" t="s">
        <v>23</v>
      </c>
      <c r="C643" s="90" t="s">
        <v>244</v>
      </c>
      <c r="D643" s="90" t="s">
        <v>1486</v>
      </c>
      <c r="E643" s="90" t="s">
        <v>1487</v>
      </c>
      <c r="F643" s="92" t="s">
        <v>1461</v>
      </c>
      <c r="G643" s="90" t="s">
        <v>588</v>
      </c>
      <c r="H643" s="90" t="s">
        <v>28</v>
      </c>
      <c r="I643" s="73" t="s">
        <v>21</v>
      </c>
    </row>
    <row r="644">
      <c r="A644" s="16">
        <f t="shared" si="3"/>
        <v>641</v>
      </c>
      <c r="B644" s="90" t="s">
        <v>197</v>
      </c>
      <c r="C644" s="90" t="s">
        <v>244</v>
      </c>
      <c r="D644" s="90" t="s">
        <v>1488</v>
      </c>
      <c r="E644" s="95">
        <v>42797.0</v>
      </c>
      <c r="F644" s="92" t="s">
        <v>1489</v>
      </c>
      <c r="G644" s="90" t="s">
        <v>19</v>
      </c>
      <c r="H644" s="90" t="s">
        <v>1490</v>
      </c>
      <c r="I644" s="73" t="s">
        <v>21</v>
      </c>
    </row>
    <row r="645">
      <c r="A645" s="16">
        <f t="shared" si="3"/>
        <v>642</v>
      </c>
      <c r="B645" s="90" t="s">
        <v>601</v>
      </c>
      <c r="C645" s="90" t="s">
        <v>1421</v>
      </c>
      <c r="D645" s="99" t="s">
        <v>522</v>
      </c>
      <c r="E645" s="90" t="s">
        <v>1491</v>
      </c>
      <c r="F645" s="92" t="s">
        <v>1492</v>
      </c>
      <c r="G645" s="90" t="s">
        <v>1493</v>
      </c>
      <c r="H645" s="90" t="s">
        <v>1494</v>
      </c>
      <c r="I645" s="73" t="s">
        <v>21</v>
      </c>
    </row>
    <row r="646">
      <c r="A646" s="16">
        <f t="shared" si="3"/>
        <v>643</v>
      </c>
      <c r="B646" s="90" t="s">
        <v>23</v>
      </c>
      <c r="C646" s="90" t="s">
        <v>39</v>
      </c>
      <c r="D646" s="99" t="s">
        <v>1452</v>
      </c>
      <c r="E646" s="90" t="s">
        <v>1495</v>
      </c>
      <c r="F646" s="92" t="s">
        <v>1496</v>
      </c>
      <c r="G646" s="90" t="s">
        <v>843</v>
      </c>
      <c r="H646" s="90"/>
      <c r="I646" s="73" t="s">
        <v>21</v>
      </c>
    </row>
    <row r="647">
      <c r="A647" s="16">
        <f t="shared" si="3"/>
        <v>644</v>
      </c>
      <c r="B647" s="90" t="s">
        <v>23</v>
      </c>
      <c r="C647" s="90" t="s">
        <v>244</v>
      </c>
      <c r="D647" s="90" t="s">
        <v>1497</v>
      </c>
      <c r="E647" s="90" t="s">
        <v>1498</v>
      </c>
      <c r="F647" s="92" t="s">
        <v>1499</v>
      </c>
      <c r="G647" s="90" t="s">
        <v>19</v>
      </c>
      <c r="H647" s="90" t="s">
        <v>1500</v>
      </c>
      <c r="I647" s="73" t="s">
        <v>21</v>
      </c>
    </row>
    <row r="648">
      <c r="A648" s="16">
        <f t="shared" si="3"/>
        <v>645</v>
      </c>
      <c r="B648" s="90" t="s">
        <v>23</v>
      </c>
      <c r="C648" s="90" t="s">
        <v>244</v>
      </c>
      <c r="D648" s="90" t="s">
        <v>28</v>
      </c>
      <c r="E648" s="91">
        <v>43499.0</v>
      </c>
      <c r="F648" s="92" t="s">
        <v>1501</v>
      </c>
      <c r="G648" s="90" t="s">
        <v>19</v>
      </c>
      <c r="H648" s="90" t="s">
        <v>28</v>
      </c>
      <c r="I648" s="73" t="s">
        <v>21</v>
      </c>
    </row>
    <row r="649">
      <c r="A649" s="16">
        <f t="shared" si="3"/>
        <v>646</v>
      </c>
      <c r="B649" s="90" t="s">
        <v>72</v>
      </c>
      <c r="C649" s="90" t="s">
        <v>1421</v>
      </c>
      <c r="D649" s="90" t="s">
        <v>1502</v>
      </c>
      <c r="E649" s="90" t="s">
        <v>1503</v>
      </c>
      <c r="F649" s="92" t="s">
        <v>1504</v>
      </c>
      <c r="G649" s="90" t="s">
        <v>588</v>
      </c>
      <c r="H649" s="90" t="s">
        <v>28</v>
      </c>
      <c r="I649" s="73" t="s">
        <v>21</v>
      </c>
    </row>
    <row r="650">
      <c r="A650" s="16">
        <f t="shared" si="3"/>
        <v>647</v>
      </c>
      <c r="B650" s="90" t="s">
        <v>15</v>
      </c>
      <c r="C650" s="90" t="s">
        <v>221</v>
      </c>
      <c r="D650" s="90" t="s">
        <v>1505</v>
      </c>
      <c r="E650" s="90" t="s">
        <v>1503</v>
      </c>
      <c r="F650" s="92" t="s">
        <v>1506</v>
      </c>
      <c r="G650" s="90" t="s">
        <v>42</v>
      </c>
      <c r="H650" s="90" t="s">
        <v>28</v>
      </c>
      <c r="I650" s="73" t="s">
        <v>21</v>
      </c>
    </row>
    <row r="651">
      <c r="A651" s="16">
        <f t="shared" si="3"/>
        <v>648</v>
      </c>
      <c r="B651" s="90" t="s">
        <v>72</v>
      </c>
      <c r="C651" s="90" t="s">
        <v>1507</v>
      </c>
      <c r="D651" s="90" t="s">
        <v>249</v>
      </c>
      <c r="E651" s="138">
        <v>43528.0</v>
      </c>
      <c r="F651" s="92" t="s">
        <v>1508</v>
      </c>
      <c r="G651" s="90" t="s">
        <v>588</v>
      </c>
      <c r="H651" s="90" t="s">
        <v>1509</v>
      </c>
      <c r="I651" s="73" t="s">
        <v>21</v>
      </c>
    </row>
    <row r="652">
      <c r="A652" s="16">
        <f t="shared" si="3"/>
        <v>649</v>
      </c>
      <c r="B652" s="90" t="s">
        <v>72</v>
      </c>
      <c r="C652" s="90" t="s">
        <v>1507</v>
      </c>
      <c r="D652" s="90" t="s">
        <v>1510</v>
      </c>
      <c r="E652" s="139">
        <v>43527.0</v>
      </c>
      <c r="F652" s="92" t="s">
        <v>1511</v>
      </c>
      <c r="G652" s="90" t="s">
        <v>588</v>
      </c>
      <c r="H652" s="90" t="s">
        <v>1512</v>
      </c>
      <c r="I652" s="73" t="s">
        <v>21</v>
      </c>
    </row>
    <row r="653">
      <c r="A653" s="16">
        <f t="shared" si="3"/>
        <v>650</v>
      </c>
      <c r="B653" s="90" t="s">
        <v>72</v>
      </c>
      <c r="C653" s="90" t="s">
        <v>244</v>
      </c>
      <c r="D653" s="99" t="s">
        <v>522</v>
      </c>
      <c r="E653" s="95">
        <v>43454.0</v>
      </c>
      <c r="F653" s="92" t="s">
        <v>1513</v>
      </c>
      <c r="G653" s="90" t="s">
        <v>1514</v>
      </c>
      <c r="H653" s="90" t="s">
        <v>1515</v>
      </c>
      <c r="I653" s="73" t="s">
        <v>21</v>
      </c>
    </row>
    <row r="654">
      <c r="A654" s="16">
        <f t="shared" si="3"/>
        <v>651</v>
      </c>
      <c r="B654" s="90" t="s">
        <v>23</v>
      </c>
      <c r="C654" s="90" t="s">
        <v>1507</v>
      </c>
      <c r="D654" s="99" t="s">
        <v>522</v>
      </c>
      <c r="E654" s="90" t="s">
        <v>1503</v>
      </c>
      <c r="F654" s="115" t="s">
        <v>1516</v>
      </c>
      <c r="G654" s="90" t="s">
        <v>1514</v>
      </c>
      <c r="H654" s="90" t="s">
        <v>1517</v>
      </c>
      <c r="I654" s="73" t="s">
        <v>21</v>
      </c>
    </row>
    <row r="655">
      <c r="A655" s="16">
        <f t="shared" si="3"/>
        <v>652</v>
      </c>
      <c r="B655" s="90" t="s">
        <v>72</v>
      </c>
      <c r="C655" s="90" t="s">
        <v>1507</v>
      </c>
      <c r="D655" s="140" t="s">
        <v>522</v>
      </c>
      <c r="E655" s="91">
        <v>43649.0</v>
      </c>
      <c r="F655" s="92" t="s">
        <v>1518</v>
      </c>
      <c r="G655" s="90" t="s">
        <v>1519</v>
      </c>
      <c r="H655" s="90"/>
      <c r="I655" s="73" t="s">
        <v>21</v>
      </c>
    </row>
    <row r="656">
      <c r="A656" s="16">
        <f t="shared" si="3"/>
        <v>653</v>
      </c>
      <c r="B656" s="90" t="s">
        <v>23</v>
      </c>
      <c r="C656" s="90" t="s">
        <v>39</v>
      </c>
      <c r="D656" s="90" t="s">
        <v>1520</v>
      </c>
      <c r="E656" s="90" t="s">
        <v>28</v>
      </c>
      <c r="F656" s="92" t="s">
        <v>1318</v>
      </c>
      <c r="G656" s="90" t="s">
        <v>19</v>
      </c>
      <c r="H656" s="90" t="s">
        <v>1521</v>
      </c>
      <c r="I656" s="73" t="s">
        <v>21</v>
      </c>
    </row>
    <row r="657">
      <c r="A657" s="16">
        <f t="shared" si="3"/>
        <v>654</v>
      </c>
      <c r="B657" s="90" t="s">
        <v>72</v>
      </c>
      <c r="C657" s="90" t="s">
        <v>39</v>
      </c>
      <c r="D657" s="90" t="s">
        <v>1522</v>
      </c>
      <c r="E657" s="91">
        <v>43499.0</v>
      </c>
      <c r="F657" s="92" t="s">
        <v>1523</v>
      </c>
      <c r="G657" s="90" t="s">
        <v>588</v>
      </c>
      <c r="H657" s="90" t="s">
        <v>1524</v>
      </c>
      <c r="I657" s="73" t="s">
        <v>21</v>
      </c>
    </row>
    <row r="658">
      <c r="A658" s="16">
        <f t="shared" si="3"/>
        <v>655</v>
      </c>
      <c r="B658" s="90" t="s">
        <v>23</v>
      </c>
      <c r="C658" s="90" t="s">
        <v>244</v>
      </c>
      <c r="D658" s="90" t="s">
        <v>1233</v>
      </c>
      <c r="E658" s="91">
        <v>43459.0</v>
      </c>
      <c r="F658" s="92" t="s">
        <v>1525</v>
      </c>
      <c r="G658" s="90" t="s">
        <v>993</v>
      </c>
      <c r="H658" s="90" t="s">
        <v>1526</v>
      </c>
      <c r="I658" s="73" t="s">
        <v>21</v>
      </c>
    </row>
    <row r="659">
      <c r="A659" s="16">
        <f t="shared" si="3"/>
        <v>656</v>
      </c>
      <c r="B659" s="90" t="s">
        <v>23</v>
      </c>
      <c r="C659" s="90" t="s">
        <v>244</v>
      </c>
      <c r="D659" s="90" t="s">
        <v>1527</v>
      </c>
      <c r="E659" s="141">
        <v>43435.0</v>
      </c>
      <c r="F659" s="92" t="s">
        <v>1528</v>
      </c>
      <c r="G659" s="90" t="s">
        <v>1529</v>
      </c>
      <c r="H659" s="90" t="s">
        <v>1530</v>
      </c>
      <c r="I659" s="73" t="s">
        <v>21</v>
      </c>
    </row>
    <row r="660">
      <c r="A660" s="16">
        <f t="shared" si="3"/>
        <v>657</v>
      </c>
      <c r="B660" s="90" t="s">
        <v>1531</v>
      </c>
      <c r="C660" s="90" t="s">
        <v>1532</v>
      </c>
      <c r="D660" s="90" t="s">
        <v>1533</v>
      </c>
      <c r="E660" s="91">
        <v>43772.0</v>
      </c>
      <c r="F660" s="92" t="s">
        <v>1534</v>
      </c>
      <c r="G660" s="90" t="s">
        <v>1535</v>
      </c>
      <c r="H660" s="90" t="s">
        <v>1536</v>
      </c>
      <c r="I660" s="73" t="s">
        <v>21</v>
      </c>
    </row>
    <row r="661">
      <c r="A661" s="16">
        <f t="shared" si="3"/>
        <v>658</v>
      </c>
      <c r="B661" s="90" t="s">
        <v>23</v>
      </c>
      <c r="C661" s="90" t="s">
        <v>1507</v>
      </c>
      <c r="D661" s="99" t="s">
        <v>80</v>
      </c>
      <c r="E661" s="91">
        <v>43419.0</v>
      </c>
      <c r="F661" s="92" t="s">
        <v>1537</v>
      </c>
      <c r="G661" s="90" t="s">
        <v>1538</v>
      </c>
      <c r="H661" s="90" t="s">
        <v>28</v>
      </c>
      <c r="I661" s="73" t="s">
        <v>21</v>
      </c>
    </row>
    <row r="662">
      <c r="A662" s="16">
        <f t="shared" si="3"/>
        <v>659</v>
      </c>
      <c r="B662" s="90" t="s">
        <v>23</v>
      </c>
      <c r="C662" s="90" t="s">
        <v>39</v>
      </c>
      <c r="D662" s="142" t="str">
        <f>HYPERLINK("https://www.originalky.cz/","originalky.cz (CZ)")</f>
        <v>originalky.cz (CZ)</v>
      </c>
      <c r="E662" s="141">
        <v>43543.0</v>
      </c>
      <c r="F662" s="92" t="s">
        <v>1539</v>
      </c>
      <c r="G662" s="90" t="s">
        <v>1540</v>
      </c>
      <c r="H662" s="90" t="s">
        <v>1541</v>
      </c>
      <c r="I662" s="73" t="s">
        <v>21</v>
      </c>
    </row>
    <row r="663">
      <c r="A663" s="16">
        <f t="shared" si="3"/>
        <v>660</v>
      </c>
      <c r="B663" s="90" t="s">
        <v>15</v>
      </c>
      <c r="C663" s="90" t="s">
        <v>50</v>
      </c>
      <c r="D663" s="90" t="s">
        <v>1233</v>
      </c>
      <c r="E663" s="91">
        <v>43525.0</v>
      </c>
      <c r="F663" s="92" t="s">
        <v>1127</v>
      </c>
      <c r="G663" s="90" t="s">
        <v>1542</v>
      </c>
      <c r="H663" s="90" t="s">
        <v>1543</v>
      </c>
      <c r="I663" s="73" t="s">
        <v>21</v>
      </c>
    </row>
    <row r="664">
      <c r="A664" s="16">
        <f t="shared" si="3"/>
        <v>661</v>
      </c>
      <c r="B664" s="90" t="s">
        <v>23</v>
      </c>
      <c r="C664" s="90" t="s">
        <v>28</v>
      </c>
      <c r="D664" s="90" t="s">
        <v>1544</v>
      </c>
      <c r="E664" s="91">
        <v>43710.0</v>
      </c>
      <c r="F664" s="92" t="s">
        <v>1545</v>
      </c>
      <c r="G664" s="90" t="s">
        <v>1514</v>
      </c>
      <c r="H664" s="90" t="s">
        <v>28</v>
      </c>
      <c r="I664" s="73" t="s">
        <v>21</v>
      </c>
    </row>
    <row r="665">
      <c r="A665" s="16">
        <f t="shared" si="3"/>
        <v>662</v>
      </c>
      <c r="B665" s="90" t="s">
        <v>23</v>
      </c>
      <c r="C665" s="90" t="s">
        <v>39</v>
      </c>
      <c r="D665" s="99" t="s">
        <v>1546</v>
      </c>
      <c r="E665" s="143">
        <v>43405.0</v>
      </c>
      <c r="F665" s="92" t="s">
        <v>1547</v>
      </c>
      <c r="G665" s="90" t="s">
        <v>1548</v>
      </c>
      <c r="H665" s="90" t="s">
        <v>1549</v>
      </c>
      <c r="I665" s="73" t="s">
        <v>21</v>
      </c>
    </row>
    <row r="666">
      <c r="A666" s="16">
        <f t="shared" si="3"/>
        <v>663</v>
      </c>
      <c r="B666" s="90" t="s">
        <v>72</v>
      </c>
      <c r="C666" s="90" t="s">
        <v>244</v>
      </c>
      <c r="D666" s="90" t="s">
        <v>153</v>
      </c>
      <c r="E666" s="95">
        <v>43552.0</v>
      </c>
      <c r="F666" s="92" t="s">
        <v>1479</v>
      </c>
      <c r="G666" s="90" t="s">
        <v>588</v>
      </c>
      <c r="H666" s="90" t="s">
        <v>1550</v>
      </c>
      <c r="I666" s="73" t="s">
        <v>21</v>
      </c>
    </row>
    <row r="667">
      <c r="A667" s="16">
        <f t="shared" si="3"/>
        <v>664</v>
      </c>
      <c r="B667" s="90" t="s">
        <v>72</v>
      </c>
      <c r="C667" s="90" t="s">
        <v>244</v>
      </c>
      <c r="D667" s="90" t="s">
        <v>249</v>
      </c>
      <c r="E667" s="95">
        <v>43551.0</v>
      </c>
      <c r="F667" s="92" t="s">
        <v>1551</v>
      </c>
      <c r="G667" s="90" t="s">
        <v>993</v>
      </c>
      <c r="H667" s="90" t="s">
        <v>1550</v>
      </c>
      <c r="I667" s="73" t="s">
        <v>21</v>
      </c>
    </row>
    <row r="668">
      <c r="A668" s="16">
        <f t="shared" si="3"/>
        <v>665</v>
      </c>
      <c r="B668" s="90" t="s">
        <v>15</v>
      </c>
      <c r="C668" s="90" t="s">
        <v>377</v>
      </c>
      <c r="D668" s="90" t="s">
        <v>1552</v>
      </c>
      <c r="E668" s="90" t="s">
        <v>1553</v>
      </c>
      <c r="F668" s="92" t="s">
        <v>1554</v>
      </c>
      <c r="G668" s="90" t="s">
        <v>1555</v>
      </c>
      <c r="H668" s="90"/>
      <c r="I668" s="73" t="s">
        <v>21</v>
      </c>
    </row>
    <row r="669">
      <c r="A669" s="16">
        <f t="shared" si="3"/>
        <v>666</v>
      </c>
      <c r="B669" s="90" t="s">
        <v>23</v>
      </c>
      <c r="C669" s="90" t="s">
        <v>39</v>
      </c>
      <c r="D669" s="90" t="s">
        <v>1556</v>
      </c>
      <c r="E669" s="90" t="s">
        <v>1557</v>
      </c>
      <c r="F669" s="92" t="s">
        <v>999</v>
      </c>
      <c r="G669" s="90" t="s">
        <v>478</v>
      </c>
      <c r="H669" s="90" t="s">
        <v>1558</v>
      </c>
      <c r="I669" s="73" t="s">
        <v>21</v>
      </c>
    </row>
    <row r="670">
      <c r="A670" s="16">
        <f t="shared" si="3"/>
        <v>667</v>
      </c>
      <c r="B670" s="90" t="s">
        <v>1214</v>
      </c>
      <c r="C670" s="90" t="s">
        <v>39</v>
      </c>
      <c r="D670" s="90" t="s">
        <v>1215</v>
      </c>
      <c r="E670" s="90" t="s">
        <v>1559</v>
      </c>
      <c r="F670" s="92" t="s">
        <v>1560</v>
      </c>
      <c r="G670" s="90" t="s">
        <v>1540</v>
      </c>
      <c r="H670" s="90" t="s">
        <v>28</v>
      </c>
      <c r="I670" s="73" t="s">
        <v>21</v>
      </c>
    </row>
    <row r="671">
      <c r="A671" s="16">
        <f t="shared" si="3"/>
        <v>668</v>
      </c>
      <c r="B671" s="90" t="s">
        <v>72</v>
      </c>
      <c r="C671" s="90" t="s">
        <v>39</v>
      </c>
      <c r="D671" s="90" t="s">
        <v>1561</v>
      </c>
      <c r="E671" s="90" t="s">
        <v>1562</v>
      </c>
      <c r="F671" s="92" t="s">
        <v>1563</v>
      </c>
      <c r="G671" s="90" t="s">
        <v>1514</v>
      </c>
      <c r="H671" s="90" t="s">
        <v>28</v>
      </c>
      <c r="I671" s="73" t="s">
        <v>21</v>
      </c>
    </row>
    <row r="672">
      <c r="A672" s="16">
        <f t="shared" si="3"/>
        <v>669</v>
      </c>
      <c r="B672" s="90" t="s">
        <v>23</v>
      </c>
      <c r="C672" s="90" t="s">
        <v>39</v>
      </c>
      <c r="D672" s="90" t="s">
        <v>1564</v>
      </c>
      <c r="E672" s="91">
        <v>43559.0</v>
      </c>
      <c r="F672" s="92" t="s">
        <v>1565</v>
      </c>
      <c r="G672" s="90" t="s">
        <v>1514</v>
      </c>
      <c r="H672" s="90" t="s">
        <v>1566</v>
      </c>
      <c r="I672" s="73" t="s">
        <v>21</v>
      </c>
    </row>
    <row r="673">
      <c r="A673" s="16">
        <f t="shared" si="3"/>
        <v>670</v>
      </c>
      <c r="B673" s="90" t="s">
        <v>23</v>
      </c>
      <c r="C673" s="90" t="s">
        <v>39</v>
      </c>
      <c r="D673" s="90" t="s">
        <v>1202</v>
      </c>
      <c r="E673" s="90" t="s">
        <v>1567</v>
      </c>
      <c r="F673" s="92" t="s">
        <v>1568</v>
      </c>
      <c r="G673" s="90" t="s">
        <v>1514</v>
      </c>
      <c r="H673" s="90" t="s">
        <v>1569</v>
      </c>
      <c r="I673" s="73" t="s">
        <v>21</v>
      </c>
    </row>
    <row r="674">
      <c r="A674" s="16">
        <f t="shared" si="3"/>
        <v>671</v>
      </c>
      <c r="B674" s="90" t="s">
        <v>23</v>
      </c>
      <c r="C674" s="90" t="s">
        <v>39</v>
      </c>
      <c r="D674" s="99" t="s">
        <v>1570</v>
      </c>
      <c r="E674" s="91">
        <v>43558.0</v>
      </c>
      <c r="F674" s="92" t="s">
        <v>1571</v>
      </c>
      <c r="G674" s="90" t="s">
        <v>1514</v>
      </c>
      <c r="H674" s="90" t="s">
        <v>1572</v>
      </c>
      <c r="I674" s="73" t="s">
        <v>21</v>
      </c>
    </row>
    <row r="675">
      <c r="A675" s="16">
        <f t="shared" si="3"/>
        <v>672</v>
      </c>
      <c r="B675" s="90" t="s">
        <v>23</v>
      </c>
      <c r="C675" s="144" t="s">
        <v>1573</v>
      </c>
      <c r="D675" s="90" t="s">
        <v>1574</v>
      </c>
      <c r="E675" s="91">
        <v>43620.0</v>
      </c>
      <c r="F675" s="92" t="s">
        <v>1575</v>
      </c>
      <c r="G675" s="90" t="s">
        <v>1514</v>
      </c>
      <c r="H675" s="90" t="s">
        <v>1576</v>
      </c>
      <c r="I675" s="73" t="s">
        <v>21</v>
      </c>
    </row>
    <row r="676">
      <c r="A676" s="16">
        <f t="shared" si="3"/>
        <v>673</v>
      </c>
      <c r="B676" s="90" t="s">
        <v>72</v>
      </c>
      <c r="C676" s="90" t="s">
        <v>39</v>
      </c>
      <c r="D676" s="90" t="s">
        <v>1577</v>
      </c>
      <c r="E676" s="91">
        <v>43575.0</v>
      </c>
      <c r="F676" s="92" t="s">
        <v>1578</v>
      </c>
      <c r="G676" s="90" t="s">
        <v>1579</v>
      </c>
      <c r="H676" s="90" t="s">
        <v>1580</v>
      </c>
      <c r="I676" s="73" t="s">
        <v>21</v>
      </c>
    </row>
    <row r="677">
      <c r="A677" s="16">
        <f t="shared" si="3"/>
        <v>674</v>
      </c>
      <c r="B677" s="90" t="s">
        <v>601</v>
      </c>
      <c r="C677" s="90" t="s">
        <v>39</v>
      </c>
      <c r="D677" s="90" t="s">
        <v>147</v>
      </c>
      <c r="E677" s="91">
        <v>43489.0</v>
      </c>
      <c r="F677" s="92" t="s">
        <v>1581</v>
      </c>
      <c r="G677" s="90" t="s">
        <v>993</v>
      </c>
      <c r="H677" s="90" t="s">
        <v>1582</v>
      </c>
      <c r="I677" s="73" t="s">
        <v>21</v>
      </c>
    </row>
    <row r="678">
      <c r="A678" s="16">
        <f t="shared" si="3"/>
        <v>675</v>
      </c>
      <c r="B678" s="90" t="s">
        <v>1583</v>
      </c>
      <c r="C678" s="90" t="s">
        <v>39</v>
      </c>
      <c r="D678" s="90" t="s">
        <v>249</v>
      </c>
      <c r="E678" s="95">
        <v>43551.0</v>
      </c>
      <c r="F678" s="92" t="s">
        <v>1584</v>
      </c>
      <c r="G678" s="90" t="s">
        <v>588</v>
      </c>
      <c r="H678" s="90" t="s">
        <v>1585</v>
      </c>
      <c r="I678" s="73" t="s">
        <v>21</v>
      </c>
    </row>
    <row r="679">
      <c r="A679" s="16">
        <f t="shared" si="3"/>
        <v>676</v>
      </c>
      <c r="B679" s="90" t="s">
        <v>23</v>
      </c>
      <c r="C679" s="90" t="s">
        <v>39</v>
      </c>
      <c r="D679" s="99" t="s">
        <v>1586</v>
      </c>
      <c r="E679" s="95">
        <v>43160.0</v>
      </c>
      <c r="F679" s="92" t="s">
        <v>1587</v>
      </c>
      <c r="G679" s="90" t="s">
        <v>588</v>
      </c>
      <c r="H679" s="90" t="s">
        <v>1588</v>
      </c>
      <c r="I679" s="73" t="s">
        <v>21</v>
      </c>
    </row>
    <row r="680">
      <c r="A680" s="16">
        <f t="shared" si="3"/>
        <v>677</v>
      </c>
      <c r="B680" s="90" t="s">
        <v>23</v>
      </c>
      <c r="C680" s="90" t="s">
        <v>39</v>
      </c>
      <c r="D680" s="90" t="s">
        <v>1589</v>
      </c>
      <c r="E680" s="95">
        <v>43449.0</v>
      </c>
      <c r="F680" s="92" t="s">
        <v>1590</v>
      </c>
      <c r="G680" s="90" t="s">
        <v>588</v>
      </c>
      <c r="H680" s="90" t="s">
        <v>1588</v>
      </c>
      <c r="I680" s="73" t="s">
        <v>21</v>
      </c>
    </row>
    <row r="681">
      <c r="A681" s="16">
        <f t="shared" si="3"/>
        <v>678</v>
      </c>
      <c r="B681" s="90" t="s">
        <v>23</v>
      </c>
      <c r="C681" s="90" t="s">
        <v>39</v>
      </c>
      <c r="D681" s="90" t="s">
        <v>1591</v>
      </c>
      <c r="E681" s="90" t="s">
        <v>1592</v>
      </c>
      <c r="F681" s="92" t="s">
        <v>1204</v>
      </c>
      <c r="G681" s="90" t="s">
        <v>1593</v>
      </c>
      <c r="H681" s="90" t="s">
        <v>1594</v>
      </c>
      <c r="I681" s="73" t="s">
        <v>21</v>
      </c>
    </row>
    <row r="682">
      <c r="A682" s="16">
        <f t="shared" si="3"/>
        <v>679</v>
      </c>
      <c r="B682" s="90" t="s">
        <v>601</v>
      </c>
      <c r="C682" s="90" t="s">
        <v>39</v>
      </c>
      <c r="D682" s="90" t="s">
        <v>1595</v>
      </c>
      <c r="E682" s="90" t="s">
        <v>1596</v>
      </c>
      <c r="F682" s="92" t="s">
        <v>1597</v>
      </c>
      <c r="G682" s="90" t="s">
        <v>588</v>
      </c>
      <c r="H682" s="90" t="s">
        <v>28</v>
      </c>
      <c r="I682" s="73" t="s">
        <v>21</v>
      </c>
    </row>
    <row r="683">
      <c r="A683" s="16">
        <f t="shared" si="3"/>
        <v>680</v>
      </c>
      <c r="B683" s="90" t="s">
        <v>601</v>
      </c>
      <c r="C683" s="90" t="s">
        <v>1038</v>
      </c>
      <c r="D683" s="90" t="s">
        <v>1589</v>
      </c>
      <c r="E683" s="91">
        <v>43590.0</v>
      </c>
      <c r="F683" s="92" t="s">
        <v>1598</v>
      </c>
      <c r="G683" s="90" t="s">
        <v>1538</v>
      </c>
      <c r="H683" s="90" t="s">
        <v>1599</v>
      </c>
      <c r="I683" s="73" t="s">
        <v>21</v>
      </c>
    </row>
    <row r="684">
      <c r="A684" s="16">
        <f t="shared" si="3"/>
        <v>681</v>
      </c>
      <c r="B684" s="90" t="s">
        <v>72</v>
      </c>
      <c r="C684" s="90" t="s">
        <v>39</v>
      </c>
      <c r="D684" s="90" t="s">
        <v>147</v>
      </c>
      <c r="E684" s="91">
        <v>43578.0</v>
      </c>
      <c r="F684" s="92" t="s">
        <v>1600</v>
      </c>
      <c r="G684" s="90" t="s">
        <v>1601</v>
      </c>
      <c r="H684" s="90" t="s">
        <v>28</v>
      </c>
      <c r="I684" s="73" t="s">
        <v>21</v>
      </c>
    </row>
    <row r="685">
      <c r="A685" s="16">
        <f t="shared" si="3"/>
        <v>682</v>
      </c>
      <c r="B685" s="90" t="s">
        <v>23</v>
      </c>
      <c r="C685" s="90" t="s">
        <v>1038</v>
      </c>
      <c r="D685" s="90" t="s">
        <v>1602</v>
      </c>
      <c r="E685" s="91">
        <v>43586.0</v>
      </c>
      <c r="F685" s="92" t="s">
        <v>1603</v>
      </c>
      <c r="G685" s="90" t="s">
        <v>1579</v>
      </c>
      <c r="H685" s="90"/>
      <c r="I685" s="73" t="s">
        <v>21</v>
      </c>
    </row>
    <row r="686">
      <c r="A686" s="16">
        <f t="shared" si="3"/>
        <v>683</v>
      </c>
      <c r="B686" s="90" t="s">
        <v>23</v>
      </c>
      <c r="C686" s="90" t="s">
        <v>39</v>
      </c>
      <c r="D686" s="90" t="s">
        <v>1604</v>
      </c>
      <c r="E686" s="90" t="s">
        <v>1605</v>
      </c>
      <c r="F686" s="92" t="s">
        <v>68</v>
      </c>
      <c r="G686" s="90" t="s">
        <v>19</v>
      </c>
      <c r="H686" s="90" t="s">
        <v>1606</v>
      </c>
      <c r="I686" s="73" t="s">
        <v>21</v>
      </c>
    </row>
    <row r="687">
      <c r="A687" s="16">
        <f t="shared" si="3"/>
        <v>684</v>
      </c>
      <c r="B687" s="90" t="s">
        <v>1607</v>
      </c>
      <c r="C687" s="90" t="s">
        <v>244</v>
      </c>
      <c r="D687" s="99" t="s">
        <v>1608</v>
      </c>
      <c r="E687" s="90" t="s">
        <v>1609</v>
      </c>
      <c r="F687" s="92" t="s">
        <v>1610</v>
      </c>
      <c r="G687" s="90" t="s">
        <v>843</v>
      </c>
      <c r="H687" s="90" t="s">
        <v>1183</v>
      </c>
      <c r="I687" s="73" t="s">
        <v>21</v>
      </c>
    </row>
    <row r="688">
      <c r="A688" s="16">
        <f t="shared" si="3"/>
        <v>685</v>
      </c>
      <c r="B688" s="90" t="s">
        <v>601</v>
      </c>
      <c r="C688" s="90" t="s">
        <v>244</v>
      </c>
      <c r="D688" s="90" t="s">
        <v>28</v>
      </c>
      <c r="E688" s="90" t="s">
        <v>1611</v>
      </c>
      <c r="F688" s="92" t="s">
        <v>1612</v>
      </c>
      <c r="G688" s="90" t="s">
        <v>588</v>
      </c>
      <c r="H688" s="90"/>
      <c r="I688" s="73" t="s">
        <v>21</v>
      </c>
    </row>
    <row r="689">
      <c r="A689" s="16">
        <f t="shared" si="3"/>
        <v>686</v>
      </c>
      <c r="B689" s="90" t="s">
        <v>72</v>
      </c>
      <c r="C689" s="90" t="s">
        <v>39</v>
      </c>
      <c r="D689" s="90" t="s">
        <v>1613</v>
      </c>
      <c r="E689" s="95">
        <v>43606.0</v>
      </c>
      <c r="F689" s="92" t="s">
        <v>1614</v>
      </c>
      <c r="G689" s="90" t="s">
        <v>588</v>
      </c>
      <c r="H689" s="90" t="s">
        <v>1615</v>
      </c>
      <c r="I689" s="73" t="s">
        <v>21</v>
      </c>
    </row>
    <row r="690">
      <c r="A690" s="16">
        <f t="shared" si="3"/>
        <v>687</v>
      </c>
      <c r="B690" s="90" t="s">
        <v>72</v>
      </c>
      <c r="C690" s="90" t="s">
        <v>244</v>
      </c>
      <c r="D690" s="90" t="s">
        <v>373</v>
      </c>
      <c r="E690" s="145">
        <v>43622.0</v>
      </c>
      <c r="F690" s="92" t="s">
        <v>1616</v>
      </c>
      <c r="G690" s="90" t="s">
        <v>588</v>
      </c>
      <c r="H690" s="90"/>
      <c r="I690" s="73" t="s">
        <v>21</v>
      </c>
    </row>
    <row r="691">
      <c r="A691" s="16">
        <f t="shared" si="3"/>
        <v>688</v>
      </c>
      <c r="B691" s="90" t="s">
        <v>23</v>
      </c>
      <c r="C691" s="90" t="s">
        <v>244</v>
      </c>
      <c r="D691" s="90" t="s">
        <v>1617</v>
      </c>
      <c r="E691" s="138">
        <v>43451.0</v>
      </c>
      <c r="F691" s="92" t="s">
        <v>1618</v>
      </c>
      <c r="G691" s="90" t="s">
        <v>588</v>
      </c>
      <c r="H691" s="90"/>
      <c r="I691" s="73" t="s">
        <v>21</v>
      </c>
    </row>
    <row r="692">
      <c r="A692" s="16">
        <f t="shared" si="3"/>
        <v>689</v>
      </c>
      <c r="B692" s="90" t="s">
        <v>23</v>
      </c>
      <c r="C692" s="90" t="s">
        <v>39</v>
      </c>
      <c r="D692" s="90" t="s">
        <v>1589</v>
      </c>
      <c r="E692" s="90" t="s">
        <v>1619</v>
      </c>
      <c r="F692" s="92" t="s">
        <v>1620</v>
      </c>
      <c r="G692" s="90" t="s">
        <v>1205</v>
      </c>
      <c r="H692" s="90" t="s">
        <v>1621</v>
      </c>
      <c r="I692" s="73" t="s">
        <v>21</v>
      </c>
    </row>
    <row r="693">
      <c r="A693" s="16">
        <f t="shared" si="3"/>
        <v>690</v>
      </c>
      <c r="B693" s="90" t="s">
        <v>23</v>
      </c>
      <c r="C693" s="90" t="s">
        <v>39</v>
      </c>
      <c r="D693" s="90" t="s">
        <v>1622</v>
      </c>
      <c r="E693" s="90" t="s">
        <v>1623</v>
      </c>
      <c r="F693" s="92" t="s">
        <v>1624</v>
      </c>
      <c r="G693" s="90" t="s">
        <v>588</v>
      </c>
      <c r="H693" s="90" t="s">
        <v>28</v>
      </c>
      <c r="I693" s="73" t="s">
        <v>21</v>
      </c>
    </row>
    <row r="694">
      <c r="A694" s="16">
        <f t="shared" si="3"/>
        <v>691</v>
      </c>
      <c r="B694" s="90" t="s">
        <v>23</v>
      </c>
      <c r="C694" s="90" t="s">
        <v>244</v>
      </c>
      <c r="D694" s="90" t="s">
        <v>1625</v>
      </c>
      <c r="E694" s="91">
        <v>43683.0</v>
      </c>
      <c r="F694" s="92" t="s">
        <v>1626</v>
      </c>
      <c r="G694" s="90" t="s">
        <v>588</v>
      </c>
      <c r="H694" s="90" t="s">
        <v>1627</v>
      </c>
      <c r="I694" s="73" t="s">
        <v>21</v>
      </c>
    </row>
    <row r="695">
      <c r="A695" s="16">
        <f t="shared" si="3"/>
        <v>692</v>
      </c>
      <c r="B695" s="90" t="s">
        <v>23</v>
      </c>
      <c r="C695" s="90" t="s">
        <v>244</v>
      </c>
      <c r="D695" s="90" t="s">
        <v>1628</v>
      </c>
      <c r="E695" s="146" t="s">
        <v>1629</v>
      </c>
      <c r="F695" s="92" t="s">
        <v>1630</v>
      </c>
      <c r="G695" s="90" t="s">
        <v>588</v>
      </c>
      <c r="H695" s="90" t="s">
        <v>28</v>
      </c>
      <c r="I695" s="73" t="s">
        <v>21</v>
      </c>
    </row>
    <row r="696">
      <c r="A696" s="16">
        <f t="shared" si="3"/>
        <v>693</v>
      </c>
      <c r="B696" s="90" t="s">
        <v>23</v>
      </c>
      <c r="C696" s="147" t="s">
        <v>1631</v>
      </c>
      <c r="D696" s="99" t="s">
        <v>1632</v>
      </c>
      <c r="E696" s="91">
        <v>43640.0</v>
      </c>
      <c r="F696" s="92" t="s">
        <v>1633</v>
      </c>
      <c r="G696" s="90" t="s">
        <v>590</v>
      </c>
      <c r="H696" s="90" t="s">
        <v>28</v>
      </c>
      <c r="I696" s="73" t="s">
        <v>21</v>
      </c>
    </row>
    <row r="697">
      <c r="A697" s="16">
        <f t="shared" si="3"/>
        <v>694</v>
      </c>
      <c r="B697" s="90" t="s">
        <v>72</v>
      </c>
      <c r="C697" s="90" t="s">
        <v>39</v>
      </c>
      <c r="D697" s="90" t="s">
        <v>249</v>
      </c>
      <c r="E697" s="91">
        <v>43638.0</v>
      </c>
      <c r="F697" s="92" t="s">
        <v>1634</v>
      </c>
      <c r="G697" s="90" t="s">
        <v>1635</v>
      </c>
      <c r="H697" s="90" t="s">
        <v>28</v>
      </c>
      <c r="I697" s="73" t="s">
        <v>21</v>
      </c>
    </row>
    <row r="698">
      <c r="A698" s="16">
        <f t="shared" si="3"/>
        <v>695</v>
      </c>
      <c r="B698" s="90" t="s">
        <v>601</v>
      </c>
      <c r="C698" s="90" t="s">
        <v>1038</v>
      </c>
      <c r="D698" s="90" t="s">
        <v>1636</v>
      </c>
      <c r="E698" s="91">
        <v>43641.0</v>
      </c>
      <c r="F698" s="92" t="s">
        <v>1637</v>
      </c>
      <c r="G698" s="90" t="s">
        <v>1638</v>
      </c>
      <c r="H698" s="90" t="s">
        <v>1639</v>
      </c>
      <c r="I698" s="73" t="s">
        <v>21</v>
      </c>
    </row>
    <row r="699">
      <c r="A699" s="16">
        <f t="shared" si="3"/>
        <v>696</v>
      </c>
      <c r="B699" s="90" t="s">
        <v>1135</v>
      </c>
      <c r="C699" s="90" t="s">
        <v>39</v>
      </c>
      <c r="D699" s="90" t="s">
        <v>1136</v>
      </c>
      <c r="E699" s="91">
        <v>43617.0</v>
      </c>
      <c r="F699" s="92" t="s">
        <v>1640</v>
      </c>
      <c r="G699" s="90" t="s">
        <v>1579</v>
      </c>
      <c r="H699" s="90" t="s">
        <v>1641</v>
      </c>
      <c r="I699" s="73" t="s">
        <v>21</v>
      </c>
    </row>
    <row r="700">
      <c r="A700" s="16">
        <f t="shared" si="3"/>
        <v>697</v>
      </c>
      <c r="B700" s="90" t="s">
        <v>23</v>
      </c>
      <c r="C700" s="90" t="s">
        <v>39</v>
      </c>
      <c r="D700" s="90" t="s">
        <v>1642</v>
      </c>
      <c r="E700" s="91">
        <v>43655.0</v>
      </c>
      <c r="F700" s="92" t="s">
        <v>1643</v>
      </c>
      <c r="G700" s="90" t="s">
        <v>1514</v>
      </c>
      <c r="H700" s="90" t="s">
        <v>28</v>
      </c>
      <c r="I700" s="73"/>
    </row>
    <row r="701">
      <c r="A701" s="16">
        <f t="shared" si="3"/>
        <v>698</v>
      </c>
      <c r="B701" s="111" t="s">
        <v>601</v>
      </c>
      <c r="C701" s="111" t="s">
        <v>244</v>
      </c>
      <c r="D701" s="148" t="s">
        <v>522</v>
      </c>
      <c r="E701" s="149">
        <v>43661.0</v>
      </c>
      <c r="F701" s="150" t="s">
        <v>1644</v>
      </c>
      <c r="G701" s="90" t="s">
        <v>1638</v>
      </c>
      <c r="H701" s="111" t="s">
        <v>28</v>
      </c>
      <c r="I701" s="73"/>
    </row>
    <row r="702">
      <c r="A702" s="16">
        <f t="shared" si="3"/>
        <v>699</v>
      </c>
      <c r="B702" s="90"/>
      <c r="C702" s="90" t="s">
        <v>244</v>
      </c>
      <c r="D702" s="90"/>
      <c r="E702" s="95"/>
      <c r="F702" s="92"/>
      <c r="G702" s="90"/>
      <c r="H702" s="90"/>
      <c r="I702" s="73"/>
    </row>
    <row r="703">
      <c r="A703" s="16">
        <f t="shared" si="3"/>
        <v>700</v>
      </c>
      <c r="B703" s="90" t="s">
        <v>23</v>
      </c>
      <c r="C703" s="90" t="s">
        <v>244</v>
      </c>
      <c r="D703" s="99" t="s">
        <v>1645</v>
      </c>
      <c r="E703" s="91">
        <v>43153.0</v>
      </c>
      <c r="F703" s="92" t="s">
        <v>1646</v>
      </c>
      <c r="G703" s="90" t="s">
        <v>1647</v>
      </c>
      <c r="H703" s="90" t="s">
        <v>1648</v>
      </c>
      <c r="I703" s="73"/>
    </row>
    <row r="704">
      <c r="A704" s="16">
        <f t="shared" si="3"/>
        <v>701</v>
      </c>
      <c r="B704" s="90" t="s">
        <v>23</v>
      </c>
      <c r="C704" s="90" t="s">
        <v>244</v>
      </c>
      <c r="D704" s="90" t="s">
        <v>1649</v>
      </c>
      <c r="E704" s="91">
        <v>43515.0</v>
      </c>
      <c r="F704" s="92" t="s">
        <v>1650</v>
      </c>
      <c r="G704" s="90" t="s">
        <v>1651</v>
      </c>
      <c r="I704" s="73"/>
    </row>
    <row r="705">
      <c r="A705" s="16">
        <f t="shared" si="3"/>
        <v>702</v>
      </c>
      <c r="B705" s="112" t="s">
        <v>72</v>
      </c>
      <c r="C705" s="111" t="s">
        <v>39</v>
      </c>
      <c r="D705" s="112" t="s">
        <v>1652</v>
      </c>
      <c r="E705" s="151">
        <v>43610.0</v>
      </c>
      <c r="F705" s="112" t="s">
        <v>1653</v>
      </c>
      <c r="G705" s="111" t="s">
        <v>588</v>
      </c>
      <c r="H705" s="90" t="s">
        <v>1654</v>
      </c>
      <c r="I705" s="73"/>
    </row>
    <row r="706">
      <c r="A706" s="16">
        <f t="shared" si="3"/>
        <v>703</v>
      </c>
      <c r="B706" s="90" t="s">
        <v>601</v>
      </c>
      <c r="C706" s="90" t="s">
        <v>1421</v>
      </c>
      <c r="D706" s="90" t="s">
        <v>295</v>
      </c>
      <c r="E706" s="91">
        <v>43659.0</v>
      </c>
      <c r="F706" s="92" t="s">
        <v>1655</v>
      </c>
      <c r="G706" s="90" t="s">
        <v>588</v>
      </c>
      <c r="H706" s="90"/>
      <c r="I706" s="73"/>
    </row>
    <row r="707">
      <c r="A707" s="16">
        <f t="shared" si="3"/>
        <v>704</v>
      </c>
      <c r="B707" s="90" t="s">
        <v>1087</v>
      </c>
      <c r="C707" s="90" t="s">
        <v>861</v>
      </c>
      <c r="D707" s="90" t="s">
        <v>1589</v>
      </c>
      <c r="E707" s="90" t="s">
        <v>1656</v>
      </c>
      <c r="F707" s="92" t="s">
        <v>1657</v>
      </c>
      <c r="G707" s="90" t="s">
        <v>1658</v>
      </c>
      <c r="H707" s="90" t="s">
        <v>1659</v>
      </c>
      <c r="I707" s="73"/>
    </row>
    <row r="708">
      <c r="A708" s="16">
        <f t="shared" si="3"/>
        <v>705</v>
      </c>
      <c r="B708" s="90" t="s">
        <v>72</v>
      </c>
      <c r="C708" s="90" t="s">
        <v>1421</v>
      </c>
      <c r="D708" s="90" t="s">
        <v>213</v>
      </c>
      <c r="E708" s="90"/>
      <c r="F708" s="92"/>
      <c r="G708" s="101"/>
      <c r="H708" s="90"/>
      <c r="I708" s="73"/>
    </row>
    <row r="709">
      <c r="A709" s="16">
        <f t="shared" si="3"/>
        <v>706</v>
      </c>
      <c r="B709" s="90" t="s">
        <v>23</v>
      </c>
      <c r="C709" s="90" t="s">
        <v>244</v>
      </c>
      <c r="D709" s="90" t="s">
        <v>1660</v>
      </c>
      <c r="E709" s="91">
        <v>43668.0</v>
      </c>
      <c r="F709" s="92" t="s">
        <v>1661</v>
      </c>
      <c r="G709" s="90" t="s">
        <v>588</v>
      </c>
      <c r="H709" s="90" t="s">
        <v>1662</v>
      </c>
      <c r="I709" s="73"/>
    </row>
    <row r="710">
      <c r="A710" s="16">
        <f t="shared" si="3"/>
        <v>707</v>
      </c>
      <c r="B710" s="122" t="s">
        <v>23</v>
      </c>
      <c r="C710" s="122" t="s">
        <v>244</v>
      </c>
      <c r="D710" s="122" t="s">
        <v>1663</v>
      </c>
      <c r="E710" s="122" t="s">
        <v>1664</v>
      </c>
      <c r="F710" s="125" t="s">
        <v>1665</v>
      </c>
      <c r="G710" s="122" t="s">
        <v>843</v>
      </c>
      <c r="H710" s="122" t="s">
        <v>1666</v>
      </c>
      <c r="I710" s="73"/>
    </row>
    <row r="711">
      <c r="A711" s="16">
        <f t="shared" si="3"/>
        <v>708</v>
      </c>
      <c r="B711" s="90" t="s">
        <v>601</v>
      </c>
      <c r="C711" s="90" t="s">
        <v>244</v>
      </c>
      <c r="D711" s="90" t="s">
        <v>1667</v>
      </c>
      <c r="E711" s="90"/>
      <c r="F711" s="92"/>
      <c r="G711" s="90"/>
      <c r="H711" s="90"/>
      <c r="I711" s="73"/>
    </row>
    <row r="712">
      <c r="A712" s="16">
        <f t="shared" si="3"/>
        <v>709</v>
      </c>
      <c r="B712" s="90" t="s">
        <v>72</v>
      </c>
      <c r="C712" s="90" t="s">
        <v>39</v>
      </c>
      <c r="D712" s="90" t="s">
        <v>1668</v>
      </c>
      <c r="E712" s="91">
        <v>43778.0</v>
      </c>
      <c r="F712" s="92" t="s">
        <v>1669</v>
      </c>
      <c r="G712" s="90" t="s">
        <v>1670</v>
      </c>
      <c r="H712" s="90" t="s">
        <v>28</v>
      </c>
      <c r="I712" s="73"/>
    </row>
    <row r="713">
      <c r="A713" s="16">
        <f t="shared" si="3"/>
        <v>710</v>
      </c>
      <c r="B713" s="90" t="s">
        <v>23</v>
      </c>
      <c r="C713" s="90" t="s">
        <v>244</v>
      </c>
      <c r="D713" s="90" t="s">
        <v>1312</v>
      </c>
      <c r="E713" s="95">
        <v>43323.0</v>
      </c>
      <c r="F713" s="92" t="s">
        <v>1671</v>
      </c>
      <c r="G713" s="90" t="s">
        <v>1670</v>
      </c>
      <c r="H713" s="90" t="s">
        <v>1672</v>
      </c>
      <c r="I713" s="73"/>
    </row>
    <row r="714">
      <c r="A714" s="16">
        <f t="shared" si="3"/>
        <v>711</v>
      </c>
      <c r="B714" s="90" t="s">
        <v>23</v>
      </c>
      <c r="C714" s="90" t="s">
        <v>39</v>
      </c>
      <c r="D714" s="90" t="s">
        <v>1564</v>
      </c>
      <c r="E714" s="91">
        <v>43687.0</v>
      </c>
      <c r="F714" s="92">
        <v>144.0</v>
      </c>
      <c r="G714" s="90" t="s">
        <v>1670</v>
      </c>
      <c r="H714" s="90" t="s">
        <v>1673</v>
      </c>
      <c r="I714" s="73"/>
    </row>
    <row r="715">
      <c r="A715" s="16">
        <f t="shared" si="3"/>
        <v>712</v>
      </c>
      <c r="B715" s="90" t="s">
        <v>1674</v>
      </c>
      <c r="C715" s="90" t="s">
        <v>39</v>
      </c>
      <c r="D715" s="90" t="s">
        <v>1675</v>
      </c>
      <c r="E715" s="95">
        <v>43689.0</v>
      </c>
      <c r="F715" s="92" t="s">
        <v>1676</v>
      </c>
      <c r="G715" s="90" t="s">
        <v>1677</v>
      </c>
      <c r="H715" s="90" t="s">
        <v>1678</v>
      </c>
      <c r="I715" s="73"/>
    </row>
    <row r="716">
      <c r="A716" s="16">
        <f t="shared" si="3"/>
        <v>713</v>
      </c>
      <c r="B716" s="96" t="s">
        <v>23</v>
      </c>
      <c r="C716" s="96" t="s">
        <v>39</v>
      </c>
      <c r="D716" s="152" t="s">
        <v>476</v>
      </c>
      <c r="E716" s="97">
        <v>43655.0</v>
      </c>
      <c r="F716" s="121" t="s">
        <v>1679</v>
      </c>
      <c r="G716" s="96" t="s">
        <v>1680</v>
      </c>
      <c r="H716" s="96" t="s">
        <v>1681</v>
      </c>
      <c r="I716" s="73"/>
    </row>
    <row r="717">
      <c r="A717" s="16">
        <f t="shared" si="3"/>
        <v>714</v>
      </c>
      <c r="B717" s="90" t="s">
        <v>1674</v>
      </c>
      <c r="C717" s="90" t="s">
        <v>39</v>
      </c>
      <c r="D717" s="99" t="s">
        <v>1682</v>
      </c>
      <c r="E717" s="91">
        <v>42928.0</v>
      </c>
      <c r="F717" s="92" t="s">
        <v>1683</v>
      </c>
      <c r="G717" s="90" t="s">
        <v>231</v>
      </c>
      <c r="H717" s="90" t="s">
        <v>1684</v>
      </c>
      <c r="I717" s="73"/>
    </row>
    <row r="718">
      <c r="A718" s="16">
        <f t="shared" si="3"/>
        <v>715</v>
      </c>
      <c r="B718" s="90" t="s">
        <v>23</v>
      </c>
      <c r="C718" s="90" t="s">
        <v>244</v>
      </c>
      <c r="D718" s="99" t="s">
        <v>1645</v>
      </c>
      <c r="E718" s="91">
        <v>43617.0</v>
      </c>
      <c r="F718" s="92" t="s">
        <v>1685</v>
      </c>
      <c r="G718" s="90" t="s">
        <v>1514</v>
      </c>
      <c r="H718" s="90" t="s">
        <v>1686</v>
      </c>
      <c r="I718" s="73"/>
    </row>
    <row r="719">
      <c r="A719" s="16">
        <f t="shared" si="3"/>
        <v>716</v>
      </c>
      <c r="B719" s="90" t="s">
        <v>23</v>
      </c>
      <c r="C719" s="90" t="s">
        <v>39</v>
      </c>
      <c r="D719" s="90" t="s">
        <v>1687</v>
      </c>
      <c r="E719" s="91">
        <v>43503.0</v>
      </c>
      <c r="F719" s="92" t="s">
        <v>1688</v>
      </c>
      <c r="G719" s="90" t="s">
        <v>1689</v>
      </c>
      <c r="H719" s="90" t="s">
        <v>1690</v>
      </c>
      <c r="I719" s="73"/>
    </row>
    <row r="720">
      <c r="A720" s="16">
        <f t="shared" si="3"/>
        <v>717</v>
      </c>
      <c r="B720" s="90" t="s">
        <v>23</v>
      </c>
      <c r="C720" s="90" t="s">
        <v>244</v>
      </c>
      <c r="D720" s="90" t="s">
        <v>1691</v>
      </c>
      <c r="E720" s="90" t="s">
        <v>1692</v>
      </c>
      <c r="F720" s="92" t="s">
        <v>1321</v>
      </c>
      <c r="G720" s="90" t="s">
        <v>588</v>
      </c>
      <c r="H720" s="90" t="s">
        <v>28</v>
      </c>
      <c r="I720" s="73"/>
    </row>
    <row r="721">
      <c r="A721" s="16">
        <f t="shared" si="3"/>
        <v>718</v>
      </c>
      <c r="B721" s="90" t="s">
        <v>601</v>
      </c>
      <c r="C721" s="90" t="s">
        <v>1421</v>
      </c>
      <c r="D721" s="90" t="s">
        <v>1693</v>
      </c>
      <c r="E721" s="91">
        <v>43528.0</v>
      </c>
      <c r="F721" s="92" t="s">
        <v>1694</v>
      </c>
      <c r="G721" s="90" t="s">
        <v>1695</v>
      </c>
      <c r="H721" s="90"/>
      <c r="I721" s="73"/>
    </row>
    <row r="722">
      <c r="A722" s="16">
        <f t="shared" si="3"/>
        <v>719</v>
      </c>
      <c r="B722" s="90" t="s">
        <v>15</v>
      </c>
      <c r="C722" s="90" t="s">
        <v>39</v>
      </c>
      <c r="D722" s="90" t="s">
        <v>1696</v>
      </c>
      <c r="E722" s="90" t="s">
        <v>1697</v>
      </c>
      <c r="F722" s="92" t="s">
        <v>1698</v>
      </c>
      <c r="G722" s="90" t="s">
        <v>1514</v>
      </c>
      <c r="H722" s="90" t="s">
        <v>1672</v>
      </c>
      <c r="I722" s="73"/>
    </row>
    <row r="723">
      <c r="A723" s="16">
        <f t="shared" si="3"/>
        <v>720</v>
      </c>
      <c r="B723" s="90" t="s">
        <v>1674</v>
      </c>
      <c r="C723" s="90" t="s">
        <v>1699</v>
      </c>
      <c r="D723" s="90" t="s">
        <v>579</v>
      </c>
      <c r="E723" s="90"/>
      <c r="F723" s="92" t="s">
        <v>1700</v>
      </c>
      <c r="G723" s="90" t="s">
        <v>1701</v>
      </c>
      <c r="H723" s="90" t="s">
        <v>1678</v>
      </c>
      <c r="I723" s="73"/>
    </row>
    <row r="724">
      <c r="A724" s="16">
        <f t="shared" si="3"/>
        <v>721</v>
      </c>
      <c r="B724" s="90"/>
      <c r="I724" s="73"/>
    </row>
    <row r="725">
      <c r="A725" s="16">
        <f t="shared" si="3"/>
        <v>722</v>
      </c>
      <c r="B725" s="90"/>
      <c r="C725" s="90" t="s">
        <v>39</v>
      </c>
      <c r="D725" s="90" t="s">
        <v>1702</v>
      </c>
      <c r="E725" s="95">
        <v>43678.0</v>
      </c>
      <c r="F725" s="92" t="s">
        <v>1703</v>
      </c>
      <c r="G725" s="90" t="s">
        <v>1670</v>
      </c>
      <c r="H725" s="90" t="s">
        <v>1704</v>
      </c>
      <c r="I725" s="73"/>
    </row>
    <row r="726">
      <c r="A726" s="16">
        <f t="shared" si="3"/>
        <v>723</v>
      </c>
      <c r="B726" s="90" t="s">
        <v>1674</v>
      </c>
      <c r="C726" s="90" t="s">
        <v>1705</v>
      </c>
      <c r="D726" s="99" t="s">
        <v>240</v>
      </c>
      <c r="E726" s="92" t="s">
        <v>1706</v>
      </c>
      <c r="F726" s="112" t="s">
        <v>1706</v>
      </c>
      <c r="G726" s="90" t="s">
        <v>1589</v>
      </c>
      <c r="H726" s="90" t="s">
        <v>1707</v>
      </c>
      <c r="I726" s="73"/>
    </row>
    <row r="727">
      <c r="A727" s="16">
        <f t="shared" si="3"/>
        <v>724</v>
      </c>
      <c r="B727" s="90" t="s">
        <v>23</v>
      </c>
      <c r="C727" s="90" t="s">
        <v>39</v>
      </c>
      <c r="D727" s="90" t="s">
        <v>1708</v>
      </c>
      <c r="E727" s="90"/>
      <c r="F727" s="92" t="s">
        <v>1709</v>
      </c>
      <c r="G727" s="90" t="s">
        <v>1710</v>
      </c>
      <c r="H727" s="90"/>
      <c r="I727" s="73"/>
    </row>
    <row r="728">
      <c r="A728" s="16">
        <f t="shared" si="3"/>
        <v>725</v>
      </c>
      <c r="B728" s="90" t="s">
        <v>1674</v>
      </c>
      <c r="C728" s="90" t="s">
        <v>39</v>
      </c>
      <c r="D728" s="90" t="s">
        <v>1667</v>
      </c>
      <c r="E728" s="95">
        <v>43706.0</v>
      </c>
      <c r="F728" s="92" t="s">
        <v>1711</v>
      </c>
      <c r="G728" s="90" t="s">
        <v>1712</v>
      </c>
      <c r="H728" s="90" t="s">
        <v>1713</v>
      </c>
      <c r="I728" s="73"/>
    </row>
    <row r="729">
      <c r="A729" s="16">
        <f t="shared" si="3"/>
        <v>726</v>
      </c>
      <c r="B729" s="90" t="s">
        <v>23</v>
      </c>
      <c r="C729" s="90" t="s">
        <v>16</v>
      </c>
      <c r="D729" s="90" t="s">
        <v>1714</v>
      </c>
      <c r="E729" s="90"/>
      <c r="F729" s="92" t="s">
        <v>1715</v>
      </c>
      <c r="G729" s="90" t="s">
        <v>1460</v>
      </c>
      <c r="H729" s="90"/>
      <c r="I729" s="73"/>
    </row>
    <row r="730">
      <c r="A730" s="16">
        <f t="shared" si="3"/>
        <v>727</v>
      </c>
      <c r="B730" s="90" t="s">
        <v>1674</v>
      </c>
      <c r="C730" s="90" t="s">
        <v>39</v>
      </c>
      <c r="D730" s="90" t="s">
        <v>1716</v>
      </c>
      <c r="E730" s="95">
        <v>43735.0</v>
      </c>
      <c r="F730" s="92" t="s">
        <v>1717</v>
      </c>
      <c r="G730" s="90" t="s">
        <v>1538</v>
      </c>
      <c r="H730" s="90" t="s">
        <v>28</v>
      </c>
      <c r="I730" s="73"/>
    </row>
    <row r="731">
      <c r="A731" s="16">
        <f t="shared" si="3"/>
        <v>728</v>
      </c>
      <c r="B731" s="90" t="s">
        <v>23</v>
      </c>
      <c r="C731" s="90" t="s">
        <v>16</v>
      </c>
      <c r="D731" s="90" t="s">
        <v>153</v>
      </c>
      <c r="E731" s="90" t="s">
        <v>1718</v>
      </c>
      <c r="F731" s="115" t="s">
        <v>1719</v>
      </c>
      <c r="G731" s="90" t="s">
        <v>1601</v>
      </c>
      <c r="H731" s="90" t="s">
        <v>1720</v>
      </c>
      <c r="I731" s="73"/>
    </row>
    <row r="732">
      <c r="A732" s="16">
        <f t="shared" si="3"/>
        <v>729</v>
      </c>
      <c r="B732" s="90" t="s">
        <v>23</v>
      </c>
      <c r="C732" s="90" t="s">
        <v>39</v>
      </c>
      <c r="D732" s="90" t="s">
        <v>1721</v>
      </c>
      <c r="E732" s="95">
        <v>43430.0</v>
      </c>
      <c r="F732" s="92" t="s">
        <v>1722</v>
      </c>
      <c r="G732" s="90" t="s">
        <v>588</v>
      </c>
      <c r="H732" s="90" t="s">
        <v>716</v>
      </c>
      <c r="I732" s="73"/>
    </row>
    <row r="733">
      <c r="A733" s="16">
        <f t="shared" si="3"/>
        <v>730</v>
      </c>
      <c r="B733" s="90" t="s">
        <v>23</v>
      </c>
      <c r="C733" s="90" t="s">
        <v>39</v>
      </c>
      <c r="D733" s="90" t="s">
        <v>1723</v>
      </c>
      <c r="E733" s="153">
        <v>43449.0</v>
      </c>
      <c r="F733" s="92" t="s">
        <v>1724</v>
      </c>
      <c r="G733" s="90" t="s">
        <v>1725</v>
      </c>
      <c r="H733" s="90" t="s">
        <v>716</v>
      </c>
      <c r="I733" s="73"/>
    </row>
    <row r="734">
      <c r="A734" s="16">
        <f t="shared" si="3"/>
        <v>731</v>
      </c>
      <c r="B734" s="90" t="s">
        <v>525</v>
      </c>
      <c r="C734" s="90" t="s">
        <v>39</v>
      </c>
      <c r="D734" s="90" t="s">
        <v>1726</v>
      </c>
      <c r="E734" s="95">
        <v>43757.0</v>
      </c>
      <c r="F734" s="92" t="s">
        <v>1719</v>
      </c>
      <c r="G734" s="90" t="s">
        <v>1601</v>
      </c>
      <c r="H734" s="90" t="s">
        <v>1727</v>
      </c>
      <c r="I734" s="73"/>
    </row>
    <row r="735">
      <c r="A735" s="16">
        <f t="shared" si="3"/>
        <v>732</v>
      </c>
      <c r="B735" s="90" t="s">
        <v>23</v>
      </c>
      <c r="C735" s="90" t="s">
        <v>16</v>
      </c>
      <c r="D735" s="90" t="s">
        <v>1728</v>
      </c>
      <c r="E735" s="95">
        <v>43763.0</v>
      </c>
      <c r="F735" s="92" t="s">
        <v>1729</v>
      </c>
      <c r="G735" s="90" t="s">
        <v>588</v>
      </c>
      <c r="H735" s="90" t="s">
        <v>1730</v>
      </c>
      <c r="I735" s="73"/>
    </row>
    <row r="736">
      <c r="A736" s="16">
        <f t="shared" si="3"/>
        <v>733</v>
      </c>
      <c r="B736" s="90" t="s">
        <v>23</v>
      </c>
      <c r="C736" s="90" t="s">
        <v>453</v>
      </c>
      <c r="D736" s="90" t="s">
        <v>1094</v>
      </c>
      <c r="E736" s="91">
        <v>43592.0</v>
      </c>
      <c r="F736" s="92" t="s">
        <v>1731</v>
      </c>
      <c r="G736" s="90" t="s">
        <v>1732</v>
      </c>
      <c r="H736" s="90"/>
      <c r="I736" s="73"/>
    </row>
    <row r="737">
      <c r="A737" s="16">
        <f t="shared" si="3"/>
        <v>734</v>
      </c>
      <c r="B737" s="90" t="s">
        <v>1674</v>
      </c>
      <c r="C737" s="90" t="s">
        <v>1421</v>
      </c>
      <c r="D737" s="90" t="s">
        <v>1094</v>
      </c>
      <c r="E737" s="91">
        <v>43771.0</v>
      </c>
      <c r="F737" s="92" t="s">
        <v>1733</v>
      </c>
      <c r="G737" s="90" t="s">
        <v>843</v>
      </c>
      <c r="H737" s="90"/>
      <c r="I737" s="73"/>
    </row>
    <row r="738">
      <c r="A738" s="16">
        <f t="shared" si="3"/>
        <v>735</v>
      </c>
      <c r="B738" s="90" t="s">
        <v>1674</v>
      </c>
      <c r="C738" s="90" t="s">
        <v>1421</v>
      </c>
      <c r="D738" s="90" t="s">
        <v>295</v>
      </c>
      <c r="E738" s="91">
        <v>43775.0</v>
      </c>
      <c r="F738" s="92" t="s">
        <v>1734</v>
      </c>
      <c r="G738" s="90" t="s">
        <v>843</v>
      </c>
      <c r="H738" s="90"/>
      <c r="I738" s="73"/>
    </row>
    <row r="739">
      <c r="A739" s="16">
        <f t="shared" si="3"/>
        <v>736</v>
      </c>
      <c r="B739" s="90" t="s">
        <v>23</v>
      </c>
      <c r="C739" s="90" t="s">
        <v>244</v>
      </c>
      <c r="D739" s="90" t="s">
        <v>1735</v>
      </c>
      <c r="E739" s="90" t="s">
        <v>1736</v>
      </c>
      <c r="F739" s="92" t="s">
        <v>1737</v>
      </c>
      <c r="G739" s="90" t="s">
        <v>1738</v>
      </c>
      <c r="H739" s="90" t="s">
        <v>1739</v>
      </c>
      <c r="I739" s="73"/>
    </row>
    <row r="740">
      <c r="A740" s="16">
        <f t="shared" si="3"/>
        <v>737</v>
      </c>
      <c r="B740" s="90"/>
      <c r="C740" s="90"/>
      <c r="D740" s="90"/>
      <c r="E740" s="90"/>
      <c r="F740" s="92"/>
      <c r="G740" s="90"/>
      <c r="H740" s="90"/>
      <c r="I740" s="73"/>
    </row>
    <row r="741">
      <c r="A741" s="16">
        <f t="shared" si="3"/>
        <v>738</v>
      </c>
      <c r="B741" s="90"/>
      <c r="C741" s="90"/>
      <c r="D741" s="90"/>
      <c r="E741" s="90"/>
      <c r="F741" s="92"/>
      <c r="G741" s="90"/>
      <c r="H741" s="90"/>
      <c r="I741" s="73"/>
    </row>
    <row r="742">
      <c r="A742" s="16">
        <f t="shared" si="3"/>
        <v>739</v>
      </c>
      <c r="B742" s="90"/>
      <c r="C742" s="90"/>
      <c r="D742" s="90"/>
      <c r="E742" s="90"/>
      <c r="F742" s="92"/>
      <c r="G742" s="90"/>
      <c r="H742" s="90"/>
      <c r="I742" s="73"/>
    </row>
    <row r="743">
      <c r="A743" s="16">
        <f t="shared" si="3"/>
        <v>740</v>
      </c>
      <c r="B743" s="90"/>
      <c r="C743" s="90"/>
      <c r="D743" s="90"/>
      <c r="E743" s="90"/>
      <c r="F743" s="92"/>
      <c r="G743" s="90"/>
      <c r="H743" s="90"/>
      <c r="I743" s="73"/>
    </row>
    <row r="744">
      <c r="A744" s="16">
        <f t="shared" si="3"/>
        <v>741</v>
      </c>
      <c r="B744" s="90"/>
      <c r="C744" s="90"/>
      <c r="D744" s="90"/>
      <c r="E744" s="90"/>
      <c r="F744" s="92"/>
      <c r="G744" s="90"/>
      <c r="H744" s="90"/>
      <c r="I744" s="73"/>
    </row>
    <row r="745">
      <c r="A745" s="16">
        <f t="shared" si="3"/>
        <v>742</v>
      </c>
      <c r="B745" s="90"/>
      <c r="C745" s="90"/>
      <c r="D745" s="90"/>
      <c r="E745" s="90"/>
      <c r="F745" s="92"/>
      <c r="G745" s="90"/>
      <c r="H745" s="90"/>
      <c r="I745" s="73"/>
    </row>
    <row r="746">
      <c r="A746" s="16">
        <f t="shared" si="3"/>
        <v>743</v>
      </c>
      <c r="B746" s="90"/>
      <c r="C746" s="90"/>
      <c r="D746" s="90"/>
      <c r="E746" s="90"/>
      <c r="F746" s="92"/>
      <c r="G746" s="90"/>
      <c r="H746" s="90"/>
      <c r="I746" s="73"/>
    </row>
    <row r="747">
      <c r="A747" s="16">
        <f t="shared" si="3"/>
        <v>744</v>
      </c>
      <c r="B747" s="90"/>
      <c r="C747" s="90"/>
      <c r="D747" s="90"/>
      <c r="E747" s="90"/>
      <c r="F747" s="92"/>
      <c r="G747" s="90"/>
      <c r="H747" s="90"/>
      <c r="I747" s="73"/>
    </row>
    <row r="748">
      <c r="A748" s="16">
        <f t="shared" si="3"/>
        <v>745</v>
      </c>
      <c r="B748" s="90"/>
      <c r="C748" s="90"/>
      <c r="D748" s="90"/>
      <c r="E748" s="90"/>
      <c r="F748" s="92"/>
      <c r="G748" s="90"/>
      <c r="H748" s="90"/>
      <c r="I748" s="73"/>
    </row>
    <row r="749">
      <c r="A749" s="16">
        <f t="shared" si="3"/>
        <v>746</v>
      </c>
      <c r="B749" s="90"/>
      <c r="C749" s="90"/>
      <c r="D749" s="90"/>
      <c r="E749" s="90"/>
      <c r="F749" s="92"/>
      <c r="G749" s="90"/>
      <c r="H749" s="90"/>
      <c r="I749" s="73"/>
    </row>
    <row r="750">
      <c r="A750" s="16">
        <f t="shared" si="3"/>
        <v>747</v>
      </c>
      <c r="B750" s="90"/>
      <c r="C750" s="90"/>
      <c r="D750" s="90"/>
      <c r="E750" s="90"/>
      <c r="F750" s="92"/>
      <c r="G750" s="90"/>
      <c r="H750" s="90"/>
      <c r="I750" s="73"/>
    </row>
    <row r="751">
      <c r="A751" s="16">
        <f t="shared" si="3"/>
        <v>748</v>
      </c>
      <c r="B751" s="90"/>
      <c r="C751" s="90"/>
      <c r="D751" s="90"/>
      <c r="E751" s="90"/>
      <c r="F751" s="92"/>
      <c r="G751" s="90"/>
      <c r="H751" s="90"/>
      <c r="I751" s="73"/>
    </row>
    <row r="752">
      <c r="A752" s="16">
        <f t="shared" si="3"/>
        <v>749</v>
      </c>
      <c r="B752" s="90"/>
      <c r="C752" s="90"/>
      <c r="D752" s="90"/>
      <c r="E752" s="90"/>
      <c r="F752" s="92"/>
      <c r="G752" s="90"/>
      <c r="H752" s="90"/>
      <c r="I752" s="73"/>
    </row>
    <row r="753">
      <c r="A753" s="16">
        <f t="shared" si="3"/>
        <v>750</v>
      </c>
      <c r="B753" s="90"/>
      <c r="C753" s="90"/>
      <c r="D753" s="90"/>
      <c r="E753" s="90"/>
      <c r="F753" s="92"/>
      <c r="G753" s="90"/>
      <c r="H753" s="90"/>
      <c r="I753" s="73"/>
    </row>
    <row r="754">
      <c r="A754" s="16">
        <f t="shared" si="3"/>
        <v>751</v>
      </c>
      <c r="B754" s="90"/>
      <c r="C754" s="90"/>
      <c r="D754" s="90"/>
      <c r="E754" s="90"/>
      <c r="F754" s="92"/>
      <c r="G754" s="90"/>
      <c r="H754" s="90"/>
      <c r="I754" s="73"/>
    </row>
    <row r="755">
      <c r="A755" s="16">
        <f t="shared" si="3"/>
        <v>752</v>
      </c>
      <c r="B755" s="90"/>
      <c r="C755" s="90"/>
      <c r="D755" s="90"/>
      <c r="E755" s="90"/>
      <c r="F755" s="92"/>
      <c r="G755" s="90"/>
      <c r="H755" s="90"/>
      <c r="I755" s="73"/>
    </row>
    <row r="756">
      <c r="A756" s="16">
        <f t="shared" si="3"/>
        <v>753</v>
      </c>
      <c r="B756" s="90"/>
      <c r="C756" s="90"/>
      <c r="D756" s="90"/>
      <c r="E756" s="90"/>
      <c r="F756" s="92"/>
      <c r="G756" s="90"/>
      <c r="H756" s="90"/>
      <c r="I756" s="73"/>
    </row>
    <row r="757">
      <c r="A757" s="16">
        <f t="shared" si="3"/>
        <v>754</v>
      </c>
      <c r="B757" s="90"/>
      <c r="C757" s="90"/>
      <c r="D757" s="90"/>
      <c r="E757" s="90"/>
      <c r="F757" s="92"/>
      <c r="G757" s="90"/>
      <c r="H757" s="90"/>
      <c r="I757" s="73"/>
    </row>
    <row r="758">
      <c r="A758" s="16">
        <f t="shared" si="3"/>
        <v>755</v>
      </c>
      <c r="B758" s="90"/>
      <c r="C758" s="90"/>
      <c r="D758" s="90"/>
      <c r="E758" s="90"/>
      <c r="F758" s="92"/>
      <c r="G758" s="90"/>
      <c r="H758" s="90"/>
      <c r="I758" s="73"/>
    </row>
    <row r="759">
      <c r="A759" s="16">
        <f t="shared" si="3"/>
        <v>756</v>
      </c>
      <c r="B759" s="90"/>
      <c r="C759" s="90"/>
      <c r="D759" s="90"/>
      <c r="E759" s="90"/>
      <c r="F759" s="92"/>
      <c r="G759" s="90"/>
      <c r="H759" s="90"/>
      <c r="I759" s="73"/>
    </row>
    <row r="760">
      <c r="A760" s="16">
        <f t="shared" si="3"/>
        <v>757</v>
      </c>
      <c r="B760" s="90"/>
      <c r="C760" s="90"/>
      <c r="D760" s="90"/>
      <c r="E760" s="90"/>
      <c r="F760" s="92"/>
      <c r="G760" s="90"/>
      <c r="H760" s="90"/>
      <c r="I760" s="73"/>
    </row>
    <row r="761">
      <c r="A761" s="16">
        <f t="shared" si="3"/>
        <v>758</v>
      </c>
      <c r="B761" s="90"/>
      <c r="C761" s="90"/>
      <c r="D761" s="90"/>
      <c r="E761" s="90"/>
      <c r="F761" s="92"/>
      <c r="G761" s="90"/>
      <c r="H761" s="90"/>
      <c r="I761" s="73"/>
    </row>
    <row r="762">
      <c r="A762" s="16">
        <f t="shared" si="3"/>
        <v>759</v>
      </c>
      <c r="B762" s="90"/>
      <c r="C762" s="90"/>
      <c r="D762" s="90"/>
      <c r="E762" s="90"/>
      <c r="F762" s="92"/>
      <c r="G762" s="90"/>
      <c r="H762" s="90"/>
      <c r="I762" s="73"/>
    </row>
    <row r="763">
      <c r="A763" s="16">
        <f t="shared" si="3"/>
        <v>760</v>
      </c>
      <c r="B763" s="90"/>
      <c r="C763" s="90"/>
      <c r="D763" s="90"/>
      <c r="E763" s="90"/>
      <c r="F763" s="92"/>
      <c r="G763" s="90"/>
      <c r="H763" s="90"/>
      <c r="I763" s="73"/>
    </row>
    <row r="764">
      <c r="A764" s="16">
        <f t="shared" si="3"/>
        <v>761</v>
      </c>
      <c r="B764" s="90"/>
      <c r="C764" s="90"/>
      <c r="D764" s="90"/>
      <c r="E764" s="90"/>
      <c r="F764" s="92"/>
      <c r="G764" s="90"/>
      <c r="H764" s="90"/>
      <c r="I764" s="73"/>
    </row>
    <row r="765">
      <c r="A765" s="16">
        <f t="shared" si="3"/>
        <v>762</v>
      </c>
      <c r="B765" s="90"/>
      <c r="C765" s="90"/>
      <c r="D765" s="90"/>
      <c r="E765" s="90"/>
      <c r="F765" s="92"/>
      <c r="G765" s="90"/>
      <c r="H765" s="90"/>
      <c r="I765" s="73"/>
    </row>
    <row r="766">
      <c r="A766" s="16">
        <f t="shared" si="3"/>
        <v>763</v>
      </c>
      <c r="B766" s="90"/>
      <c r="C766" s="90"/>
      <c r="D766" s="90"/>
      <c r="E766" s="90"/>
      <c r="F766" s="92"/>
      <c r="G766" s="90"/>
      <c r="H766" s="90"/>
      <c r="I766" s="73"/>
    </row>
    <row r="767">
      <c r="A767" s="16">
        <f t="shared" si="3"/>
        <v>764</v>
      </c>
      <c r="B767" s="90"/>
      <c r="C767" s="90"/>
      <c r="D767" s="90"/>
      <c r="E767" s="90"/>
      <c r="F767" s="92"/>
      <c r="G767" s="90"/>
      <c r="H767" s="90"/>
      <c r="I767" s="73"/>
    </row>
    <row r="768">
      <c r="A768" s="16">
        <f t="shared" si="3"/>
        <v>765</v>
      </c>
      <c r="B768" s="90"/>
      <c r="C768" s="90"/>
      <c r="D768" s="90"/>
      <c r="E768" s="90"/>
      <c r="F768" s="92"/>
      <c r="G768" s="90"/>
      <c r="H768" s="90"/>
      <c r="I768" s="73"/>
    </row>
    <row r="769">
      <c r="A769" s="16">
        <f t="shared" si="3"/>
        <v>766</v>
      </c>
      <c r="B769" s="90"/>
      <c r="C769" s="90"/>
      <c r="D769" s="90"/>
      <c r="E769" s="90"/>
      <c r="F769" s="92"/>
      <c r="G769" s="90"/>
      <c r="H769" s="90"/>
      <c r="I769" s="73"/>
    </row>
    <row r="770">
      <c r="A770" s="16">
        <f t="shared" si="3"/>
        <v>767</v>
      </c>
      <c r="B770" s="90"/>
      <c r="C770" s="90"/>
      <c r="D770" s="90"/>
      <c r="E770" s="90"/>
      <c r="F770" s="92"/>
      <c r="G770" s="90"/>
      <c r="H770" s="90"/>
      <c r="I770" s="73"/>
    </row>
    <row r="771">
      <c r="A771" s="16">
        <f t="shared" si="3"/>
        <v>768</v>
      </c>
      <c r="B771" s="90"/>
      <c r="C771" s="90"/>
      <c r="D771" s="90"/>
      <c r="E771" s="90"/>
      <c r="F771" s="92"/>
      <c r="G771" s="90"/>
      <c r="H771" s="90"/>
      <c r="I771" s="73"/>
    </row>
    <row r="772">
      <c r="A772" s="16">
        <f t="shared" si="3"/>
        <v>769</v>
      </c>
      <c r="B772" s="90"/>
      <c r="C772" s="90"/>
      <c r="D772" s="90"/>
      <c r="E772" s="90"/>
      <c r="F772" s="92"/>
      <c r="G772" s="90"/>
      <c r="H772" s="90"/>
      <c r="I772" s="73"/>
    </row>
    <row r="773">
      <c r="A773" s="16">
        <f t="shared" si="3"/>
        <v>770</v>
      </c>
      <c r="B773" s="90"/>
      <c r="C773" s="90"/>
      <c r="D773" s="90"/>
      <c r="E773" s="90"/>
      <c r="F773" s="92"/>
      <c r="G773" s="90"/>
      <c r="H773" s="90"/>
      <c r="I773" s="73"/>
    </row>
    <row r="774">
      <c r="A774" s="16">
        <f t="shared" si="3"/>
        <v>771</v>
      </c>
      <c r="B774" s="90"/>
      <c r="C774" s="90"/>
      <c r="D774" s="90"/>
      <c r="E774" s="90"/>
      <c r="F774" s="92"/>
      <c r="G774" s="90"/>
      <c r="H774" s="90"/>
      <c r="I774" s="73"/>
    </row>
    <row r="775">
      <c r="A775" s="16">
        <f t="shared" si="3"/>
        <v>772</v>
      </c>
      <c r="B775" s="90"/>
      <c r="C775" s="90"/>
      <c r="D775" s="90"/>
      <c r="E775" s="90"/>
      <c r="F775" s="92"/>
      <c r="G775" s="90"/>
      <c r="H775" s="90"/>
      <c r="I775" s="73"/>
    </row>
    <row r="776">
      <c r="A776" s="16">
        <f t="shared" si="3"/>
        <v>773</v>
      </c>
      <c r="B776" s="90"/>
      <c r="C776" s="90"/>
      <c r="D776" s="90"/>
      <c r="E776" s="90"/>
      <c r="F776" s="92"/>
      <c r="G776" s="90"/>
      <c r="H776" s="90"/>
      <c r="I776" s="73"/>
    </row>
    <row r="777">
      <c r="A777" s="16">
        <f t="shared" si="3"/>
        <v>774</v>
      </c>
      <c r="B777" s="90"/>
      <c r="C777" s="90"/>
      <c r="D777" s="90"/>
      <c r="E777" s="90"/>
      <c r="F777" s="92"/>
      <c r="G777" s="90"/>
      <c r="H777" s="90"/>
      <c r="I777" s="73"/>
    </row>
    <row r="778">
      <c r="A778" s="16">
        <f t="shared" si="3"/>
        <v>775</v>
      </c>
      <c r="B778" s="90"/>
      <c r="C778" s="90"/>
      <c r="D778" s="90"/>
      <c r="E778" s="90"/>
      <c r="F778" s="92"/>
      <c r="G778" s="90"/>
      <c r="H778" s="90"/>
      <c r="I778" s="73"/>
    </row>
    <row r="779">
      <c r="A779" s="16">
        <f t="shared" si="3"/>
        <v>776</v>
      </c>
      <c r="B779" s="90"/>
      <c r="C779" s="90"/>
      <c r="D779" s="90"/>
      <c r="E779" s="90"/>
      <c r="F779" s="92"/>
      <c r="G779" s="90"/>
      <c r="H779" s="90"/>
      <c r="I779" s="73"/>
    </row>
    <row r="780">
      <c r="A780" s="16">
        <f t="shared" si="3"/>
        <v>777</v>
      </c>
      <c r="B780" s="90"/>
      <c r="C780" s="90"/>
      <c r="D780" s="90"/>
      <c r="E780" s="90"/>
      <c r="F780" s="92"/>
      <c r="G780" s="90"/>
      <c r="H780" s="90"/>
      <c r="I780" s="73"/>
    </row>
    <row r="781">
      <c r="A781" s="16">
        <f t="shared" si="3"/>
        <v>778</v>
      </c>
      <c r="B781" s="90"/>
      <c r="C781" s="90"/>
      <c r="D781" s="90"/>
      <c r="E781" s="90"/>
      <c r="F781" s="92"/>
      <c r="G781" s="90"/>
      <c r="H781" s="90"/>
      <c r="I781" s="73"/>
    </row>
    <row r="782">
      <c r="A782" s="16">
        <f t="shared" si="3"/>
        <v>779</v>
      </c>
      <c r="B782" s="90"/>
      <c r="C782" s="90"/>
      <c r="D782" s="90"/>
      <c r="E782" s="90"/>
      <c r="F782" s="92"/>
      <c r="G782" s="90"/>
      <c r="H782" s="90"/>
      <c r="I782" s="73"/>
    </row>
    <row r="783">
      <c r="A783" s="16">
        <f t="shared" si="3"/>
        <v>780</v>
      </c>
      <c r="B783" s="90"/>
      <c r="C783" s="90"/>
      <c r="D783" s="90"/>
      <c r="E783" s="90"/>
      <c r="F783" s="92"/>
      <c r="G783" s="90"/>
      <c r="H783" s="90"/>
      <c r="I783" s="73"/>
    </row>
    <row r="784">
      <c r="A784" s="16">
        <f t="shared" si="3"/>
        <v>781</v>
      </c>
      <c r="B784" s="90"/>
      <c r="C784" s="90"/>
      <c r="D784" s="90"/>
      <c r="E784" s="90"/>
      <c r="F784" s="92"/>
      <c r="G784" s="90"/>
      <c r="H784" s="90"/>
      <c r="I784" s="73"/>
    </row>
    <row r="785">
      <c r="A785" s="16">
        <f t="shared" si="3"/>
        <v>782</v>
      </c>
      <c r="B785" s="90"/>
      <c r="C785" s="90"/>
      <c r="D785" s="90"/>
      <c r="E785" s="90"/>
      <c r="F785" s="92"/>
      <c r="G785" s="90"/>
      <c r="H785" s="90"/>
      <c r="I785" s="73"/>
    </row>
    <row r="786">
      <c r="A786" s="16">
        <f t="shared" si="3"/>
        <v>783</v>
      </c>
      <c r="B786" s="90"/>
      <c r="C786" s="90"/>
      <c r="D786" s="90"/>
      <c r="E786" s="90"/>
      <c r="F786" s="92"/>
      <c r="G786" s="90"/>
      <c r="H786" s="90"/>
      <c r="I786" s="73"/>
    </row>
    <row r="787">
      <c r="A787" s="16">
        <f t="shared" si="3"/>
        <v>784</v>
      </c>
      <c r="B787" s="90"/>
      <c r="C787" s="90"/>
      <c r="D787" s="90"/>
      <c r="E787" s="90"/>
      <c r="F787" s="92"/>
      <c r="G787" s="90"/>
      <c r="H787" s="90"/>
      <c r="I787" s="73"/>
    </row>
    <row r="788">
      <c r="A788" s="16">
        <f t="shared" si="3"/>
        <v>785</v>
      </c>
      <c r="B788" s="90"/>
      <c r="C788" s="90"/>
      <c r="D788" s="90"/>
      <c r="E788" s="90"/>
      <c r="F788" s="92"/>
      <c r="G788" s="90"/>
      <c r="H788" s="90"/>
      <c r="I788" s="73"/>
    </row>
    <row r="789">
      <c r="A789" s="16">
        <f t="shared" si="3"/>
        <v>786</v>
      </c>
      <c r="B789" s="90"/>
      <c r="C789" s="90"/>
      <c r="D789" s="90"/>
      <c r="E789" s="90"/>
      <c r="F789" s="92"/>
      <c r="G789" s="90"/>
      <c r="H789" s="90"/>
      <c r="I789" s="73"/>
    </row>
    <row r="790">
      <c r="A790" s="16">
        <f t="shared" si="3"/>
        <v>787</v>
      </c>
      <c r="B790" s="90"/>
      <c r="C790" s="90"/>
      <c r="D790" s="90"/>
      <c r="E790" s="90"/>
      <c r="F790" s="92"/>
      <c r="G790" s="90"/>
      <c r="H790" s="90"/>
      <c r="I790" s="73"/>
    </row>
    <row r="791">
      <c r="A791" s="16">
        <f t="shared" si="3"/>
        <v>788</v>
      </c>
      <c r="B791" s="90"/>
      <c r="C791" s="90"/>
      <c r="D791" s="90"/>
      <c r="E791" s="90"/>
      <c r="F791" s="92"/>
      <c r="G791" s="90"/>
      <c r="H791" s="90"/>
      <c r="I791" s="73"/>
    </row>
    <row r="792">
      <c r="A792" s="16">
        <f t="shared" si="3"/>
        <v>789</v>
      </c>
      <c r="B792" s="90"/>
      <c r="C792" s="90"/>
      <c r="D792" s="90"/>
      <c r="E792" s="90"/>
      <c r="F792" s="92"/>
      <c r="G792" s="90"/>
      <c r="H792" s="90"/>
      <c r="I792" s="73"/>
    </row>
    <row r="793">
      <c r="A793" s="16">
        <f t="shared" si="3"/>
        <v>790</v>
      </c>
      <c r="B793" s="90"/>
      <c r="C793" s="90"/>
      <c r="D793" s="90"/>
      <c r="E793" s="90"/>
      <c r="F793" s="92"/>
      <c r="G793" s="90"/>
      <c r="H793" s="90"/>
      <c r="I793" s="73"/>
    </row>
    <row r="794">
      <c r="A794" s="16">
        <f t="shared" si="3"/>
        <v>791</v>
      </c>
      <c r="B794" s="90"/>
      <c r="C794" s="90"/>
      <c r="D794" s="90"/>
      <c r="E794" s="90"/>
      <c r="F794" s="92"/>
      <c r="G794" s="90"/>
      <c r="H794" s="90"/>
      <c r="I794" s="73"/>
    </row>
    <row r="795">
      <c r="A795" s="16">
        <f t="shared" si="3"/>
        <v>792</v>
      </c>
      <c r="B795" s="90"/>
      <c r="C795" s="90"/>
      <c r="D795" s="90"/>
      <c r="E795" s="90"/>
      <c r="F795" s="92"/>
      <c r="G795" s="90"/>
      <c r="H795" s="90"/>
      <c r="I795" s="73"/>
    </row>
    <row r="796">
      <c r="A796" s="16">
        <f t="shared" si="3"/>
        <v>793</v>
      </c>
      <c r="B796" s="90"/>
      <c r="C796" s="90"/>
      <c r="D796" s="90"/>
      <c r="E796" s="90"/>
      <c r="F796" s="92"/>
      <c r="G796" s="90"/>
      <c r="H796" s="90"/>
      <c r="I796" s="73"/>
    </row>
    <row r="797">
      <c r="A797" s="16">
        <f t="shared" si="3"/>
        <v>794</v>
      </c>
      <c r="B797" s="90"/>
      <c r="C797" s="90"/>
      <c r="D797" s="90"/>
      <c r="E797" s="90"/>
      <c r="F797" s="92"/>
      <c r="G797" s="90"/>
      <c r="H797" s="90"/>
      <c r="I797" s="73"/>
    </row>
    <row r="798">
      <c r="A798" s="16">
        <f t="shared" si="3"/>
        <v>795</v>
      </c>
      <c r="B798" s="90"/>
      <c r="C798" s="90"/>
      <c r="D798" s="90"/>
      <c r="E798" s="90"/>
      <c r="F798" s="92"/>
      <c r="G798" s="90"/>
      <c r="H798" s="90"/>
      <c r="I798" s="73"/>
    </row>
    <row r="799">
      <c r="A799" s="16">
        <f t="shared" si="3"/>
        <v>796</v>
      </c>
      <c r="B799" s="90"/>
      <c r="C799" s="90"/>
      <c r="D799" s="90"/>
      <c r="E799" s="90"/>
      <c r="F799" s="92"/>
      <c r="G799" s="90"/>
      <c r="H799" s="90"/>
      <c r="I799" s="73"/>
    </row>
    <row r="800">
      <c r="A800" s="16">
        <f t="shared" si="3"/>
        <v>797</v>
      </c>
      <c r="B800" s="90"/>
      <c r="C800" s="90"/>
      <c r="D800" s="90"/>
      <c r="E800" s="90"/>
      <c r="F800" s="92"/>
      <c r="G800" s="90"/>
      <c r="H800" s="90"/>
      <c r="I800" s="73"/>
    </row>
    <row r="801">
      <c r="A801" s="16">
        <f t="shared" si="3"/>
        <v>798</v>
      </c>
      <c r="B801" s="90"/>
      <c r="C801" s="90"/>
      <c r="D801" s="90"/>
      <c r="E801" s="90"/>
      <c r="F801" s="92"/>
      <c r="G801" s="90"/>
      <c r="H801" s="90"/>
      <c r="I801" s="73"/>
    </row>
    <row r="802">
      <c r="A802" s="16">
        <f t="shared" si="3"/>
        <v>799</v>
      </c>
      <c r="B802" s="90"/>
      <c r="C802" s="90"/>
      <c r="D802" s="90"/>
      <c r="E802" s="90"/>
      <c r="F802" s="92"/>
      <c r="G802" s="90"/>
      <c r="H802" s="90"/>
      <c r="I802" s="73"/>
    </row>
    <row r="803">
      <c r="A803" s="16">
        <f t="shared" si="3"/>
        <v>800</v>
      </c>
      <c r="B803" s="90"/>
      <c r="C803" s="90"/>
      <c r="D803" s="90"/>
      <c r="E803" s="90"/>
      <c r="F803" s="92"/>
      <c r="G803" s="90"/>
      <c r="H803" s="90"/>
      <c r="I803" s="73"/>
    </row>
    <row r="804">
      <c r="A804" s="16">
        <f t="shared" si="3"/>
        <v>801</v>
      </c>
      <c r="B804" s="90"/>
      <c r="C804" s="90"/>
      <c r="D804" s="90"/>
      <c r="E804" s="90"/>
      <c r="F804" s="92"/>
      <c r="G804" s="90"/>
      <c r="H804" s="90"/>
      <c r="I804" s="73"/>
    </row>
    <row r="805">
      <c r="A805" s="16">
        <f t="shared" si="3"/>
        <v>802</v>
      </c>
      <c r="B805" s="90"/>
      <c r="C805" s="90"/>
      <c r="D805" s="90"/>
      <c r="E805" s="90"/>
      <c r="F805" s="92"/>
      <c r="G805" s="90"/>
      <c r="H805" s="90"/>
      <c r="I805" s="73"/>
    </row>
    <row r="806">
      <c r="A806" s="16">
        <f t="shared" si="3"/>
        <v>803</v>
      </c>
      <c r="B806" s="90"/>
      <c r="C806" s="90"/>
      <c r="D806" s="90"/>
      <c r="E806" s="90"/>
      <c r="F806" s="92"/>
      <c r="G806" s="90"/>
      <c r="H806" s="90"/>
      <c r="I806" s="73"/>
    </row>
    <row r="807">
      <c r="A807" s="16">
        <f t="shared" si="3"/>
        <v>804</v>
      </c>
      <c r="B807" s="90"/>
      <c r="C807" s="90"/>
      <c r="D807" s="90"/>
      <c r="E807" s="90"/>
      <c r="F807" s="92"/>
      <c r="G807" s="90"/>
      <c r="H807" s="90"/>
      <c r="I807" s="73"/>
    </row>
    <row r="808">
      <c r="A808" s="16">
        <f t="shared" si="3"/>
        <v>805</v>
      </c>
      <c r="B808" s="90"/>
      <c r="C808" s="90"/>
      <c r="D808" s="90"/>
      <c r="E808" s="90"/>
      <c r="F808" s="92"/>
      <c r="G808" s="90"/>
      <c r="H808" s="90"/>
      <c r="I808" s="73"/>
    </row>
    <row r="809">
      <c r="A809" s="16">
        <f t="shared" si="3"/>
        <v>806</v>
      </c>
      <c r="B809" s="90"/>
      <c r="C809" s="90"/>
      <c r="D809" s="90"/>
      <c r="E809" s="90"/>
      <c r="F809" s="92"/>
      <c r="G809" s="90"/>
      <c r="H809" s="90"/>
      <c r="I809" s="73"/>
    </row>
    <row r="810">
      <c r="A810" s="16">
        <f t="shared" si="3"/>
        <v>807</v>
      </c>
      <c r="B810" s="90"/>
      <c r="C810" s="90"/>
      <c r="D810" s="90"/>
      <c r="E810" s="90"/>
      <c r="F810" s="92"/>
      <c r="G810" s="90"/>
      <c r="H810" s="90"/>
      <c r="I810" s="73"/>
    </row>
    <row r="811">
      <c r="A811" s="16">
        <f t="shared" si="3"/>
        <v>808</v>
      </c>
      <c r="B811" s="90"/>
      <c r="C811" s="90"/>
      <c r="D811" s="90"/>
      <c r="E811" s="90"/>
      <c r="F811" s="92"/>
      <c r="G811" s="90"/>
      <c r="H811" s="90"/>
      <c r="I811" s="73"/>
    </row>
    <row r="812">
      <c r="A812" s="16">
        <f t="shared" si="3"/>
        <v>809</v>
      </c>
      <c r="B812" s="90"/>
      <c r="C812" s="90"/>
      <c r="D812" s="90"/>
      <c r="E812" s="90"/>
      <c r="F812" s="92"/>
      <c r="G812" s="90"/>
      <c r="H812" s="90"/>
      <c r="I812" s="73"/>
    </row>
    <row r="813">
      <c r="A813" s="16">
        <f t="shared" si="3"/>
        <v>810</v>
      </c>
      <c r="B813" s="90"/>
      <c r="C813" s="90"/>
      <c r="D813" s="90"/>
      <c r="E813" s="90"/>
      <c r="F813" s="92"/>
      <c r="G813" s="90"/>
      <c r="H813" s="90"/>
      <c r="I813" s="73"/>
    </row>
    <row r="814">
      <c r="A814" s="16">
        <f t="shared" si="3"/>
        <v>811</v>
      </c>
      <c r="B814" s="90"/>
      <c r="C814" s="90"/>
      <c r="D814" s="90"/>
      <c r="E814" s="90"/>
      <c r="F814" s="92"/>
      <c r="G814" s="90"/>
      <c r="H814" s="90"/>
      <c r="I814" s="73"/>
    </row>
    <row r="815">
      <c r="A815" s="16">
        <f t="shared" si="3"/>
        <v>812</v>
      </c>
      <c r="B815" s="90"/>
      <c r="C815" s="90"/>
      <c r="D815" s="90"/>
      <c r="E815" s="90"/>
      <c r="F815" s="92"/>
      <c r="G815" s="90"/>
      <c r="H815" s="90"/>
      <c r="I815" s="73"/>
    </row>
    <row r="816">
      <c r="A816" s="16">
        <f t="shared" si="3"/>
        <v>813</v>
      </c>
      <c r="B816" s="90"/>
      <c r="C816" s="90"/>
      <c r="D816" s="90"/>
      <c r="E816" s="90"/>
      <c r="F816" s="92"/>
      <c r="G816" s="90"/>
      <c r="H816" s="90"/>
      <c r="I816" s="73"/>
    </row>
    <row r="817">
      <c r="A817" s="16">
        <f t="shared" si="3"/>
        <v>814</v>
      </c>
      <c r="B817" s="90"/>
      <c r="C817" s="90"/>
      <c r="D817" s="90"/>
      <c r="E817" s="90"/>
      <c r="F817" s="92"/>
      <c r="G817" s="90"/>
      <c r="H817" s="90"/>
      <c r="I817" s="73"/>
    </row>
    <row r="818">
      <c r="A818" s="16">
        <f t="shared" si="3"/>
        <v>815</v>
      </c>
      <c r="B818" s="90"/>
      <c r="C818" s="90"/>
      <c r="D818" s="90"/>
      <c r="E818" s="90"/>
      <c r="F818" s="92"/>
      <c r="G818" s="90"/>
      <c r="H818" s="90"/>
      <c r="I818" s="73"/>
    </row>
    <row r="819">
      <c r="A819" s="16">
        <f t="shared" si="3"/>
        <v>816</v>
      </c>
      <c r="B819" s="90"/>
      <c r="C819" s="90"/>
      <c r="D819" s="90"/>
      <c r="E819" s="90"/>
      <c r="F819" s="92"/>
      <c r="G819" s="90"/>
      <c r="H819" s="90"/>
      <c r="I819" s="73"/>
    </row>
    <row r="820">
      <c r="A820" s="16">
        <f t="shared" si="3"/>
        <v>817</v>
      </c>
      <c r="B820" s="90"/>
      <c r="C820" s="90"/>
      <c r="D820" s="90"/>
      <c r="E820" s="90"/>
      <c r="F820" s="92"/>
      <c r="G820" s="90"/>
      <c r="H820" s="90"/>
      <c r="I820" s="73"/>
    </row>
    <row r="821">
      <c r="A821" s="16">
        <f t="shared" si="3"/>
        <v>818</v>
      </c>
      <c r="B821" s="90"/>
      <c r="C821" s="90"/>
      <c r="D821" s="90"/>
      <c r="E821" s="90"/>
      <c r="F821" s="92"/>
      <c r="G821" s="90"/>
      <c r="H821" s="90"/>
      <c r="I821" s="73"/>
    </row>
    <row r="822">
      <c r="A822" s="16">
        <f t="shared" si="3"/>
        <v>819</v>
      </c>
      <c r="B822" s="90"/>
      <c r="C822" s="90"/>
      <c r="D822" s="90"/>
      <c r="E822" s="90"/>
      <c r="F822" s="92"/>
      <c r="G822" s="90"/>
      <c r="H822" s="90"/>
      <c r="I822" s="73"/>
    </row>
    <row r="823">
      <c r="A823" s="16">
        <f t="shared" si="3"/>
        <v>820</v>
      </c>
      <c r="B823" s="90"/>
      <c r="C823" s="90"/>
      <c r="D823" s="90"/>
      <c r="E823" s="90"/>
      <c r="F823" s="92"/>
      <c r="G823" s="90"/>
      <c r="H823" s="90"/>
      <c r="I823" s="73"/>
    </row>
    <row r="824">
      <c r="A824" s="16">
        <f t="shared" si="3"/>
        <v>821</v>
      </c>
      <c r="B824" s="90"/>
      <c r="C824" s="90"/>
      <c r="D824" s="90"/>
      <c r="E824" s="90"/>
      <c r="F824" s="92"/>
      <c r="G824" s="90"/>
      <c r="H824" s="90"/>
      <c r="I824" s="73"/>
    </row>
    <row r="825">
      <c r="A825" s="16">
        <f t="shared" si="3"/>
        <v>822</v>
      </c>
      <c r="B825" s="90"/>
      <c r="C825" s="90"/>
      <c r="D825" s="90"/>
      <c r="E825" s="90"/>
      <c r="F825" s="92"/>
      <c r="G825" s="90"/>
      <c r="H825" s="90"/>
      <c r="I825" s="73"/>
    </row>
    <row r="826">
      <c r="A826" s="16">
        <f t="shared" si="3"/>
        <v>823</v>
      </c>
      <c r="B826" s="90"/>
      <c r="C826" s="90"/>
      <c r="D826" s="90"/>
      <c r="E826" s="90"/>
      <c r="F826" s="92"/>
      <c r="G826" s="90"/>
      <c r="H826" s="90"/>
      <c r="I826" s="73"/>
    </row>
    <row r="827">
      <c r="A827" s="16">
        <f t="shared" si="3"/>
        <v>824</v>
      </c>
      <c r="B827" s="90"/>
      <c r="C827" s="90"/>
      <c r="D827" s="90"/>
      <c r="E827" s="90"/>
      <c r="F827" s="92"/>
      <c r="G827" s="90"/>
      <c r="H827" s="90"/>
      <c r="I827" s="73"/>
    </row>
    <row r="828">
      <c r="A828" s="16">
        <f t="shared" si="3"/>
        <v>825</v>
      </c>
      <c r="B828" s="90"/>
      <c r="C828" s="90"/>
      <c r="D828" s="90"/>
      <c r="E828" s="90"/>
      <c r="F828" s="92"/>
      <c r="G828" s="90"/>
      <c r="H828" s="90"/>
      <c r="I828" s="73"/>
    </row>
    <row r="829">
      <c r="A829" s="16">
        <f t="shared" si="3"/>
        <v>826</v>
      </c>
      <c r="B829" s="90"/>
      <c r="C829" s="90"/>
      <c r="D829" s="90"/>
      <c r="E829" s="90"/>
      <c r="F829" s="92"/>
      <c r="G829" s="90"/>
      <c r="H829" s="90"/>
      <c r="I829" s="73"/>
    </row>
    <row r="830">
      <c r="A830" s="16">
        <f t="shared" si="3"/>
        <v>827</v>
      </c>
      <c r="B830" s="90"/>
      <c r="C830" s="90"/>
      <c r="D830" s="90"/>
      <c r="E830" s="90"/>
      <c r="F830" s="92"/>
      <c r="G830" s="90"/>
      <c r="H830" s="90"/>
      <c r="I830" s="73"/>
    </row>
    <row r="831">
      <c r="A831" s="16">
        <f t="shared" si="3"/>
        <v>828</v>
      </c>
      <c r="B831" s="90"/>
      <c r="C831" s="90"/>
      <c r="D831" s="90"/>
      <c r="E831" s="90"/>
      <c r="F831" s="92"/>
      <c r="G831" s="90"/>
      <c r="H831" s="90"/>
      <c r="I831" s="73"/>
    </row>
    <row r="832">
      <c r="A832" s="16">
        <f t="shared" si="3"/>
        <v>829</v>
      </c>
      <c r="B832" s="90"/>
      <c r="C832" s="90"/>
      <c r="D832" s="90"/>
      <c r="E832" s="90"/>
      <c r="F832" s="92"/>
      <c r="G832" s="90"/>
      <c r="H832" s="90"/>
      <c r="I832" s="73"/>
    </row>
    <row r="833">
      <c r="A833" s="16">
        <f t="shared" si="3"/>
        <v>830</v>
      </c>
      <c r="B833" s="90"/>
      <c r="C833" s="90"/>
      <c r="D833" s="90"/>
      <c r="E833" s="90"/>
      <c r="F833" s="92"/>
      <c r="G833" s="90"/>
      <c r="H833" s="90"/>
      <c r="I833" s="73"/>
    </row>
    <row r="834">
      <c r="A834" s="16">
        <f t="shared" si="3"/>
        <v>831</v>
      </c>
      <c r="B834" s="90"/>
      <c r="C834" s="90"/>
      <c r="D834" s="90"/>
      <c r="E834" s="90"/>
      <c r="F834" s="92"/>
      <c r="G834" s="90"/>
      <c r="H834" s="90"/>
      <c r="I834" s="73"/>
    </row>
    <row r="835">
      <c r="A835" s="16">
        <f t="shared" si="3"/>
        <v>832</v>
      </c>
      <c r="B835" s="90"/>
      <c r="C835" s="90"/>
      <c r="D835" s="90"/>
      <c r="E835" s="90"/>
      <c r="F835" s="92"/>
      <c r="G835" s="90"/>
      <c r="H835" s="90"/>
      <c r="I835" s="73"/>
    </row>
    <row r="836">
      <c r="A836" s="16">
        <f t="shared" si="3"/>
        <v>833</v>
      </c>
      <c r="B836" s="90"/>
      <c r="C836" s="90"/>
      <c r="D836" s="90"/>
      <c r="E836" s="90"/>
      <c r="F836" s="92"/>
      <c r="G836" s="90"/>
      <c r="H836" s="90"/>
      <c r="I836" s="73"/>
    </row>
    <row r="837">
      <c r="A837" s="16">
        <f t="shared" si="3"/>
        <v>834</v>
      </c>
      <c r="B837" s="90"/>
      <c r="C837" s="90"/>
      <c r="D837" s="90"/>
      <c r="E837" s="90"/>
      <c r="F837" s="92"/>
      <c r="G837" s="90"/>
      <c r="H837" s="90"/>
      <c r="I837" s="73"/>
    </row>
    <row r="838">
      <c r="A838" s="16">
        <f t="shared" si="3"/>
        <v>835</v>
      </c>
      <c r="B838" s="90"/>
      <c r="C838" s="90"/>
      <c r="D838" s="90"/>
      <c r="E838" s="90"/>
      <c r="F838" s="92"/>
      <c r="G838" s="90"/>
      <c r="H838" s="90"/>
      <c r="I838" s="73"/>
    </row>
    <row r="839">
      <c r="A839" s="16">
        <f t="shared" si="3"/>
        <v>836</v>
      </c>
      <c r="B839" s="90"/>
      <c r="C839" s="90"/>
      <c r="D839" s="90"/>
      <c r="E839" s="90"/>
      <c r="F839" s="92"/>
      <c r="G839" s="90"/>
      <c r="H839" s="90"/>
      <c r="I839" s="73"/>
    </row>
    <row r="840">
      <c r="A840" s="16">
        <f t="shared" si="3"/>
        <v>837</v>
      </c>
      <c r="B840" s="90"/>
      <c r="C840" s="90"/>
      <c r="D840" s="90"/>
      <c r="E840" s="90"/>
      <c r="F840" s="92"/>
      <c r="G840" s="90"/>
      <c r="H840" s="90"/>
      <c r="I840" s="73"/>
    </row>
    <row r="841">
      <c r="A841" s="16">
        <f t="shared" si="3"/>
        <v>838</v>
      </c>
      <c r="B841" s="90"/>
      <c r="C841" s="90"/>
      <c r="D841" s="90"/>
      <c r="E841" s="90"/>
      <c r="F841" s="92"/>
      <c r="G841" s="90"/>
      <c r="H841" s="90"/>
      <c r="I841" s="73"/>
    </row>
    <row r="842">
      <c r="A842" s="16">
        <f t="shared" si="3"/>
        <v>839</v>
      </c>
      <c r="B842" s="90"/>
      <c r="C842" s="90"/>
      <c r="D842" s="90"/>
      <c r="E842" s="90"/>
      <c r="F842" s="92"/>
      <c r="G842" s="90"/>
      <c r="H842" s="90"/>
      <c r="I842" s="73"/>
    </row>
    <row r="843">
      <c r="A843" s="16">
        <f t="shared" si="3"/>
        <v>840</v>
      </c>
      <c r="B843" s="90"/>
      <c r="C843" s="90"/>
      <c r="D843" s="90"/>
      <c r="E843" s="90"/>
      <c r="F843" s="92"/>
      <c r="G843" s="90"/>
      <c r="H843" s="90"/>
      <c r="I843" s="73"/>
    </row>
    <row r="844">
      <c r="A844" s="16">
        <f t="shared" si="3"/>
        <v>841</v>
      </c>
      <c r="B844" s="90"/>
      <c r="C844" s="90"/>
      <c r="D844" s="90"/>
      <c r="E844" s="90"/>
      <c r="F844" s="92"/>
      <c r="G844" s="90"/>
      <c r="H844" s="90"/>
      <c r="I844" s="73"/>
    </row>
    <row r="845">
      <c r="A845" s="16">
        <f t="shared" si="3"/>
        <v>842</v>
      </c>
      <c r="B845" s="90"/>
      <c r="C845" s="90"/>
      <c r="D845" s="90"/>
      <c r="E845" s="90"/>
      <c r="F845" s="92"/>
      <c r="G845" s="90"/>
      <c r="H845" s="90"/>
      <c r="I845" s="73"/>
    </row>
    <row r="846">
      <c r="A846" s="16">
        <f t="shared" si="3"/>
        <v>843</v>
      </c>
      <c r="B846" s="90"/>
      <c r="C846" s="90"/>
      <c r="D846" s="90"/>
      <c r="E846" s="90"/>
      <c r="F846" s="92"/>
      <c r="G846" s="90"/>
      <c r="H846" s="90"/>
      <c r="I846" s="73"/>
    </row>
    <row r="847">
      <c r="A847" s="16">
        <f t="shared" si="3"/>
        <v>844</v>
      </c>
      <c r="B847" s="90"/>
      <c r="C847" s="90"/>
      <c r="D847" s="90"/>
      <c r="E847" s="90"/>
      <c r="F847" s="92"/>
      <c r="G847" s="90"/>
      <c r="H847" s="90"/>
      <c r="I847" s="73"/>
    </row>
    <row r="848">
      <c r="A848" s="16">
        <f t="shared" si="3"/>
        <v>845</v>
      </c>
      <c r="B848" s="90"/>
      <c r="C848" s="90"/>
      <c r="D848" s="90"/>
      <c r="E848" s="90"/>
      <c r="F848" s="92"/>
      <c r="G848" s="90"/>
      <c r="H848" s="90"/>
      <c r="I848" s="73"/>
    </row>
    <row r="849">
      <c r="A849" s="16">
        <f t="shared" si="3"/>
        <v>846</v>
      </c>
      <c r="B849" s="90"/>
      <c r="C849" s="90"/>
      <c r="D849" s="90"/>
      <c r="E849" s="90"/>
      <c r="F849" s="92"/>
      <c r="G849" s="90"/>
      <c r="H849" s="90"/>
      <c r="I849" s="73"/>
    </row>
    <row r="850">
      <c r="A850" s="16">
        <f t="shared" si="3"/>
        <v>847</v>
      </c>
      <c r="B850" s="90"/>
      <c r="C850" s="90"/>
      <c r="D850" s="90"/>
      <c r="E850" s="90"/>
      <c r="F850" s="92"/>
      <c r="G850" s="90"/>
      <c r="H850" s="90"/>
      <c r="I850" s="73"/>
    </row>
    <row r="851">
      <c r="A851" s="16">
        <f t="shared" si="3"/>
        <v>848</v>
      </c>
      <c r="B851" s="90"/>
      <c r="C851" s="90"/>
      <c r="D851" s="90"/>
      <c r="E851" s="90"/>
      <c r="F851" s="92"/>
      <c r="G851" s="90"/>
      <c r="H851" s="90"/>
      <c r="I851" s="73"/>
    </row>
    <row r="852">
      <c r="A852" s="16">
        <f t="shared" si="3"/>
        <v>849</v>
      </c>
      <c r="B852" s="90"/>
      <c r="C852" s="90"/>
      <c r="D852" s="90"/>
      <c r="E852" s="90"/>
      <c r="F852" s="92"/>
      <c r="G852" s="90"/>
      <c r="H852" s="90"/>
      <c r="I852" s="73"/>
    </row>
    <row r="853">
      <c r="A853" s="16">
        <f t="shared" si="3"/>
        <v>850</v>
      </c>
      <c r="B853" s="90"/>
      <c r="C853" s="90"/>
      <c r="D853" s="90"/>
      <c r="E853" s="90"/>
      <c r="F853" s="92"/>
      <c r="G853" s="90"/>
      <c r="H853" s="90"/>
      <c r="I853" s="73"/>
    </row>
    <row r="854">
      <c r="A854" s="16">
        <f t="shared" si="3"/>
        <v>851</v>
      </c>
      <c r="B854" s="90"/>
      <c r="C854" s="90"/>
      <c r="D854" s="90"/>
      <c r="E854" s="90"/>
      <c r="F854" s="92"/>
      <c r="G854" s="90"/>
      <c r="H854" s="90"/>
      <c r="I854" s="73"/>
    </row>
    <row r="855">
      <c r="A855" s="16">
        <f t="shared" si="3"/>
        <v>852</v>
      </c>
      <c r="B855" s="90"/>
      <c r="C855" s="90"/>
      <c r="D855" s="90"/>
      <c r="E855" s="90"/>
      <c r="F855" s="92"/>
      <c r="G855" s="90"/>
      <c r="H855" s="90"/>
      <c r="I855" s="73"/>
    </row>
    <row r="856">
      <c r="A856" s="16">
        <f t="shared" si="3"/>
        <v>853</v>
      </c>
      <c r="B856" s="90"/>
      <c r="C856" s="90"/>
      <c r="D856" s="90"/>
      <c r="E856" s="90"/>
      <c r="F856" s="92"/>
      <c r="G856" s="90"/>
      <c r="H856" s="90"/>
      <c r="I856" s="73"/>
    </row>
    <row r="857">
      <c r="A857" s="16">
        <f t="shared" si="3"/>
        <v>854</v>
      </c>
      <c r="B857" s="90"/>
      <c r="C857" s="90"/>
      <c r="D857" s="90"/>
      <c r="E857" s="90"/>
      <c r="F857" s="92"/>
      <c r="G857" s="90"/>
      <c r="H857" s="90"/>
      <c r="I857" s="73"/>
    </row>
    <row r="858">
      <c r="A858" s="16">
        <f t="shared" si="3"/>
        <v>855</v>
      </c>
      <c r="B858" s="90"/>
      <c r="C858" s="90"/>
      <c r="D858" s="90"/>
      <c r="E858" s="90"/>
      <c r="F858" s="92"/>
      <c r="G858" s="90"/>
      <c r="H858" s="90"/>
      <c r="I858" s="73"/>
    </row>
    <row r="859">
      <c r="A859" s="16">
        <f t="shared" si="3"/>
        <v>856</v>
      </c>
      <c r="B859" s="90"/>
      <c r="C859" s="90"/>
      <c r="D859" s="90"/>
      <c r="E859" s="90"/>
      <c r="F859" s="92"/>
      <c r="G859" s="90"/>
      <c r="H859" s="90"/>
      <c r="I859" s="73"/>
    </row>
    <row r="860">
      <c r="A860" s="16">
        <f t="shared" si="3"/>
        <v>857</v>
      </c>
      <c r="B860" s="90"/>
      <c r="C860" s="90"/>
      <c r="D860" s="90"/>
      <c r="E860" s="90"/>
      <c r="F860" s="92"/>
      <c r="G860" s="90"/>
      <c r="H860" s="90"/>
      <c r="I860" s="73"/>
    </row>
    <row r="861">
      <c r="A861" s="16">
        <f t="shared" si="3"/>
        <v>858</v>
      </c>
      <c r="B861" s="90"/>
      <c r="C861" s="90"/>
      <c r="D861" s="90"/>
      <c r="E861" s="90"/>
      <c r="F861" s="92"/>
      <c r="G861" s="90"/>
      <c r="H861" s="90"/>
      <c r="I861" s="73"/>
    </row>
    <row r="862">
      <c r="A862" s="16">
        <f t="shared" si="3"/>
        <v>859</v>
      </c>
      <c r="B862" s="90"/>
      <c r="C862" s="90"/>
      <c r="D862" s="90"/>
      <c r="E862" s="90"/>
      <c r="F862" s="92"/>
      <c r="G862" s="90"/>
      <c r="H862" s="90"/>
      <c r="I862" s="73"/>
    </row>
    <row r="863">
      <c r="A863" s="16">
        <f t="shared" si="3"/>
        <v>860</v>
      </c>
      <c r="B863" s="90"/>
      <c r="C863" s="90"/>
      <c r="D863" s="90"/>
      <c r="E863" s="90"/>
      <c r="F863" s="92"/>
      <c r="G863" s="90"/>
      <c r="H863" s="90"/>
      <c r="I863" s="73"/>
    </row>
    <row r="864">
      <c r="A864" s="16">
        <f t="shared" si="3"/>
        <v>861</v>
      </c>
      <c r="B864" s="90"/>
      <c r="C864" s="90"/>
      <c r="D864" s="90"/>
      <c r="E864" s="90"/>
      <c r="F864" s="92"/>
      <c r="G864" s="90"/>
      <c r="H864" s="90"/>
      <c r="I864" s="73"/>
    </row>
    <row r="865">
      <c r="A865" s="16">
        <f t="shared" si="3"/>
        <v>862</v>
      </c>
      <c r="B865" s="90"/>
      <c r="C865" s="90"/>
      <c r="D865" s="90"/>
      <c r="E865" s="90"/>
      <c r="F865" s="92"/>
      <c r="G865" s="90"/>
      <c r="H865" s="90"/>
      <c r="I865" s="73"/>
    </row>
    <row r="866">
      <c r="A866" s="16">
        <f t="shared" si="3"/>
        <v>863</v>
      </c>
      <c r="B866" s="90"/>
      <c r="C866" s="90"/>
      <c r="D866" s="90"/>
      <c r="E866" s="90"/>
      <c r="F866" s="92"/>
      <c r="G866" s="90"/>
      <c r="H866" s="90"/>
      <c r="I866" s="73"/>
    </row>
    <row r="867">
      <c r="A867" s="16">
        <f t="shared" si="3"/>
        <v>864</v>
      </c>
      <c r="B867" s="90"/>
      <c r="C867" s="90"/>
      <c r="D867" s="90"/>
      <c r="E867" s="90"/>
      <c r="F867" s="92"/>
      <c r="G867" s="90"/>
      <c r="H867" s="90"/>
      <c r="I867" s="73"/>
    </row>
    <row r="868">
      <c r="A868" s="16">
        <f t="shared" si="3"/>
        <v>865</v>
      </c>
      <c r="B868" s="90"/>
      <c r="C868" s="90"/>
      <c r="D868" s="90"/>
      <c r="E868" s="90"/>
      <c r="F868" s="92"/>
      <c r="G868" s="90"/>
      <c r="H868" s="90"/>
      <c r="I868" s="73"/>
    </row>
    <row r="869">
      <c r="A869" s="16">
        <f t="shared" si="3"/>
        <v>866</v>
      </c>
      <c r="B869" s="90"/>
      <c r="C869" s="90"/>
      <c r="D869" s="90"/>
      <c r="E869" s="90"/>
      <c r="F869" s="92"/>
      <c r="G869" s="90"/>
      <c r="H869" s="90"/>
      <c r="I869" s="73"/>
    </row>
    <row r="870">
      <c r="A870" s="16">
        <f t="shared" si="3"/>
        <v>867</v>
      </c>
      <c r="B870" s="90"/>
      <c r="C870" s="90"/>
      <c r="D870" s="90"/>
      <c r="E870" s="90"/>
      <c r="F870" s="92"/>
      <c r="G870" s="90"/>
      <c r="H870" s="90"/>
      <c r="I870" s="73"/>
    </row>
    <row r="871">
      <c r="A871" s="16">
        <f t="shared" si="3"/>
        <v>868</v>
      </c>
      <c r="B871" s="90"/>
      <c r="C871" s="90"/>
      <c r="D871" s="90"/>
      <c r="E871" s="90"/>
      <c r="F871" s="92"/>
      <c r="G871" s="90"/>
      <c r="H871" s="90"/>
      <c r="I871" s="73"/>
    </row>
    <row r="872">
      <c r="A872" s="16">
        <f t="shared" si="3"/>
        <v>869</v>
      </c>
      <c r="B872" s="90"/>
      <c r="C872" s="90"/>
      <c r="D872" s="90"/>
      <c r="E872" s="90"/>
      <c r="F872" s="92"/>
      <c r="G872" s="90"/>
      <c r="H872" s="90"/>
      <c r="I872" s="73"/>
    </row>
    <row r="873">
      <c r="A873" s="16">
        <f t="shared" si="3"/>
        <v>870</v>
      </c>
      <c r="B873" s="90"/>
      <c r="C873" s="90"/>
      <c r="D873" s="90"/>
      <c r="E873" s="90"/>
      <c r="F873" s="92"/>
      <c r="G873" s="90"/>
      <c r="H873" s="90"/>
      <c r="I873" s="73"/>
    </row>
    <row r="874">
      <c r="A874" s="16">
        <f t="shared" si="3"/>
        <v>871</v>
      </c>
      <c r="B874" s="90"/>
      <c r="C874" s="90"/>
      <c r="D874" s="90"/>
      <c r="E874" s="90"/>
      <c r="F874" s="92"/>
      <c r="G874" s="90"/>
      <c r="H874" s="90"/>
      <c r="I874" s="73"/>
    </row>
    <row r="875">
      <c r="A875" s="16">
        <f t="shared" si="3"/>
        <v>872</v>
      </c>
      <c r="B875" s="90"/>
      <c r="C875" s="90"/>
      <c r="D875" s="90"/>
      <c r="E875" s="90"/>
      <c r="F875" s="92"/>
      <c r="G875" s="90"/>
      <c r="H875" s="90"/>
      <c r="I875" s="73"/>
    </row>
    <row r="876">
      <c r="A876" s="16">
        <f t="shared" si="3"/>
        <v>873</v>
      </c>
      <c r="B876" s="90"/>
      <c r="C876" s="90"/>
      <c r="D876" s="90"/>
      <c r="E876" s="90"/>
      <c r="F876" s="92"/>
      <c r="G876" s="90"/>
      <c r="H876" s="90"/>
      <c r="I876" s="73"/>
    </row>
    <row r="877">
      <c r="A877" s="16">
        <f t="shared" si="3"/>
        <v>874</v>
      </c>
      <c r="B877" s="90"/>
      <c r="C877" s="90"/>
      <c r="D877" s="90"/>
      <c r="E877" s="90"/>
      <c r="F877" s="92"/>
      <c r="G877" s="90"/>
      <c r="H877" s="90"/>
      <c r="I877" s="73"/>
    </row>
    <row r="878">
      <c r="A878" s="16">
        <f t="shared" si="3"/>
        <v>875</v>
      </c>
      <c r="B878" s="90"/>
      <c r="C878" s="90"/>
      <c r="D878" s="90"/>
      <c r="E878" s="90"/>
      <c r="F878" s="92"/>
      <c r="G878" s="90"/>
      <c r="H878" s="90"/>
      <c r="I878" s="73"/>
    </row>
    <row r="879">
      <c r="A879" s="16">
        <f t="shared" si="3"/>
        <v>876</v>
      </c>
      <c r="B879" s="90"/>
      <c r="C879" s="90"/>
      <c r="D879" s="90"/>
      <c r="E879" s="90"/>
      <c r="F879" s="92"/>
      <c r="G879" s="90"/>
      <c r="H879" s="90"/>
      <c r="I879" s="73"/>
    </row>
    <row r="880">
      <c r="A880" s="16">
        <f t="shared" si="3"/>
        <v>877</v>
      </c>
      <c r="B880" s="90"/>
      <c r="C880" s="90"/>
      <c r="D880" s="90"/>
      <c r="E880" s="90"/>
      <c r="F880" s="92"/>
      <c r="G880" s="90"/>
      <c r="H880" s="90"/>
      <c r="I880" s="73"/>
    </row>
    <row r="881">
      <c r="A881" s="16">
        <f t="shared" si="3"/>
        <v>878</v>
      </c>
      <c r="B881" s="90"/>
      <c r="C881" s="90"/>
      <c r="D881" s="90"/>
      <c r="E881" s="90"/>
      <c r="F881" s="92"/>
      <c r="G881" s="90"/>
      <c r="H881" s="90"/>
      <c r="I881" s="73"/>
    </row>
    <row r="882">
      <c r="A882" s="16">
        <f t="shared" si="3"/>
        <v>879</v>
      </c>
      <c r="B882" s="90"/>
      <c r="C882" s="90"/>
      <c r="D882" s="90"/>
      <c r="E882" s="90"/>
      <c r="F882" s="92"/>
      <c r="G882" s="90"/>
      <c r="H882" s="90"/>
      <c r="I882" s="73"/>
    </row>
    <row r="883">
      <c r="A883" s="16">
        <f t="shared" si="3"/>
        <v>880</v>
      </c>
      <c r="B883" s="90"/>
      <c r="C883" s="90"/>
      <c r="D883" s="90"/>
      <c r="E883" s="90"/>
      <c r="F883" s="92"/>
      <c r="G883" s="90"/>
      <c r="H883" s="90"/>
      <c r="I883" s="73"/>
    </row>
    <row r="884">
      <c r="A884" s="16">
        <f t="shared" si="3"/>
        <v>881</v>
      </c>
      <c r="B884" s="90"/>
      <c r="C884" s="90"/>
      <c r="D884" s="90"/>
      <c r="E884" s="90"/>
      <c r="F884" s="92"/>
      <c r="G884" s="90"/>
      <c r="H884" s="90"/>
      <c r="I884" s="73"/>
    </row>
    <row r="885">
      <c r="A885" s="16">
        <f t="shared" si="3"/>
        <v>882</v>
      </c>
      <c r="B885" s="90"/>
      <c r="C885" s="90"/>
      <c r="D885" s="90"/>
      <c r="E885" s="90"/>
      <c r="F885" s="92"/>
      <c r="G885" s="90"/>
      <c r="H885" s="90"/>
      <c r="I885" s="73"/>
    </row>
    <row r="886">
      <c r="A886" s="16">
        <f t="shared" si="3"/>
        <v>883</v>
      </c>
      <c r="B886" s="90"/>
      <c r="C886" s="90"/>
      <c r="D886" s="90"/>
      <c r="E886" s="90"/>
      <c r="F886" s="92"/>
      <c r="G886" s="90"/>
      <c r="H886" s="90"/>
      <c r="I886" s="73"/>
    </row>
    <row r="887">
      <c r="A887" s="16">
        <f t="shared" si="3"/>
        <v>884</v>
      </c>
      <c r="B887" s="90"/>
      <c r="C887" s="90"/>
      <c r="D887" s="90"/>
      <c r="E887" s="90"/>
      <c r="F887" s="92"/>
      <c r="G887" s="90"/>
      <c r="H887" s="90"/>
      <c r="I887" s="73"/>
    </row>
    <row r="888">
      <c r="A888" s="16">
        <f t="shared" si="3"/>
        <v>885</v>
      </c>
      <c r="B888" s="90"/>
      <c r="C888" s="90"/>
      <c r="D888" s="90"/>
      <c r="E888" s="90"/>
      <c r="F888" s="92"/>
      <c r="G888" s="90"/>
      <c r="H888" s="90"/>
      <c r="I888" s="73"/>
    </row>
    <row r="889">
      <c r="A889" s="16">
        <f t="shared" si="3"/>
        <v>886</v>
      </c>
      <c r="B889" s="90"/>
      <c r="C889" s="90"/>
      <c r="D889" s="90"/>
      <c r="E889" s="90"/>
      <c r="F889" s="92"/>
      <c r="G889" s="90"/>
      <c r="H889" s="90"/>
      <c r="I889" s="73"/>
    </row>
    <row r="890">
      <c r="A890" s="16">
        <f t="shared" si="3"/>
        <v>887</v>
      </c>
      <c r="B890" s="90"/>
      <c r="C890" s="90"/>
      <c r="D890" s="90"/>
      <c r="E890" s="90"/>
      <c r="F890" s="92"/>
      <c r="G890" s="90"/>
      <c r="H890" s="90"/>
      <c r="I890" s="73"/>
    </row>
    <row r="891">
      <c r="A891" s="16">
        <f t="shared" si="3"/>
        <v>888</v>
      </c>
      <c r="B891" s="90"/>
      <c r="C891" s="90"/>
      <c r="D891" s="90"/>
      <c r="E891" s="90"/>
      <c r="F891" s="92"/>
      <c r="G891" s="90"/>
      <c r="H891" s="90"/>
      <c r="I891" s="73"/>
    </row>
    <row r="892">
      <c r="A892" s="16">
        <f t="shared" si="3"/>
        <v>889</v>
      </c>
      <c r="B892" s="90"/>
      <c r="C892" s="90"/>
      <c r="D892" s="90"/>
      <c r="E892" s="90"/>
      <c r="F892" s="92"/>
      <c r="G892" s="90"/>
      <c r="H892" s="90"/>
      <c r="I892" s="73"/>
    </row>
    <row r="893">
      <c r="A893" s="16">
        <f t="shared" si="3"/>
        <v>890</v>
      </c>
      <c r="B893" s="90"/>
      <c r="C893" s="90"/>
      <c r="D893" s="90"/>
      <c r="E893" s="90"/>
      <c r="F893" s="92"/>
      <c r="G893" s="90"/>
      <c r="H893" s="90"/>
      <c r="I893" s="73"/>
    </row>
    <row r="894">
      <c r="A894" s="16">
        <f t="shared" si="3"/>
        <v>891</v>
      </c>
      <c r="B894" s="90"/>
      <c r="C894" s="90"/>
      <c r="D894" s="90"/>
      <c r="E894" s="90"/>
      <c r="F894" s="92"/>
      <c r="G894" s="90"/>
      <c r="H894" s="90"/>
      <c r="I894" s="73"/>
    </row>
    <row r="895">
      <c r="A895" s="16">
        <f t="shared" si="3"/>
        <v>892</v>
      </c>
      <c r="B895" s="90"/>
      <c r="C895" s="90"/>
      <c r="D895" s="90"/>
      <c r="E895" s="90"/>
      <c r="F895" s="92"/>
      <c r="G895" s="90"/>
      <c r="H895" s="90"/>
      <c r="I895" s="73"/>
    </row>
    <row r="896">
      <c r="A896" s="16">
        <f t="shared" si="3"/>
        <v>893</v>
      </c>
      <c r="B896" s="90"/>
      <c r="C896" s="90"/>
      <c r="D896" s="90"/>
      <c r="E896" s="90"/>
      <c r="F896" s="92"/>
      <c r="G896" s="90"/>
      <c r="H896" s="90"/>
      <c r="I896" s="73"/>
    </row>
    <row r="897">
      <c r="A897" s="16">
        <f t="shared" si="3"/>
        <v>894</v>
      </c>
      <c r="B897" s="90"/>
      <c r="C897" s="90"/>
      <c r="D897" s="90"/>
      <c r="E897" s="90"/>
      <c r="F897" s="92"/>
      <c r="G897" s="90"/>
      <c r="H897" s="90"/>
      <c r="I897" s="73"/>
    </row>
    <row r="898">
      <c r="A898" s="16">
        <f t="shared" si="3"/>
        <v>895</v>
      </c>
      <c r="B898" s="90"/>
      <c r="C898" s="90"/>
      <c r="D898" s="90"/>
      <c r="E898" s="90"/>
      <c r="F898" s="92"/>
      <c r="G898" s="90"/>
      <c r="H898" s="90"/>
      <c r="I898" s="73"/>
    </row>
    <row r="899">
      <c r="A899" s="16">
        <f t="shared" si="3"/>
        <v>896</v>
      </c>
      <c r="B899" s="90"/>
      <c r="C899" s="90"/>
      <c r="D899" s="90"/>
      <c r="E899" s="90"/>
      <c r="F899" s="92"/>
      <c r="G899" s="90"/>
      <c r="H899" s="90"/>
      <c r="I899" s="73"/>
    </row>
    <row r="900">
      <c r="A900" s="16">
        <f t="shared" si="3"/>
        <v>897</v>
      </c>
      <c r="B900" s="90"/>
      <c r="C900" s="90"/>
      <c r="D900" s="90"/>
      <c r="E900" s="90"/>
      <c r="F900" s="92"/>
      <c r="G900" s="90"/>
      <c r="H900" s="90"/>
      <c r="I900" s="73"/>
    </row>
    <row r="901">
      <c r="A901" s="16">
        <f t="shared" si="3"/>
        <v>898</v>
      </c>
      <c r="B901" s="90"/>
      <c r="C901" s="90"/>
      <c r="D901" s="90"/>
      <c r="E901" s="90"/>
      <c r="F901" s="92"/>
      <c r="G901" s="90"/>
      <c r="H901" s="90"/>
      <c r="I901" s="73"/>
    </row>
    <row r="902">
      <c r="A902" s="16">
        <f t="shared" si="3"/>
        <v>899</v>
      </c>
      <c r="B902" s="90"/>
      <c r="C902" s="90"/>
      <c r="D902" s="90"/>
      <c r="E902" s="90"/>
      <c r="F902" s="92"/>
      <c r="G902" s="90"/>
      <c r="H902" s="90"/>
      <c r="I902" s="73"/>
    </row>
    <row r="903">
      <c r="A903" s="16">
        <f t="shared" si="3"/>
        <v>900</v>
      </c>
      <c r="B903" s="90"/>
      <c r="C903" s="90"/>
      <c r="D903" s="90"/>
      <c r="E903" s="90"/>
      <c r="F903" s="92"/>
      <c r="G903" s="90"/>
      <c r="H903" s="90"/>
      <c r="I903" s="73"/>
    </row>
    <row r="904">
      <c r="A904" s="16">
        <f t="shared" si="3"/>
        <v>901</v>
      </c>
      <c r="B904" s="90"/>
      <c r="C904" s="90"/>
      <c r="D904" s="90"/>
      <c r="E904" s="90"/>
      <c r="F904" s="92"/>
      <c r="G904" s="90"/>
      <c r="H904" s="90"/>
      <c r="I904" s="73"/>
    </row>
    <row r="905">
      <c r="A905" s="16">
        <f t="shared" si="3"/>
        <v>902</v>
      </c>
      <c r="B905" s="90"/>
      <c r="C905" s="90"/>
      <c r="D905" s="90"/>
      <c r="E905" s="90"/>
      <c r="F905" s="92"/>
      <c r="G905" s="90"/>
      <c r="H905" s="90"/>
      <c r="I905" s="73"/>
    </row>
    <row r="906">
      <c r="A906" s="16">
        <f t="shared" si="3"/>
        <v>903</v>
      </c>
      <c r="B906" s="90"/>
      <c r="C906" s="90"/>
      <c r="D906" s="90"/>
      <c r="E906" s="90"/>
      <c r="F906" s="92"/>
      <c r="G906" s="90"/>
      <c r="H906" s="90"/>
      <c r="I906" s="73"/>
    </row>
    <row r="907">
      <c r="A907" s="16">
        <f t="shared" si="3"/>
        <v>904</v>
      </c>
      <c r="B907" s="90"/>
      <c r="C907" s="90"/>
      <c r="D907" s="90"/>
      <c r="E907" s="90"/>
      <c r="F907" s="92"/>
      <c r="G907" s="90"/>
      <c r="H907" s="90"/>
      <c r="I907" s="73"/>
    </row>
    <row r="908">
      <c r="A908" s="16">
        <f t="shared" si="3"/>
        <v>905</v>
      </c>
      <c r="B908" s="90"/>
      <c r="C908" s="90"/>
      <c r="D908" s="90"/>
      <c r="E908" s="90"/>
      <c r="F908" s="92"/>
      <c r="G908" s="90"/>
      <c r="H908" s="90"/>
      <c r="I908" s="73"/>
    </row>
    <row r="909">
      <c r="A909" s="16">
        <f t="shared" si="3"/>
        <v>906</v>
      </c>
      <c r="B909" s="90"/>
      <c r="C909" s="90"/>
      <c r="D909" s="90"/>
      <c r="E909" s="90"/>
      <c r="F909" s="92"/>
      <c r="G909" s="90"/>
      <c r="H909" s="90"/>
      <c r="I909" s="73"/>
    </row>
    <row r="910">
      <c r="A910" s="16">
        <f t="shared" si="3"/>
        <v>907</v>
      </c>
      <c r="B910" s="90"/>
      <c r="C910" s="90"/>
      <c r="D910" s="90"/>
      <c r="E910" s="90"/>
      <c r="F910" s="92"/>
      <c r="G910" s="90"/>
      <c r="H910" s="90"/>
      <c r="I910" s="73"/>
    </row>
    <row r="911">
      <c r="A911" s="16">
        <f t="shared" si="3"/>
        <v>908</v>
      </c>
      <c r="B911" s="90"/>
      <c r="C911" s="90"/>
      <c r="D911" s="90"/>
      <c r="E911" s="90"/>
      <c r="F911" s="92"/>
      <c r="G911" s="90"/>
      <c r="H911" s="90"/>
      <c r="I911" s="73"/>
    </row>
    <row r="912">
      <c r="A912" s="16">
        <f t="shared" si="3"/>
        <v>909</v>
      </c>
      <c r="B912" s="90"/>
      <c r="C912" s="90"/>
      <c r="D912" s="90"/>
      <c r="E912" s="90"/>
      <c r="F912" s="92"/>
      <c r="G912" s="90"/>
      <c r="H912" s="90"/>
      <c r="I912" s="73"/>
    </row>
    <row r="913">
      <c r="A913" s="16">
        <f t="shared" si="3"/>
        <v>910</v>
      </c>
      <c r="B913" s="90"/>
      <c r="C913" s="90"/>
      <c r="D913" s="90"/>
      <c r="E913" s="90"/>
      <c r="F913" s="92"/>
      <c r="G913" s="90"/>
      <c r="H913" s="90"/>
      <c r="I913" s="73"/>
    </row>
    <row r="914">
      <c r="A914" s="16">
        <f t="shared" si="3"/>
        <v>911</v>
      </c>
      <c r="B914" s="90"/>
      <c r="C914" s="90"/>
      <c r="D914" s="90"/>
      <c r="E914" s="90"/>
      <c r="F914" s="92"/>
      <c r="G914" s="90"/>
      <c r="H914" s="90"/>
      <c r="I914" s="73"/>
    </row>
    <row r="915">
      <c r="A915" s="16">
        <f t="shared" si="3"/>
        <v>912</v>
      </c>
      <c r="B915" s="90"/>
      <c r="C915" s="90"/>
      <c r="D915" s="90"/>
      <c r="E915" s="90"/>
      <c r="F915" s="92"/>
      <c r="G915" s="90"/>
      <c r="H915" s="90"/>
      <c r="I915" s="73"/>
    </row>
    <row r="916">
      <c r="A916" s="16">
        <f t="shared" si="3"/>
        <v>913</v>
      </c>
      <c r="B916" s="90"/>
      <c r="C916" s="90"/>
      <c r="D916" s="90"/>
      <c r="E916" s="90"/>
      <c r="F916" s="92"/>
      <c r="G916" s="90"/>
      <c r="H916" s="90"/>
      <c r="I916" s="73"/>
    </row>
    <row r="917">
      <c r="A917" s="16">
        <f t="shared" si="3"/>
        <v>914</v>
      </c>
      <c r="B917" s="90"/>
      <c r="C917" s="90"/>
      <c r="D917" s="90"/>
      <c r="E917" s="90"/>
      <c r="F917" s="92"/>
      <c r="G917" s="90"/>
      <c r="H917" s="90"/>
      <c r="I917" s="73"/>
    </row>
    <row r="918">
      <c r="A918" s="16">
        <f t="shared" si="3"/>
        <v>915</v>
      </c>
      <c r="B918" s="90"/>
      <c r="C918" s="90"/>
      <c r="D918" s="90"/>
      <c r="E918" s="90"/>
      <c r="F918" s="92"/>
      <c r="G918" s="90"/>
      <c r="H918" s="90"/>
      <c r="I918" s="73"/>
    </row>
    <row r="919">
      <c r="A919" s="16">
        <f t="shared" si="3"/>
        <v>916</v>
      </c>
      <c r="B919" s="90"/>
      <c r="C919" s="90"/>
      <c r="D919" s="90"/>
      <c r="E919" s="90"/>
      <c r="F919" s="92"/>
      <c r="G919" s="90"/>
      <c r="H919" s="90"/>
      <c r="I919" s="73"/>
    </row>
    <row r="920">
      <c r="A920" s="16">
        <f t="shared" si="3"/>
        <v>917</v>
      </c>
      <c r="B920" s="90"/>
      <c r="C920" s="90"/>
      <c r="D920" s="90"/>
      <c r="E920" s="90"/>
      <c r="F920" s="92"/>
      <c r="G920" s="90"/>
      <c r="H920" s="90"/>
      <c r="I920" s="73"/>
    </row>
    <row r="921">
      <c r="A921" s="16">
        <f t="shared" si="3"/>
        <v>918</v>
      </c>
      <c r="B921" s="90"/>
      <c r="C921" s="90"/>
      <c r="D921" s="90"/>
      <c r="E921" s="90"/>
      <c r="F921" s="92"/>
      <c r="G921" s="90"/>
      <c r="H921" s="90"/>
      <c r="I921" s="73"/>
    </row>
    <row r="922">
      <c r="A922" s="16">
        <f t="shared" si="3"/>
        <v>919</v>
      </c>
      <c r="B922" s="90"/>
      <c r="C922" s="90"/>
      <c r="D922" s="90"/>
      <c r="E922" s="90"/>
      <c r="F922" s="92"/>
      <c r="G922" s="90"/>
      <c r="H922" s="90"/>
      <c r="I922" s="73"/>
    </row>
    <row r="923">
      <c r="A923" s="16">
        <f t="shared" si="3"/>
        <v>920</v>
      </c>
      <c r="B923" s="90"/>
      <c r="C923" s="90"/>
      <c r="D923" s="90"/>
      <c r="E923" s="90"/>
      <c r="F923" s="92"/>
      <c r="G923" s="90"/>
      <c r="H923" s="90"/>
      <c r="I923" s="73"/>
    </row>
    <row r="924">
      <c r="A924" s="16">
        <f t="shared" si="3"/>
        <v>921</v>
      </c>
      <c r="B924" s="90"/>
      <c r="C924" s="90"/>
      <c r="D924" s="90"/>
      <c r="E924" s="90"/>
      <c r="F924" s="92"/>
      <c r="G924" s="90"/>
      <c r="H924" s="90"/>
      <c r="I924" s="73"/>
    </row>
    <row r="925">
      <c r="A925" s="16">
        <f t="shared" si="3"/>
        <v>922</v>
      </c>
      <c r="B925" s="90"/>
      <c r="C925" s="90"/>
      <c r="D925" s="90"/>
      <c r="E925" s="90"/>
      <c r="F925" s="92"/>
      <c r="G925" s="90"/>
      <c r="H925" s="90"/>
      <c r="I925" s="73"/>
    </row>
    <row r="926">
      <c r="A926" s="16">
        <f t="shared" si="3"/>
        <v>923</v>
      </c>
      <c r="B926" s="90"/>
      <c r="C926" s="90"/>
      <c r="D926" s="90"/>
      <c r="E926" s="90"/>
      <c r="F926" s="92"/>
      <c r="G926" s="90"/>
      <c r="H926" s="90"/>
      <c r="I926" s="73"/>
    </row>
    <row r="927">
      <c r="A927" s="16">
        <f t="shared" si="3"/>
        <v>924</v>
      </c>
      <c r="B927" s="90"/>
      <c r="C927" s="90"/>
      <c r="D927" s="90"/>
      <c r="E927" s="90"/>
      <c r="F927" s="92"/>
      <c r="G927" s="90"/>
      <c r="H927" s="90"/>
      <c r="I927" s="73"/>
    </row>
    <row r="928">
      <c r="A928" s="16">
        <f t="shared" si="3"/>
        <v>925</v>
      </c>
      <c r="B928" s="90"/>
      <c r="C928" s="90"/>
      <c r="D928" s="90"/>
      <c r="E928" s="90"/>
      <c r="F928" s="92"/>
      <c r="G928" s="90"/>
      <c r="H928" s="90"/>
      <c r="I928" s="73"/>
    </row>
    <row r="929">
      <c r="A929" s="16">
        <f t="shared" si="3"/>
        <v>926</v>
      </c>
      <c r="B929" s="90"/>
      <c r="C929" s="90"/>
      <c r="D929" s="90"/>
      <c r="E929" s="90"/>
      <c r="F929" s="92"/>
      <c r="G929" s="90"/>
      <c r="H929" s="90"/>
      <c r="I929" s="73"/>
    </row>
    <row r="930">
      <c r="A930" s="16">
        <f t="shared" si="3"/>
        <v>927</v>
      </c>
      <c r="B930" s="90"/>
      <c r="C930" s="90"/>
      <c r="D930" s="90"/>
      <c r="E930" s="90"/>
      <c r="F930" s="92"/>
      <c r="G930" s="90"/>
      <c r="H930" s="90"/>
      <c r="I930" s="73"/>
    </row>
    <row r="931">
      <c r="A931" s="16">
        <f t="shared" si="3"/>
        <v>928</v>
      </c>
      <c r="B931" s="90"/>
      <c r="C931" s="90"/>
      <c r="D931" s="90"/>
      <c r="E931" s="90"/>
      <c r="F931" s="92"/>
      <c r="G931" s="90"/>
      <c r="H931" s="90"/>
      <c r="I931" s="73"/>
    </row>
    <row r="932">
      <c r="A932" s="16">
        <f t="shared" si="3"/>
        <v>929</v>
      </c>
      <c r="B932" s="90"/>
      <c r="C932" s="90"/>
      <c r="D932" s="90"/>
      <c r="E932" s="90"/>
      <c r="F932" s="92"/>
      <c r="G932" s="90"/>
      <c r="H932" s="90"/>
      <c r="I932" s="73"/>
    </row>
    <row r="933">
      <c r="A933" s="16">
        <f t="shared" si="3"/>
        <v>930</v>
      </c>
      <c r="B933" s="90"/>
      <c r="C933" s="90"/>
      <c r="D933" s="90"/>
      <c r="E933" s="90"/>
      <c r="F933" s="92"/>
      <c r="G933" s="90"/>
      <c r="H933" s="90"/>
      <c r="I933" s="73"/>
    </row>
    <row r="934">
      <c r="A934" s="16">
        <f t="shared" si="3"/>
        <v>931</v>
      </c>
      <c r="B934" s="90"/>
      <c r="C934" s="90"/>
      <c r="D934" s="90"/>
      <c r="E934" s="90"/>
      <c r="F934" s="92"/>
      <c r="G934" s="90"/>
      <c r="H934" s="90"/>
      <c r="I934" s="73"/>
    </row>
    <row r="935">
      <c r="A935" s="16">
        <f t="shared" si="3"/>
        <v>932</v>
      </c>
      <c r="B935" s="90"/>
      <c r="C935" s="90"/>
      <c r="D935" s="90"/>
      <c r="E935" s="90"/>
      <c r="F935" s="92"/>
      <c r="G935" s="90"/>
      <c r="H935" s="90"/>
      <c r="I935" s="73"/>
    </row>
    <row r="936">
      <c r="A936" s="16">
        <f t="shared" si="3"/>
        <v>933</v>
      </c>
      <c r="B936" s="90"/>
      <c r="C936" s="90"/>
      <c r="D936" s="90"/>
      <c r="E936" s="90"/>
      <c r="F936" s="92"/>
      <c r="G936" s="90"/>
      <c r="H936" s="90"/>
      <c r="I936" s="73"/>
    </row>
    <row r="937">
      <c r="A937" s="16">
        <f t="shared" si="3"/>
        <v>934</v>
      </c>
      <c r="B937" s="90"/>
      <c r="C937" s="90"/>
      <c r="D937" s="90"/>
      <c r="E937" s="90"/>
      <c r="F937" s="92"/>
      <c r="G937" s="90"/>
      <c r="H937" s="90"/>
      <c r="I937" s="73"/>
    </row>
    <row r="938">
      <c r="A938" s="16">
        <f t="shared" si="3"/>
        <v>935</v>
      </c>
      <c r="B938" s="90"/>
      <c r="C938" s="90"/>
      <c r="D938" s="90"/>
      <c r="E938" s="90"/>
      <c r="F938" s="92"/>
      <c r="G938" s="90"/>
      <c r="H938" s="90"/>
      <c r="I938" s="73"/>
    </row>
    <row r="939">
      <c r="A939" s="16">
        <f t="shared" si="3"/>
        <v>936</v>
      </c>
      <c r="B939" s="90"/>
      <c r="C939" s="90"/>
      <c r="D939" s="90"/>
      <c r="E939" s="90"/>
      <c r="F939" s="92"/>
      <c r="G939" s="90"/>
      <c r="H939" s="90"/>
      <c r="I939" s="73"/>
    </row>
    <row r="940">
      <c r="A940" s="16">
        <f t="shared" si="3"/>
        <v>937</v>
      </c>
      <c r="B940" s="90"/>
      <c r="C940" s="90"/>
      <c r="D940" s="90"/>
      <c r="E940" s="90"/>
      <c r="F940" s="92"/>
      <c r="G940" s="90"/>
      <c r="H940" s="90"/>
      <c r="I940" s="73"/>
    </row>
    <row r="941">
      <c r="A941" s="16">
        <f t="shared" si="3"/>
        <v>938</v>
      </c>
      <c r="B941" s="90"/>
      <c r="C941" s="90"/>
      <c r="D941" s="90"/>
      <c r="E941" s="90"/>
      <c r="F941" s="92"/>
      <c r="G941" s="90"/>
      <c r="H941" s="90"/>
      <c r="I941" s="73"/>
    </row>
    <row r="942">
      <c r="A942" s="16">
        <f t="shared" si="3"/>
        <v>939</v>
      </c>
      <c r="B942" s="90"/>
      <c r="C942" s="90"/>
      <c r="D942" s="90"/>
      <c r="E942" s="90"/>
      <c r="F942" s="92"/>
      <c r="G942" s="90"/>
      <c r="H942" s="90"/>
      <c r="I942" s="73"/>
    </row>
    <row r="943">
      <c r="A943" s="16">
        <f t="shared" si="3"/>
        <v>940</v>
      </c>
      <c r="B943" s="90"/>
      <c r="C943" s="90"/>
      <c r="D943" s="90"/>
      <c r="E943" s="90"/>
      <c r="F943" s="92"/>
      <c r="G943" s="90"/>
      <c r="H943" s="90"/>
      <c r="I943" s="73"/>
    </row>
    <row r="944">
      <c r="A944" s="16">
        <f t="shared" si="3"/>
        <v>941</v>
      </c>
      <c r="B944" s="90"/>
      <c r="C944" s="90"/>
      <c r="D944" s="90"/>
      <c r="E944" s="90"/>
      <c r="F944" s="92"/>
      <c r="G944" s="90"/>
      <c r="H944" s="90"/>
      <c r="I944" s="73"/>
    </row>
    <row r="945">
      <c r="A945" s="16">
        <f t="shared" si="3"/>
        <v>942</v>
      </c>
      <c r="B945" s="90"/>
      <c r="C945" s="90"/>
      <c r="D945" s="90"/>
      <c r="E945" s="90"/>
      <c r="F945" s="92"/>
      <c r="G945" s="90"/>
      <c r="H945" s="90"/>
      <c r="I945" s="73"/>
    </row>
    <row r="946">
      <c r="A946" s="16">
        <f t="shared" si="3"/>
        <v>943</v>
      </c>
      <c r="B946" s="90"/>
      <c r="C946" s="90"/>
      <c r="D946" s="90"/>
      <c r="E946" s="90"/>
      <c r="F946" s="92"/>
      <c r="G946" s="90"/>
      <c r="H946" s="90"/>
      <c r="I946" s="73"/>
    </row>
    <row r="947">
      <c r="A947" s="16">
        <f t="shared" si="3"/>
        <v>944</v>
      </c>
      <c r="B947" s="90"/>
      <c r="C947" s="90"/>
      <c r="D947" s="90"/>
      <c r="E947" s="90"/>
      <c r="F947" s="92"/>
      <c r="G947" s="90"/>
      <c r="H947" s="90"/>
      <c r="I947" s="73"/>
    </row>
    <row r="948">
      <c r="A948" s="16">
        <f t="shared" si="3"/>
        <v>945</v>
      </c>
      <c r="B948" s="90"/>
      <c r="C948" s="90"/>
      <c r="D948" s="90"/>
      <c r="E948" s="90"/>
      <c r="F948" s="92"/>
      <c r="G948" s="90"/>
      <c r="H948" s="90"/>
      <c r="I948" s="73"/>
    </row>
    <row r="949">
      <c r="A949" s="16">
        <f t="shared" si="3"/>
        <v>946</v>
      </c>
      <c r="B949" s="90"/>
      <c r="C949" s="90"/>
      <c r="D949" s="90"/>
      <c r="E949" s="90"/>
      <c r="F949" s="92"/>
      <c r="G949" s="90"/>
      <c r="H949" s="90"/>
      <c r="I949" s="73"/>
    </row>
    <row r="950">
      <c r="A950" s="16">
        <f t="shared" si="3"/>
        <v>947</v>
      </c>
      <c r="B950" s="90"/>
      <c r="C950" s="90"/>
      <c r="D950" s="90"/>
      <c r="E950" s="90"/>
      <c r="F950" s="92"/>
      <c r="G950" s="90"/>
      <c r="H950" s="90"/>
      <c r="I950" s="73"/>
    </row>
    <row r="951">
      <c r="A951" s="16">
        <f t="shared" si="3"/>
        <v>948</v>
      </c>
      <c r="B951" s="90"/>
      <c r="C951" s="90"/>
      <c r="D951" s="90"/>
      <c r="E951" s="90"/>
      <c r="F951" s="92"/>
      <c r="G951" s="90"/>
      <c r="H951" s="90"/>
      <c r="I951" s="73"/>
    </row>
    <row r="952">
      <c r="A952" s="16">
        <f t="shared" si="3"/>
        <v>949</v>
      </c>
      <c r="B952" s="90"/>
      <c r="C952" s="90"/>
      <c r="D952" s="90"/>
      <c r="E952" s="90"/>
      <c r="F952" s="92"/>
      <c r="G952" s="90"/>
      <c r="H952" s="90"/>
      <c r="I952" s="73"/>
    </row>
    <row r="953">
      <c r="A953" s="16">
        <f t="shared" si="3"/>
        <v>950</v>
      </c>
      <c r="B953" s="90"/>
      <c r="C953" s="90"/>
      <c r="D953" s="90"/>
      <c r="E953" s="90"/>
      <c r="F953" s="92"/>
      <c r="G953" s="90"/>
      <c r="H953" s="90"/>
      <c r="I953" s="73"/>
    </row>
    <row r="954">
      <c r="A954" s="16">
        <f t="shared" si="3"/>
        <v>951</v>
      </c>
      <c r="B954" s="90"/>
      <c r="C954" s="90"/>
      <c r="D954" s="90"/>
      <c r="E954" s="90"/>
      <c r="F954" s="92"/>
      <c r="G954" s="90"/>
      <c r="H954" s="90"/>
      <c r="I954" s="73"/>
    </row>
    <row r="955">
      <c r="A955" s="16">
        <f t="shared" si="3"/>
        <v>952</v>
      </c>
      <c r="B955" s="90"/>
      <c r="C955" s="90"/>
      <c r="D955" s="90"/>
      <c r="E955" s="90"/>
      <c r="F955" s="92"/>
      <c r="G955" s="90"/>
      <c r="H955" s="90"/>
      <c r="I955" s="73"/>
    </row>
    <row r="956">
      <c r="A956" s="16">
        <f t="shared" si="3"/>
        <v>953</v>
      </c>
      <c r="B956" s="90"/>
      <c r="C956" s="90"/>
      <c r="D956" s="90"/>
      <c r="E956" s="90"/>
      <c r="F956" s="92"/>
      <c r="G956" s="90"/>
      <c r="H956" s="90"/>
      <c r="I956" s="73"/>
    </row>
    <row r="957">
      <c r="A957" s="16">
        <f t="shared" si="3"/>
        <v>954</v>
      </c>
      <c r="B957" s="90"/>
      <c r="C957" s="90"/>
      <c r="D957" s="90"/>
      <c r="E957" s="90"/>
      <c r="F957" s="92"/>
      <c r="G957" s="90"/>
      <c r="H957" s="90"/>
      <c r="I957" s="73"/>
    </row>
    <row r="958">
      <c r="A958" s="16">
        <f t="shared" si="3"/>
        <v>955</v>
      </c>
      <c r="B958" s="90"/>
      <c r="C958" s="90"/>
      <c r="D958" s="90"/>
      <c r="E958" s="90"/>
      <c r="F958" s="92"/>
      <c r="G958" s="90"/>
      <c r="H958" s="90"/>
      <c r="I958" s="73"/>
    </row>
    <row r="959">
      <c r="A959" s="16">
        <f t="shared" si="3"/>
        <v>956</v>
      </c>
      <c r="B959" s="90"/>
      <c r="C959" s="90"/>
      <c r="D959" s="90"/>
      <c r="E959" s="90"/>
      <c r="F959" s="92"/>
      <c r="G959" s="90"/>
      <c r="H959" s="90"/>
      <c r="I959" s="73"/>
    </row>
    <row r="960">
      <c r="A960" s="16">
        <f t="shared" si="3"/>
        <v>957</v>
      </c>
      <c r="B960" s="90"/>
      <c r="C960" s="90"/>
      <c r="D960" s="90"/>
      <c r="E960" s="90"/>
      <c r="F960" s="92"/>
      <c r="G960" s="90"/>
      <c r="H960" s="90"/>
      <c r="I960" s="73"/>
    </row>
    <row r="961">
      <c r="A961" s="16">
        <f t="shared" si="3"/>
        <v>958</v>
      </c>
      <c r="B961" s="90"/>
      <c r="C961" s="90"/>
      <c r="D961" s="90"/>
      <c r="E961" s="90"/>
      <c r="F961" s="92"/>
      <c r="G961" s="90"/>
      <c r="H961" s="90"/>
      <c r="I961" s="73"/>
    </row>
    <row r="962">
      <c r="A962" s="16">
        <f t="shared" si="3"/>
        <v>959</v>
      </c>
      <c r="B962" s="90"/>
      <c r="C962" s="90"/>
      <c r="D962" s="90"/>
      <c r="E962" s="90"/>
      <c r="F962" s="92"/>
      <c r="G962" s="90"/>
      <c r="H962" s="90"/>
      <c r="I962" s="73"/>
    </row>
    <row r="963">
      <c r="A963" s="16">
        <f t="shared" si="3"/>
        <v>960</v>
      </c>
      <c r="B963" s="90"/>
      <c r="C963" s="90"/>
      <c r="D963" s="90"/>
      <c r="E963" s="90"/>
      <c r="F963" s="92"/>
      <c r="G963" s="90"/>
      <c r="H963" s="90"/>
      <c r="I963" s="73"/>
    </row>
    <row r="964">
      <c r="A964" s="16">
        <f t="shared" si="3"/>
        <v>961</v>
      </c>
      <c r="B964" s="90"/>
      <c r="C964" s="90"/>
      <c r="D964" s="90"/>
      <c r="E964" s="90"/>
      <c r="F964" s="92"/>
      <c r="G964" s="90"/>
      <c r="H964" s="90"/>
      <c r="I964" s="73"/>
    </row>
    <row r="965">
      <c r="A965" s="16">
        <f t="shared" si="3"/>
        <v>962</v>
      </c>
      <c r="B965" s="90"/>
      <c r="C965" s="90"/>
      <c r="D965" s="90"/>
      <c r="E965" s="90"/>
      <c r="F965" s="92"/>
      <c r="G965" s="90"/>
      <c r="H965" s="90"/>
      <c r="I965" s="73"/>
    </row>
    <row r="966">
      <c r="A966" s="16">
        <f t="shared" si="3"/>
        <v>963</v>
      </c>
      <c r="B966" s="90"/>
      <c r="C966" s="90"/>
      <c r="D966" s="90"/>
      <c r="E966" s="90"/>
      <c r="F966" s="92"/>
      <c r="G966" s="90"/>
      <c r="H966" s="90"/>
      <c r="I966" s="73"/>
    </row>
    <row r="967">
      <c r="A967" s="16">
        <f t="shared" si="3"/>
        <v>964</v>
      </c>
      <c r="B967" s="90"/>
      <c r="C967" s="90"/>
      <c r="D967" s="90"/>
      <c r="E967" s="90"/>
      <c r="F967" s="92"/>
      <c r="G967" s="90"/>
      <c r="H967" s="90"/>
      <c r="I967" s="73"/>
    </row>
    <row r="968">
      <c r="A968" s="16">
        <f t="shared" si="3"/>
        <v>965</v>
      </c>
      <c r="B968" s="90"/>
      <c r="C968" s="90"/>
      <c r="D968" s="90"/>
      <c r="E968" s="90"/>
      <c r="F968" s="92"/>
      <c r="G968" s="90"/>
      <c r="H968" s="90"/>
      <c r="I968" s="73"/>
    </row>
    <row r="969">
      <c r="A969" s="16">
        <f t="shared" si="3"/>
        <v>966</v>
      </c>
      <c r="B969" s="90"/>
      <c r="C969" s="90"/>
      <c r="D969" s="90"/>
      <c r="E969" s="90"/>
      <c r="F969" s="92"/>
      <c r="G969" s="90"/>
      <c r="H969" s="90"/>
      <c r="I969" s="73"/>
    </row>
    <row r="970">
      <c r="A970" s="16">
        <f t="shared" si="3"/>
        <v>967</v>
      </c>
      <c r="B970" s="90"/>
      <c r="C970" s="90"/>
      <c r="D970" s="90"/>
      <c r="E970" s="90"/>
      <c r="F970" s="92"/>
      <c r="G970" s="90"/>
      <c r="H970" s="90"/>
      <c r="I970" s="73"/>
    </row>
    <row r="971">
      <c r="A971" s="16">
        <f t="shared" si="3"/>
        <v>968</v>
      </c>
      <c r="B971" s="90"/>
      <c r="C971" s="90"/>
      <c r="D971" s="90"/>
      <c r="E971" s="90"/>
      <c r="F971" s="92"/>
      <c r="G971" s="90"/>
      <c r="H971" s="90"/>
      <c r="I971" s="73"/>
    </row>
    <row r="972">
      <c r="A972" s="16">
        <f t="shared" si="3"/>
        <v>969</v>
      </c>
      <c r="B972" s="90"/>
      <c r="C972" s="90"/>
      <c r="D972" s="90"/>
      <c r="E972" s="90"/>
      <c r="F972" s="92"/>
      <c r="G972" s="90"/>
      <c r="H972" s="90"/>
      <c r="I972" s="73"/>
    </row>
    <row r="973">
      <c r="A973" s="16">
        <f t="shared" si="3"/>
        <v>970</v>
      </c>
      <c r="B973" s="90"/>
      <c r="C973" s="90"/>
      <c r="D973" s="90"/>
      <c r="E973" s="90"/>
      <c r="F973" s="92"/>
      <c r="G973" s="90"/>
      <c r="H973" s="90"/>
      <c r="I973" s="73"/>
    </row>
    <row r="974">
      <c r="A974" s="16">
        <f t="shared" si="3"/>
        <v>971</v>
      </c>
      <c r="B974" s="90"/>
      <c r="C974" s="90"/>
      <c r="D974" s="90"/>
      <c r="E974" s="90"/>
      <c r="F974" s="92"/>
      <c r="G974" s="90"/>
      <c r="H974" s="90"/>
      <c r="I974" s="73"/>
    </row>
    <row r="975">
      <c r="A975" s="16">
        <f t="shared" si="3"/>
        <v>972</v>
      </c>
      <c r="B975" s="90"/>
      <c r="C975" s="90"/>
      <c r="D975" s="90"/>
      <c r="E975" s="90"/>
      <c r="F975" s="92"/>
      <c r="G975" s="90"/>
      <c r="H975" s="90"/>
      <c r="I975" s="73"/>
    </row>
    <row r="976">
      <c r="A976" s="16">
        <f t="shared" si="3"/>
        <v>973</v>
      </c>
      <c r="B976" s="90"/>
      <c r="C976" s="90"/>
      <c r="D976" s="90"/>
      <c r="E976" s="90"/>
      <c r="F976" s="92"/>
      <c r="G976" s="90"/>
      <c r="H976" s="90"/>
      <c r="I976" s="73"/>
    </row>
    <row r="977">
      <c r="A977" s="16">
        <f t="shared" si="3"/>
        <v>974</v>
      </c>
      <c r="B977" s="90"/>
      <c r="C977" s="90"/>
      <c r="D977" s="90"/>
      <c r="E977" s="90"/>
      <c r="F977" s="92"/>
      <c r="G977" s="90"/>
      <c r="H977" s="90"/>
      <c r="I977" s="73"/>
    </row>
    <row r="978">
      <c r="A978" s="16">
        <f t="shared" si="3"/>
        <v>975</v>
      </c>
      <c r="B978" s="90"/>
      <c r="C978" s="90"/>
      <c r="D978" s="90"/>
      <c r="E978" s="90"/>
      <c r="F978" s="92"/>
      <c r="G978" s="90"/>
      <c r="H978" s="90"/>
      <c r="I978" s="73"/>
    </row>
    <row r="979">
      <c r="A979" s="16">
        <f t="shared" si="3"/>
        <v>976</v>
      </c>
      <c r="B979" s="90"/>
      <c r="C979" s="90"/>
      <c r="D979" s="90"/>
      <c r="E979" s="90"/>
      <c r="F979" s="92"/>
      <c r="G979" s="90"/>
      <c r="H979" s="90"/>
      <c r="I979" s="73"/>
    </row>
    <row r="980">
      <c r="A980" s="16">
        <f t="shared" si="3"/>
        <v>977</v>
      </c>
      <c r="B980" s="90"/>
      <c r="C980" s="90"/>
      <c r="D980" s="90"/>
      <c r="E980" s="90"/>
      <c r="F980" s="92"/>
      <c r="G980" s="90"/>
      <c r="H980" s="90"/>
      <c r="I980" s="73"/>
    </row>
    <row r="981">
      <c r="A981" s="16">
        <f t="shared" si="3"/>
        <v>978</v>
      </c>
      <c r="B981" s="90"/>
      <c r="C981" s="90"/>
      <c r="D981" s="90"/>
      <c r="E981" s="90"/>
      <c r="F981" s="92"/>
      <c r="G981" s="90"/>
      <c r="H981" s="90"/>
      <c r="I981" s="73"/>
    </row>
    <row r="982">
      <c r="A982" s="16">
        <f t="shared" si="3"/>
        <v>979</v>
      </c>
      <c r="B982" s="90"/>
      <c r="C982" s="90"/>
      <c r="D982" s="90"/>
      <c r="E982" s="90"/>
      <c r="F982" s="92"/>
      <c r="G982" s="90"/>
      <c r="H982" s="90"/>
      <c r="I982" s="73"/>
    </row>
    <row r="983">
      <c r="A983" s="16">
        <f t="shared" si="3"/>
        <v>980</v>
      </c>
      <c r="B983" s="90"/>
      <c r="C983" s="90"/>
      <c r="D983" s="90"/>
      <c r="E983" s="90"/>
      <c r="F983" s="92"/>
      <c r="G983" s="90"/>
      <c r="H983" s="90"/>
      <c r="I983" s="73"/>
    </row>
    <row r="984">
      <c r="A984" s="16">
        <f t="shared" si="3"/>
        <v>981</v>
      </c>
      <c r="B984" s="90"/>
      <c r="C984" s="90"/>
      <c r="D984" s="90"/>
      <c r="E984" s="90"/>
      <c r="F984" s="92"/>
      <c r="G984" s="90"/>
      <c r="H984" s="90"/>
      <c r="I984" s="73"/>
    </row>
    <row r="985">
      <c r="A985" s="16">
        <f t="shared" si="3"/>
        <v>982</v>
      </c>
      <c r="B985" s="90"/>
      <c r="C985" s="90"/>
      <c r="D985" s="90"/>
      <c r="E985" s="90"/>
      <c r="F985" s="92"/>
      <c r="G985" s="90"/>
      <c r="H985" s="90"/>
      <c r="I985" s="73"/>
    </row>
    <row r="986">
      <c r="A986" s="16">
        <f t="shared" si="3"/>
        <v>983</v>
      </c>
      <c r="B986" s="90"/>
      <c r="C986" s="90"/>
      <c r="D986" s="90"/>
      <c r="E986" s="90"/>
      <c r="F986" s="92"/>
      <c r="G986" s="90"/>
      <c r="H986" s="90"/>
      <c r="I986" s="73"/>
    </row>
    <row r="987">
      <c r="A987" s="16">
        <f t="shared" si="3"/>
        <v>984</v>
      </c>
      <c r="B987" s="90"/>
      <c r="C987" s="90"/>
      <c r="D987" s="90"/>
      <c r="E987" s="90"/>
      <c r="F987" s="92"/>
      <c r="G987" s="90"/>
      <c r="H987" s="90"/>
      <c r="I987" s="73"/>
    </row>
    <row r="988">
      <c r="A988" s="16">
        <f t="shared" si="3"/>
        <v>985</v>
      </c>
      <c r="B988" s="90"/>
      <c r="C988" s="90"/>
      <c r="D988" s="90"/>
      <c r="E988" s="90"/>
      <c r="F988" s="92"/>
      <c r="G988" s="90"/>
      <c r="H988" s="90"/>
      <c r="I988" s="73"/>
    </row>
    <row r="989">
      <c r="A989" s="16">
        <f t="shared" si="3"/>
        <v>986</v>
      </c>
      <c r="B989" s="90"/>
      <c r="C989" s="90"/>
      <c r="D989" s="90"/>
      <c r="E989" s="90"/>
      <c r="F989" s="92"/>
      <c r="G989" s="90"/>
      <c r="H989" s="90"/>
      <c r="I989" s="73"/>
    </row>
    <row r="990">
      <c r="A990" s="16">
        <f t="shared" si="3"/>
        <v>987</v>
      </c>
      <c r="B990" s="90"/>
      <c r="C990" s="90"/>
      <c r="D990" s="90"/>
      <c r="E990" s="90"/>
      <c r="F990" s="92"/>
      <c r="G990" s="90"/>
      <c r="H990" s="90"/>
      <c r="I990" s="73"/>
    </row>
    <row r="991">
      <c r="A991" s="16">
        <f t="shared" si="3"/>
        <v>988</v>
      </c>
      <c r="B991" s="90"/>
      <c r="C991" s="90"/>
      <c r="D991" s="90"/>
      <c r="E991" s="90"/>
      <c r="F991" s="92"/>
      <c r="G991" s="90"/>
      <c r="H991" s="90"/>
      <c r="I991" s="73"/>
    </row>
    <row r="992">
      <c r="A992" s="16">
        <f t="shared" si="3"/>
        <v>989</v>
      </c>
      <c r="B992" s="90"/>
      <c r="C992" s="90"/>
      <c r="D992" s="90"/>
      <c r="E992" s="90"/>
      <c r="F992" s="92"/>
      <c r="G992" s="90"/>
      <c r="H992" s="90"/>
      <c r="I992" s="73"/>
    </row>
    <row r="993">
      <c r="A993" s="16">
        <f t="shared" si="3"/>
        <v>990</v>
      </c>
      <c r="B993" s="90"/>
      <c r="C993" s="90"/>
      <c r="D993" s="90"/>
      <c r="E993" s="90"/>
      <c r="F993" s="92"/>
      <c r="G993" s="90"/>
      <c r="H993" s="90"/>
      <c r="I993" s="73"/>
    </row>
    <row r="994">
      <c r="A994" s="16">
        <f t="shared" si="3"/>
        <v>991</v>
      </c>
      <c r="B994" s="90"/>
      <c r="C994" s="90"/>
      <c r="D994" s="90"/>
      <c r="E994" s="90"/>
      <c r="F994" s="92"/>
      <c r="G994" s="90"/>
      <c r="H994" s="90"/>
      <c r="I994" s="73"/>
    </row>
    <row r="995">
      <c r="A995" s="16">
        <f t="shared" si="3"/>
        <v>992</v>
      </c>
      <c r="B995" s="90"/>
      <c r="C995" s="90"/>
      <c r="D995" s="90"/>
      <c r="E995" s="90"/>
      <c r="F995" s="92"/>
      <c r="G995" s="90"/>
      <c r="H995" s="90"/>
      <c r="I995" s="73"/>
    </row>
    <row r="996">
      <c r="A996" s="16">
        <f t="shared" si="3"/>
        <v>993</v>
      </c>
      <c r="B996" s="90"/>
      <c r="C996" s="90"/>
      <c r="D996" s="90"/>
      <c r="E996" s="90"/>
      <c r="F996" s="92"/>
      <c r="G996" s="90"/>
      <c r="H996" s="90"/>
      <c r="I996" s="73"/>
    </row>
    <row r="997">
      <c r="A997" s="16">
        <f t="shared" si="3"/>
        <v>994</v>
      </c>
      <c r="B997" s="90"/>
      <c r="C997" s="90"/>
      <c r="D997" s="90"/>
      <c r="E997" s="90"/>
      <c r="F997" s="92"/>
      <c r="G997" s="90"/>
      <c r="H997" s="90"/>
      <c r="I997" s="73"/>
    </row>
    <row r="998">
      <c r="A998" s="16">
        <f t="shared" si="3"/>
        <v>995</v>
      </c>
      <c r="B998" s="90"/>
      <c r="C998" s="90"/>
      <c r="D998" s="90"/>
      <c r="E998" s="90"/>
      <c r="F998" s="92"/>
      <c r="G998" s="90"/>
      <c r="H998" s="90"/>
      <c r="I998" s="73"/>
    </row>
    <row r="999">
      <c r="A999" s="16">
        <f t="shared" si="3"/>
        <v>996</v>
      </c>
      <c r="B999" s="90"/>
      <c r="C999" s="90"/>
      <c r="D999" s="90"/>
      <c r="E999" s="90"/>
      <c r="F999" s="92"/>
      <c r="G999" s="90"/>
      <c r="H999" s="90"/>
      <c r="I999" s="73"/>
    </row>
    <row r="1000">
      <c r="A1000" s="16">
        <f t="shared" si="3"/>
        <v>997</v>
      </c>
      <c r="B1000" s="90"/>
      <c r="C1000" s="90"/>
      <c r="D1000" s="90"/>
      <c r="E1000" s="90"/>
      <c r="F1000" s="92"/>
      <c r="G1000" s="90"/>
      <c r="H1000" s="90"/>
      <c r="I1000" s="73"/>
    </row>
    <row r="1001">
      <c r="A1001" s="16">
        <f t="shared" si="3"/>
        <v>998</v>
      </c>
      <c r="B1001" s="90"/>
      <c r="C1001" s="90"/>
      <c r="D1001" s="90"/>
      <c r="E1001" s="90"/>
      <c r="F1001" s="92"/>
      <c r="G1001" s="90"/>
      <c r="H1001" s="90"/>
      <c r="I1001" s="73"/>
    </row>
    <row r="1002">
      <c r="A1002" s="16">
        <f t="shared" si="3"/>
        <v>999</v>
      </c>
      <c r="B1002" s="90"/>
      <c r="C1002" s="90"/>
      <c r="D1002" s="90"/>
      <c r="E1002" s="90"/>
      <c r="F1002" s="92"/>
      <c r="G1002" s="90"/>
      <c r="H1002" s="90"/>
      <c r="I1002" s="73"/>
    </row>
    <row r="1003">
      <c r="A1003" s="16">
        <f t="shared" si="3"/>
        <v>1000</v>
      </c>
      <c r="B1003" s="90"/>
      <c r="C1003" s="90"/>
      <c r="D1003" s="90"/>
      <c r="E1003" s="90"/>
      <c r="F1003" s="92"/>
      <c r="G1003" s="90"/>
      <c r="H1003" s="90"/>
      <c r="I1003" s="73"/>
    </row>
    <row r="1004">
      <c r="A1004" s="16">
        <f t="shared" si="3"/>
        <v>1001</v>
      </c>
      <c r="B1004" s="90"/>
      <c r="C1004" s="90"/>
      <c r="D1004" s="90"/>
      <c r="E1004" s="90"/>
      <c r="F1004" s="92"/>
      <c r="G1004" s="90"/>
      <c r="H1004" s="90"/>
      <c r="I1004" s="73"/>
    </row>
    <row r="1005">
      <c r="A1005" s="16">
        <f t="shared" si="3"/>
        <v>1002</v>
      </c>
      <c r="B1005" s="90"/>
      <c r="C1005" s="90"/>
      <c r="D1005" s="90"/>
      <c r="E1005" s="90"/>
      <c r="F1005" s="92"/>
      <c r="G1005" s="90"/>
      <c r="H1005" s="90"/>
      <c r="I1005" s="73"/>
    </row>
    <row r="1006">
      <c r="A1006" s="16">
        <f t="shared" si="3"/>
        <v>1003</v>
      </c>
      <c r="B1006" s="90"/>
      <c r="C1006" s="90"/>
      <c r="D1006" s="90"/>
      <c r="E1006" s="90"/>
      <c r="F1006" s="92"/>
      <c r="G1006" s="90"/>
      <c r="H1006" s="90"/>
      <c r="I1006" s="73"/>
    </row>
    <row r="1007">
      <c r="A1007" s="16">
        <f t="shared" si="3"/>
        <v>1004</v>
      </c>
      <c r="B1007" s="90"/>
      <c r="C1007" s="90"/>
      <c r="D1007" s="90"/>
      <c r="E1007" s="90"/>
      <c r="F1007" s="92"/>
      <c r="G1007" s="90"/>
      <c r="H1007" s="90"/>
      <c r="I1007" s="73"/>
    </row>
    <row r="1008">
      <c r="A1008" s="16">
        <f t="shared" si="3"/>
        <v>1005</v>
      </c>
      <c r="B1008" s="90"/>
      <c r="C1008" s="90"/>
      <c r="D1008" s="90"/>
      <c r="E1008" s="90"/>
      <c r="F1008" s="92"/>
      <c r="G1008" s="90"/>
      <c r="H1008" s="90"/>
      <c r="I1008" s="73"/>
    </row>
    <row r="1009">
      <c r="A1009" s="16">
        <f t="shared" si="3"/>
        <v>1006</v>
      </c>
      <c r="B1009" s="90"/>
      <c r="C1009" s="90"/>
      <c r="D1009" s="90"/>
      <c r="E1009" s="90"/>
      <c r="F1009" s="92"/>
      <c r="G1009" s="90"/>
      <c r="H1009" s="90"/>
      <c r="I1009" s="73"/>
    </row>
    <row r="1010">
      <c r="A1010" s="16">
        <f t="shared" si="3"/>
        <v>1007</v>
      </c>
      <c r="B1010" s="90"/>
      <c r="C1010" s="90"/>
      <c r="D1010" s="90"/>
      <c r="E1010" s="90"/>
      <c r="F1010" s="92"/>
      <c r="G1010" s="90"/>
      <c r="H1010" s="90"/>
      <c r="I1010" s="73"/>
    </row>
    <row r="1011">
      <c r="A1011" s="16">
        <f t="shared" si="3"/>
        <v>1008</v>
      </c>
      <c r="B1011" s="90"/>
      <c r="C1011" s="90"/>
      <c r="D1011" s="90"/>
      <c r="E1011" s="90"/>
      <c r="F1011" s="92"/>
      <c r="G1011" s="90"/>
      <c r="H1011" s="90"/>
      <c r="I1011" s="73"/>
    </row>
    <row r="1012">
      <c r="A1012" s="16">
        <f t="shared" si="3"/>
        <v>1009</v>
      </c>
      <c r="B1012" s="90"/>
      <c r="C1012" s="90"/>
      <c r="D1012" s="90"/>
      <c r="E1012" s="90"/>
      <c r="F1012" s="92"/>
      <c r="G1012" s="90"/>
      <c r="H1012" s="90"/>
      <c r="I1012" s="73"/>
    </row>
    <row r="1013">
      <c r="A1013" s="16">
        <f t="shared" si="3"/>
        <v>1010</v>
      </c>
      <c r="B1013" s="90"/>
      <c r="C1013" s="90"/>
      <c r="D1013" s="90"/>
      <c r="E1013" s="90"/>
      <c r="F1013" s="92"/>
      <c r="G1013" s="90"/>
      <c r="H1013" s="90"/>
      <c r="I1013" s="73"/>
    </row>
    <row r="1014">
      <c r="A1014" s="16">
        <f t="shared" si="3"/>
        <v>1011</v>
      </c>
      <c r="B1014" s="90"/>
      <c r="C1014" s="90"/>
      <c r="D1014" s="90"/>
      <c r="E1014" s="90"/>
      <c r="F1014" s="92"/>
      <c r="G1014" s="90"/>
      <c r="H1014" s="90"/>
      <c r="I1014" s="73"/>
    </row>
    <row r="1015">
      <c r="A1015" s="16">
        <f t="shared" si="3"/>
        <v>1012</v>
      </c>
      <c r="B1015" s="90"/>
      <c r="C1015" s="90"/>
      <c r="D1015" s="90"/>
      <c r="E1015" s="90"/>
      <c r="F1015" s="92"/>
      <c r="G1015" s="90"/>
      <c r="H1015" s="90"/>
      <c r="I1015" s="73"/>
    </row>
    <row r="1016">
      <c r="A1016" s="16">
        <f t="shared" si="3"/>
        <v>1013</v>
      </c>
      <c r="B1016" s="90"/>
      <c r="C1016" s="90"/>
      <c r="D1016" s="90"/>
      <c r="E1016" s="90"/>
      <c r="F1016" s="92"/>
      <c r="G1016" s="90"/>
      <c r="H1016" s="90"/>
      <c r="I1016" s="73"/>
    </row>
    <row r="1017">
      <c r="A1017" s="16">
        <f t="shared" si="3"/>
        <v>1014</v>
      </c>
      <c r="B1017" s="90"/>
      <c r="C1017" s="90"/>
      <c r="D1017" s="90"/>
      <c r="E1017" s="90"/>
      <c r="F1017" s="92"/>
      <c r="G1017" s="90"/>
      <c r="H1017" s="90"/>
      <c r="I1017" s="73"/>
    </row>
    <row r="1018">
      <c r="A1018" s="16">
        <f t="shared" si="3"/>
        <v>1015</v>
      </c>
      <c r="B1018" s="90"/>
      <c r="C1018" s="90"/>
      <c r="D1018" s="90"/>
      <c r="E1018" s="90"/>
      <c r="F1018" s="92"/>
      <c r="G1018" s="90"/>
      <c r="H1018" s="90"/>
      <c r="I1018" s="73"/>
    </row>
    <row r="1019">
      <c r="A1019" s="16">
        <f t="shared" si="3"/>
        <v>1016</v>
      </c>
      <c r="B1019" s="90"/>
      <c r="C1019" s="90"/>
      <c r="D1019" s="90"/>
      <c r="E1019" s="90"/>
      <c r="F1019" s="92"/>
      <c r="G1019" s="90"/>
      <c r="H1019" s="90"/>
      <c r="I1019" s="73"/>
    </row>
    <row r="1020">
      <c r="A1020" s="16">
        <f t="shared" si="3"/>
        <v>1017</v>
      </c>
      <c r="B1020" s="90"/>
      <c r="C1020" s="90"/>
      <c r="D1020" s="90"/>
      <c r="E1020" s="90"/>
      <c r="F1020" s="92"/>
      <c r="G1020" s="90"/>
      <c r="H1020" s="90"/>
      <c r="I1020" s="73"/>
    </row>
    <row r="1021">
      <c r="A1021" s="16">
        <f t="shared" si="3"/>
        <v>1018</v>
      </c>
      <c r="B1021" s="90"/>
      <c r="C1021" s="90"/>
      <c r="D1021" s="90"/>
      <c r="E1021" s="90"/>
      <c r="F1021" s="92"/>
      <c r="G1021" s="90"/>
      <c r="H1021" s="90"/>
      <c r="I1021" s="73"/>
    </row>
    <row r="1022">
      <c r="A1022" s="16">
        <f t="shared" si="3"/>
        <v>1019</v>
      </c>
      <c r="B1022" s="90"/>
      <c r="C1022" s="90"/>
      <c r="D1022" s="90"/>
      <c r="E1022" s="90"/>
      <c r="F1022" s="92"/>
      <c r="G1022" s="90"/>
      <c r="H1022" s="90"/>
      <c r="I1022" s="73"/>
    </row>
    <row r="1023">
      <c r="A1023" s="16">
        <f t="shared" si="3"/>
        <v>1020</v>
      </c>
      <c r="B1023" s="90"/>
      <c r="C1023" s="90"/>
      <c r="D1023" s="90"/>
      <c r="E1023" s="90"/>
      <c r="F1023" s="92"/>
      <c r="G1023" s="90"/>
      <c r="H1023" s="90"/>
      <c r="I1023" s="73"/>
    </row>
    <row r="1024">
      <c r="A1024" s="16">
        <f t="shared" si="3"/>
        <v>1021</v>
      </c>
      <c r="B1024" s="90"/>
      <c r="C1024" s="90"/>
      <c r="D1024" s="90"/>
      <c r="E1024" s="90"/>
      <c r="F1024" s="92"/>
      <c r="G1024" s="90"/>
      <c r="H1024" s="90"/>
      <c r="I1024" s="73"/>
    </row>
    <row r="1025">
      <c r="A1025" s="16">
        <f t="shared" si="3"/>
        <v>1022</v>
      </c>
      <c r="B1025" s="90"/>
      <c r="C1025" s="90"/>
      <c r="D1025" s="90"/>
      <c r="E1025" s="90"/>
      <c r="F1025" s="92"/>
      <c r="G1025" s="90"/>
      <c r="H1025" s="90"/>
      <c r="I1025" s="73"/>
    </row>
    <row r="1026">
      <c r="A1026" s="16">
        <f t="shared" si="3"/>
        <v>1023</v>
      </c>
      <c r="B1026" s="90"/>
      <c r="C1026" s="90"/>
      <c r="D1026" s="90"/>
      <c r="E1026" s="90"/>
      <c r="F1026" s="92"/>
      <c r="G1026" s="90"/>
      <c r="H1026" s="90"/>
      <c r="I1026" s="73"/>
    </row>
    <row r="1027">
      <c r="A1027" s="16">
        <f t="shared" si="3"/>
        <v>1024</v>
      </c>
      <c r="B1027" s="90"/>
      <c r="C1027" s="90"/>
      <c r="D1027" s="90"/>
      <c r="E1027" s="90"/>
      <c r="F1027" s="92"/>
      <c r="G1027" s="90"/>
      <c r="H1027" s="90"/>
      <c r="I1027" s="73"/>
    </row>
    <row r="1028">
      <c r="A1028" s="16">
        <f t="shared" si="3"/>
        <v>1025</v>
      </c>
      <c r="B1028" s="90"/>
      <c r="C1028" s="90"/>
      <c r="D1028" s="90"/>
      <c r="E1028" s="90"/>
      <c r="F1028" s="92"/>
      <c r="G1028" s="90"/>
      <c r="H1028" s="90"/>
      <c r="I1028" s="73"/>
    </row>
    <row r="1029">
      <c r="A1029" s="16">
        <f t="shared" si="3"/>
        <v>1026</v>
      </c>
      <c r="B1029" s="90"/>
      <c r="C1029" s="90"/>
      <c r="D1029" s="90"/>
      <c r="E1029" s="90"/>
      <c r="F1029" s="92"/>
      <c r="G1029" s="90"/>
      <c r="H1029" s="90"/>
      <c r="I1029" s="73"/>
    </row>
    <row r="1030">
      <c r="A1030" s="16">
        <f t="shared" si="3"/>
        <v>1027</v>
      </c>
      <c r="B1030" s="90"/>
      <c r="C1030" s="90"/>
      <c r="D1030" s="90"/>
      <c r="E1030" s="90"/>
      <c r="F1030" s="92"/>
      <c r="G1030" s="90"/>
      <c r="H1030" s="90"/>
      <c r="I1030" s="73"/>
    </row>
    <row r="1031">
      <c r="A1031" s="16">
        <f t="shared" si="3"/>
        <v>1028</v>
      </c>
      <c r="B1031" s="90"/>
      <c r="C1031" s="90"/>
      <c r="D1031" s="90"/>
      <c r="E1031" s="90"/>
      <c r="F1031" s="92"/>
      <c r="G1031" s="90"/>
      <c r="H1031" s="90"/>
      <c r="I1031" s="73"/>
    </row>
    <row r="1032">
      <c r="A1032" s="16">
        <f t="shared" si="3"/>
        <v>1029</v>
      </c>
      <c r="B1032" s="90"/>
      <c r="C1032" s="90"/>
      <c r="D1032" s="90"/>
      <c r="E1032" s="90"/>
      <c r="F1032" s="92"/>
      <c r="G1032" s="90"/>
      <c r="H1032" s="90"/>
      <c r="I1032" s="73"/>
    </row>
    <row r="1033">
      <c r="A1033" s="16">
        <f t="shared" si="3"/>
        <v>1030</v>
      </c>
      <c r="B1033" s="90"/>
      <c r="C1033" s="90"/>
      <c r="D1033" s="90"/>
      <c r="E1033" s="90"/>
      <c r="F1033" s="92"/>
      <c r="G1033" s="90"/>
      <c r="H1033" s="90"/>
      <c r="I1033" s="73"/>
    </row>
    <row r="1034">
      <c r="A1034" s="16">
        <f t="shared" si="3"/>
        <v>1031</v>
      </c>
      <c r="B1034" s="90"/>
      <c r="C1034" s="90"/>
      <c r="D1034" s="90"/>
      <c r="E1034" s="90"/>
      <c r="F1034" s="92"/>
      <c r="G1034" s="90"/>
      <c r="H1034" s="90"/>
      <c r="I1034" s="73"/>
    </row>
    <row r="1035">
      <c r="A1035" s="16">
        <f t="shared" si="3"/>
        <v>1032</v>
      </c>
      <c r="B1035" s="90"/>
      <c r="C1035" s="90"/>
      <c r="D1035" s="90"/>
      <c r="E1035" s="90"/>
      <c r="F1035" s="92"/>
      <c r="G1035" s="90"/>
      <c r="H1035" s="90"/>
      <c r="I1035" s="73"/>
    </row>
    <row r="1036">
      <c r="A1036" s="16">
        <f t="shared" si="3"/>
        <v>1033</v>
      </c>
      <c r="B1036" s="90"/>
      <c r="C1036" s="90"/>
      <c r="D1036" s="90"/>
      <c r="E1036" s="90"/>
      <c r="F1036" s="92"/>
      <c r="G1036" s="90"/>
      <c r="H1036" s="90"/>
      <c r="I1036" s="73"/>
    </row>
    <row r="1037">
      <c r="A1037" s="16">
        <f t="shared" si="3"/>
        <v>1034</v>
      </c>
      <c r="B1037" s="90"/>
      <c r="C1037" s="90"/>
      <c r="D1037" s="90"/>
      <c r="E1037" s="90"/>
      <c r="F1037" s="92"/>
      <c r="G1037" s="90"/>
      <c r="H1037" s="90"/>
      <c r="I1037" s="73"/>
    </row>
    <row r="1038">
      <c r="A1038" s="16">
        <f t="shared" si="3"/>
        <v>1035</v>
      </c>
      <c r="B1038" s="90"/>
      <c r="C1038" s="90"/>
      <c r="D1038" s="90"/>
      <c r="E1038" s="90"/>
      <c r="F1038" s="92"/>
      <c r="G1038" s="90"/>
      <c r="H1038" s="90"/>
      <c r="I1038" s="73"/>
    </row>
    <row r="1039">
      <c r="A1039" s="16">
        <f t="shared" si="3"/>
        <v>1036</v>
      </c>
      <c r="B1039" s="90"/>
      <c r="C1039" s="90"/>
      <c r="D1039" s="90"/>
      <c r="E1039" s="90"/>
      <c r="F1039" s="92"/>
      <c r="G1039" s="90"/>
      <c r="H1039" s="90"/>
      <c r="I1039" s="73"/>
    </row>
    <row r="1040">
      <c r="A1040" s="16">
        <f t="shared" si="3"/>
        <v>1037</v>
      </c>
      <c r="B1040" s="90"/>
      <c r="C1040" s="90"/>
      <c r="D1040" s="90"/>
      <c r="E1040" s="90"/>
      <c r="F1040" s="92"/>
      <c r="G1040" s="90"/>
      <c r="H1040" s="90"/>
      <c r="I1040" s="73"/>
    </row>
    <row r="1041">
      <c r="A1041" s="16">
        <f t="shared" si="3"/>
        <v>1038</v>
      </c>
      <c r="B1041" s="90"/>
      <c r="C1041" s="90"/>
      <c r="D1041" s="90"/>
      <c r="E1041" s="90"/>
      <c r="F1041" s="92"/>
      <c r="G1041" s="90"/>
      <c r="H1041" s="90"/>
      <c r="I1041" s="73"/>
    </row>
    <row r="1042">
      <c r="A1042" s="16">
        <f t="shared" si="3"/>
        <v>1039</v>
      </c>
      <c r="B1042" s="90"/>
      <c r="C1042" s="90"/>
      <c r="D1042" s="90"/>
      <c r="E1042" s="90"/>
      <c r="F1042" s="92"/>
      <c r="G1042" s="90"/>
      <c r="H1042" s="90"/>
      <c r="I1042" s="73"/>
    </row>
    <row r="1043">
      <c r="A1043" s="16">
        <f t="shared" si="3"/>
        <v>1040</v>
      </c>
      <c r="B1043" s="90"/>
      <c r="C1043" s="90"/>
      <c r="D1043" s="90"/>
      <c r="E1043" s="90"/>
      <c r="F1043" s="92"/>
      <c r="G1043" s="90"/>
      <c r="H1043" s="90"/>
      <c r="I1043" s="73"/>
    </row>
    <row r="1044">
      <c r="A1044" s="16">
        <f t="shared" si="3"/>
        <v>1041</v>
      </c>
      <c r="B1044" s="90"/>
      <c r="C1044" s="90"/>
      <c r="D1044" s="90"/>
      <c r="E1044" s="90"/>
      <c r="F1044" s="92"/>
      <c r="G1044" s="90"/>
      <c r="H1044" s="90"/>
      <c r="I1044" s="73"/>
    </row>
    <row r="1045">
      <c r="A1045" s="16">
        <f t="shared" si="3"/>
        <v>1042</v>
      </c>
      <c r="B1045" s="90"/>
      <c r="C1045" s="90"/>
      <c r="D1045" s="90"/>
      <c r="E1045" s="90"/>
      <c r="F1045" s="92"/>
      <c r="G1045" s="90"/>
      <c r="H1045" s="90"/>
      <c r="I1045" s="73"/>
    </row>
    <row r="1046">
      <c r="A1046" s="16">
        <f t="shared" si="3"/>
        <v>1043</v>
      </c>
      <c r="B1046" s="90"/>
      <c r="C1046" s="90"/>
      <c r="D1046" s="90"/>
      <c r="E1046" s="90"/>
      <c r="F1046" s="92"/>
      <c r="G1046" s="90"/>
      <c r="H1046" s="90"/>
      <c r="I1046" s="73"/>
    </row>
    <row r="1047">
      <c r="A1047" s="16">
        <f t="shared" si="3"/>
        <v>1044</v>
      </c>
      <c r="B1047" s="90"/>
      <c r="C1047" s="90"/>
      <c r="D1047" s="90"/>
      <c r="E1047" s="90"/>
      <c r="F1047" s="92"/>
      <c r="G1047" s="90"/>
      <c r="H1047" s="90"/>
      <c r="I1047" s="73"/>
    </row>
    <row r="1048">
      <c r="A1048" s="16">
        <f t="shared" si="3"/>
        <v>1045</v>
      </c>
      <c r="B1048" s="90"/>
      <c r="C1048" s="90"/>
      <c r="D1048" s="90"/>
      <c r="E1048" s="90"/>
      <c r="F1048" s="92"/>
      <c r="G1048" s="90"/>
      <c r="H1048" s="90"/>
      <c r="I1048" s="73"/>
    </row>
    <row r="1049">
      <c r="A1049" s="16">
        <f t="shared" si="3"/>
        <v>1046</v>
      </c>
      <c r="B1049" s="90"/>
      <c r="C1049" s="90"/>
      <c r="D1049" s="90"/>
      <c r="E1049" s="90"/>
      <c r="F1049" s="92"/>
      <c r="G1049" s="90"/>
      <c r="H1049" s="90"/>
      <c r="I1049" s="73"/>
    </row>
    <row r="1050">
      <c r="A1050" s="16">
        <f t="shared" si="3"/>
        <v>1047</v>
      </c>
      <c r="B1050" s="90"/>
      <c r="C1050" s="90"/>
      <c r="D1050" s="90"/>
      <c r="E1050" s="90"/>
      <c r="F1050" s="92"/>
      <c r="G1050" s="90"/>
      <c r="H1050" s="90"/>
      <c r="I1050" s="73"/>
    </row>
    <row r="1051">
      <c r="A1051" s="16">
        <f t="shared" si="3"/>
        <v>1048</v>
      </c>
      <c r="B1051" s="90"/>
      <c r="C1051" s="90"/>
      <c r="D1051" s="90"/>
      <c r="E1051" s="90"/>
      <c r="F1051" s="92"/>
      <c r="G1051" s="90"/>
      <c r="H1051" s="90"/>
      <c r="I1051" s="73"/>
    </row>
    <row r="1052">
      <c r="A1052" s="16">
        <f t="shared" si="3"/>
        <v>1049</v>
      </c>
      <c r="B1052" s="90"/>
      <c r="C1052" s="90"/>
      <c r="D1052" s="90"/>
      <c r="E1052" s="90"/>
      <c r="F1052" s="92"/>
      <c r="G1052" s="90"/>
      <c r="H1052" s="90"/>
      <c r="I1052" s="73"/>
    </row>
    <row r="1053">
      <c r="A1053" s="16">
        <f t="shared" si="3"/>
        <v>1050</v>
      </c>
      <c r="B1053" s="90"/>
      <c r="C1053" s="90"/>
      <c r="D1053" s="90"/>
      <c r="E1053" s="90"/>
      <c r="F1053" s="92"/>
      <c r="G1053" s="90"/>
      <c r="H1053" s="90"/>
      <c r="I1053" s="73"/>
    </row>
    <row r="1054">
      <c r="A1054" s="16">
        <f t="shared" si="3"/>
        <v>1051</v>
      </c>
      <c r="B1054" s="90"/>
      <c r="C1054" s="90"/>
      <c r="D1054" s="90"/>
      <c r="E1054" s="90"/>
      <c r="F1054" s="92"/>
      <c r="G1054" s="90"/>
      <c r="H1054" s="90"/>
      <c r="I1054" s="73"/>
    </row>
    <row r="1055">
      <c r="A1055" s="16">
        <f t="shared" si="3"/>
        <v>1052</v>
      </c>
      <c r="B1055" s="90"/>
      <c r="C1055" s="90"/>
      <c r="D1055" s="90"/>
      <c r="E1055" s="90"/>
      <c r="F1055" s="92"/>
      <c r="G1055" s="90"/>
      <c r="H1055" s="90"/>
      <c r="I1055" s="73"/>
    </row>
    <row r="1056">
      <c r="A1056" s="16">
        <f t="shared" si="3"/>
        <v>1053</v>
      </c>
      <c r="B1056" s="90"/>
      <c r="C1056" s="90"/>
      <c r="D1056" s="90"/>
      <c r="E1056" s="90"/>
      <c r="F1056" s="92"/>
      <c r="G1056" s="90"/>
      <c r="H1056" s="90"/>
      <c r="I1056" s="73"/>
    </row>
    <row r="1057">
      <c r="A1057" s="16">
        <f t="shared" si="3"/>
        <v>1054</v>
      </c>
      <c r="B1057" s="90"/>
      <c r="C1057" s="90"/>
      <c r="D1057" s="90"/>
      <c r="E1057" s="90"/>
      <c r="F1057" s="92"/>
      <c r="G1057" s="90"/>
      <c r="H1057" s="90"/>
      <c r="I1057" s="73"/>
    </row>
    <row r="1058">
      <c r="A1058" s="16">
        <f t="shared" si="3"/>
        <v>1055</v>
      </c>
      <c r="B1058" s="90"/>
      <c r="C1058" s="90"/>
      <c r="D1058" s="90"/>
      <c r="E1058" s="90"/>
      <c r="F1058" s="92"/>
      <c r="G1058" s="90"/>
      <c r="H1058" s="90"/>
      <c r="I1058" s="73"/>
    </row>
    <row r="1059">
      <c r="A1059" s="16">
        <f t="shared" si="3"/>
        <v>1056</v>
      </c>
      <c r="B1059" s="90"/>
      <c r="C1059" s="90"/>
      <c r="D1059" s="90"/>
      <c r="E1059" s="90"/>
      <c r="F1059" s="92"/>
      <c r="G1059" s="90"/>
      <c r="H1059" s="90"/>
      <c r="I1059" s="73"/>
    </row>
    <row r="1060">
      <c r="A1060" s="16">
        <f t="shared" si="3"/>
        <v>1057</v>
      </c>
      <c r="B1060" s="90"/>
      <c r="C1060" s="90"/>
      <c r="D1060" s="90"/>
      <c r="E1060" s="90"/>
      <c r="F1060" s="92"/>
      <c r="G1060" s="90"/>
      <c r="H1060" s="90"/>
      <c r="I1060" s="73"/>
    </row>
    <row r="1061">
      <c r="A1061" s="16">
        <f t="shared" si="3"/>
        <v>1058</v>
      </c>
      <c r="B1061" s="90"/>
      <c r="C1061" s="90"/>
      <c r="D1061" s="90"/>
      <c r="E1061" s="90"/>
      <c r="F1061" s="92"/>
      <c r="G1061" s="90"/>
      <c r="H1061" s="90"/>
      <c r="I1061" s="73"/>
    </row>
    <row r="1062">
      <c r="A1062" s="16">
        <f t="shared" si="3"/>
        <v>1059</v>
      </c>
      <c r="B1062" s="90"/>
      <c r="C1062" s="90"/>
      <c r="D1062" s="90"/>
      <c r="E1062" s="90"/>
      <c r="F1062" s="92"/>
      <c r="G1062" s="90"/>
      <c r="H1062" s="90"/>
      <c r="I1062" s="73"/>
    </row>
    <row r="1063">
      <c r="A1063" s="16">
        <f t="shared" si="3"/>
        <v>1060</v>
      </c>
      <c r="B1063" s="90"/>
      <c r="C1063" s="90"/>
      <c r="D1063" s="90"/>
      <c r="E1063" s="90"/>
      <c r="F1063" s="92"/>
      <c r="G1063" s="90"/>
      <c r="H1063" s="90"/>
      <c r="I1063" s="73"/>
    </row>
    <row r="1064">
      <c r="A1064" s="16">
        <f t="shared" si="3"/>
        <v>1061</v>
      </c>
      <c r="B1064" s="90"/>
      <c r="C1064" s="90"/>
      <c r="D1064" s="90"/>
      <c r="E1064" s="90"/>
      <c r="F1064" s="92"/>
      <c r="G1064" s="90"/>
      <c r="H1064" s="90"/>
      <c r="I1064" s="73"/>
    </row>
    <row r="1065">
      <c r="A1065" s="16">
        <f t="shared" si="3"/>
        <v>1062</v>
      </c>
      <c r="B1065" s="90"/>
      <c r="C1065" s="90"/>
      <c r="D1065" s="90"/>
      <c r="E1065" s="90"/>
      <c r="F1065" s="92"/>
      <c r="G1065" s="90"/>
      <c r="H1065" s="90"/>
      <c r="I1065" s="73"/>
    </row>
    <row r="1066">
      <c r="A1066" s="16">
        <f t="shared" si="3"/>
        <v>1063</v>
      </c>
      <c r="B1066" s="90"/>
      <c r="C1066" s="90"/>
      <c r="D1066" s="90"/>
      <c r="E1066" s="90"/>
      <c r="F1066" s="92"/>
      <c r="G1066" s="90"/>
      <c r="H1066" s="90"/>
      <c r="I1066" s="73"/>
    </row>
    <row r="1067">
      <c r="A1067" s="16">
        <f t="shared" si="3"/>
        <v>1064</v>
      </c>
      <c r="B1067" s="90"/>
      <c r="C1067" s="90"/>
      <c r="D1067" s="90"/>
      <c r="E1067" s="90"/>
      <c r="F1067" s="92"/>
      <c r="G1067" s="90"/>
      <c r="H1067" s="90"/>
      <c r="I1067" s="73"/>
    </row>
    <row r="1068">
      <c r="A1068" s="16">
        <f t="shared" si="3"/>
        <v>1065</v>
      </c>
      <c r="B1068" s="90"/>
      <c r="C1068" s="90"/>
      <c r="D1068" s="90"/>
      <c r="E1068" s="90"/>
      <c r="F1068" s="92"/>
      <c r="G1068" s="90"/>
      <c r="H1068" s="90"/>
      <c r="I1068" s="73"/>
    </row>
    <row r="1069">
      <c r="A1069" s="16">
        <f t="shared" si="3"/>
        <v>1066</v>
      </c>
      <c r="B1069" s="90"/>
      <c r="C1069" s="90"/>
      <c r="D1069" s="90"/>
      <c r="E1069" s="90"/>
      <c r="F1069" s="92"/>
      <c r="G1069" s="90"/>
      <c r="H1069" s="90"/>
      <c r="I1069" s="73"/>
    </row>
    <row r="1070">
      <c r="A1070" s="16">
        <f t="shared" si="3"/>
        <v>1067</v>
      </c>
      <c r="B1070" s="90"/>
      <c r="C1070" s="90"/>
      <c r="D1070" s="90"/>
      <c r="E1070" s="90"/>
      <c r="F1070" s="92"/>
      <c r="G1070" s="90"/>
      <c r="H1070" s="90"/>
      <c r="I1070" s="73"/>
    </row>
    <row r="1071">
      <c r="A1071" s="16">
        <f t="shared" si="3"/>
        <v>1068</v>
      </c>
      <c r="B1071" s="90"/>
      <c r="C1071" s="90"/>
      <c r="D1071" s="90"/>
      <c r="E1071" s="90"/>
      <c r="F1071" s="92"/>
      <c r="G1071" s="90"/>
      <c r="H1071" s="90"/>
      <c r="I1071" s="73"/>
    </row>
    <row r="1072">
      <c r="A1072" s="16">
        <f t="shared" si="3"/>
        <v>1069</v>
      </c>
      <c r="B1072" s="90"/>
      <c r="C1072" s="90"/>
      <c r="D1072" s="90"/>
      <c r="E1072" s="90"/>
      <c r="F1072" s="92"/>
      <c r="G1072" s="90"/>
      <c r="H1072" s="90"/>
      <c r="I1072" s="73"/>
    </row>
    <row r="1073">
      <c r="A1073" s="16">
        <f t="shared" si="3"/>
        <v>1070</v>
      </c>
      <c r="B1073" s="90"/>
      <c r="C1073" s="90"/>
      <c r="D1073" s="90"/>
      <c r="E1073" s="90"/>
      <c r="F1073" s="92"/>
      <c r="G1073" s="90"/>
      <c r="H1073" s="90"/>
      <c r="I1073" s="73"/>
    </row>
    <row r="1074">
      <c r="A1074" s="16">
        <f t="shared" si="3"/>
        <v>1071</v>
      </c>
      <c r="B1074" s="90"/>
      <c r="C1074" s="90"/>
      <c r="D1074" s="90"/>
      <c r="E1074" s="90"/>
      <c r="F1074" s="92"/>
      <c r="G1074" s="90"/>
      <c r="H1074" s="90"/>
      <c r="I1074" s="73"/>
    </row>
    <row r="1075">
      <c r="A1075" s="16">
        <f t="shared" si="3"/>
        <v>1072</v>
      </c>
      <c r="B1075" s="90"/>
      <c r="C1075" s="90"/>
      <c r="D1075" s="90"/>
      <c r="E1075" s="90"/>
      <c r="F1075" s="92"/>
      <c r="G1075" s="90"/>
      <c r="H1075" s="90"/>
      <c r="I1075" s="73"/>
    </row>
    <row r="1076">
      <c r="A1076" s="16">
        <f t="shared" si="3"/>
        <v>1073</v>
      </c>
      <c r="B1076" s="90"/>
      <c r="C1076" s="90"/>
      <c r="D1076" s="90"/>
      <c r="E1076" s="90"/>
      <c r="F1076" s="92"/>
      <c r="G1076" s="90"/>
      <c r="H1076" s="90"/>
      <c r="I1076" s="73"/>
    </row>
    <row r="1077">
      <c r="A1077" s="16">
        <f t="shared" si="3"/>
        <v>1074</v>
      </c>
      <c r="B1077" s="90"/>
      <c r="C1077" s="90"/>
      <c r="D1077" s="90"/>
      <c r="E1077" s="90"/>
      <c r="F1077" s="92"/>
      <c r="G1077" s="90"/>
      <c r="H1077" s="90"/>
      <c r="I1077" s="73"/>
    </row>
    <row r="1078">
      <c r="A1078" s="16">
        <f t="shared" si="3"/>
        <v>1075</v>
      </c>
      <c r="B1078" s="90"/>
      <c r="C1078" s="90"/>
      <c r="D1078" s="90"/>
      <c r="E1078" s="90"/>
      <c r="F1078" s="92"/>
      <c r="G1078" s="90"/>
      <c r="H1078" s="90"/>
      <c r="I1078" s="73"/>
    </row>
    <row r="1079">
      <c r="A1079" s="16">
        <f t="shared" si="3"/>
        <v>1076</v>
      </c>
      <c r="B1079" s="90"/>
      <c r="C1079" s="90"/>
      <c r="D1079" s="90"/>
      <c r="E1079" s="90"/>
      <c r="F1079" s="92"/>
      <c r="G1079" s="90"/>
      <c r="H1079" s="90"/>
      <c r="I1079" s="73"/>
    </row>
    <row r="1080">
      <c r="A1080" s="16">
        <f t="shared" si="3"/>
        <v>1077</v>
      </c>
      <c r="B1080" s="90"/>
      <c r="C1080" s="90"/>
      <c r="D1080" s="90"/>
      <c r="E1080" s="90"/>
      <c r="F1080" s="92"/>
      <c r="G1080" s="90"/>
      <c r="H1080" s="90"/>
      <c r="I1080" s="73"/>
    </row>
    <row r="1081">
      <c r="A1081" s="16">
        <f t="shared" si="3"/>
        <v>1078</v>
      </c>
      <c r="B1081" s="90"/>
      <c r="C1081" s="90"/>
      <c r="D1081" s="90"/>
      <c r="E1081" s="90"/>
      <c r="F1081" s="92"/>
      <c r="G1081" s="90"/>
      <c r="H1081" s="90"/>
      <c r="I1081" s="73"/>
    </row>
    <row r="1082">
      <c r="A1082" s="16">
        <f t="shared" si="3"/>
        <v>1079</v>
      </c>
      <c r="B1082" s="90"/>
      <c r="C1082" s="90"/>
      <c r="D1082" s="90"/>
      <c r="E1082" s="90"/>
      <c r="F1082" s="92"/>
      <c r="G1082" s="90"/>
      <c r="H1082" s="90"/>
      <c r="I1082" s="73"/>
    </row>
    <row r="1083">
      <c r="A1083" s="16">
        <f t="shared" si="3"/>
        <v>1080</v>
      </c>
      <c r="B1083" s="90"/>
      <c r="C1083" s="90"/>
      <c r="D1083" s="90"/>
      <c r="E1083" s="90"/>
      <c r="F1083" s="92"/>
      <c r="G1083" s="90"/>
      <c r="H1083" s="90"/>
      <c r="I1083" s="73"/>
    </row>
    <row r="1084">
      <c r="A1084" s="16">
        <f t="shared" si="3"/>
        <v>1081</v>
      </c>
      <c r="B1084" s="90"/>
      <c r="C1084" s="90"/>
      <c r="D1084" s="90"/>
      <c r="E1084" s="90"/>
      <c r="F1084" s="92"/>
      <c r="G1084" s="90"/>
      <c r="H1084" s="90"/>
      <c r="I1084" s="73"/>
    </row>
    <row r="1085">
      <c r="A1085" s="16">
        <f t="shared" si="3"/>
        <v>1082</v>
      </c>
      <c r="B1085" s="90"/>
      <c r="C1085" s="90"/>
      <c r="D1085" s="90"/>
      <c r="E1085" s="90"/>
      <c r="F1085" s="92"/>
      <c r="G1085" s="90"/>
      <c r="H1085" s="90"/>
      <c r="I1085" s="73"/>
    </row>
    <row r="1086">
      <c r="A1086" s="16">
        <f t="shared" si="3"/>
        <v>1083</v>
      </c>
      <c r="B1086" s="90"/>
      <c r="C1086" s="90"/>
      <c r="D1086" s="90"/>
      <c r="E1086" s="90"/>
      <c r="F1086" s="92"/>
      <c r="G1086" s="90"/>
      <c r="H1086" s="90"/>
      <c r="I1086" s="73"/>
    </row>
    <row r="1087">
      <c r="A1087" s="16">
        <f t="shared" si="3"/>
        <v>1084</v>
      </c>
      <c r="B1087" s="90"/>
      <c r="C1087" s="90"/>
      <c r="D1087" s="90"/>
      <c r="E1087" s="90"/>
      <c r="F1087" s="92"/>
      <c r="G1087" s="90"/>
      <c r="H1087" s="90"/>
      <c r="I1087" s="73"/>
    </row>
    <row r="1088">
      <c r="A1088" s="16">
        <f t="shared" si="3"/>
        <v>1085</v>
      </c>
      <c r="B1088" s="90"/>
      <c r="C1088" s="90"/>
      <c r="D1088" s="90"/>
      <c r="E1088" s="90"/>
      <c r="F1088" s="92"/>
      <c r="G1088" s="90"/>
      <c r="H1088" s="90"/>
      <c r="I1088" s="73"/>
    </row>
    <row r="1089">
      <c r="A1089" s="16">
        <f t="shared" si="3"/>
        <v>1086</v>
      </c>
      <c r="B1089" s="90"/>
      <c r="C1089" s="90"/>
      <c r="D1089" s="90"/>
      <c r="E1089" s="90"/>
      <c r="F1089" s="92"/>
      <c r="G1089" s="90"/>
      <c r="H1089" s="90"/>
      <c r="I1089" s="73"/>
    </row>
    <row r="1090">
      <c r="A1090" s="16">
        <f t="shared" si="3"/>
        <v>1087</v>
      </c>
      <c r="B1090" s="90"/>
      <c r="C1090" s="90"/>
      <c r="D1090" s="90"/>
      <c r="E1090" s="90"/>
      <c r="F1090" s="92"/>
      <c r="G1090" s="90"/>
      <c r="H1090" s="90"/>
      <c r="I1090" s="73"/>
    </row>
    <row r="1091">
      <c r="A1091" s="16">
        <f t="shared" si="3"/>
        <v>1088</v>
      </c>
      <c r="B1091" s="90"/>
      <c r="C1091" s="90"/>
      <c r="D1091" s="90"/>
      <c r="E1091" s="90"/>
      <c r="F1091" s="92"/>
      <c r="G1091" s="90"/>
      <c r="H1091" s="90"/>
      <c r="I1091" s="73"/>
    </row>
    <row r="1092">
      <c r="A1092" s="16">
        <f t="shared" si="3"/>
        <v>1089</v>
      </c>
      <c r="B1092" s="90"/>
      <c r="C1092" s="90"/>
      <c r="D1092" s="90"/>
      <c r="E1092" s="90"/>
      <c r="F1092" s="92"/>
      <c r="G1092" s="90"/>
      <c r="H1092" s="90"/>
      <c r="I1092" s="73"/>
    </row>
    <row r="1093">
      <c r="A1093" s="16">
        <f t="shared" si="3"/>
        <v>1090</v>
      </c>
      <c r="B1093" s="90"/>
      <c r="C1093" s="90"/>
      <c r="D1093" s="90"/>
      <c r="E1093" s="90"/>
      <c r="F1093" s="92"/>
      <c r="G1093" s="90"/>
      <c r="H1093" s="90"/>
      <c r="I1093" s="73"/>
    </row>
    <row r="1094">
      <c r="A1094" s="16">
        <f t="shared" si="3"/>
        <v>1091</v>
      </c>
      <c r="B1094" s="90"/>
      <c r="C1094" s="90"/>
      <c r="D1094" s="90"/>
      <c r="E1094" s="90"/>
      <c r="F1094" s="92"/>
      <c r="G1094" s="90"/>
      <c r="H1094" s="90"/>
      <c r="I1094" s="73"/>
    </row>
    <row r="1095">
      <c r="A1095" s="16">
        <f t="shared" si="3"/>
        <v>1092</v>
      </c>
      <c r="B1095" s="90"/>
      <c r="C1095" s="90"/>
      <c r="D1095" s="90"/>
      <c r="E1095" s="90"/>
      <c r="F1095" s="92"/>
      <c r="G1095" s="90"/>
      <c r="H1095" s="90"/>
      <c r="I1095" s="73"/>
    </row>
    <row r="1096">
      <c r="A1096" s="16">
        <f t="shared" si="3"/>
        <v>1093</v>
      </c>
      <c r="B1096" s="90"/>
      <c r="C1096" s="90"/>
      <c r="D1096" s="90"/>
      <c r="E1096" s="90"/>
      <c r="F1096" s="92"/>
      <c r="G1096" s="90"/>
      <c r="H1096" s="90"/>
      <c r="I1096" s="73"/>
    </row>
    <row r="1097">
      <c r="A1097" s="16">
        <f t="shared" si="3"/>
        <v>1094</v>
      </c>
      <c r="B1097" s="90"/>
      <c r="C1097" s="90"/>
      <c r="D1097" s="90"/>
      <c r="E1097" s="90"/>
      <c r="F1097" s="92"/>
      <c r="G1097" s="90"/>
      <c r="H1097" s="90"/>
      <c r="I1097" s="73"/>
    </row>
    <row r="1098">
      <c r="A1098" s="16">
        <f t="shared" si="3"/>
        <v>1095</v>
      </c>
      <c r="B1098" s="90"/>
      <c r="C1098" s="90"/>
      <c r="D1098" s="90"/>
      <c r="E1098" s="90"/>
      <c r="F1098" s="92"/>
      <c r="G1098" s="90"/>
      <c r="H1098" s="90"/>
      <c r="I1098" s="73"/>
    </row>
    <row r="1099">
      <c r="A1099" s="16">
        <f t="shared" si="3"/>
        <v>1096</v>
      </c>
      <c r="B1099" s="90"/>
      <c r="C1099" s="90"/>
      <c r="D1099" s="90"/>
      <c r="E1099" s="90"/>
      <c r="F1099" s="92"/>
      <c r="G1099" s="90"/>
      <c r="H1099" s="90"/>
      <c r="I1099" s="73"/>
    </row>
    <row r="1100">
      <c r="A1100" s="16">
        <f t="shared" si="3"/>
        <v>1097</v>
      </c>
      <c r="B1100" s="90"/>
      <c r="C1100" s="90"/>
      <c r="D1100" s="90"/>
      <c r="E1100" s="90"/>
      <c r="F1100" s="92"/>
      <c r="G1100" s="90"/>
      <c r="H1100" s="90"/>
      <c r="I1100" s="73"/>
    </row>
    <row r="1101">
      <c r="A1101" s="16">
        <f t="shared" si="3"/>
        <v>1098</v>
      </c>
      <c r="B1101" s="90"/>
      <c r="C1101" s="90"/>
      <c r="D1101" s="90"/>
      <c r="E1101" s="90"/>
      <c r="F1101" s="92"/>
      <c r="G1101" s="90"/>
      <c r="H1101" s="90"/>
      <c r="I1101" s="73"/>
    </row>
    <row r="1102">
      <c r="A1102" s="16">
        <f t="shared" si="3"/>
        <v>1099</v>
      </c>
      <c r="B1102" s="90"/>
      <c r="C1102" s="90"/>
      <c r="D1102" s="90"/>
      <c r="E1102" s="90"/>
      <c r="F1102" s="92"/>
      <c r="G1102" s="90"/>
      <c r="H1102" s="90"/>
      <c r="I1102" s="73"/>
    </row>
    <row r="1103">
      <c r="A1103" s="16">
        <f t="shared" si="3"/>
        <v>1100</v>
      </c>
      <c r="B1103" s="90"/>
      <c r="C1103" s="90"/>
      <c r="D1103" s="90"/>
      <c r="E1103" s="90"/>
      <c r="F1103" s="92"/>
      <c r="G1103" s="90"/>
      <c r="H1103" s="90"/>
      <c r="I1103" s="73"/>
    </row>
    <row r="1104">
      <c r="A1104" s="16">
        <f t="shared" si="3"/>
        <v>1101</v>
      </c>
      <c r="B1104" s="90"/>
      <c r="C1104" s="90"/>
      <c r="D1104" s="90"/>
      <c r="E1104" s="90"/>
      <c r="F1104" s="92"/>
      <c r="G1104" s="90"/>
      <c r="H1104" s="90"/>
      <c r="I1104" s="73"/>
    </row>
    <row r="1105">
      <c r="A1105" s="16">
        <f t="shared" si="3"/>
        <v>1102</v>
      </c>
      <c r="B1105" s="90"/>
      <c r="C1105" s="90"/>
      <c r="D1105" s="90"/>
      <c r="E1105" s="90"/>
      <c r="F1105" s="92"/>
      <c r="G1105" s="90"/>
      <c r="H1105" s="90"/>
      <c r="I1105" s="73"/>
    </row>
    <row r="1106">
      <c r="A1106" s="16">
        <f t="shared" si="3"/>
        <v>1103</v>
      </c>
      <c r="B1106" s="90"/>
      <c r="C1106" s="90"/>
      <c r="D1106" s="90"/>
      <c r="E1106" s="90"/>
      <c r="F1106" s="92"/>
      <c r="G1106" s="90"/>
      <c r="H1106" s="90"/>
      <c r="I1106" s="73"/>
    </row>
    <row r="1107">
      <c r="A1107" s="16">
        <f t="shared" si="3"/>
        <v>1104</v>
      </c>
      <c r="B1107" s="90"/>
      <c r="C1107" s="90"/>
      <c r="D1107" s="90"/>
      <c r="E1107" s="90"/>
      <c r="F1107" s="92"/>
      <c r="G1107" s="90"/>
      <c r="H1107" s="90"/>
      <c r="I1107" s="73"/>
    </row>
    <row r="1108">
      <c r="A1108" s="16">
        <f t="shared" si="3"/>
        <v>1105</v>
      </c>
      <c r="B1108" s="90"/>
      <c r="C1108" s="90"/>
      <c r="D1108" s="90"/>
      <c r="E1108" s="90"/>
      <c r="F1108" s="92"/>
      <c r="G1108" s="90"/>
      <c r="H1108" s="90"/>
      <c r="I1108" s="73"/>
    </row>
    <row r="1109">
      <c r="A1109" s="16">
        <f t="shared" si="3"/>
        <v>1106</v>
      </c>
      <c r="B1109" s="90"/>
      <c r="C1109" s="90"/>
      <c r="D1109" s="90"/>
      <c r="E1109" s="90"/>
      <c r="F1109" s="92"/>
      <c r="G1109" s="90"/>
      <c r="H1109" s="90"/>
      <c r="I1109" s="73"/>
    </row>
    <row r="1110">
      <c r="A1110" s="16">
        <f t="shared" si="3"/>
        <v>1107</v>
      </c>
      <c r="B1110" s="90"/>
      <c r="C1110" s="90"/>
      <c r="D1110" s="90"/>
      <c r="E1110" s="90"/>
      <c r="F1110" s="92"/>
      <c r="G1110" s="90"/>
      <c r="H1110" s="90"/>
      <c r="I1110" s="73"/>
    </row>
    <row r="1111">
      <c r="A1111" s="16">
        <f t="shared" si="3"/>
        <v>1108</v>
      </c>
      <c r="B1111" s="90"/>
      <c r="C1111" s="90"/>
      <c r="D1111" s="90"/>
      <c r="E1111" s="90"/>
      <c r="F1111" s="92"/>
      <c r="G1111" s="90"/>
      <c r="H1111" s="90"/>
      <c r="I1111" s="73"/>
    </row>
    <row r="1112">
      <c r="A1112" s="16">
        <f t="shared" si="3"/>
        <v>1109</v>
      </c>
      <c r="B1112" s="90"/>
      <c r="C1112" s="90"/>
      <c r="D1112" s="90"/>
      <c r="E1112" s="90"/>
      <c r="F1112" s="92"/>
      <c r="G1112" s="90"/>
      <c r="H1112" s="90"/>
      <c r="I1112" s="73"/>
    </row>
    <row r="1113">
      <c r="A1113" s="16">
        <f t="shared" si="3"/>
        <v>1110</v>
      </c>
      <c r="B1113" s="90"/>
      <c r="C1113" s="90"/>
      <c r="D1113" s="90"/>
      <c r="E1113" s="90"/>
      <c r="F1113" s="92"/>
      <c r="G1113" s="90"/>
      <c r="H1113" s="90"/>
      <c r="I1113" s="73"/>
    </row>
    <row r="1114">
      <c r="A1114" s="16">
        <f t="shared" si="3"/>
        <v>1111</v>
      </c>
      <c r="B1114" s="90"/>
      <c r="C1114" s="90"/>
      <c r="D1114" s="90"/>
      <c r="E1114" s="90"/>
      <c r="F1114" s="92"/>
      <c r="G1114" s="90"/>
      <c r="H1114" s="90"/>
      <c r="I1114" s="73"/>
    </row>
    <row r="1115">
      <c r="A1115" s="16">
        <f t="shared" si="3"/>
        <v>1112</v>
      </c>
      <c r="B1115" s="90"/>
      <c r="C1115" s="90"/>
      <c r="D1115" s="90"/>
      <c r="E1115" s="90"/>
      <c r="F1115" s="92"/>
      <c r="G1115" s="90"/>
      <c r="H1115" s="90"/>
      <c r="I1115" s="73"/>
    </row>
    <row r="1116">
      <c r="A1116" s="16">
        <f t="shared" si="3"/>
        <v>1113</v>
      </c>
      <c r="B1116" s="90"/>
      <c r="C1116" s="90"/>
      <c r="D1116" s="90"/>
      <c r="E1116" s="90"/>
      <c r="F1116" s="92"/>
      <c r="G1116" s="90"/>
      <c r="H1116" s="90"/>
      <c r="I1116" s="73"/>
    </row>
    <row r="1117">
      <c r="A1117" s="16">
        <f t="shared" si="3"/>
        <v>1114</v>
      </c>
      <c r="B1117" s="90"/>
      <c r="C1117" s="90"/>
      <c r="D1117" s="90"/>
      <c r="E1117" s="90"/>
      <c r="F1117" s="92"/>
      <c r="G1117" s="90"/>
      <c r="H1117" s="90"/>
      <c r="I1117" s="73"/>
    </row>
    <row r="1118">
      <c r="A1118" s="16">
        <f t="shared" si="3"/>
        <v>1115</v>
      </c>
      <c r="B1118" s="90"/>
      <c r="C1118" s="90"/>
      <c r="D1118" s="90"/>
      <c r="E1118" s="90"/>
      <c r="F1118" s="92"/>
      <c r="G1118" s="90"/>
      <c r="H1118" s="90"/>
      <c r="I1118" s="73"/>
    </row>
    <row r="1119">
      <c r="A1119" s="16">
        <f t="shared" si="3"/>
        <v>1116</v>
      </c>
      <c r="B1119" s="90"/>
      <c r="C1119" s="90"/>
      <c r="D1119" s="90"/>
      <c r="E1119" s="90"/>
      <c r="F1119" s="92"/>
      <c r="G1119" s="90"/>
      <c r="H1119" s="90"/>
      <c r="I1119" s="73"/>
    </row>
    <row r="1120">
      <c r="A1120" s="16">
        <f t="shared" si="3"/>
        <v>1117</v>
      </c>
      <c r="B1120" s="90"/>
      <c r="C1120" s="90"/>
      <c r="D1120" s="90"/>
      <c r="E1120" s="90"/>
      <c r="F1120" s="92"/>
      <c r="G1120" s="90"/>
      <c r="H1120" s="90"/>
      <c r="I1120" s="73"/>
    </row>
    <row r="1121">
      <c r="A1121" s="16">
        <f t="shared" si="3"/>
        <v>1118</v>
      </c>
      <c r="B1121" s="90"/>
      <c r="C1121" s="90"/>
      <c r="D1121" s="90"/>
      <c r="E1121" s="90"/>
      <c r="F1121" s="92"/>
      <c r="G1121" s="90"/>
      <c r="H1121" s="90"/>
      <c r="I1121" s="73"/>
    </row>
    <row r="1122">
      <c r="A1122" s="16">
        <f t="shared" si="3"/>
        <v>1119</v>
      </c>
      <c r="B1122" s="90"/>
      <c r="C1122" s="90"/>
      <c r="D1122" s="90"/>
      <c r="E1122" s="90"/>
      <c r="F1122" s="92"/>
      <c r="G1122" s="90"/>
      <c r="H1122" s="90"/>
      <c r="I1122" s="73"/>
    </row>
    <row r="1123">
      <c r="A1123" s="16">
        <f t="shared" si="3"/>
        <v>1120</v>
      </c>
      <c r="B1123" s="90"/>
      <c r="C1123" s="90"/>
      <c r="D1123" s="90"/>
      <c r="E1123" s="90"/>
      <c r="F1123" s="92"/>
      <c r="G1123" s="90"/>
      <c r="H1123" s="90"/>
      <c r="I1123" s="73"/>
    </row>
    <row r="1124">
      <c r="A1124" s="16">
        <f t="shared" si="3"/>
        <v>1121</v>
      </c>
      <c r="B1124" s="90"/>
      <c r="C1124" s="90"/>
      <c r="D1124" s="90"/>
      <c r="E1124" s="90"/>
      <c r="F1124" s="92"/>
      <c r="G1124" s="90"/>
      <c r="H1124" s="90"/>
      <c r="I1124" s="73"/>
    </row>
    <row r="1125">
      <c r="A1125" s="16">
        <f t="shared" si="3"/>
        <v>1122</v>
      </c>
      <c r="B1125" s="90"/>
      <c r="C1125" s="90"/>
      <c r="D1125" s="90"/>
      <c r="E1125" s="90"/>
      <c r="F1125" s="92"/>
      <c r="G1125" s="90"/>
      <c r="H1125" s="90"/>
      <c r="I1125" s="73"/>
    </row>
    <row r="1126">
      <c r="A1126" s="16">
        <f t="shared" si="3"/>
        <v>1123</v>
      </c>
      <c r="B1126" s="90"/>
      <c r="C1126" s="90"/>
      <c r="D1126" s="90"/>
      <c r="E1126" s="90"/>
      <c r="F1126" s="92"/>
      <c r="G1126" s="90"/>
      <c r="H1126" s="90"/>
      <c r="I1126" s="73"/>
    </row>
    <row r="1127">
      <c r="A1127" s="16">
        <f t="shared" si="3"/>
        <v>1124</v>
      </c>
      <c r="B1127" s="90"/>
      <c r="C1127" s="90"/>
      <c r="D1127" s="90"/>
      <c r="E1127" s="90"/>
      <c r="F1127" s="92"/>
      <c r="G1127" s="90"/>
      <c r="H1127" s="90"/>
      <c r="I1127" s="73"/>
    </row>
    <row r="1128">
      <c r="A1128" s="16">
        <f t="shared" si="3"/>
        <v>1125</v>
      </c>
      <c r="B1128" s="90"/>
      <c r="C1128" s="90"/>
      <c r="D1128" s="90"/>
      <c r="E1128" s="90"/>
      <c r="F1128" s="92"/>
      <c r="G1128" s="90"/>
      <c r="H1128" s="90"/>
      <c r="I1128" s="73"/>
    </row>
    <row r="1129">
      <c r="A1129" s="16">
        <f t="shared" si="3"/>
        <v>1126</v>
      </c>
      <c r="B1129" s="90"/>
      <c r="C1129" s="90"/>
      <c r="D1129" s="90"/>
      <c r="E1129" s="90"/>
      <c r="F1129" s="92"/>
      <c r="G1129" s="90"/>
      <c r="H1129" s="90"/>
      <c r="I1129" s="73"/>
    </row>
    <row r="1130">
      <c r="A1130" s="16">
        <f t="shared" si="3"/>
        <v>1127</v>
      </c>
      <c r="B1130" s="90"/>
      <c r="C1130" s="90"/>
      <c r="D1130" s="90"/>
      <c r="E1130" s="90"/>
      <c r="F1130" s="92"/>
      <c r="G1130" s="90"/>
      <c r="H1130" s="90"/>
      <c r="I1130" s="73"/>
    </row>
    <row r="1131">
      <c r="A1131" s="16">
        <f t="shared" si="3"/>
        <v>1128</v>
      </c>
      <c r="B1131" s="90"/>
      <c r="C1131" s="90"/>
      <c r="D1131" s="90"/>
      <c r="E1131" s="90"/>
      <c r="F1131" s="92"/>
      <c r="G1131" s="90"/>
      <c r="H1131" s="90"/>
      <c r="I1131" s="73"/>
    </row>
    <row r="1132">
      <c r="A1132" s="16">
        <f t="shared" si="3"/>
        <v>1129</v>
      </c>
      <c r="B1132" s="90"/>
      <c r="C1132" s="90"/>
      <c r="D1132" s="90"/>
      <c r="E1132" s="90"/>
      <c r="F1132" s="92"/>
      <c r="G1132" s="90"/>
      <c r="H1132" s="90"/>
      <c r="I1132" s="73"/>
    </row>
    <row r="1133">
      <c r="A1133" s="16">
        <f t="shared" si="3"/>
        <v>1130</v>
      </c>
      <c r="B1133" s="90"/>
      <c r="C1133" s="90"/>
      <c r="D1133" s="90"/>
      <c r="E1133" s="90"/>
      <c r="F1133" s="92"/>
      <c r="G1133" s="90"/>
      <c r="H1133" s="90"/>
      <c r="I1133" s="73"/>
    </row>
    <row r="1134">
      <c r="A1134" s="16">
        <f t="shared" si="3"/>
        <v>1131</v>
      </c>
      <c r="B1134" s="90"/>
      <c r="C1134" s="90"/>
      <c r="D1134" s="90"/>
      <c r="E1134" s="90"/>
      <c r="F1134" s="92"/>
      <c r="G1134" s="90"/>
      <c r="H1134" s="90"/>
      <c r="I1134" s="73"/>
    </row>
    <row r="1135">
      <c r="A1135" s="16">
        <f t="shared" si="3"/>
        <v>1132</v>
      </c>
      <c r="B1135" s="90"/>
      <c r="C1135" s="90"/>
      <c r="D1135" s="90"/>
      <c r="E1135" s="90"/>
      <c r="F1135" s="92"/>
      <c r="G1135" s="90"/>
      <c r="H1135" s="90"/>
      <c r="I1135" s="73"/>
    </row>
    <row r="1136">
      <c r="A1136" s="16">
        <f t="shared" si="3"/>
        <v>1133</v>
      </c>
      <c r="B1136" s="90"/>
      <c r="C1136" s="90"/>
      <c r="D1136" s="90"/>
      <c r="E1136" s="90"/>
      <c r="F1136" s="92"/>
      <c r="G1136" s="90"/>
      <c r="H1136" s="90"/>
      <c r="I1136" s="73"/>
    </row>
    <row r="1137">
      <c r="A1137" s="16">
        <f t="shared" si="3"/>
        <v>1134</v>
      </c>
      <c r="B1137" s="90"/>
      <c r="C1137" s="90"/>
      <c r="D1137" s="90"/>
      <c r="E1137" s="90"/>
      <c r="F1137" s="92"/>
      <c r="G1137" s="90"/>
      <c r="H1137" s="90"/>
      <c r="I1137" s="73"/>
    </row>
    <row r="1138">
      <c r="A1138" s="16">
        <f t="shared" si="3"/>
        <v>1135</v>
      </c>
      <c r="B1138" s="90"/>
      <c r="C1138" s="90"/>
      <c r="D1138" s="90"/>
      <c r="E1138" s="90"/>
      <c r="F1138" s="92"/>
      <c r="G1138" s="90"/>
      <c r="H1138" s="90"/>
      <c r="I1138" s="73"/>
    </row>
    <row r="1139">
      <c r="A1139" s="16">
        <f t="shared" si="3"/>
        <v>1136</v>
      </c>
      <c r="B1139" s="90"/>
      <c r="C1139" s="90"/>
      <c r="D1139" s="90"/>
      <c r="E1139" s="90"/>
      <c r="F1139" s="92"/>
      <c r="G1139" s="90"/>
      <c r="H1139" s="90"/>
      <c r="I1139" s="73"/>
    </row>
    <row r="1140">
      <c r="A1140" s="16">
        <f t="shared" si="3"/>
        <v>1137</v>
      </c>
      <c r="B1140" s="90"/>
      <c r="C1140" s="90"/>
      <c r="D1140" s="90"/>
      <c r="E1140" s="90"/>
      <c r="F1140" s="92"/>
      <c r="G1140" s="90"/>
      <c r="H1140" s="90"/>
      <c r="I1140" s="73"/>
    </row>
    <row r="1141">
      <c r="A1141" s="16">
        <f t="shared" si="3"/>
        <v>1138</v>
      </c>
      <c r="B1141" s="90"/>
      <c r="C1141" s="90"/>
      <c r="D1141" s="90"/>
      <c r="E1141" s="90"/>
      <c r="F1141" s="92"/>
      <c r="G1141" s="90"/>
      <c r="H1141" s="90"/>
      <c r="I1141" s="73"/>
    </row>
    <row r="1142">
      <c r="A1142" s="16">
        <f t="shared" si="3"/>
        <v>1139</v>
      </c>
      <c r="B1142" s="90"/>
      <c r="C1142" s="90"/>
      <c r="D1142" s="90"/>
      <c r="E1142" s="90"/>
      <c r="F1142" s="92"/>
      <c r="G1142" s="90"/>
      <c r="H1142" s="90"/>
      <c r="I1142" s="73"/>
    </row>
    <row r="1143">
      <c r="A1143" s="16">
        <f t="shared" si="3"/>
        <v>1140</v>
      </c>
      <c r="B1143" s="90"/>
      <c r="C1143" s="90"/>
      <c r="D1143" s="90"/>
      <c r="E1143" s="90"/>
      <c r="F1143" s="92"/>
      <c r="G1143" s="90"/>
      <c r="H1143" s="90"/>
      <c r="I1143" s="73"/>
    </row>
    <row r="1144">
      <c r="A1144" s="16">
        <f t="shared" si="3"/>
        <v>1141</v>
      </c>
      <c r="B1144" s="90"/>
      <c r="C1144" s="90"/>
      <c r="D1144" s="90"/>
      <c r="E1144" s="90"/>
      <c r="F1144" s="92"/>
      <c r="G1144" s="90"/>
      <c r="H1144" s="90"/>
      <c r="I1144" s="73"/>
    </row>
    <row r="1145">
      <c r="A1145" s="16">
        <f t="shared" si="3"/>
        <v>1142</v>
      </c>
      <c r="B1145" s="90"/>
      <c r="C1145" s="90"/>
      <c r="D1145" s="90"/>
      <c r="E1145" s="90"/>
      <c r="F1145" s="92"/>
      <c r="G1145" s="90"/>
      <c r="H1145" s="90"/>
      <c r="I1145" s="73"/>
    </row>
    <row r="1146">
      <c r="A1146" s="16">
        <f t="shared" si="3"/>
        <v>1143</v>
      </c>
      <c r="B1146" s="90"/>
      <c r="C1146" s="90"/>
      <c r="D1146" s="90"/>
      <c r="E1146" s="90"/>
      <c r="F1146" s="92"/>
      <c r="G1146" s="90"/>
      <c r="H1146" s="90"/>
      <c r="I1146" s="73"/>
    </row>
    <row r="1147">
      <c r="A1147" s="16">
        <f t="shared" si="3"/>
        <v>1144</v>
      </c>
      <c r="B1147" s="90"/>
      <c r="C1147" s="90"/>
      <c r="D1147" s="90"/>
      <c r="E1147" s="90"/>
      <c r="F1147" s="92"/>
      <c r="G1147" s="90"/>
      <c r="H1147" s="90"/>
      <c r="I1147" s="73"/>
    </row>
    <row r="1148">
      <c r="A1148" s="16">
        <f t="shared" si="3"/>
        <v>1145</v>
      </c>
      <c r="B1148" s="90"/>
      <c r="C1148" s="90"/>
      <c r="D1148" s="90"/>
      <c r="E1148" s="90"/>
      <c r="F1148" s="92"/>
      <c r="G1148" s="90"/>
      <c r="H1148" s="90"/>
      <c r="I1148" s="73"/>
    </row>
    <row r="1149">
      <c r="A1149" s="16">
        <f t="shared" si="3"/>
        <v>1146</v>
      </c>
      <c r="B1149" s="90"/>
      <c r="C1149" s="90"/>
      <c r="D1149" s="90"/>
      <c r="E1149" s="90"/>
      <c r="F1149" s="92"/>
      <c r="G1149" s="90"/>
      <c r="H1149" s="90"/>
      <c r="I1149" s="73"/>
    </row>
    <row r="1150">
      <c r="A1150" s="16">
        <f t="shared" si="3"/>
        <v>1147</v>
      </c>
      <c r="B1150" s="90"/>
      <c r="C1150" s="90"/>
      <c r="D1150" s="90"/>
      <c r="E1150" s="90"/>
      <c r="F1150" s="92"/>
      <c r="G1150" s="90"/>
      <c r="H1150" s="90"/>
      <c r="I1150" s="73"/>
    </row>
    <row r="1151">
      <c r="A1151" s="16">
        <f t="shared" si="3"/>
        <v>1148</v>
      </c>
      <c r="B1151" s="90"/>
      <c r="C1151" s="90"/>
      <c r="D1151" s="90"/>
      <c r="E1151" s="90"/>
      <c r="F1151" s="92"/>
      <c r="G1151" s="90"/>
      <c r="H1151" s="90"/>
      <c r="I1151" s="73"/>
    </row>
    <row r="1152">
      <c r="A1152" s="16">
        <f t="shared" si="3"/>
        <v>1149</v>
      </c>
      <c r="B1152" s="90"/>
      <c r="C1152" s="90"/>
      <c r="D1152" s="90"/>
      <c r="E1152" s="90"/>
      <c r="F1152" s="92"/>
      <c r="G1152" s="90"/>
      <c r="H1152" s="90"/>
      <c r="I1152" s="73"/>
    </row>
    <row r="1153">
      <c r="A1153" s="16">
        <f t="shared" si="3"/>
        <v>1150</v>
      </c>
      <c r="B1153" s="90"/>
      <c r="C1153" s="90"/>
      <c r="D1153" s="90"/>
      <c r="E1153" s="90"/>
      <c r="F1153" s="92"/>
      <c r="G1153" s="90"/>
      <c r="H1153" s="90"/>
      <c r="I1153" s="73"/>
    </row>
    <row r="1154">
      <c r="A1154" s="16">
        <f t="shared" si="3"/>
        <v>1151</v>
      </c>
      <c r="B1154" s="90"/>
      <c r="C1154" s="90"/>
      <c r="D1154" s="90"/>
      <c r="E1154" s="90"/>
      <c r="F1154" s="92"/>
      <c r="G1154" s="90"/>
      <c r="H1154" s="90"/>
      <c r="I1154" s="73"/>
    </row>
    <row r="1155">
      <c r="A1155" s="16">
        <f t="shared" si="3"/>
        <v>1152</v>
      </c>
      <c r="B1155" s="90"/>
      <c r="C1155" s="90"/>
      <c r="D1155" s="90"/>
      <c r="E1155" s="90"/>
      <c r="F1155" s="92"/>
      <c r="G1155" s="90"/>
      <c r="H1155" s="90"/>
      <c r="I1155" s="73"/>
    </row>
    <row r="1156">
      <c r="A1156" s="16">
        <f t="shared" si="3"/>
        <v>1153</v>
      </c>
      <c r="B1156" s="90"/>
      <c r="C1156" s="90"/>
      <c r="D1156" s="90"/>
      <c r="E1156" s="90"/>
      <c r="F1156" s="92"/>
      <c r="G1156" s="90"/>
      <c r="H1156" s="90"/>
      <c r="I1156" s="73"/>
    </row>
    <row r="1157">
      <c r="A1157" s="16">
        <f t="shared" si="3"/>
        <v>1154</v>
      </c>
      <c r="B1157" s="90"/>
      <c r="C1157" s="90"/>
      <c r="D1157" s="90"/>
      <c r="E1157" s="90"/>
      <c r="F1157" s="92"/>
      <c r="G1157" s="90"/>
      <c r="H1157" s="90"/>
      <c r="I1157" s="73"/>
    </row>
    <row r="1158">
      <c r="A1158" s="16">
        <f t="shared" si="3"/>
        <v>1155</v>
      </c>
      <c r="B1158" s="90"/>
      <c r="C1158" s="90"/>
      <c r="D1158" s="90"/>
      <c r="E1158" s="90"/>
      <c r="F1158" s="92"/>
      <c r="G1158" s="90"/>
      <c r="H1158" s="90"/>
      <c r="I1158" s="73"/>
    </row>
    <row r="1159">
      <c r="A1159" s="16">
        <f t="shared" si="3"/>
        <v>1156</v>
      </c>
      <c r="B1159" s="90"/>
      <c r="C1159" s="90"/>
      <c r="D1159" s="90"/>
      <c r="E1159" s="90"/>
      <c r="F1159" s="92"/>
      <c r="G1159" s="90"/>
      <c r="H1159" s="90"/>
      <c r="I1159" s="73"/>
    </row>
    <row r="1160">
      <c r="A1160" s="16">
        <f t="shared" si="3"/>
        <v>1157</v>
      </c>
      <c r="B1160" s="90"/>
      <c r="C1160" s="90"/>
      <c r="D1160" s="90"/>
      <c r="E1160" s="90"/>
      <c r="F1160" s="92"/>
      <c r="G1160" s="90"/>
      <c r="H1160" s="90"/>
      <c r="I1160" s="73"/>
    </row>
    <row r="1161">
      <c r="A1161" s="16">
        <f t="shared" si="3"/>
        <v>1158</v>
      </c>
      <c r="B1161" s="90"/>
      <c r="C1161" s="90"/>
      <c r="D1161" s="90"/>
      <c r="E1161" s="90"/>
      <c r="F1161" s="92"/>
      <c r="G1161" s="90"/>
      <c r="H1161" s="90"/>
      <c r="I1161" s="73"/>
    </row>
    <row r="1162">
      <c r="A1162" s="16">
        <f t="shared" si="3"/>
        <v>1159</v>
      </c>
      <c r="B1162" s="90"/>
      <c r="C1162" s="90"/>
      <c r="D1162" s="90"/>
      <c r="E1162" s="90"/>
      <c r="F1162" s="92"/>
      <c r="G1162" s="90"/>
      <c r="H1162" s="90"/>
      <c r="I1162" s="73"/>
    </row>
    <row r="1163">
      <c r="A1163" s="16">
        <f t="shared" si="3"/>
        <v>1160</v>
      </c>
      <c r="B1163" s="90"/>
      <c r="C1163" s="90"/>
      <c r="D1163" s="90"/>
      <c r="E1163" s="90"/>
      <c r="F1163" s="92"/>
      <c r="G1163" s="90"/>
      <c r="H1163" s="90"/>
      <c r="I1163" s="73"/>
    </row>
    <row r="1164">
      <c r="A1164" s="16">
        <f t="shared" si="3"/>
        <v>1161</v>
      </c>
      <c r="B1164" s="90"/>
      <c r="C1164" s="90"/>
      <c r="D1164" s="90"/>
      <c r="E1164" s="90"/>
      <c r="F1164" s="92"/>
      <c r="G1164" s="90"/>
      <c r="H1164" s="90"/>
      <c r="I1164" s="73"/>
    </row>
    <row r="1165">
      <c r="A1165" s="16">
        <f t="shared" si="3"/>
        <v>1162</v>
      </c>
      <c r="B1165" s="90"/>
      <c r="C1165" s="90"/>
      <c r="D1165" s="90"/>
      <c r="E1165" s="90"/>
      <c r="F1165" s="92"/>
      <c r="G1165" s="90"/>
      <c r="H1165" s="90"/>
      <c r="I1165" s="73"/>
    </row>
    <row r="1166">
      <c r="A1166" s="16">
        <f t="shared" si="3"/>
        <v>1163</v>
      </c>
      <c r="B1166" s="90"/>
      <c r="C1166" s="90"/>
      <c r="D1166" s="90"/>
      <c r="E1166" s="90"/>
      <c r="F1166" s="92"/>
      <c r="G1166" s="90"/>
      <c r="H1166" s="90"/>
      <c r="I1166" s="73"/>
    </row>
    <row r="1167">
      <c r="A1167" s="16">
        <f t="shared" si="3"/>
        <v>1164</v>
      </c>
      <c r="B1167" s="90"/>
      <c r="C1167" s="90"/>
      <c r="D1167" s="90"/>
      <c r="E1167" s="90"/>
      <c r="F1167" s="92"/>
      <c r="G1167" s="90"/>
      <c r="H1167" s="90"/>
      <c r="I1167" s="73"/>
    </row>
    <row r="1168">
      <c r="A1168" s="16">
        <f t="shared" si="3"/>
        <v>1165</v>
      </c>
      <c r="B1168" s="90"/>
      <c r="C1168" s="90"/>
      <c r="D1168" s="90"/>
      <c r="E1168" s="90"/>
      <c r="F1168" s="92"/>
      <c r="G1168" s="90"/>
      <c r="H1168" s="90"/>
      <c r="I1168" s="73"/>
    </row>
    <row r="1169">
      <c r="A1169" s="16">
        <f t="shared" si="3"/>
        <v>1166</v>
      </c>
      <c r="B1169" s="90"/>
      <c r="C1169" s="90"/>
      <c r="D1169" s="90"/>
      <c r="E1169" s="90"/>
      <c r="F1169" s="92"/>
      <c r="G1169" s="90"/>
      <c r="H1169" s="90"/>
      <c r="I1169" s="73"/>
    </row>
    <row r="1170">
      <c r="A1170" s="16">
        <f t="shared" si="3"/>
        <v>1167</v>
      </c>
      <c r="B1170" s="90"/>
      <c r="C1170" s="90"/>
      <c r="D1170" s="90"/>
      <c r="E1170" s="90"/>
      <c r="F1170" s="92"/>
      <c r="G1170" s="90"/>
      <c r="H1170" s="90"/>
      <c r="I1170" s="73"/>
    </row>
    <row r="1171">
      <c r="A1171" s="16">
        <f t="shared" si="3"/>
        <v>1168</v>
      </c>
      <c r="B1171" s="90"/>
      <c r="C1171" s="90"/>
      <c r="D1171" s="90"/>
      <c r="E1171" s="90"/>
      <c r="F1171" s="92"/>
      <c r="G1171" s="90"/>
      <c r="H1171" s="90"/>
      <c r="I1171" s="73"/>
    </row>
    <row r="1172">
      <c r="A1172" s="16">
        <f t="shared" si="3"/>
        <v>1169</v>
      </c>
      <c r="B1172" s="90"/>
      <c r="C1172" s="90"/>
      <c r="D1172" s="90"/>
      <c r="E1172" s="90"/>
      <c r="F1172" s="92"/>
      <c r="G1172" s="90"/>
      <c r="H1172" s="90"/>
      <c r="I1172" s="73"/>
    </row>
    <row r="1173">
      <c r="A1173" s="16">
        <f t="shared" si="3"/>
        <v>1170</v>
      </c>
      <c r="B1173" s="90"/>
      <c r="C1173" s="90"/>
      <c r="D1173" s="90"/>
      <c r="E1173" s="90"/>
      <c r="F1173" s="92"/>
      <c r="G1173" s="90"/>
      <c r="H1173" s="90"/>
      <c r="I1173" s="73"/>
    </row>
    <row r="1174">
      <c r="A1174" s="16">
        <f t="shared" si="3"/>
        <v>1171</v>
      </c>
      <c r="B1174" s="90"/>
      <c r="C1174" s="90"/>
      <c r="D1174" s="90"/>
      <c r="E1174" s="90"/>
      <c r="F1174" s="92"/>
      <c r="G1174" s="90"/>
      <c r="H1174" s="90"/>
      <c r="I1174" s="73"/>
    </row>
    <row r="1175">
      <c r="A1175" s="16">
        <f t="shared" si="3"/>
        <v>1172</v>
      </c>
      <c r="B1175" s="90"/>
      <c r="C1175" s="90"/>
      <c r="D1175" s="90"/>
      <c r="E1175" s="90"/>
      <c r="F1175" s="92"/>
      <c r="G1175" s="90"/>
      <c r="H1175" s="90"/>
      <c r="I1175" s="73"/>
    </row>
    <row r="1176">
      <c r="A1176" s="16">
        <f t="shared" si="3"/>
        <v>1173</v>
      </c>
      <c r="B1176" s="90"/>
      <c r="C1176" s="90"/>
      <c r="D1176" s="90"/>
      <c r="E1176" s="90"/>
      <c r="F1176" s="92"/>
      <c r="G1176" s="90"/>
      <c r="H1176" s="90"/>
      <c r="I1176" s="73"/>
    </row>
    <row r="1177">
      <c r="A1177" s="16">
        <f t="shared" si="3"/>
        <v>1174</v>
      </c>
      <c r="B1177" s="90"/>
      <c r="C1177" s="90"/>
      <c r="D1177" s="90"/>
      <c r="E1177" s="90"/>
      <c r="F1177" s="92"/>
      <c r="G1177" s="90"/>
      <c r="H1177" s="90"/>
      <c r="I1177" s="73"/>
    </row>
    <row r="1178">
      <c r="A1178" s="16">
        <f t="shared" si="3"/>
        <v>1175</v>
      </c>
      <c r="B1178" s="90"/>
      <c r="C1178" s="90"/>
      <c r="D1178" s="90"/>
      <c r="E1178" s="90"/>
      <c r="F1178" s="92"/>
      <c r="G1178" s="90"/>
      <c r="H1178" s="90"/>
      <c r="I1178" s="73"/>
    </row>
    <row r="1179">
      <c r="A1179" s="16">
        <f t="shared" si="3"/>
        <v>1176</v>
      </c>
      <c r="B1179" s="90"/>
      <c r="C1179" s="90"/>
      <c r="D1179" s="90"/>
      <c r="E1179" s="90"/>
      <c r="F1179" s="92"/>
      <c r="G1179" s="90"/>
      <c r="H1179" s="90"/>
      <c r="I1179" s="73"/>
    </row>
    <row r="1180">
      <c r="A1180" s="16">
        <f t="shared" si="3"/>
        <v>1177</v>
      </c>
      <c r="B1180" s="90"/>
      <c r="C1180" s="90"/>
      <c r="D1180" s="90"/>
      <c r="E1180" s="90"/>
      <c r="F1180" s="92"/>
      <c r="G1180" s="90"/>
      <c r="H1180" s="90"/>
      <c r="I1180" s="73"/>
    </row>
    <row r="1181">
      <c r="A1181" s="16">
        <f t="shared" si="3"/>
        <v>1178</v>
      </c>
      <c r="B1181" s="90"/>
      <c r="C1181" s="90"/>
      <c r="D1181" s="90"/>
      <c r="E1181" s="90"/>
      <c r="F1181" s="92"/>
      <c r="G1181" s="90"/>
      <c r="H1181" s="90"/>
      <c r="I1181" s="73"/>
    </row>
    <row r="1182">
      <c r="A1182" s="16">
        <f t="shared" si="3"/>
        <v>1179</v>
      </c>
      <c r="B1182" s="90"/>
      <c r="C1182" s="90"/>
      <c r="D1182" s="90"/>
      <c r="E1182" s="90"/>
      <c r="F1182" s="92"/>
      <c r="G1182" s="90"/>
      <c r="H1182" s="90"/>
      <c r="I1182" s="73"/>
    </row>
    <row r="1183">
      <c r="A1183" s="16">
        <f t="shared" si="3"/>
        <v>1180</v>
      </c>
      <c r="B1183" s="90"/>
      <c r="C1183" s="90"/>
      <c r="D1183" s="90"/>
      <c r="E1183" s="90"/>
      <c r="F1183" s="92"/>
      <c r="G1183" s="90"/>
      <c r="H1183" s="90"/>
      <c r="I1183" s="73"/>
    </row>
    <row r="1184">
      <c r="A1184" s="16">
        <f t="shared" si="3"/>
        <v>1181</v>
      </c>
      <c r="B1184" s="90"/>
      <c r="C1184" s="90"/>
      <c r="D1184" s="90"/>
      <c r="E1184" s="90"/>
      <c r="F1184" s="92"/>
      <c r="G1184" s="90"/>
      <c r="H1184" s="90"/>
      <c r="I1184" s="73"/>
    </row>
    <row r="1185">
      <c r="A1185" s="16">
        <f t="shared" si="3"/>
        <v>1182</v>
      </c>
      <c r="B1185" s="90"/>
      <c r="C1185" s="90"/>
      <c r="D1185" s="90"/>
      <c r="E1185" s="90"/>
      <c r="F1185" s="92"/>
      <c r="G1185" s="90"/>
      <c r="H1185" s="90"/>
      <c r="I1185" s="73"/>
    </row>
    <row r="1186">
      <c r="A1186" s="16">
        <f t="shared" si="3"/>
        <v>1183</v>
      </c>
      <c r="B1186" s="90"/>
      <c r="C1186" s="90"/>
      <c r="D1186" s="90"/>
      <c r="E1186" s="90"/>
      <c r="F1186" s="92"/>
      <c r="G1186" s="90"/>
      <c r="H1186" s="90"/>
      <c r="I1186" s="73"/>
    </row>
    <row r="1187">
      <c r="A1187" s="16">
        <f t="shared" si="3"/>
        <v>1184</v>
      </c>
      <c r="B1187" s="90"/>
      <c r="C1187" s="90"/>
      <c r="D1187" s="90"/>
      <c r="E1187" s="90"/>
      <c r="F1187" s="92"/>
      <c r="G1187" s="90"/>
      <c r="H1187" s="90"/>
      <c r="I1187" s="73"/>
    </row>
    <row r="1188">
      <c r="A1188" s="16">
        <f t="shared" si="3"/>
        <v>1185</v>
      </c>
      <c r="B1188" s="90"/>
      <c r="C1188" s="90"/>
      <c r="D1188" s="90"/>
      <c r="E1188" s="90"/>
      <c r="F1188" s="92"/>
      <c r="G1188" s="90"/>
      <c r="H1188" s="90"/>
      <c r="I1188" s="73"/>
    </row>
    <row r="1189">
      <c r="A1189" s="16">
        <f t="shared" si="3"/>
        <v>1186</v>
      </c>
      <c r="B1189" s="90"/>
      <c r="C1189" s="90"/>
      <c r="D1189" s="90"/>
      <c r="E1189" s="90"/>
      <c r="F1189" s="92"/>
      <c r="G1189" s="90"/>
      <c r="H1189" s="90"/>
      <c r="I1189" s="73"/>
    </row>
    <row r="1190">
      <c r="A1190" s="16">
        <f t="shared" si="3"/>
        <v>1187</v>
      </c>
      <c r="B1190" s="90"/>
      <c r="C1190" s="90"/>
      <c r="D1190" s="90"/>
      <c r="E1190" s="90"/>
      <c r="F1190" s="92"/>
      <c r="G1190" s="90"/>
      <c r="H1190" s="90"/>
      <c r="I1190" s="73"/>
    </row>
    <row r="1191">
      <c r="A1191" s="16">
        <f t="shared" si="3"/>
        <v>1188</v>
      </c>
      <c r="B1191" s="90"/>
      <c r="C1191" s="90"/>
      <c r="D1191" s="90"/>
      <c r="E1191" s="90"/>
      <c r="F1191" s="92"/>
      <c r="G1191" s="90"/>
      <c r="H1191" s="90"/>
      <c r="I1191" s="73"/>
    </row>
    <row r="1192">
      <c r="A1192" s="16">
        <f t="shared" si="3"/>
        <v>1189</v>
      </c>
      <c r="B1192" s="90"/>
      <c r="C1192" s="90"/>
      <c r="D1192" s="90"/>
      <c r="E1192" s="90"/>
      <c r="F1192" s="92"/>
      <c r="G1192" s="90"/>
      <c r="H1192" s="90"/>
      <c r="I1192" s="73"/>
    </row>
    <row r="1193">
      <c r="A1193" s="16">
        <f t="shared" si="3"/>
        <v>1190</v>
      </c>
      <c r="B1193" s="90"/>
      <c r="C1193" s="90"/>
      <c r="D1193" s="90"/>
      <c r="E1193" s="90"/>
      <c r="F1193" s="92"/>
      <c r="G1193" s="90"/>
      <c r="H1193" s="90"/>
      <c r="I1193" s="73"/>
    </row>
    <row r="1194">
      <c r="A1194" s="16">
        <f t="shared" si="3"/>
        <v>1191</v>
      </c>
      <c r="B1194" s="90"/>
      <c r="C1194" s="90"/>
      <c r="D1194" s="90"/>
      <c r="E1194" s="90"/>
      <c r="F1194" s="92"/>
      <c r="G1194" s="90"/>
      <c r="H1194" s="90"/>
      <c r="I1194" s="73"/>
    </row>
    <row r="1195">
      <c r="A1195" s="16">
        <f t="shared" si="3"/>
        <v>1192</v>
      </c>
      <c r="B1195" s="90"/>
      <c r="C1195" s="90"/>
      <c r="D1195" s="90"/>
      <c r="E1195" s="90"/>
      <c r="F1195" s="92"/>
      <c r="G1195" s="90"/>
      <c r="H1195" s="90"/>
      <c r="I1195" s="73"/>
    </row>
    <row r="1196">
      <c r="A1196" s="16">
        <f t="shared" si="3"/>
        <v>1193</v>
      </c>
      <c r="B1196" s="90"/>
      <c r="C1196" s="90"/>
      <c r="D1196" s="90"/>
      <c r="E1196" s="90"/>
      <c r="F1196" s="92"/>
      <c r="G1196" s="90"/>
      <c r="H1196" s="90"/>
      <c r="I1196" s="73"/>
    </row>
    <row r="1197">
      <c r="A1197" s="16">
        <f t="shared" si="3"/>
        <v>1194</v>
      </c>
      <c r="B1197" s="90"/>
      <c r="C1197" s="90"/>
      <c r="D1197" s="90"/>
      <c r="E1197" s="90"/>
      <c r="F1197" s="92"/>
      <c r="G1197" s="90"/>
      <c r="H1197" s="90"/>
      <c r="I1197" s="73"/>
    </row>
    <row r="1198">
      <c r="A1198" s="16">
        <f t="shared" si="3"/>
        <v>1195</v>
      </c>
      <c r="B1198" s="90"/>
      <c r="C1198" s="90"/>
      <c r="D1198" s="90"/>
      <c r="E1198" s="90"/>
      <c r="F1198" s="92"/>
      <c r="G1198" s="90"/>
      <c r="H1198" s="90"/>
      <c r="I1198" s="73"/>
    </row>
    <row r="1199">
      <c r="A1199" s="16">
        <f t="shared" si="3"/>
        <v>1196</v>
      </c>
      <c r="B1199" s="90"/>
      <c r="C1199" s="90"/>
      <c r="D1199" s="90"/>
      <c r="E1199" s="90"/>
      <c r="F1199" s="92"/>
      <c r="G1199" s="90"/>
      <c r="H1199" s="90"/>
      <c r="I1199" s="73"/>
    </row>
    <row r="1200">
      <c r="A1200" s="16">
        <f t="shared" si="3"/>
        <v>1197</v>
      </c>
      <c r="B1200" s="90"/>
      <c r="C1200" s="90"/>
      <c r="D1200" s="90"/>
      <c r="E1200" s="90"/>
      <c r="F1200" s="92"/>
      <c r="G1200" s="90"/>
      <c r="H1200" s="90"/>
      <c r="I1200" s="73"/>
    </row>
    <row r="1201">
      <c r="A1201" s="16">
        <f t="shared" si="3"/>
        <v>1198</v>
      </c>
      <c r="B1201" s="90"/>
      <c r="C1201" s="90"/>
      <c r="D1201" s="90"/>
      <c r="E1201" s="90"/>
      <c r="F1201" s="92"/>
      <c r="G1201" s="90"/>
      <c r="H1201" s="90"/>
      <c r="I1201" s="73"/>
    </row>
    <row r="1202">
      <c r="A1202" s="16">
        <f t="shared" si="3"/>
        <v>1199</v>
      </c>
      <c r="B1202" s="90"/>
      <c r="C1202" s="90"/>
      <c r="D1202" s="90"/>
      <c r="E1202" s="90"/>
      <c r="F1202" s="92"/>
      <c r="G1202" s="90"/>
      <c r="H1202" s="90"/>
      <c r="I1202" s="73"/>
    </row>
    <row r="1203">
      <c r="A1203" s="16">
        <f t="shared" si="3"/>
        <v>1200</v>
      </c>
      <c r="B1203" s="90"/>
      <c r="C1203" s="90"/>
      <c r="D1203" s="90"/>
      <c r="E1203" s="90"/>
      <c r="F1203" s="92"/>
      <c r="G1203" s="90"/>
      <c r="H1203" s="90"/>
      <c r="I1203" s="73"/>
    </row>
    <row r="1204">
      <c r="A1204" s="16">
        <f t="shared" si="3"/>
        <v>1201</v>
      </c>
      <c r="B1204" s="90"/>
      <c r="C1204" s="90"/>
      <c r="D1204" s="90"/>
      <c r="E1204" s="90"/>
      <c r="F1204" s="92"/>
      <c r="G1204" s="90"/>
      <c r="H1204" s="90"/>
      <c r="I1204" s="73"/>
    </row>
    <row r="1205">
      <c r="A1205" s="16">
        <f t="shared" si="3"/>
        <v>1202</v>
      </c>
      <c r="B1205" s="90"/>
      <c r="C1205" s="90"/>
      <c r="D1205" s="90"/>
      <c r="E1205" s="90"/>
      <c r="F1205" s="92"/>
      <c r="G1205" s="90"/>
      <c r="H1205" s="90"/>
      <c r="I1205" s="73"/>
    </row>
    <row r="1206">
      <c r="A1206" s="16">
        <f t="shared" si="3"/>
        <v>1203</v>
      </c>
      <c r="B1206" s="90"/>
      <c r="C1206" s="90"/>
      <c r="D1206" s="90"/>
      <c r="E1206" s="90"/>
      <c r="F1206" s="92"/>
      <c r="G1206" s="90"/>
      <c r="H1206" s="90"/>
      <c r="I1206" s="73"/>
    </row>
    <row r="1207">
      <c r="A1207" s="16">
        <f t="shared" si="3"/>
        <v>1204</v>
      </c>
      <c r="B1207" s="90"/>
      <c r="C1207" s="90"/>
      <c r="D1207" s="90"/>
      <c r="E1207" s="90"/>
      <c r="F1207" s="92"/>
      <c r="G1207" s="90"/>
      <c r="H1207" s="90"/>
      <c r="I1207" s="73"/>
    </row>
    <row r="1208">
      <c r="A1208" s="16">
        <f t="shared" si="3"/>
        <v>1205</v>
      </c>
      <c r="B1208" s="90"/>
      <c r="C1208" s="90"/>
      <c r="D1208" s="90"/>
      <c r="E1208" s="90"/>
      <c r="F1208" s="92"/>
      <c r="G1208" s="90"/>
      <c r="H1208" s="90"/>
      <c r="I1208" s="73"/>
    </row>
    <row r="1209">
      <c r="A1209" s="16">
        <f t="shared" si="3"/>
        <v>1206</v>
      </c>
      <c r="B1209" s="90"/>
      <c r="C1209" s="90"/>
      <c r="D1209" s="90"/>
      <c r="E1209" s="90"/>
      <c r="F1209" s="92"/>
      <c r="G1209" s="90"/>
      <c r="H1209" s="90"/>
      <c r="I1209" s="73"/>
    </row>
    <row r="1210">
      <c r="A1210" s="16">
        <f t="shared" si="3"/>
        <v>1207</v>
      </c>
      <c r="B1210" s="90"/>
      <c r="C1210" s="90"/>
      <c r="D1210" s="90"/>
      <c r="E1210" s="90"/>
      <c r="F1210" s="92"/>
      <c r="G1210" s="90"/>
      <c r="H1210" s="90"/>
      <c r="I1210" s="73"/>
    </row>
    <row r="1211">
      <c r="A1211" s="16">
        <f t="shared" si="3"/>
        <v>1208</v>
      </c>
      <c r="B1211" s="90"/>
      <c r="C1211" s="90"/>
      <c r="D1211" s="90"/>
      <c r="E1211" s="90"/>
      <c r="F1211" s="92"/>
      <c r="G1211" s="90"/>
      <c r="H1211" s="90"/>
      <c r="I1211" s="73"/>
    </row>
    <row r="1212">
      <c r="A1212" s="16">
        <f t="shared" si="3"/>
        <v>1209</v>
      </c>
      <c r="B1212" s="90"/>
      <c r="C1212" s="90"/>
      <c r="D1212" s="90"/>
      <c r="E1212" s="90"/>
      <c r="F1212" s="92"/>
      <c r="G1212" s="90"/>
      <c r="H1212" s="90"/>
      <c r="I1212" s="73"/>
    </row>
    <row r="1213">
      <c r="A1213" s="16">
        <f t="shared" si="3"/>
        <v>1210</v>
      </c>
      <c r="B1213" s="90"/>
      <c r="C1213" s="90"/>
      <c r="D1213" s="90"/>
      <c r="E1213" s="90"/>
      <c r="F1213" s="92"/>
      <c r="G1213" s="90"/>
      <c r="H1213" s="90"/>
      <c r="I1213" s="73"/>
    </row>
    <row r="1214">
      <c r="A1214" s="16">
        <f t="shared" si="3"/>
        <v>1211</v>
      </c>
      <c r="B1214" s="90"/>
      <c r="C1214" s="90"/>
      <c r="D1214" s="90"/>
      <c r="E1214" s="90"/>
      <c r="F1214" s="92"/>
      <c r="G1214" s="90"/>
      <c r="H1214" s="90"/>
      <c r="I1214" s="73"/>
    </row>
    <row r="1215">
      <c r="A1215" s="16">
        <f t="shared" si="3"/>
        <v>1212</v>
      </c>
      <c r="B1215" s="90"/>
      <c r="C1215" s="90"/>
      <c r="D1215" s="90"/>
      <c r="E1215" s="90"/>
      <c r="F1215" s="92"/>
      <c r="G1215" s="90"/>
      <c r="H1215" s="90"/>
      <c r="I1215" s="73"/>
    </row>
    <row r="1216">
      <c r="A1216" s="16">
        <f t="shared" si="3"/>
        <v>1213</v>
      </c>
      <c r="B1216" s="90"/>
      <c r="C1216" s="90"/>
      <c r="D1216" s="90"/>
      <c r="E1216" s="90"/>
      <c r="F1216" s="92"/>
      <c r="G1216" s="90"/>
      <c r="H1216" s="90"/>
      <c r="I1216" s="73"/>
    </row>
    <row r="1217">
      <c r="A1217" s="16">
        <f t="shared" si="3"/>
        <v>1214</v>
      </c>
      <c r="B1217" s="90"/>
      <c r="C1217" s="90"/>
      <c r="D1217" s="90"/>
      <c r="E1217" s="90"/>
      <c r="F1217" s="92"/>
      <c r="G1217" s="90"/>
      <c r="H1217" s="90"/>
      <c r="I1217" s="73"/>
    </row>
    <row r="1218">
      <c r="A1218" s="16">
        <f t="shared" si="3"/>
        <v>1215</v>
      </c>
      <c r="B1218" s="90"/>
      <c r="C1218" s="90"/>
      <c r="D1218" s="90"/>
      <c r="E1218" s="90"/>
      <c r="F1218" s="92"/>
      <c r="G1218" s="90"/>
      <c r="H1218" s="90"/>
      <c r="I1218" s="73"/>
    </row>
    <row r="1219">
      <c r="A1219" s="16">
        <f t="shared" si="3"/>
        <v>1216</v>
      </c>
      <c r="B1219" s="90"/>
      <c r="C1219" s="90"/>
      <c r="D1219" s="90"/>
      <c r="E1219" s="90"/>
      <c r="F1219" s="92"/>
      <c r="G1219" s="90"/>
      <c r="H1219" s="90"/>
      <c r="I1219" s="73"/>
    </row>
    <row r="1220">
      <c r="A1220" s="16">
        <f t="shared" si="3"/>
        <v>1217</v>
      </c>
      <c r="B1220" s="90"/>
      <c r="C1220" s="90"/>
      <c r="D1220" s="90"/>
      <c r="E1220" s="90"/>
      <c r="F1220" s="92"/>
      <c r="G1220" s="90"/>
      <c r="H1220" s="90"/>
      <c r="I1220" s="73"/>
    </row>
    <row r="1221">
      <c r="A1221" s="16">
        <f t="shared" si="3"/>
        <v>1218</v>
      </c>
      <c r="B1221" s="90"/>
      <c r="C1221" s="90"/>
      <c r="D1221" s="90"/>
      <c r="E1221" s="90"/>
      <c r="F1221" s="92"/>
      <c r="G1221" s="90"/>
      <c r="H1221" s="90"/>
      <c r="I1221" s="73"/>
    </row>
    <row r="1222">
      <c r="A1222" s="16">
        <f t="shared" si="3"/>
        <v>1219</v>
      </c>
      <c r="B1222" s="90"/>
      <c r="C1222" s="90"/>
      <c r="D1222" s="90"/>
      <c r="E1222" s="90"/>
      <c r="F1222" s="92"/>
      <c r="G1222" s="90"/>
      <c r="H1222" s="90"/>
      <c r="I1222" s="73"/>
    </row>
    <row r="1223">
      <c r="A1223" s="16">
        <f t="shared" si="3"/>
        <v>1220</v>
      </c>
      <c r="B1223" s="90"/>
      <c r="C1223" s="90"/>
      <c r="D1223" s="90"/>
      <c r="E1223" s="90"/>
      <c r="F1223" s="92"/>
      <c r="G1223" s="90"/>
      <c r="H1223" s="90"/>
      <c r="I1223" s="73"/>
    </row>
    <row r="1224">
      <c r="A1224" s="16">
        <f t="shared" si="3"/>
        <v>1221</v>
      </c>
      <c r="B1224" s="90"/>
      <c r="C1224" s="90"/>
      <c r="D1224" s="90"/>
      <c r="E1224" s="90"/>
      <c r="F1224" s="92"/>
      <c r="G1224" s="90"/>
      <c r="H1224" s="90"/>
      <c r="I1224" s="73"/>
    </row>
    <row r="1225">
      <c r="A1225" s="16">
        <f t="shared" si="3"/>
        <v>1222</v>
      </c>
      <c r="B1225" s="90"/>
      <c r="C1225" s="90"/>
      <c r="D1225" s="90"/>
      <c r="E1225" s="90"/>
      <c r="F1225" s="92"/>
      <c r="G1225" s="90"/>
      <c r="H1225" s="90"/>
      <c r="I1225" s="73"/>
    </row>
    <row r="1226">
      <c r="A1226" s="16">
        <f t="shared" si="3"/>
        <v>1223</v>
      </c>
      <c r="B1226" s="90"/>
      <c r="C1226" s="90"/>
      <c r="D1226" s="90"/>
      <c r="E1226" s="90"/>
      <c r="F1226" s="92"/>
      <c r="G1226" s="90"/>
      <c r="H1226" s="90"/>
      <c r="I1226" s="73"/>
    </row>
    <row r="1227">
      <c r="A1227" s="16">
        <f t="shared" si="3"/>
        <v>1224</v>
      </c>
      <c r="B1227" s="90"/>
      <c r="C1227" s="90"/>
      <c r="D1227" s="90"/>
      <c r="E1227" s="90"/>
      <c r="F1227" s="92"/>
      <c r="G1227" s="90"/>
      <c r="H1227" s="90"/>
      <c r="I1227" s="73"/>
    </row>
    <row r="1228">
      <c r="A1228" s="16">
        <f t="shared" si="3"/>
        <v>1225</v>
      </c>
      <c r="B1228" s="90"/>
      <c r="C1228" s="90"/>
      <c r="D1228" s="90"/>
      <c r="E1228" s="90"/>
      <c r="F1228" s="92"/>
      <c r="G1228" s="90"/>
      <c r="H1228" s="90"/>
      <c r="I1228" s="73"/>
    </row>
    <row r="1229">
      <c r="A1229" s="16">
        <f t="shared" si="3"/>
        <v>1226</v>
      </c>
      <c r="B1229" s="90"/>
      <c r="C1229" s="90"/>
      <c r="D1229" s="90"/>
      <c r="E1229" s="90"/>
      <c r="F1229" s="92"/>
      <c r="G1229" s="90"/>
      <c r="H1229" s="90"/>
      <c r="I1229" s="73"/>
    </row>
    <row r="1230">
      <c r="A1230" s="16">
        <f t="shared" si="3"/>
        <v>1227</v>
      </c>
      <c r="B1230" s="90"/>
      <c r="C1230" s="90"/>
      <c r="D1230" s="90"/>
      <c r="E1230" s="90"/>
      <c r="F1230" s="92"/>
      <c r="G1230" s="90"/>
      <c r="H1230" s="90"/>
      <c r="I1230" s="73"/>
    </row>
    <row r="1231">
      <c r="A1231" s="16">
        <f t="shared" si="3"/>
        <v>1228</v>
      </c>
      <c r="B1231" s="90"/>
      <c r="C1231" s="90"/>
      <c r="D1231" s="90"/>
      <c r="E1231" s="90"/>
      <c r="F1231" s="92"/>
      <c r="G1231" s="90"/>
      <c r="H1231" s="90"/>
      <c r="I1231" s="73"/>
    </row>
    <row r="1232">
      <c r="A1232" s="16">
        <f t="shared" si="3"/>
        <v>1229</v>
      </c>
      <c r="B1232" s="90"/>
      <c r="C1232" s="90"/>
      <c r="D1232" s="90"/>
      <c r="E1232" s="90"/>
      <c r="F1232" s="92"/>
      <c r="G1232" s="90"/>
      <c r="H1232" s="90"/>
      <c r="I1232" s="73"/>
    </row>
    <row r="1233">
      <c r="A1233" s="16">
        <f t="shared" si="3"/>
        <v>1230</v>
      </c>
      <c r="B1233" s="90"/>
      <c r="C1233" s="90"/>
      <c r="D1233" s="90"/>
      <c r="E1233" s="90"/>
      <c r="F1233" s="92"/>
      <c r="G1233" s="90"/>
      <c r="H1233" s="90"/>
      <c r="I1233" s="73"/>
    </row>
    <row r="1234">
      <c r="A1234" s="16">
        <f t="shared" si="3"/>
        <v>1231</v>
      </c>
      <c r="B1234" s="90"/>
      <c r="C1234" s="90"/>
      <c r="D1234" s="90"/>
      <c r="E1234" s="90"/>
      <c r="F1234" s="92"/>
      <c r="G1234" s="90"/>
      <c r="H1234" s="90"/>
      <c r="I1234" s="73"/>
    </row>
    <row r="1235">
      <c r="A1235" s="16">
        <f t="shared" si="3"/>
        <v>1232</v>
      </c>
      <c r="B1235" s="90"/>
      <c r="C1235" s="90"/>
      <c r="D1235" s="90"/>
      <c r="E1235" s="90"/>
      <c r="F1235" s="92"/>
      <c r="G1235" s="90"/>
      <c r="H1235" s="90"/>
      <c r="I1235" s="73"/>
    </row>
    <row r="1236">
      <c r="A1236" s="16">
        <f t="shared" si="3"/>
        <v>1233</v>
      </c>
      <c r="B1236" s="90"/>
      <c r="C1236" s="90"/>
      <c r="D1236" s="90"/>
      <c r="E1236" s="90"/>
      <c r="F1236" s="92"/>
      <c r="G1236" s="90"/>
      <c r="H1236" s="90"/>
      <c r="I1236" s="73"/>
    </row>
    <row r="1237">
      <c r="A1237" s="16">
        <f t="shared" si="3"/>
        <v>1234</v>
      </c>
      <c r="B1237" s="90"/>
      <c r="C1237" s="90"/>
      <c r="D1237" s="90"/>
      <c r="E1237" s="90"/>
      <c r="F1237" s="92"/>
      <c r="G1237" s="90"/>
      <c r="H1237" s="90"/>
      <c r="I1237" s="73"/>
    </row>
    <row r="1238">
      <c r="A1238" s="16">
        <f t="shared" si="3"/>
        <v>1235</v>
      </c>
      <c r="B1238" s="90"/>
      <c r="C1238" s="90"/>
      <c r="D1238" s="90"/>
      <c r="E1238" s="90"/>
      <c r="F1238" s="92"/>
      <c r="G1238" s="90"/>
      <c r="H1238" s="90"/>
      <c r="I1238" s="73"/>
    </row>
    <row r="1239">
      <c r="A1239" s="16">
        <f t="shared" si="3"/>
        <v>1236</v>
      </c>
      <c r="B1239" s="90"/>
      <c r="C1239" s="90"/>
      <c r="D1239" s="90"/>
      <c r="E1239" s="90"/>
      <c r="F1239" s="92"/>
      <c r="G1239" s="90"/>
      <c r="H1239" s="90"/>
      <c r="I1239" s="73"/>
    </row>
    <row r="1240">
      <c r="A1240" s="16">
        <f t="shared" si="3"/>
        <v>1237</v>
      </c>
      <c r="B1240" s="90"/>
      <c r="C1240" s="90"/>
      <c r="D1240" s="90"/>
      <c r="E1240" s="90"/>
      <c r="F1240" s="92"/>
      <c r="G1240" s="90"/>
      <c r="H1240" s="90"/>
      <c r="I1240" s="73"/>
    </row>
    <row r="1241">
      <c r="A1241" s="16">
        <f t="shared" si="3"/>
        <v>1238</v>
      </c>
      <c r="B1241" s="90"/>
      <c r="C1241" s="90"/>
      <c r="D1241" s="90"/>
      <c r="E1241" s="90"/>
      <c r="F1241" s="92"/>
      <c r="G1241" s="90"/>
      <c r="H1241" s="90"/>
      <c r="I1241" s="73"/>
    </row>
    <row r="1242">
      <c r="A1242" s="16">
        <f t="shared" si="3"/>
        <v>1239</v>
      </c>
      <c r="B1242" s="90"/>
      <c r="C1242" s="90"/>
      <c r="D1242" s="90"/>
      <c r="E1242" s="90"/>
      <c r="F1242" s="92"/>
      <c r="G1242" s="90"/>
      <c r="H1242" s="90"/>
      <c r="I1242" s="73"/>
    </row>
    <row r="1243">
      <c r="A1243" s="16">
        <f t="shared" si="3"/>
        <v>1240</v>
      </c>
      <c r="B1243" s="90"/>
      <c r="C1243" s="90"/>
      <c r="D1243" s="90"/>
      <c r="E1243" s="90"/>
      <c r="F1243" s="92"/>
      <c r="G1243" s="90"/>
      <c r="H1243" s="90"/>
      <c r="I1243" s="73"/>
    </row>
    <row r="1244">
      <c r="A1244" s="16">
        <f t="shared" si="3"/>
        <v>1241</v>
      </c>
      <c r="B1244" s="90"/>
      <c r="C1244" s="90"/>
      <c r="D1244" s="90"/>
      <c r="E1244" s="90"/>
      <c r="F1244" s="92"/>
      <c r="G1244" s="90"/>
      <c r="H1244" s="90"/>
      <c r="I1244" s="73"/>
    </row>
    <row r="1245">
      <c r="A1245" s="16">
        <f t="shared" si="3"/>
        <v>1242</v>
      </c>
      <c r="B1245" s="90"/>
      <c r="C1245" s="90"/>
      <c r="D1245" s="90"/>
      <c r="E1245" s="90"/>
      <c r="F1245" s="92"/>
      <c r="G1245" s="90"/>
      <c r="H1245" s="90"/>
      <c r="I1245" s="73"/>
    </row>
    <row r="1246">
      <c r="A1246" s="16">
        <f t="shared" si="3"/>
        <v>1243</v>
      </c>
      <c r="B1246" s="90"/>
      <c r="C1246" s="90"/>
      <c r="D1246" s="90"/>
      <c r="E1246" s="90"/>
      <c r="F1246" s="92"/>
      <c r="G1246" s="90"/>
      <c r="H1246" s="90"/>
      <c r="I1246" s="73"/>
    </row>
    <row r="1247">
      <c r="A1247" s="16">
        <f t="shared" si="3"/>
        <v>1244</v>
      </c>
      <c r="B1247" s="90"/>
      <c r="C1247" s="90"/>
      <c r="D1247" s="90"/>
      <c r="E1247" s="90"/>
      <c r="F1247" s="92"/>
      <c r="G1247" s="90"/>
      <c r="H1247" s="90"/>
      <c r="I1247" s="73"/>
    </row>
    <row r="1248">
      <c r="A1248" s="16">
        <f t="shared" si="3"/>
        <v>1245</v>
      </c>
      <c r="B1248" s="90"/>
      <c r="C1248" s="90"/>
      <c r="D1248" s="90"/>
      <c r="E1248" s="90"/>
      <c r="F1248" s="92"/>
      <c r="G1248" s="90"/>
      <c r="H1248" s="90"/>
      <c r="I1248" s="73"/>
    </row>
    <row r="1249">
      <c r="A1249" s="16">
        <f t="shared" si="3"/>
        <v>1246</v>
      </c>
      <c r="B1249" s="90"/>
      <c r="C1249" s="90"/>
      <c r="D1249" s="90"/>
      <c r="E1249" s="90"/>
      <c r="F1249" s="92"/>
      <c r="G1249" s="90"/>
      <c r="H1249" s="90"/>
      <c r="I1249" s="73"/>
    </row>
    <row r="1250">
      <c r="A1250" s="16">
        <f t="shared" si="3"/>
        <v>1247</v>
      </c>
      <c r="B1250" s="90"/>
      <c r="C1250" s="90"/>
      <c r="D1250" s="90"/>
      <c r="E1250" s="90"/>
      <c r="F1250" s="92"/>
      <c r="G1250" s="90"/>
      <c r="H1250" s="90"/>
      <c r="I1250" s="73"/>
    </row>
    <row r="1251">
      <c r="A1251" s="16">
        <f t="shared" si="3"/>
        <v>1248</v>
      </c>
      <c r="B1251" s="90"/>
      <c r="C1251" s="90"/>
      <c r="D1251" s="90"/>
      <c r="E1251" s="90"/>
      <c r="F1251" s="92"/>
      <c r="G1251" s="90"/>
      <c r="H1251" s="90"/>
      <c r="I1251" s="73"/>
    </row>
    <row r="1252">
      <c r="A1252" s="16">
        <f t="shared" si="3"/>
        <v>1249</v>
      </c>
      <c r="B1252" s="90"/>
      <c r="C1252" s="90"/>
      <c r="D1252" s="90"/>
      <c r="E1252" s="90"/>
      <c r="F1252" s="92"/>
      <c r="G1252" s="90"/>
      <c r="H1252" s="90"/>
      <c r="I1252" s="73"/>
    </row>
    <row r="1253">
      <c r="A1253" s="16">
        <f t="shared" si="3"/>
        <v>1250</v>
      </c>
      <c r="B1253" s="90"/>
      <c r="C1253" s="90"/>
      <c r="D1253" s="90"/>
      <c r="E1253" s="90"/>
      <c r="F1253" s="92"/>
      <c r="G1253" s="90"/>
      <c r="H1253" s="90"/>
      <c r="I1253" s="73"/>
    </row>
    <row r="1254">
      <c r="A1254" s="16">
        <f t="shared" si="3"/>
        <v>1251</v>
      </c>
      <c r="B1254" s="90"/>
      <c r="C1254" s="90"/>
      <c r="D1254" s="90"/>
      <c r="E1254" s="90"/>
      <c r="F1254" s="92"/>
      <c r="G1254" s="90"/>
      <c r="H1254" s="90"/>
      <c r="I1254" s="73"/>
    </row>
    <row r="1255">
      <c r="A1255" s="16">
        <f t="shared" si="3"/>
        <v>1252</v>
      </c>
      <c r="B1255" s="90"/>
      <c r="C1255" s="90"/>
      <c r="D1255" s="90"/>
      <c r="E1255" s="90"/>
      <c r="F1255" s="92"/>
      <c r="G1255" s="90"/>
      <c r="H1255" s="90"/>
      <c r="I1255" s="73"/>
    </row>
    <row r="1256">
      <c r="A1256" s="16">
        <f t="shared" si="3"/>
        <v>1253</v>
      </c>
      <c r="B1256" s="90"/>
      <c r="C1256" s="90"/>
      <c r="D1256" s="90"/>
      <c r="E1256" s="90"/>
      <c r="F1256" s="92"/>
      <c r="G1256" s="90"/>
      <c r="H1256" s="90"/>
      <c r="I1256" s="73"/>
    </row>
    <row r="1257">
      <c r="A1257" s="16">
        <f t="shared" si="3"/>
        <v>1254</v>
      </c>
      <c r="B1257" s="90"/>
      <c r="C1257" s="90"/>
      <c r="D1257" s="90"/>
      <c r="E1257" s="90"/>
      <c r="F1257" s="92"/>
      <c r="G1257" s="90"/>
      <c r="H1257" s="90"/>
      <c r="I1257" s="73"/>
    </row>
    <row r="1258">
      <c r="A1258" s="16">
        <f t="shared" si="3"/>
        <v>1255</v>
      </c>
      <c r="B1258" s="90"/>
      <c r="C1258" s="90"/>
      <c r="D1258" s="90"/>
      <c r="E1258" s="90"/>
      <c r="F1258" s="92"/>
      <c r="G1258" s="90"/>
      <c r="H1258" s="90"/>
      <c r="I1258" s="73"/>
    </row>
    <row r="1259">
      <c r="A1259" s="16">
        <f t="shared" si="3"/>
        <v>1256</v>
      </c>
      <c r="B1259" s="90"/>
      <c r="C1259" s="90"/>
      <c r="D1259" s="90"/>
      <c r="E1259" s="90"/>
      <c r="F1259" s="92"/>
      <c r="G1259" s="90"/>
      <c r="H1259" s="90"/>
      <c r="I1259" s="73"/>
    </row>
    <row r="1260">
      <c r="A1260" s="16">
        <f t="shared" si="3"/>
        <v>1257</v>
      </c>
      <c r="B1260" s="90"/>
      <c r="C1260" s="90"/>
      <c r="D1260" s="90"/>
      <c r="E1260" s="90"/>
      <c r="F1260" s="92"/>
      <c r="G1260" s="90"/>
      <c r="H1260" s="90"/>
      <c r="I1260" s="73"/>
    </row>
    <row r="1261">
      <c r="A1261" s="16">
        <f t="shared" si="3"/>
        <v>1258</v>
      </c>
      <c r="B1261" s="90"/>
      <c r="C1261" s="90"/>
      <c r="D1261" s="90"/>
      <c r="E1261" s="90"/>
      <c r="F1261" s="92"/>
      <c r="G1261" s="90"/>
      <c r="H1261" s="90"/>
      <c r="I1261" s="73"/>
    </row>
    <row r="1262">
      <c r="A1262" s="16">
        <f t="shared" si="3"/>
        <v>1259</v>
      </c>
      <c r="B1262" s="90"/>
      <c r="C1262" s="90"/>
      <c r="D1262" s="90"/>
      <c r="E1262" s="90"/>
      <c r="F1262" s="92"/>
      <c r="G1262" s="90"/>
      <c r="H1262" s="90"/>
      <c r="I1262" s="73"/>
    </row>
    <row r="1263">
      <c r="A1263" s="16">
        <f t="shared" si="3"/>
        <v>1260</v>
      </c>
      <c r="B1263" s="90"/>
      <c r="C1263" s="90"/>
      <c r="D1263" s="90"/>
      <c r="E1263" s="90"/>
      <c r="F1263" s="92"/>
      <c r="G1263" s="90"/>
      <c r="H1263" s="90"/>
      <c r="I1263" s="73"/>
    </row>
    <row r="1264">
      <c r="A1264" s="16">
        <f t="shared" si="3"/>
        <v>1261</v>
      </c>
      <c r="B1264" s="90"/>
      <c r="C1264" s="90"/>
      <c r="D1264" s="90"/>
      <c r="E1264" s="90"/>
      <c r="F1264" s="92"/>
      <c r="G1264" s="90"/>
      <c r="H1264" s="90"/>
      <c r="I1264" s="73"/>
    </row>
    <row r="1265">
      <c r="A1265" s="16">
        <f t="shared" si="3"/>
        <v>1262</v>
      </c>
      <c r="B1265" s="90"/>
      <c r="C1265" s="90"/>
      <c r="D1265" s="90"/>
      <c r="E1265" s="90"/>
      <c r="F1265" s="92"/>
      <c r="G1265" s="90"/>
      <c r="H1265" s="90"/>
      <c r="I1265" s="73"/>
    </row>
    <row r="1266">
      <c r="A1266" s="16">
        <f t="shared" si="3"/>
        <v>1263</v>
      </c>
      <c r="B1266" s="90"/>
      <c r="C1266" s="90"/>
      <c r="D1266" s="90"/>
      <c r="E1266" s="90"/>
      <c r="F1266" s="92"/>
      <c r="G1266" s="90"/>
      <c r="H1266" s="90"/>
      <c r="I1266" s="73"/>
    </row>
    <row r="1267">
      <c r="A1267" s="16">
        <f t="shared" si="3"/>
        <v>1264</v>
      </c>
      <c r="B1267" s="90"/>
      <c r="C1267" s="90"/>
      <c r="D1267" s="90"/>
      <c r="E1267" s="90"/>
      <c r="F1267" s="92"/>
      <c r="G1267" s="90"/>
      <c r="H1267" s="90"/>
      <c r="I1267" s="73"/>
    </row>
    <row r="1268">
      <c r="A1268" s="16">
        <f t="shared" si="3"/>
        <v>1265</v>
      </c>
      <c r="B1268" s="90"/>
      <c r="C1268" s="90"/>
      <c r="D1268" s="90"/>
      <c r="E1268" s="90"/>
      <c r="F1268" s="92"/>
      <c r="G1268" s="90"/>
      <c r="H1268" s="90"/>
      <c r="I1268" s="73"/>
    </row>
    <row r="1269">
      <c r="A1269" s="16">
        <f t="shared" si="3"/>
        <v>1266</v>
      </c>
      <c r="B1269" s="90"/>
      <c r="C1269" s="90"/>
      <c r="D1269" s="90"/>
      <c r="E1269" s="90"/>
      <c r="F1269" s="92"/>
      <c r="G1269" s="90"/>
      <c r="H1269" s="90"/>
      <c r="I1269" s="73"/>
    </row>
    <row r="1270">
      <c r="A1270" s="16">
        <f t="shared" si="3"/>
        <v>1267</v>
      </c>
      <c r="B1270" s="90"/>
      <c r="C1270" s="90"/>
      <c r="D1270" s="90"/>
      <c r="E1270" s="90"/>
      <c r="F1270" s="92"/>
      <c r="G1270" s="90"/>
      <c r="H1270" s="90"/>
      <c r="I1270" s="73"/>
    </row>
    <row r="1271">
      <c r="A1271" s="16">
        <f t="shared" si="3"/>
        <v>1268</v>
      </c>
      <c r="B1271" s="90"/>
      <c r="C1271" s="90"/>
      <c r="D1271" s="90"/>
      <c r="E1271" s="90"/>
      <c r="F1271" s="92"/>
      <c r="G1271" s="90"/>
      <c r="H1271" s="90"/>
      <c r="I1271" s="73"/>
    </row>
    <row r="1272">
      <c r="A1272" s="16">
        <f t="shared" si="3"/>
        <v>1269</v>
      </c>
      <c r="B1272" s="90"/>
      <c r="C1272" s="90"/>
      <c r="D1272" s="90"/>
      <c r="E1272" s="90"/>
      <c r="F1272" s="92"/>
      <c r="G1272" s="90"/>
      <c r="H1272" s="90"/>
      <c r="I1272" s="73"/>
    </row>
    <row r="1273">
      <c r="A1273" s="16">
        <f t="shared" si="3"/>
        <v>1270</v>
      </c>
      <c r="B1273" s="90"/>
      <c r="C1273" s="90"/>
      <c r="D1273" s="90"/>
      <c r="E1273" s="90"/>
      <c r="F1273" s="92"/>
      <c r="G1273" s="90"/>
      <c r="H1273" s="90"/>
      <c r="I1273" s="73"/>
    </row>
    <row r="1274">
      <c r="A1274" s="16">
        <f t="shared" si="3"/>
        <v>1271</v>
      </c>
      <c r="B1274" s="90"/>
      <c r="C1274" s="90"/>
      <c r="D1274" s="90"/>
      <c r="E1274" s="90"/>
      <c r="F1274" s="92"/>
      <c r="G1274" s="90"/>
      <c r="H1274" s="90"/>
      <c r="I1274" s="73"/>
    </row>
    <row r="1275">
      <c r="A1275" s="16">
        <f t="shared" si="3"/>
        <v>1272</v>
      </c>
      <c r="B1275" s="90"/>
      <c r="C1275" s="90"/>
      <c r="D1275" s="90"/>
      <c r="E1275" s="90"/>
      <c r="F1275" s="92"/>
      <c r="G1275" s="90"/>
      <c r="H1275" s="90"/>
      <c r="I1275" s="73"/>
    </row>
    <row r="1276">
      <c r="A1276" s="16">
        <f t="shared" si="3"/>
        <v>1273</v>
      </c>
      <c r="B1276" s="90"/>
      <c r="C1276" s="90"/>
      <c r="D1276" s="90"/>
      <c r="E1276" s="90"/>
      <c r="F1276" s="92"/>
      <c r="G1276" s="90"/>
      <c r="H1276" s="90"/>
      <c r="I1276" s="73"/>
    </row>
    <row r="1277">
      <c r="A1277" s="16">
        <f t="shared" si="3"/>
        <v>1274</v>
      </c>
      <c r="B1277" s="90"/>
      <c r="C1277" s="90"/>
      <c r="D1277" s="90"/>
      <c r="E1277" s="90"/>
      <c r="F1277" s="92"/>
      <c r="G1277" s="90"/>
      <c r="H1277" s="90"/>
      <c r="I1277" s="73"/>
    </row>
    <row r="1278">
      <c r="A1278" s="16">
        <f t="shared" si="3"/>
        <v>1275</v>
      </c>
      <c r="B1278" s="90"/>
      <c r="C1278" s="90"/>
      <c r="D1278" s="90"/>
      <c r="E1278" s="90"/>
      <c r="F1278" s="92"/>
      <c r="G1278" s="90"/>
      <c r="H1278" s="90"/>
      <c r="I1278" s="73"/>
    </row>
    <row r="1279">
      <c r="A1279" s="16">
        <f t="shared" si="3"/>
        <v>1276</v>
      </c>
      <c r="B1279" s="90"/>
      <c r="C1279" s="90"/>
      <c r="D1279" s="90"/>
      <c r="E1279" s="90"/>
      <c r="F1279" s="92"/>
      <c r="G1279" s="90"/>
      <c r="H1279" s="90"/>
      <c r="I1279" s="73"/>
    </row>
    <row r="1280">
      <c r="A1280" s="16">
        <f t="shared" si="3"/>
        <v>1277</v>
      </c>
      <c r="B1280" s="90"/>
      <c r="C1280" s="90"/>
      <c r="D1280" s="90"/>
      <c r="E1280" s="90"/>
      <c r="F1280" s="92"/>
      <c r="G1280" s="90"/>
      <c r="H1280" s="90"/>
      <c r="I1280" s="73"/>
    </row>
    <row r="1281">
      <c r="A1281" s="16">
        <f t="shared" si="3"/>
        <v>1278</v>
      </c>
      <c r="B1281" s="90"/>
      <c r="C1281" s="90"/>
      <c r="D1281" s="90"/>
      <c r="E1281" s="90"/>
      <c r="F1281" s="92"/>
      <c r="G1281" s="90"/>
      <c r="H1281" s="90"/>
      <c r="I1281" s="73"/>
    </row>
    <row r="1282">
      <c r="A1282" s="16">
        <f t="shared" si="3"/>
        <v>1279</v>
      </c>
      <c r="B1282" s="90"/>
      <c r="C1282" s="90"/>
      <c r="D1282" s="90"/>
      <c r="E1282" s="90"/>
      <c r="F1282" s="92"/>
      <c r="G1282" s="90"/>
      <c r="H1282" s="90"/>
      <c r="I1282" s="73"/>
    </row>
    <row r="1283">
      <c r="A1283" s="16">
        <f t="shared" si="3"/>
        <v>1280</v>
      </c>
      <c r="B1283" s="90"/>
      <c r="C1283" s="90"/>
      <c r="D1283" s="90"/>
      <c r="E1283" s="90"/>
      <c r="F1283" s="92"/>
      <c r="G1283" s="90"/>
      <c r="H1283" s="90"/>
      <c r="I1283" s="73"/>
    </row>
    <row r="1284">
      <c r="A1284" s="16">
        <f t="shared" si="3"/>
        <v>1281</v>
      </c>
      <c r="B1284" s="90"/>
      <c r="C1284" s="90"/>
      <c r="D1284" s="90"/>
      <c r="E1284" s="90"/>
      <c r="F1284" s="92"/>
      <c r="G1284" s="90"/>
      <c r="H1284" s="90"/>
      <c r="I1284" s="73"/>
    </row>
    <row r="1285">
      <c r="A1285" s="16">
        <f t="shared" si="3"/>
        <v>1282</v>
      </c>
      <c r="B1285" s="90"/>
      <c r="C1285" s="90"/>
      <c r="D1285" s="90"/>
      <c r="E1285" s="90"/>
      <c r="F1285" s="92"/>
      <c r="G1285" s="90"/>
      <c r="H1285" s="90"/>
      <c r="I1285" s="73"/>
    </row>
    <row r="1286">
      <c r="A1286" s="16">
        <f t="shared" si="3"/>
        <v>1283</v>
      </c>
      <c r="B1286" s="90"/>
      <c r="C1286" s="90"/>
      <c r="D1286" s="90"/>
      <c r="E1286" s="90"/>
      <c r="F1286" s="92"/>
      <c r="G1286" s="90"/>
      <c r="H1286" s="90"/>
      <c r="I1286" s="73"/>
    </row>
    <row r="1287">
      <c r="A1287" s="16">
        <f t="shared" si="3"/>
        <v>1284</v>
      </c>
      <c r="B1287" s="90"/>
      <c r="C1287" s="90"/>
      <c r="D1287" s="90"/>
      <c r="E1287" s="90"/>
      <c r="F1287" s="92"/>
      <c r="G1287" s="90"/>
      <c r="H1287" s="90"/>
      <c r="I1287" s="73"/>
    </row>
    <row r="1288">
      <c r="A1288" s="16">
        <f t="shared" si="3"/>
        <v>1285</v>
      </c>
      <c r="B1288" s="90"/>
      <c r="C1288" s="90"/>
      <c r="D1288" s="90"/>
      <c r="E1288" s="90"/>
      <c r="F1288" s="92"/>
      <c r="G1288" s="90"/>
      <c r="H1288" s="90"/>
      <c r="I1288" s="73"/>
    </row>
    <row r="1289">
      <c r="A1289" s="16">
        <f t="shared" si="3"/>
        <v>1286</v>
      </c>
      <c r="B1289" s="90"/>
      <c r="C1289" s="90"/>
      <c r="D1289" s="90"/>
      <c r="E1289" s="90"/>
      <c r="F1289" s="92"/>
      <c r="G1289" s="90"/>
      <c r="H1289" s="90"/>
      <c r="I1289" s="73"/>
    </row>
    <row r="1290">
      <c r="A1290" s="16">
        <f t="shared" si="3"/>
        <v>1287</v>
      </c>
      <c r="B1290" s="90"/>
      <c r="C1290" s="90"/>
      <c r="D1290" s="90"/>
      <c r="E1290" s="90"/>
      <c r="F1290" s="92"/>
      <c r="G1290" s="90"/>
      <c r="H1290" s="90"/>
      <c r="I1290" s="73"/>
    </row>
    <row r="1291">
      <c r="A1291" s="16">
        <f t="shared" si="3"/>
        <v>1288</v>
      </c>
      <c r="B1291" s="90"/>
      <c r="C1291" s="90"/>
      <c r="D1291" s="90"/>
      <c r="E1291" s="90"/>
      <c r="F1291" s="92"/>
      <c r="G1291" s="90"/>
      <c r="H1291" s="90"/>
      <c r="I1291" s="73"/>
    </row>
    <row r="1292">
      <c r="A1292" s="16">
        <f t="shared" si="3"/>
        <v>1289</v>
      </c>
      <c r="B1292" s="90"/>
      <c r="C1292" s="90"/>
      <c r="D1292" s="90"/>
      <c r="E1292" s="90"/>
      <c r="F1292" s="92"/>
      <c r="G1292" s="90"/>
      <c r="H1292" s="90"/>
      <c r="I1292" s="73"/>
    </row>
    <row r="1293">
      <c r="A1293" s="16">
        <f t="shared" si="3"/>
        <v>1290</v>
      </c>
      <c r="B1293" s="90"/>
      <c r="C1293" s="90"/>
      <c r="D1293" s="90"/>
      <c r="E1293" s="90"/>
      <c r="F1293" s="92"/>
      <c r="G1293" s="90"/>
      <c r="H1293" s="90"/>
      <c r="I1293" s="73"/>
    </row>
    <row r="1294">
      <c r="A1294" s="16">
        <f t="shared" si="3"/>
        <v>1291</v>
      </c>
      <c r="B1294" s="90"/>
      <c r="C1294" s="90"/>
      <c r="D1294" s="90"/>
      <c r="E1294" s="90"/>
      <c r="F1294" s="92"/>
      <c r="G1294" s="90"/>
      <c r="H1294" s="90"/>
      <c r="I1294" s="73"/>
    </row>
    <row r="1295">
      <c r="A1295" s="16">
        <f t="shared" si="3"/>
        <v>1292</v>
      </c>
      <c r="B1295" s="90"/>
      <c r="C1295" s="90"/>
      <c r="D1295" s="90"/>
      <c r="E1295" s="90"/>
      <c r="F1295" s="92"/>
      <c r="G1295" s="90"/>
      <c r="H1295" s="90"/>
      <c r="I1295" s="73"/>
    </row>
    <row r="1296">
      <c r="A1296" s="16">
        <f t="shared" si="3"/>
        <v>1293</v>
      </c>
      <c r="B1296" s="90"/>
      <c r="C1296" s="90"/>
      <c r="D1296" s="90"/>
      <c r="E1296" s="90"/>
      <c r="F1296" s="92"/>
      <c r="G1296" s="90"/>
      <c r="H1296" s="90"/>
      <c r="I1296" s="73"/>
    </row>
    <row r="1297">
      <c r="A1297" s="16">
        <f t="shared" si="3"/>
        <v>1294</v>
      </c>
      <c r="B1297" s="90"/>
      <c r="C1297" s="90"/>
      <c r="D1297" s="90"/>
      <c r="E1297" s="90"/>
      <c r="F1297" s="92"/>
      <c r="G1297" s="90"/>
      <c r="H1297" s="90"/>
      <c r="I1297" s="73"/>
    </row>
    <row r="1298">
      <c r="A1298" s="16">
        <f t="shared" si="3"/>
        <v>1295</v>
      </c>
      <c r="B1298" s="90"/>
      <c r="C1298" s="90"/>
      <c r="D1298" s="90"/>
      <c r="E1298" s="90"/>
      <c r="F1298" s="92"/>
      <c r="G1298" s="90"/>
      <c r="H1298" s="90"/>
      <c r="I1298" s="73"/>
    </row>
    <row r="1299">
      <c r="A1299" s="16">
        <f t="shared" si="3"/>
        <v>1296</v>
      </c>
      <c r="B1299" s="90"/>
      <c r="C1299" s="90"/>
      <c r="D1299" s="90"/>
      <c r="E1299" s="90"/>
      <c r="F1299" s="92"/>
      <c r="G1299" s="90"/>
      <c r="H1299" s="90"/>
      <c r="I1299" s="73"/>
    </row>
    <row r="1300">
      <c r="A1300" s="16">
        <f t="shared" si="3"/>
        <v>1297</v>
      </c>
      <c r="B1300" s="90"/>
      <c r="C1300" s="90"/>
      <c r="D1300" s="90"/>
      <c r="E1300" s="90"/>
      <c r="F1300" s="92"/>
      <c r="G1300" s="90"/>
      <c r="H1300" s="90"/>
      <c r="I1300" s="73"/>
    </row>
    <row r="1301">
      <c r="A1301" s="16">
        <f t="shared" si="3"/>
        <v>1298</v>
      </c>
      <c r="B1301" s="90"/>
      <c r="C1301" s="90"/>
      <c r="D1301" s="90"/>
      <c r="E1301" s="90"/>
      <c r="F1301" s="92"/>
      <c r="G1301" s="90"/>
      <c r="H1301" s="90"/>
      <c r="I1301" s="73"/>
    </row>
    <row r="1302">
      <c r="A1302" s="16">
        <f t="shared" si="3"/>
        <v>1299</v>
      </c>
      <c r="B1302" s="90"/>
      <c r="C1302" s="90"/>
      <c r="D1302" s="90"/>
      <c r="E1302" s="90"/>
      <c r="F1302" s="92"/>
      <c r="G1302" s="90"/>
      <c r="H1302" s="90"/>
      <c r="I1302" s="73"/>
    </row>
    <row r="1303">
      <c r="A1303" s="16">
        <f t="shared" si="3"/>
        <v>1300</v>
      </c>
      <c r="B1303" s="90"/>
      <c r="C1303" s="90"/>
      <c r="D1303" s="90"/>
      <c r="E1303" s="90"/>
      <c r="F1303" s="92"/>
      <c r="G1303" s="90"/>
      <c r="H1303" s="90"/>
      <c r="I1303" s="73"/>
    </row>
    <row r="1304">
      <c r="A1304" s="16">
        <f t="shared" si="3"/>
        <v>1301</v>
      </c>
      <c r="B1304" s="90"/>
      <c r="C1304" s="90"/>
      <c r="D1304" s="90"/>
      <c r="E1304" s="90"/>
      <c r="F1304" s="92"/>
      <c r="G1304" s="90"/>
      <c r="H1304" s="90"/>
      <c r="I1304" s="73"/>
    </row>
    <row r="1305">
      <c r="A1305" s="16">
        <f t="shared" si="3"/>
        <v>1302</v>
      </c>
      <c r="B1305" s="90"/>
      <c r="C1305" s="90"/>
      <c r="D1305" s="90"/>
      <c r="E1305" s="90"/>
      <c r="F1305" s="92"/>
      <c r="G1305" s="90"/>
      <c r="H1305" s="90"/>
      <c r="I1305" s="73"/>
    </row>
    <row r="1306">
      <c r="A1306" s="16">
        <f t="shared" si="3"/>
        <v>1303</v>
      </c>
      <c r="B1306" s="90"/>
      <c r="C1306" s="90"/>
      <c r="D1306" s="90"/>
      <c r="E1306" s="90"/>
      <c r="F1306" s="92"/>
      <c r="G1306" s="90"/>
      <c r="H1306" s="90"/>
      <c r="I1306" s="73"/>
    </row>
    <row r="1307">
      <c r="A1307" s="16">
        <f t="shared" si="3"/>
        <v>1304</v>
      </c>
      <c r="B1307" s="90"/>
      <c r="C1307" s="90"/>
      <c r="D1307" s="90"/>
      <c r="E1307" s="90"/>
      <c r="F1307" s="92"/>
      <c r="G1307" s="90"/>
      <c r="H1307" s="90"/>
      <c r="I1307" s="73"/>
    </row>
    <row r="1308">
      <c r="A1308" s="16">
        <f t="shared" si="3"/>
        <v>1305</v>
      </c>
      <c r="B1308" s="90"/>
      <c r="C1308" s="90"/>
      <c r="D1308" s="90"/>
      <c r="E1308" s="90"/>
      <c r="F1308" s="92"/>
      <c r="G1308" s="90"/>
      <c r="H1308" s="90"/>
      <c r="I1308" s="73"/>
    </row>
    <row r="1309">
      <c r="A1309" s="16">
        <f t="shared" si="3"/>
        <v>1306</v>
      </c>
      <c r="B1309" s="90"/>
      <c r="C1309" s="90"/>
      <c r="D1309" s="90"/>
      <c r="E1309" s="90"/>
      <c r="F1309" s="92"/>
      <c r="G1309" s="90"/>
      <c r="H1309" s="90"/>
      <c r="I1309" s="73"/>
    </row>
    <row r="1310">
      <c r="A1310" s="16">
        <f t="shared" si="3"/>
        <v>1307</v>
      </c>
      <c r="B1310" s="90"/>
      <c r="C1310" s="90"/>
      <c r="D1310" s="90"/>
      <c r="E1310" s="90"/>
      <c r="F1310" s="92"/>
      <c r="G1310" s="90"/>
      <c r="H1310" s="90"/>
      <c r="I1310" s="73"/>
    </row>
    <row r="1311">
      <c r="A1311" s="16">
        <f t="shared" si="3"/>
        <v>1308</v>
      </c>
      <c r="B1311" s="90"/>
      <c r="C1311" s="90"/>
      <c r="D1311" s="90"/>
      <c r="E1311" s="90"/>
      <c r="F1311" s="92"/>
      <c r="G1311" s="90"/>
      <c r="H1311" s="90"/>
      <c r="I1311" s="73"/>
    </row>
    <row r="1312">
      <c r="A1312" s="16">
        <f t="shared" si="3"/>
        <v>1309</v>
      </c>
      <c r="B1312" s="90"/>
      <c r="C1312" s="90"/>
      <c r="D1312" s="90"/>
      <c r="E1312" s="90"/>
      <c r="F1312" s="92"/>
      <c r="G1312" s="90"/>
      <c r="H1312" s="90"/>
      <c r="I1312" s="73"/>
    </row>
    <row r="1313">
      <c r="A1313" s="16">
        <f t="shared" si="3"/>
        <v>1310</v>
      </c>
      <c r="B1313" s="90"/>
      <c r="C1313" s="90"/>
      <c r="D1313" s="90"/>
      <c r="E1313" s="90"/>
      <c r="F1313" s="92"/>
      <c r="G1313" s="90"/>
      <c r="H1313" s="90"/>
      <c r="I1313" s="73"/>
    </row>
    <row r="1314">
      <c r="A1314" s="16">
        <f t="shared" si="3"/>
        <v>1311</v>
      </c>
      <c r="B1314" s="90"/>
      <c r="C1314" s="90"/>
      <c r="D1314" s="90"/>
      <c r="E1314" s="90"/>
      <c r="F1314" s="92"/>
      <c r="G1314" s="90"/>
      <c r="H1314" s="90"/>
      <c r="I1314" s="73"/>
    </row>
    <row r="1315">
      <c r="A1315" s="16">
        <f t="shared" si="3"/>
        <v>1312</v>
      </c>
      <c r="B1315" s="90"/>
      <c r="C1315" s="90"/>
      <c r="D1315" s="90"/>
      <c r="E1315" s="90"/>
      <c r="F1315" s="92"/>
      <c r="G1315" s="90"/>
      <c r="H1315" s="90"/>
      <c r="I1315" s="73"/>
    </row>
    <row r="1316">
      <c r="A1316" s="16">
        <f t="shared" si="3"/>
        <v>1313</v>
      </c>
      <c r="B1316" s="90"/>
      <c r="C1316" s="90"/>
      <c r="D1316" s="90"/>
      <c r="E1316" s="90"/>
      <c r="F1316" s="92"/>
      <c r="G1316" s="90"/>
      <c r="H1316" s="90"/>
      <c r="I1316" s="73"/>
    </row>
    <row r="1317">
      <c r="A1317" s="16">
        <f t="shared" si="3"/>
        <v>1314</v>
      </c>
      <c r="B1317" s="90"/>
      <c r="C1317" s="90"/>
      <c r="D1317" s="90"/>
      <c r="E1317" s="90"/>
      <c r="F1317" s="92"/>
      <c r="G1317" s="90"/>
      <c r="H1317" s="90"/>
      <c r="I1317" s="73"/>
    </row>
    <row r="1318">
      <c r="A1318" s="16">
        <f t="shared" si="3"/>
        <v>1315</v>
      </c>
      <c r="B1318" s="90"/>
      <c r="C1318" s="90"/>
      <c r="D1318" s="90"/>
      <c r="E1318" s="90"/>
      <c r="F1318" s="92"/>
      <c r="G1318" s="90"/>
      <c r="H1318" s="90"/>
      <c r="I1318" s="73"/>
    </row>
    <row r="1319">
      <c r="A1319" s="16">
        <f t="shared" si="3"/>
        <v>1316</v>
      </c>
      <c r="B1319" s="90"/>
      <c r="C1319" s="90"/>
      <c r="D1319" s="90"/>
      <c r="E1319" s="90"/>
      <c r="F1319" s="92"/>
      <c r="G1319" s="90"/>
      <c r="H1319" s="90"/>
      <c r="I1319" s="73"/>
    </row>
    <row r="1320">
      <c r="A1320" s="16">
        <f t="shared" si="3"/>
        <v>1317</v>
      </c>
      <c r="B1320" s="90"/>
      <c r="C1320" s="90"/>
      <c r="D1320" s="90"/>
      <c r="E1320" s="90"/>
      <c r="F1320" s="92"/>
      <c r="G1320" s="90"/>
      <c r="H1320" s="90"/>
      <c r="I1320" s="73"/>
    </row>
    <row r="1321">
      <c r="A1321" s="16">
        <f t="shared" si="3"/>
        <v>1318</v>
      </c>
      <c r="B1321" s="90"/>
      <c r="C1321" s="90"/>
      <c r="D1321" s="90"/>
      <c r="E1321" s="90"/>
      <c r="F1321" s="92"/>
      <c r="G1321" s="90"/>
      <c r="H1321" s="90"/>
      <c r="I1321" s="73"/>
    </row>
    <row r="1322">
      <c r="A1322" s="16">
        <f t="shared" si="3"/>
        <v>1319</v>
      </c>
      <c r="B1322" s="90"/>
      <c r="C1322" s="90"/>
      <c r="D1322" s="90"/>
      <c r="E1322" s="90"/>
      <c r="F1322" s="92"/>
      <c r="G1322" s="90"/>
      <c r="H1322" s="90"/>
      <c r="I1322" s="73"/>
    </row>
    <row r="1323">
      <c r="A1323" s="16">
        <f t="shared" si="3"/>
        <v>1320</v>
      </c>
      <c r="B1323" s="90"/>
      <c r="C1323" s="90"/>
      <c r="D1323" s="90"/>
      <c r="E1323" s="90"/>
      <c r="F1323" s="92"/>
      <c r="G1323" s="90"/>
      <c r="H1323" s="90"/>
      <c r="I1323" s="73"/>
    </row>
    <row r="1324">
      <c r="A1324" s="16">
        <f t="shared" si="3"/>
        <v>1321</v>
      </c>
      <c r="B1324" s="90"/>
      <c r="C1324" s="90"/>
      <c r="D1324" s="90"/>
      <c r="E1324" s="90"/>
      <c r="F1324" s="92"/>
      <c r="G1324" s="90"/>
      <c r="H1324" s="90"/>
      <c r="I1324" s="73"/>
    </row>
    <row r="1325">
      <c r="A1325" s="16">
        <f t="shared" si="3"/>
        <v>1322</v>
      </c>
      <c r="B1325" s="90"/>
      <c r="C1325" s="90"/>
      <c r="D1325" s="90"/>
      <c r="E1325" s="90"/>
      <c r="F1325" s="92"/>
      <c r="G1325" s="90"/>
      <c r="H1325" s="90"/>
      <c r="I1325" s="73"/>
    </row>
    <row r="1326">
      <c r="A1326" s="16">
        <f t="shared" si="3"/>
        <v>1323</v>
      </c>
      <c r="B1326" s="90"/>
      <c r="C1326" s="90"/>
      <c r="D1326" s="90"/>
      <c r="E1326" s="90"/>
      <c r="F1326" s="92"/>
      <c r="G1326" s="90"/>
      <c r="H1326" s="90"/>
      <c r="I1326" s="73"/>
    </row>
    <row r="1327">
      <c r="A1327" s="16">
        <f t="shared" si="3"/>
        <v>1324</v>
      </c>
      <c r="B1327" s="90"/>
      <c r="C1327" s="90"/>
      <c r="D1327" s="90"/>
      <c r="E1327" s="90"/>
      <c r="F1327" s="92"/>
      <c r="G1327" s="90"/>
      <c r="H1327" s="90"/>
      <c r="I1327" s="73"/>
    </row>
    <row r="1328">
      <c r="A1328" s="16">
        <f t="shared" si="3"/>
        <v>1325</v>
      </c>
      <c r="B1328" s="90"/>
      <c r="C1328" s="90"/>
      <c r="D1328" s="90"/>
      <c r="E1328" s="90"/>
      <c r="F1328" s="92"/>
      <c r="G1328" s="90"/>
      <c r="H1328" s="90"/>
      <c r="I1328" s="73"/>
    </row>
    <row r="1329">
      <c r="A1329" s="16">
        <f t="shared" si="3"/>
        <v>1326</v>
      </c>
      <c r="B1329" s="90"/>
      <c r="C1329" s="90"/>
      <c r="D1329" s="90"/>
      <c r="E1329" s="90"/>
      <c r="F1329" s="92"/>
      <c r="G1329" s="90"/>
      <c r="H1329" s="90"/>
      <c r="I1329" s="73"/>
    </row>
    <row r="1330">
      <c r="A1330" s="16">
        <f t="shared" si="3"/>
        <v>1327</v>
      </c>
      <c r="B1330" s="90"/>
      <c r="C1330" s="90"/>
      <c r="D1330" s="90"/>
      <c r="E1330" s="90"/>
      <c r="F1330" s="92"/>
      <c r="G1330" s="90"/>
      <c r="H1330" s="90"/>
      <c r="I1330" s="73"/>
    </row>
    <row r="1331">
      <c r="A1331" s="16">
        <f t="shared" si="3"/>
        <v>1328</v>
      </c>
      <c r="B1331" s="90"/>
      <c r="C1331" s="90"/>
      <c r="D1331" s="90"/>
      <c r="E1331" s="90"/>
      <c r="F1331" s="92"/>
      <c r="G1331" s="90"/>
      <c r="H1331" s="90"/>
      <c r="I1331" s="73"/>
    </row>
    <row r="1332">
      <c r="A1332" s="16">
        <f t="shared" si="3"/>
        <v>1329</v>
      </c>
      <c r="B1332" s="90"/>
      <c r="C1332" s="90"/>
      <c r="D1332" s="90"/>
      <c r="E1332" s="90"/>
      <c r="F1332" s="92"/>
      <c r="G1332" s="90"/>
      <c r="H1332" s="90"/>
      <c r="I1332" s="73"/>
    </row>
    <row r="1333">
      <c r="A1333" s="16">
        <f t="shared" si="3"/>
        <v>1330</v>
      </c>
      <c r="B1333" s="90"/>
      <c r="C1333" s="90"/>
      <c r="D1333" s="90"/>
      <c r="E1333" s="90"/>
      <c r="F1333" s="92"/>
      <c r="G1333" s="90"/>
      <c r="H1333" s="90"/>
      <c r="I1333" s="73"/>
    </row>
    <row r="1334">
      <c r="A1334" s="16">
        <f t="shared" si="3"/>
        <v>1331</v>
      </c>
      <c r="B1334" s="90"/>
      <c r="C1334" s="90"/>
      <c r="D1334" s="90"/>
      <c r="E1334" s="90"/>
      <c r="F1334" s="92"/>
      <c r="G1334" s="90"/>
      <c r="H1334" s="90"/>
      <c r="I1334" s="73"/>
    </row>
    <row r="1335">
      <c r="A1335" s="16">
        <f t="shared" si="3"/>
        <v>1332</v>
      </c>
      <c r="B1335" s="90"/>
      <c r="C1335" s="90"/>
      <c r="D1335" s="90"/>
      <c r="E1335" s="90"/>
      <c r="F1335" s="92"/>
      <c r="G1335" s="90"/>
      <c r="H1335" s="90"/>
      <c r="I1335" s="73"/>
    </row>
    <row r="1336">
      <c r="A1336" s="16">
        <f t="shared" si="3"/>
        <v>1333</v>
      </c>
      <c r="B1336" s="90"/>
      <c r="C1336" s="90"/>
      <c r="D1336" s="90"/>
      <c r="E1336" s="90"/>
      <c r="F1336" s="92"/>
      <c r="G1336" s="90"/>
      <c r="H1336" s="90"/>
      <c r="I1336" s="73"/>
    </row>
    <row r="1337">
      <c r="A1337" s="16">
        <f t="shared" si="3"/>
        <v>1334</v>
      </c>
      <c r="B1337" s="90"/>
      <c r="C1337" s="90"/>
      <c r="D1337" s="90"/>
      <c r="E1337" s="90"/>
      <c r="F1337" s="92"/>
      <c r="G1337" s="90"/>
      <c r="H1337" s="90"/>
      <c r="I1337" s="73"/>
    </row>
    <row r="1338">
      <c r="A1338" s="16">
        <f t="shared" si="3"/>
        <v>1335</v>
      </c>
      <c r="B1338" s="90"/>
      <c r="C1338" s="90"/>
      <c r="D1338" s="90"/>
      <c r="E1338" s="90"/>
      <c r="F1338" s="92"/>
      <c r="G1338" s="90"/>
      <c r="H1338" s="90"/>
      <c r="I1338" s="73"/>
    </row>
    <row r="1339">
      <c r="A1339" s="16">
        <f t="shared" si="3"/>
        <v>1336</v>
      </c>
      <c r="B1339" s="90"/>
      <c r="C1339" s="90"/>
      <c r="D1339" s="90"/>
      <c r="E1339" s="90"/>
      <c r="F1339" s="92"/>
      <c r="G1339" s="90"/>
      <c r="H1339" s="90"/>
      <c r="I1339" s="73"/>
    </row>
    <row r="1340">
      <c r="A1340" s="16">
        <f t="shared" si="3"/>
        <v>1337</v>
      </c>
      <c r="B1340" s="90"/>
      <c r="C1340" s="90"/>
      <c r="D1340" s="90"/>
      <c r="E1340" s="90"/>
      <c r="F1340" s="92"/>
      <c r="G1340" s="90"/>
      <c r="H1340" s="90"/>
      <c r="I1340" s="73"/>
    </row>
    <row r="1341">
      <c r="A1341" s="16">
        <f t="shared" si="3"/>
        <v>1338</v>
      </c>
      <c r="B1341" s="90"/>
      <c r="C1341" s="90"/>
      <c r="D1341" s="90"/>
      <c r="E1341" s="90"/>
      <c r="F1341" s="92"/>
      <c r="G1341" s="90"/>
      <c r="H1341" s="90"/>
      <c r="I1341" s="73"/>
    </row>
    <row r="1342">
      <c r="A1342" s="16">
        <f t="shared" si="3"/>
        <v>1339</v>
      </c>
      <c r="B1342" s="90"/>
      <c r="C1342" s="90"/>
      <c r="D1342" s="90"/>
      <c r="E1342" s="90"/>
      <c r="F1342" s="92"/>
      <c r="G1342" s="90"/>
      <c r="H1342" s="90"/>
      <c r="I1342" s="73"/>
    </row>
    <row r="1343">
      <c r="A1343" s="16">
        <f t="shared" si="3"/>
        <v>1340</v>
      </c>
      <c r="B1343" s="90"/>
      <c r="C1343" s="90"/>
      <c r="D1343" s="90"/>
      <c r="E1343" s="90"/>
      <c r="F1343" s="92"/>
      <c r="G1343" s="90"/>
      <c r="H1343" s="90"/>
      <c r="I1343" s="73"/>
    </row>
    <row r="1344">
      <c r="A1344" s="16">
        <f t="shared" si="3"/>
        <v>1341</v>
      </c>
      <c r="B1344" s="90"/>
      <c r="C1344" s="90"/>
      <c r="D1344" s="90"/>
      <c r="E1344" s="90"/>
      <c r="F1344" s="92"/>
      <c r="G1344" s="90"/>
      <c r="H1344" s="90"/>
      <c r="I1344" s="73"/>
    </row>
    <row r="1345">
      <c r="A1345" s="16">
        <f t="shared" si="3"/>
        <v>1342</v>
      </c>
      <c r="B1345" s="90"/>
      <c r="C1345" s="90"/>
      <c r="D1345" s="90"/>
      <c r="E1345" s="90"/>
      <c r="F1345" s="92"/>
      <c r="G1345" s="90"/>
      <c r="H1345" s="90"/>
      <c r="I1345" s="73"/>
    </row>
    <row r="1346">
      <c r="A1346" s="16">
        <f t="shared" si="3"/>
        <v>1343</v>
      </c>
      <c r="B1346" s="90"/>
      <c r="C1346" s="90"/>
      <c r="D1346" s="90"/>
      <c r="E1346" s="90"/>
      <c r="F1346" s="92"/>
      <c r="G1346" s="90"/>
      <c r="H1346" s="90"/>
      <c r="I1346" s="73"/>
    </row>
    <row r="1347">
      <c r="A1347" s="16">
        <f t="shared" si="3"/>
        <v>1344</v>
      </c>
      <c r="B1347" s="90"/>
      <c r="C1347" s="90"/>
      <c r="D1347" s="90"/>
      <c r="E1347" s="90"/>
      <c r="F1347" s="92"/>
      <c r="G1347" s="90"/>
      <c r="H1347" s="90"/>
      <c r="I1347" s="73"/>
    </row>
    <row r="1348">
      <c r="A1348" s="16">
        <f t="shared" si="3"/>
        <v>1345</v>
      </c>
      <c r="B1348" s="90"/>
      <c r="C1348" s="90"/>
      <c r="D1348" s="90"/>
      <c r="E1348" s="90"/>
      <c r="F1348" s="92"/>
      <c r="G1348" s="90"/>
      <c r="H1348" s="90"/>
      <c r="I1348" s="73"/>
    </row>
    <row r="1349">
      <c r="A1349" s="16">
        <f t="shared" si="3"/>
        <v>1346</v>
      </c>
      <c r="B1349" s="90"/>
      <c r="C1349" s="90"/>
      <c r="D1349" s="90"/>
      <c r="E1349" s="90"/>
      <c r="F1349" s="92"/>
      <c r="G1349" s="90"/>
      <c r="H1349" s="90"/>
      <c r="I1349" s="73"/>
    </row>
    <row r="1350">
      <c r="A1350" s="16">
        <f t="shared" si="3"/>
        <v>1347</v>
      </c>
      <c r="B1350" s="90"/>
      <c r="C1350" s="90"/>
      <c r="D1350" s="90"/>
      <c r="E1350" s="90"/>
      <c r="F1350" s="92"/>
      <c r="G1350" s="90"/>
      <c r="H1350" s="90"/>
      <c r="I1350" s="73"/>
    </row>
    <row r="1351">
      <c r="A1351" s="16">
        <f t="shared" si="3"/>
        <v>1348</v>
      </c>
      <c r="B1351" s="90"/>
      <c r="C1351" s="90"/>
      <c r="D1351" s="90"/>
      <c r="E1351" s="90"/>
      <c r="F1351" s="92"/>
      <c r="G1351" s="90"/>
      <c r="H1351" s="90"/>
      <c r="I1351" s="73"/>
    </row>
    <row r="1352">
      <c r="A1352" s="16">
        <f t="shared" si="3"/>
        <v>1349</v>
      </c>
      <c r="B1352" s="90"/>
      <c r="C1352" s="90"/>
      <c r="D1352" s="90"/>
      <c r="E1352" s="90"/>
      <c r="F1352" s="92"/>
      <c r="G1352" s="90"/>
      <c r="H1352" s="90"/>
      <c r="I1352" s="73"/>
    </row>
    <row r="1353">
      <c r="A1353" s="16">
        <f t="shared" si="3"/>
        <v>1350</v>
      </c>
      <c r="B1353" s="90"/>
      <c r="C1353" s="90"/>
      <c r="D1353" s="90"/>
      <c r="E1353" s="90"/>
      <c r="F1353" s="92"/>
      <c r="G1353" s="90"/>
      <c r="H1353" s="90"/>
      <c r="I1353" s="73"/>
    </row>
    <row r="1354">
      <c r="A1354" s="16">
        <f t="shared" si="3"/>
        <v>1351</v>
      </c>
      <c r="B1354" s="90"/>
      <c r="C1354" s="90"/>
      <c r="D1354" s="90"/>
      <c r="E1354" s="90"/>
      <c r="F1354" s="92"/>
      <c r="G1354" s="90"/>
      <c r="H1354" s="90"/>
      <c r="I1354" s="73"/>
    </row>
    <row r="1355">
      <c r="A1355" s="16">
        <f t="shared" si="3"/>
        <v>1352</v>
      </c>
      <c r="B1355" s="90"/>
      <c r="C1355" s="90"/>
      <c r="D1355" s="90"/>
      <c r="E1355" s="90"/>
      <c r="F1355" s="92"/>
      <c r="G1355" s="90"/>
      <c r="H1355" s="90"/>
      <c r="I1355" s="73"/>
    </row>
    <row r="1356">
      <c r="A1356" s="16">
        <f t="shared" si="3"/>
        <v>1353</v>
      </c>
      <c r="B1356" s="90"/>
      <c r="C1356" s="90"/>
      <c r="D1356" s="90"/>
      <c r="E1356" s="90"/>
      <c r="F1356" s="92"/>
      <c r="G1356" s="90"/>
      <c r="H1356" s="90"/>
      <c r="I1356" s="73"/>
    </row>
    <row r="1357">
      <c r="A1357" s="16">
        <f t="shared" si="3"/>
        <v>1354</v>
      </c>
      <c r="B1357" s="90"/>
      <c r="C1357" s="90"/>
      <c r="D1357" s="90"/>
      <c r="E1357" s="90"/>
      <c r="F1357" s="92"/>
      <c r="G1357" s="90"/>
      <c r="H1357" s="90"/>
      <c r="I1357" s="73"/>
    </row>
    <row r="1358">
      <c r="A1358" s="16">
        <f t="shared" si="3"/>
        <v>1355</v>
      </c>
      <c r="B1358" s="90"/>
      <c r="C1358" s="90"/>
      <c r="D1358" s="90"/>
      <c r="E1358" s="90"/>
      <c r="F1358" s="92"/>
      <c r="G1358" s="90"/>
      <c r="H1358" s="90"/>
      <c r="I1358" s="73"/>
    </row>
    <row r="1359">
      <c r="A1359" s="16">
        <f t="shared" si="3"/>
        <v>1356</v>
      </c>
      <c r="B1359" s="90"/>
      <c r="C1359" s="90"/>
      <c r="D1359" s="90"/>
      <c r="E1359" s="90"/>
      <c r="F1359" s="92"/>
      <c r="G1359" s="90"/>
      <c r="H1359" s="90"/>
      <c r="I1359" s="73"/>
    </row>
    <row r="1360">
      <c r="A1360" s="16">
        <f t="shared" si="3"/>
        <v>1357</v>
      </c>
      <c r="B1360" s="90"/>
      <c r="C1360" s="90"/>
      <c r="D1360" s="90"/>
      <c r="E1360" s="90"/>
      <c r="F1360" s="92"/>
      <c r="G1360" s="90"/>
      <c r="H1360" s="90"/>
      <c r="I1360" s="73"/>
    </row>
    <row r="1361">
      <c r="A1361" s="16">
        <f t="shared" si="3"/>
        <v>1358</v>
      </c>
      <c r="B1361" s="90"/>
      <c r="C1361" s="90"/>
      <c r="D1361" s="90"/>
      <c r="E1361" s="90"/>
      <c r="F1361" s="92"/>
      <c r="G1361" s="90"/>
      <c r="H1361" s="90"/>
      <c r="I1361" s="73"/>
    </row>
    <row r="1362">
      <c r="A1362" s="16">
        <f t="shared" si="3"/>
        <v>1359</v>
      </c>
      <c r="B1362" s="90"/>
      <c r="C1362" s="90"/>
      <c r="D1362" s="90"/>
      <c r="E1362" s="90"/>
      <c r="F1362" s="92"/>
      <c r="G1362" s="90"/>
      <c r="H1362" s="90"/>
      <c r="I1362" s="73"/>
    </row>
    <row r="1363">
      <c r="A1363" s="16">
        <f t="shared" si="3"/>
        <v>1360</v>
      </c>
      <c r="B1363" s="90"/>
      <c r="C1363" s="90"/>
      <c r="D1363" s="90"/>
      <c r="E1363" s="90"/>
      <c r="F1363" s="92"/>
      <c r="G1363" s="90"/>
      <c r="H1363" s="90"/>
      <c r="I1363" s="73"/>
    </row>
    <row r="1364">
      <c r="A1364" s="16">
        <f t="shared" si="3"/>
        <v>1361</v>
      </c>
      <c r="B1364" s="90"/>
      <c r="C1364" s="90"/>
      <c r="D1364" s="90"/>
      <c r="E1364" s="90"/>
      <c r="F1364" s="92"/>
      <c r="G1364" s="90"/>
      <c r="H1364" s="90"/>
      <c r="I1364" s="73"/>
    </row>
    <row r="1365">
      <c r="A1365" s="16">
        <f t="shared" si="3"/>
        <v>1362</v>
      </c>
      <c r="B1365" s="90"/>
      <c r="C1365" s="90"/>
      <c r="D1365" s="90"/>
      <c r="E1365" s="90"/>
      <c r="F1365" s="92"/>
      <c r="G1365" s="90"/>
      <c r="H1365" s="90"/>
      <c r="I1365" s="73"/>
    </row>
    <row r="1366">
      <c r="A1366" s="16">
        <f t="shared" si="3"/>
        <v>1363</v>
      </c>
      <c r="B1366" s="90"/>
      <c r="C1366" s="90"/>
      <c r="D1366" s="90"/>
      <c r="E1366" s="90"/>
      <c r="F1366" s="92"/>
      <c r="G1366" s="90"/>
      <c r="H1366" s="90"/>
      <c r="I1366" s="73"/>
    </row>
    <row r="1367">
      <c r="A1367" s="16">
        <f t="shared" si="3"/>
        <v>1364</v>
      </c>
      <c r="B1367" s="90"/>
      <c r="C1367" s="90"/>
      <c r="D1367" s="90"/>
      <c r="E1367" s="90"/>
      <c r="F1367" s="92"/>
      <c r="G1367" s="90"/>
      <c r="H1367" s="90"/>
      <c r="I1367" s="73"/>
    </row>
    <row r="1368">
      <c r="A1368" s="16">
        <f t="shared" si="3"/>
        <v>1365</v>
      </c>
      <c r="B1368" s="90"/>
      <c r="C1368" s="90"/>
      <c r="D1368" s="90"/>
      <c r="E1368" s="90"/>
      <c r="F1368" s="92"/>
      <c r="G1368" s="90"/>
      <c r="H1368" s="90"/>
      <c r="I1368" s="73"/>
    </row>
    <row r="1369">
      <c r="A1369" s="16">
        <f t="shared" si="3"/>
        <v>1366</v>
      </c>
      <c r="B1369" s="90"/>
      <c r="C1369" s="90"/>
      <c r="D1369" s="90"/>
      <c r="E1369" s="90"/>
      <c r="F1369" s="92"/>
      <c r="G1369" s="90"/>
      <c r="H1369" s="90"/>
      <c r="I1369" s="73"/>
    </row>
    <row r="1370">
      <c r="A1370" s="16">
        <f t="shared" si="3"/>
        <v>1367</v>
      </c>
      <c r="B1370" s="90"/>
      <c r="C1370" s="90"/>
      <c r="D1370" s="90"/>
      <c r="E1370" s="90"/>
      <c r="F1370" s="92"/>
      <c r="G1370" s="90"/>
      <c r="H1370" s="90"/>
      <c r="I1370" s="73"/>
    </row>
    <row r="1371">
      <c r="A1371" s="16">
        <f t="shared" si="3"/>
        <v>1368</v>
      </c>
      <c r="B1371" s="90"/>
      <c r="C1371" s="90"/>
      <c r="D1371" s="90"/>
      <c r="E1371" s="90"/>
      <c r="F1371" s="92"/>
      <c r="G1371" s="90"/>
      <c r="H1371" s="90"/>
      <c r="I1371" s="73"/>
    </row>
    <row r="1372">
      <c r="A1372" s="16">
        <f t="shared" si="3"/>
        <v>1369</v>
      </c>
      <c r="B1372" s="90"/>
      <c r="C1372" s="90"/>
      <c r="D1372" s="90"/>
      <c r="E1372" s="90"/>
      <c r="F1372" s="92"/>
      <c r="G1372" s="90"/>
      <c r="H1372" s="90"/>
      <c r="I1372" s="73"/>
    </row>
    <row r="1373">
      <c r="A1373" s="16">
        <f t="shared" si="3"/>
        <v>1370</v>
      </c>
      <c r="B1373" s="90"/>
      <c r="C1373" s="90"/>
      <c r="D1373" s="90"/>
      <c r="E1373" s="90"/>
      <c r="F1373" s="92"/>
      <c r="G1373" s="90"/>
      <c r="H1373" s="90"/>
      <c r="I1373" s="73"/>
    </row>
    <row r="1374">
      <c r="A1374" s="16">
        <f t="shared" si="3"/>
        <v>1371</v>
      </c>
      <c r="B1374" s="90"/>
      <c r="C1374" s="90"/>
      <c r="D1374" s="90"/>
      <c r="E1374" s="90"/>
      <c r="F1374" s="92"/>
      <c r="G1374" s="90"/>
      <c r="H1374" s="90"/>
      <c r="I1374" s="73"/>
    </row>
    <row r="1375">
      <c r="A1375" s="16">
        <f t="shared" si="3"/>
        <v>1372</v>
      </c>
      <c r="B1375" s="90"/>
      <c r="C1375" s="90"/>
      <c r="D1375" s="90"/>
      <c r="E1375" s="90"/>
      <c r="F1375" s="92"/>
      <c r="G1375" s="90"/>
      <c r="H1375" s="90"/>
      <c r="I1375" s="73"/>
    </row>
    <row r="1376">
      <c r="A1376" s="16">
        <f t="shared" si="3"/>
        <v>1373</v>
      </c>
      <c r="B1376" s="90"/>
      <c r="C1376" s="90"/>
      <c r="D1376" s="90"/>
      <c r="E1376" s="90"/>
      <c r="F1376" s="92"/>
      <c r="G1376" s="90"/>
      <c r="H1376" s="90"/>
      <c r="I1376" s="73"/>
    </row>
    <row r="1377">
      <c r="A1377" s="16">
        <f t="shared" si="3"/>
        <v>1374</v>
      </c>
      <c r="B1377" s="90"/>
      <c r="C1377" s="90"/>
      <c r="D1377" s="90"/>
      <c r="E1377" s="90"/>
      <c r="F1377" s="92"/>
      <c r="G1377" s="90"/>
      <c r="H1377" s="90"/>
      <c r="I1377" s="73"/>
    </row>
    <row r="1378">
      <c r="A1378" s="16">
        <f t="shared" si="3"/>
        <v>1375</v>
      </c>
      <c r="B1378" s="90"/>
      <c r="C1378" s="90"/>
      <c r="D1378" s="90"/>
      <c r="E1378" s="90"/>
      <c r="F1378" s="92"/>
      <c r="G1378" s="90"/>
      <c r="H1378" s="90"/>
      <c r="I1378" s="73"/>
    </row>
    <row r="1379">
      <c r="A1379" s="16">
        <f t="shared" si="3"/>
        <v>1376</v>
      </c>
      <c r="B1379" s="90"/>
      <c r="C1379" s="90"/>
      <c r="D1379" s="90"/>
      <c r="E1379" s="90"/>
      <c r="F1379" s="92"/>
      <c r="G1379" s="90"/>
      <c r="H1379" s="90"/>
      <c r="I1379" s="73"/>
    </row>
    <row r="1380">
      <c r="A1380" s="16">
        <f t="shared" si="3"/>
        <v>1377</v>
      </c>
      <c r="B1380" s="90"/>
      <c r="C1380" s="90"/>
      <c r="D1380" s="90"/>
      <c r="E1380" s="90"/>
      <c r="F1380" s="92"/>
      <c r="G1380" s="90"/>
      <c r="H1380" s="90"/>
      <c r="I1380" s="73"/>
    </row>
    <row r="1381">
      <c r="A1381" s="16">
        <f t="shared" si="3"/>
        <v>1378</v>
      </c>
      <c r="B1381" s="90"/>
      <c r="C1381" s="90"/>
      <c r="D1381" s="90"/>
      <c r="E1381" s="90"/>
      <c r="F1381" s="92"/>
      <c r="G1381" s="90"/>
      <c r="H1381" s="90"/>
      <c r="I1381" s="73"/>
    </row>
    <row r="1382">
      <c r="A1382" s="16">
        <f t="shared" si="3"/>
        <v>1379</v>
      </c>
      <c r="B1382" s="90"/>
      <c r="C1382" s="90"/>
      <c r="D1382" s="90"/>
      <c r="E1382" s="90"/>
      <c r="F1382" s="92"/>
      <c r="G1382" s="90"/>
      <c r="H1382" s="90"/>
      <c r="I1382" s="73"/>
    </row>
    <row r="1383">
      <c r="A1383" s="16">
        <f t="shared" si="3"/>
        <v>1380</v>
      </c>
      <c r="B1383" s="90"/>
      <c r="C1383" s="90"/>
      <c r="D1383" s="90"/>
      <c r="E1383" s="90"/>
      <c r="F1383" s="92"/>
      <c r="G1383" s="90"/>
      <c r="H1383" s="90"/>
      <c r="I1383" s="73"/>
    </row>
    <row r="1384">
      <c r="A1384" s="16">
        <f t="shared" si="3"/>
        <v>1381</v>
      </c>
      <c r="B1384" s="90"/>
      <c r="C1384" s="90"/>
      <c r="D1384" s="90"/>
      <c r="E1384" s="90"/>
      <c r="F1384" s="92"/>
      <c r="G1384" s="90"/>
      <c r="H1384" s="90"/>
      <c r="I1384" s="73"/>
    </row>
    <row r="1385">
      <c r="A1385" s="16">
        <f t="shared" si="3"/>
        <v>1382</v>
      </c>
      <c r="B1385" s="90"/>
      <c r="C1385" s="90"/>
      <c r="D1385" s="90"/>
      <c r="E1385" s="90"/>
      <c r="F1385" s="92"/>
      <c r="G1385" s="90"/>
      <c r="H1385" s="90"/>
      <c r="I1385" s="73"/>
    </row>
    <row r="1386">
      <c r="A1386" s="16">
        <f t="shared" si="3"/>
        <v>1383</v>
      </c>
      <c r="B1386" s="90"/>
      <c r="C1386" s="90"/>
      <c r="D1386" s="90"/>
      <c r="E1386" s="90"/>
      <c r="F1386" s="92"/>
      <c r="G1386" s="90"/>
      <c r="H1386" s="90"/>
      <c r="I1386" s="73"/>
    </row>
    <row r="1387">
      <c r="A1387" s="16">
        <f t="shared" si="3"/>
        <v>1384</v>
      </c>
      <c r="B1387" s="90"/>
      <c r="C1387" s="90"/>
      <c r="D1387" s="90"/>
      <c r="E1387" s="90"/>
      <c r="F1387" s="92"/>
      <c r="G1387" s="90"/>
      <c r="H1387" s="90"/>
      <c r="I1387" s="73"/>
    </row>
    <row r="1388">
      <c r="A1388" s="16">
        <f t="shared" si="3"/>
        <v>1385</v>
      </c>
      <c r="B1388" s="90"/>
      <c r="C1388" s="90"/>
      <c r="D1388" s="90"/>
      <c r="E1388" s="90"/>
      <c r="F1388" s="92"/>
      <c r="G1388" s="90"/>
      <c r="H1388" s="90"/>
      <c r="I1388" s="73"/>
    </row>
    <row r="1389">
      <c r="A1389" s="16">
        <f t="shared" si="3"/>
        <v>1386</v>
      </c>
      <c r="B1389" s="90"/>
      <c r="C1389" s="90"/>
      <c r="D1389" s="90"/>
      <c r="E1389" s="90"/>
      <c r="F1389" s="92"/>
      <c r="G1389" s="90"/>
      <c r="H1389" s="90"/>
      <c r="I1389" s="73"/>
    </row>
    <row r="1390">
      <c r="A1390" s="16">
        <f t="shared" si="3"/>
        <v>1387</v>
      </c>
      <c r="B1390" s="90"/>
      <c r="C1390" s="90"/>
      <c r="D1390" s="90"/>
      <c r="E1390" s="90"/>
      <c r="F1390" s="92"/>
      <c r="G1390" s="90"/>
      <c r="H1390" s="90"/>
      <c r="I1390" s="73"/>
    </row>
    <row r="1391">
      <c r="A1391" s="16">
        <f t="shared" si="3"/>
        <v>1388</v>
      </c>
      <c r="B1391" s="90"/>
      <c r="C1391" s="90"/>
      <c r="D1391" s="90"/>
      <c r="E1391" s="90"/>
      <c r="F1391" s="92"/>
      <c r="G1391" s="90"/>
      <c r="H1391" s="90"/>
      <c r="I1391" s="73"/>
    </row>
    <row r="1392">
      <c r="A1392" s="16">
        <f t="shared" si="3"/>
        <v>1389</v>
      </c>
      <c r="B1392" s="90"/>
      <c r="C1392" s="90"/>
      <c r="D1392" s="90"/>
      <c r="E1392" s="90"/>
      <c r="F1392" s="92"/>
      <c r="G1392" s="90"/>
      <c r="H1392" s="90"/>
      <c r="I1392" s="73"/>
    </row>
    <row r="1393">
      <c r="A1393" s="16">
        <f t="shared" si="3"/>
        <v>1390</v>
      </c>
      <c r="B1393" s="90"/>
      <c r="C1393" s="90"/>
      <c r="D1393" s="90"/>
      <c r="E1393" s="90"/>
      <c r="F1393" s="92"/>
      <c r="G1393" s="90"/>
      <c r="H1393" s="90"/>
      <c r="I1393" s="73"/>
    </row>
    <row r="1394">
      <c r="A1394" s="16">
        <f t="shared" si="3"/>
        <v>1391</v>
      </c>
      <c r="B1394" s="90"/>
      <c r="C1394" s="90"/>
      <c r="D1394" s="90"/>
      <c r="E1394" s="90"/>
      <c r="F1394" s="92"/>
      <c r="G1394" s="90"/>
      <c r="H1394" s="90"/>
      <c r="I1394" s="73"/>
    </row>
    <row r="1395">
      <c r="A1395" s="16">
        <f t="shared" si="3"/>
        <v>1392</v>
      </c>
      <c r="B1395" s="90"/>
      <c r="C1395" s="90"/>
      <c r="D1395" s="90"/>
      <c r="E1395" s="90"/>
      <c r="F1395" s="92"/>
      <c r="G1395" s="90"/>
      <c r="H1395" s="90"/>
      <c r="I1395" s="73"/>
    </row>
    <row r="1396">
      <c r="A1396" s="16">
        <f t="shared" si="3"/>
        <v>1393</v>
      </c>
      <c r="B1396" s="90"/>
      <c r="C1396" s="90"/>
      <c r="D1396" s="90"/>
      <c r="E1396" s="90"/>
      <c r="F1396" s="92"/>
      <c r="G1396" s="90"/>
      <c r="H1396" s="90"/>
      <c r="I1396" s="73"/>
    </row>
    <row r="1397">
      <c r="A1397" s="16">
        <f t="shared" si="3"/>
        <v>1394</v>
      </c>
      <c r="B1397" s="90"/>
      <c r="C1397" s="90"/>
      <c r="D1397" s="90"/>
      <c r="E1397" s="90"/>
      <c r="F1397" s="92"/>
      <c r="G1397" s="90"/>
      <c r="H1397" s="90"/>
      <c r="I1397" s="73"/>
    </row>
    <row r="1398">
      <c r="A1398" s="16">
        <f t="shared" si="3"/>
        <v>1395</v>
      </c>
      <c r="B1398" s="90"/>
      <c r="C1398" s="90"/>
      <c r="D1398" s="90"/>
      <c r="E1398" s="90"/>
      <c r="F1398" s="92"/>
      <c r="G1398" s="90"/>
      <c r="H1398" s="90"/>
      <c r="I1398" s="73"/>
    </row>
    <row r="1399">
      <c r="A1399" s="16">
        <f t="shared" si="3"/>
        <v>1396</v>
      </c>
      <c r="B1399" s="90"/>
      <c r="C1399" s="90"/>
      <c r="D1399" s="90"/>
      <c r="E1399" s="90"/>
      <c r="F1399" s="92"/>
      <c r="G1399" s="90"/>
      <c r="H1399" s="90"/>
      <c r="I1399" s="73"/>
    </row>
    <row r="1400">
      <c r="A1400" s="16">
        <f t="shared" si="3"/>
        <v>1397</v>
      </c>
      <c r="B1400" s="90"/>
      <c r="C1400" s="90"/>
      <c r="D1400" s="90"/>
      <c r="E1400" s="90"/>
      <c r="F1400" s="92"/>
      <c r="G1400" s="90"/>
      <c r="H1400" s="90"/>
      <c r="I1400" s="73"/>
    </row>
    <row r="1401">
      <c r="A1401" s="16">
        <f t="shared" si="3"/>
        <v>1398</v>
      </c>
      <c r="B1401" s="90"/>
      <c r="C1401" s="90"/>
      <c r="D1401" s="90"/>
      <c r="E1401" s="90"/>
      <c r="F1401" s="92"/>
      <c r="G1401" s="90"/>
      <c r="H1401" s="90"/>
      <c r="I1401" s="73"/>
    </row>
    <row r="1402">
      <c r="A1402" s="16">
        <f t="shared" si="3"/>
        <v>1399</v>
      </c>
      <c r="B1402" s="90"/>
      <c r="C1402" s="90"/>
      <c r="D1402" s="90"/>
      <c r="E1402" s="90"/>
      <c r="F1402" s="92"/>
      <c r="G1402" s="90"/>
      <c r="H1402" s="90"/>
      <c r="I1402" s="73"/>
    </row>
    <row r="1403">
      <c r="A1403" s="16">
        <f t="shared" si="3"/>
        <v>1400</v>
      </c>
      <c r="B1403" s="90"/>
      <c r="C1403" s="90"/>
      <c r="D1403" s="90"/>
      <c r="E1403" s="90"/>
      <c r="F1403" s="92"/>
      <c r="G1403" s="90"/>
      <c r="H1403" s="90"/>
      <c r="I1403" s="73"/>
    </row>
    <row r="1404">
      <c r="A1404" s="16">
        <f t="shared" si="3"/>
        <v>1401</v>
      </c>
      <c r="B1404" s="90"/>
      <c r="C1404" s="90"/>
      <c r="D1404" s="90"/>
      <c r="E1404" s="90"/>
      <c r="F1404" s="92"/>
      <c r="G1404" s="90"/>
      <c r="H1404" s="90"/>
      <c r="I1404" s="73"/>
    </row>
    <row r="1405">
      <c r="A1405" s="16">
        <f t="shared" si="3"/>
        <v>1402</v>
      </c>
      <c r="B1405" s="90"/>
      <c r="C1405" s="90"/>
      <c r="D1405" s="90"/>
      <c r="E1405" s="90"/>
      <c r="F1405" s="92"/>
      <c r="G1405" s="90"/>
      <c r="H1405" s="90"/>
      <c r="I1405" s="73"/>
    </row>
    <row r="1406">
      <c r="A1406" s="16">
        <f t="shared" si="3"/>
        <v>1403</v>
      </c>
      <c r="B1406" s="90"/>
      <c r="C1406" s="90"/>
      <c r="D1406" s="90"/>
      <c r="E1406" s="90"/>
      <c r="F1406" s="92"/>
      <c r="G1406" s="90"/>
      <c r="H1406" s="90"/>
      <c r="I1406" s="73"/>
    </row>
    <row r="1407">
      <c r="A1407" s="16">
        <f t="shared" si="3"/>
        <v>1404</v>
      </c>
      <c r="B1407" s="90"/>
      <c r="C1407" s="90"/>
      <c r="D1407" s="90"/>
      <c r="E1407" s="90"/>
      <c r="F1407" s="92"/>
      <c r="G1407" s="90"/>
      <c r="H1407" s="90"/>
      <c r="I1407" s="73"/>
    </row>
    <row r="1408">
      <c r="A1408" s="16">
        <f t="shared" si="3"/>
        <v>1405</v>
      </c>
      <c r="B1408" s="90"/>
      <c r="C1408" s="90"/>
      <c r="D1408" s="90"/>
      <c r="E1408" s="90"/>
      <c r="F1408" s="92"/>
      <c r="G1408" s="90"/>
      <c r="H1408" s="90"/>
      <c r="I1408" s="73"/>
    </row>
    <row r="1409">
      <c r="A1409" s="16">
        <f t="shared" si="3"/>
        <v>1406</v>
      </c>
      <c r="B1409" s="90"/>
      <c r="C1409" s="90"/>
      <c r="D1409" s="90"/>
      <c r="E1409" s="90"/>
      <c r="F1409" s="92"/>
      <c r="G1409" s="90"/>
      <c r="H1409" s="90"/>
      <c r="I1409" s="73"/>
    </row>
    <row r="1410">
      <c r="A1410" s="16">
        <f t="shared" si="3"/>
        <v>1407</v>
      </c>
      <c r="B1410" s="90"/>
      <c r="C1410" s="90"/>
      <c r="D1410" s="90"/>
      <c r="E1410" s="90"/>
      <c r="F1410" s="92"/>
      <c r="G1410" s="90"/>
      <c r="H1410" s="90"/>
      <c r="I1410" s="73"/>
    </row>
    <row r="1411">
      <c r="A1411" s="16">
        <f t="shared" si="3"/>
        <v>1408</v>
      </c>
      <c r="B1411" s="90"/>
      <c r="C1411" s="90"/>
      <c r="D1411" s="90"/>
      <c r="E1411" s="90"/>
      <c r="F1411" s="92"/>
      <c r="G1411" s="90"/>
      <c r="H1411" s="90"/>
      <c r="I1411" s="73"/>
    </row>
    <row r="1412">
      <c r="A1412" s="16">
        <f t="shared" si="3"/>
        <v>1409</v>
      </c>
      <c r="B1412" s="90"/>
      <c r="C1412" s="90"/>
      <c r="D1412" s="90"/>
      <c r="E1412" s="90"/>
      <c r="F1412" s="92"/>
      <c r="G1412" s="90"/>
      <c r="H1412" s="90"/>
      <c r="I1412" s="73"/>
    </row>
    <row r="1413">
      <c r="A1413" s="16">
        <f t="shared" si="3"/>
        <v>1410</v>
      </c>
      <c r="B1413" s="90"/>
      <c r="C1413" s="90"/>
      <c r="D1413" s="90"/>
      <c r="E1413" s="90"/>
      <c r="F1413" s="92"/>
      <c r="G1413" s="90"/>
      <c r="H1413" s="90"/>
      <c r="I1413" s="73"/>
    </row>
    <row r="1414">
      <c r="A1414" s="16">
        <f t="shared" si="3"/>
        <v>1411</v>
      </c>
      <c r="B1414" s="90"/>
      <c r="C1414" s="90"/>
      <c r="D1414" s="90"/>
      <c r="E1414" s="90"/>
      <c r="F1414" s="92"/>
      <c r="G1414" s="90"/>
      <c r="H1414" s="90"/>
      <c r="I1414" s="73"/>
    </row>
    <row r="1415">
      <c r="A1415" s="16">
        <f t="shared" si="3"/>
        <v>1412</v>
      </c>
      <c r="B1415" s="90"/>
      <c r="C1415" s="90"/>
      <c r="D1415" s="90"/>
      <c r="E1415" s="90"/>
      <c r="F1415" s="92"/>
      <c r="G1415" s="90"/>
      <c r="H1415" s="90"/>
      <c r="I1415" s="73"/>
    </row>
    <row r="1416">
      <c r="A1416" s="16">
        <f t="shared" si="3"/>
        <v>1413</v>
      </c>
      <c r="B1416" s="90"/>
      <c r="C1416" s="90"/>
      <c r="D1416" s="90"/>
      <c r="E1416" s="90"/>
      <c r="F1416" s="92"/>
      <c r="G1416" s="90"/>
      <c r="H1416" s="90"/>
      <c r="I1416" s="73"/>
    </row>
    <row r="1417">
      <c r="A1417" s="16">
        <f t="shared" si="3"/>
        <v>1414</v>
      </c>
      <c r="B1417" s="90"/>
      <c r="C1417" s="90"/>
      <c r="D1417" s="90"/>
      <c r="E1417" s="90"/>
      <c r="F1417" s="92"/>
      <c r="G1417" s="90"/>
      <c r="H1417" s="90"/>
      <c r="I1417" s="73"/>
    </row>
    <row r="1418">
      <c r="A1418" s="16">
        <f t="shared" si="3"/>
        <v>1415</v>
      </c>
      <c r="B1418" s="90"/>
      <c r="C1418" s="90"/>
      <c r="D1418" s="90"/>
      <c r="E1418" s="90"/>
      <c r="F1418" s="92"/>
      <c r="G1418" s="90"/>
      <c r="H1418" s="90"/>
      <c r="I1418" s="73"/>
    </row>
    <row r="1419">
      <c r="A1419" s="16">
        <f t="shared" si="3"/>
        <v>1416</v>
      </c>
      <c r="B1419" s="90"/>
      <c r="C1419" s="90"/>
      <c r="D1419" s="90"/>
      <c r="E1419" s="90"/>
      <c r="F1419" s="92"/>
      <c r="G1419" s="90"/>
      <c r="H1419" s="90"/>
      <c r="I1419" s="73"/>
    </row>
    <row r="1420">
      <c r="A1420" s="16">
        <f t="shared" si="3"/>
        <v>1417</v>
      </c>
      <c r="B1420" s="90"/>
      <c r="C1420" s="90"/>
      <c r="D1420" s="90"/>
      <c r="E1420" s="90"/>
      <c r="F1420" s="92"/>
      <c r="G1420" s="90"/>
      <c r="H1420" s="90"/>
      <c r="I1420" s="73"/>
    </row>
    <row r="1421">
      <c r="A1421" s="16">
        <f t="shared" si="3"/>
        <v>1418</v>
      </c>
      <c r="B1421" s="90"/>
      <c r="C1421" s="90"/>
      <c r="D1421" s="90"/>
      <c r="E1421" s="90"/>
      <c r="F1421" s="92"/>
      <c r="G1421" s="90"/>
      <c r="H1421" s="90"/>
      <c r="I1421" s="73"/>
    </row>
    <row r="1422">
      <c r="A1422" s="16">
        <f t="shared" si="3"/>
        <v>1419</v>
      </c>
      <c r="B1422" s="90"/>
      <c r="C1422" s="90"/>
      <c r="D1422" s="90"/>
      <c r="E1422" s="90"/>
      <c r="F1422" s="92"/>
      <c r="G1422" s="90"/>
      <c r="H1422" s="90"/>
      <c r="I1422" s="73"/>
    </row>
    <row r="1423">
      <c r="A1423" s="16">
        <f t="shared" si="3"/>
        <v>1420</v>
      </c>
      <c r="B1423" s="90"/>
      <c r="C1423" s="90"/>
      <c r="D1423" s="90"/>
      <c r="E1423" s="90"/>
      <c r="F1423" s="92"/>
      <c r="G1423" s="90"/>
      <c r="H1423" s="90"/>
      <c r="I1423" s="73"/>
    </row>
    <row r="1424">
      <c r="A1424" s="16">
        <f t="shared" si="3"/>
        <v>1421</v>
      </c>
      <c r="B1424" s="90"/>
      <c r="C1424" s="90"/>
      <c r="D1424" s="90"/>
      <c r="E1424" s="90"/>
      <c r="F1424" s="92"/>
      <c r="G1424" s="90"/>
      <c r="H1424" s="90"/>
      <c r="I1424" s="73"/>
    </row>
    <row r="1425">
      <c r="A1425" s="16">
        <f t="shared" si="3"/>
        <v>1422</v>
      </c>
      <c r="B1425" s="90"/>
      <c r="C1425" s="90"/>
      <c r="D1425" s="90"/>
      <c r="E1425" s="90"/>
      <c r="F1425" s="92"/>
      <c r="G1425" s="90"/>
      <c r="H1425" s="90"/>
      <c r="I1425" s="73"/>
    </row>
    <row r="1426">
      <c r="A1426" s="16">
        <f t="shared" si="3"/>
        <v>1423</v>
      </c>
      <c r="B1426" s="90"/>
      <c r="C1426" s="90"/>
      <c r="D1426" s="90"/>
      <c r="E1426" s="90"/>
      <c r="F1426" s="92"/>
      <c r="G1426" s="90"/>
      <c r="H1426" s="90"/>
      <c r="I1426" s="73"/>
    </row>
    <row r="1427">
      <c r="A1427" s="16">
        <f t="shared" si="3"/>
        <v>1424</v>
      </c>
      <c r="B1427" s="90"/>
      <c r="C1427" s="90"/>
      <c r="D1427" s="90"/>
      <c r="E1427" s="90"/>
      <c r="F1427" s="92"/>
      <c r="G1427" s="90"/>
      <c r="H1427" s="90"/>
      <c r="I1427" s="73"/>
    </row>
    <row r="1428">
      <c r="A1428" s="16">
        <f t="shared" si="3"/>
        <v>1425</v>
      </c>
      <c r="B1428" s="90"/>
      <c r="C1428" s="90"/>
      <c r="D1428" s="90"/>
      <c r="E1428" s="90"/>
      <c r="F1428" s="92"/>
      <c r="G1428" s="90"/>
      <c r="H1428" s="90"/>
      <c r="I1428" s="73"/>
    </row>
  </sheetData>
  <customSheetViews>
    <customSheetView guid="{18417178-B2FF-4C8A-BBCF-32A6095EE28C}" filter="1" showAutoFilter="1">
      <autoFilter ref="$H$539:$H$544"/>
    </customSheetView>
  </customSheetViews>
  <mergeCells count="1431">
    <mergeCell ref="A1:D2"/>
    <mergeCell ref="E1:F2"/>
    <mergeCell ref="G1:G2"/>
    <mergeCell ref="H1:I2"/>
    <mergeCell ref="J1:J2"/>
    <mergeCell ref="I3:J3"/>
    <mergeCell ref="I4:J4"/>
    <mergeCell ref="I5:J5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I40:J40"/>
    <mergeCell ref="I41:J41"/>
    <mergeCell ref="I42:J42"/>
    <mergeCell ref="I43:J43"/>
    <mergeCell ref="I44:J44"/>
    <mergeCell ref="I45:J45"/>
    <mergeCell ref="I46:J46"/>
    <mergeCell ref="I47:J47"/>
    <mergeCell ref="I48:J48"/>
    <mergeCell ref="I49:J49"/>
    <mergeCell ref="I50:J50"/>
    <mergeCell ref="I51:J51"/>
    <mergeCell ref="I52:J52"/>
    <mergeCell ref="I53:J53"/>
    <mergeCell ref="I54:J54"/>
    <mergeCell ref="I55:J55"/>
    <mergeCell ref="I56:J56"/>
    <mergeCell ref="I57:J57"/>
    <mergeCell ref="I58:J58"/>
    <mergeCell ref="I59:J59"/>
    <mergeCell ref="I60:J60"/>
    <mergeCell ref="I61:J61"/>
    <mergeCell ref="I62:J62"/>
    <mergeCell ref="I63:J63"/>
    <mergeCell ref="I64:J64"/>
    <mergeCell ref="I65:J65"/>
    <mergeCell ref="I66:J66"/>
    <mergeCell ref="I67:J67"/>
    <mergeCell ref="I68:J68"/>
    <mergeCell ref="I69:J69"/>
    <mergeCell ref="I70:J70"/>
    <mergeCell ref="I71:J71"/>
    <mergeCell ref="I72:J72"/>
    <mergeCell ref="I73:J73"/>
    <mergeCell ref="I74:J74"/>
    <mergeCell ref="I75:J75"/>
    <mergeCell ref="I76:J76"/>
    <mergeCell ref="I77:J77"/>
    <mergeCell ref="I78:J78"/>
    <mergeCell ref="I79:J79"/>
    <mergeCell ref="I80:J80"/>
    <mergeCell ref="I81:J81"/>
    <mergeCell ref="I82:J82"/>
    <mergeCell ref="I83:J83"/>
    <mergeCell ref="I84:J84"/>
    <mergeCell ref="I85:J85"/>
    <mergeCell ref="I86:J86"/>
    <mergeCell ref="I87:J87"/>
    <mergeCell ref="I88:J88"/>
    <mergeCell ref="I89:J89"/>
    <mergeCell ref="I90:J90"/>
    <mergeCell ref="I91:J91"/>
    <mergeCell ref="I92:J92"/>
    <mergeCell ref="I93:J93"/>
    <mergeCell ref="I94:J94"/>
    <mergeCell ref="I95:J95"/>
    <mergeCell ref="I96:J96"/>
    <mergeCell ref="I97:J97"/>
    <mergeCell ref="I98:J98"/>
    <mergeCell ref="I99:J99"/>
    <mergeCell ref="I100:J100"/>
    <mergeCell ref="I101:J101"/>
    <mergeCell ref="I102:J102"/>
    <mergeCell ref="I103:J103"/>
    <mergeCell ref="I104:J104"/>
    <mergeCell ref="I105:J105"/>
    <mergeCell ref="I106:J106"/>
    <mergeCell ref="I107:J107"/>
    <mergeCell ref="I108:J108"/>
    <mergeCell ref="I109:J109"/>
    <mergeCell ref="I110:J110"/>
    <mergeCell ref="I111:J111"/>
    <mergeCell ref="I112:J112"/>
    <mergeCell ref="I113:J113"/>
    <mergeCell ref="I114:J114"/>
    <mergeCell ref="I115:J115"/>
    <mergeCell ref="I116:J116"/>
    <mergeCell ref="I117:J117"/>
    <mergeCell ref="I118:J118"/>
    <mergeCell ref="I119:J119"/>
    <mergeCell ref="I120:J120"/>
    <mergeCell ref="I121:J121"/>
    <mergeCell ref="I122:J122"/>
    <mergeCell ref="I123:J123"/>
    <mergeCell ref="I124:J124"/>
    <mergeCell ref="I125:J125"/>
    <mergeCell ref="I126:J126"/>
    <mergeCell ref="I127:J127"/>
    <mergeCell ref="I128:J128"/>
    <mergeCell ref="I129:J129"/>
    <mergeCell ref="I130:J130"/>
    <mergeCell ref="I131:J131"/>
    <mergeCell ref="I132:J132"/>
    <mergeCell ref="I133:J133"/>
    <mergeCell ref="I134:J134"/>
    <mergeCell ref="I135:J135"/>
    <mergeCell ref="I136:J136"/>
    <mergeCell ref="I137:J137"/>
    <mergeCell ref="I138:J138"/>
    <mergeCell ref="I139:J139"/>
    <mergeCell ref="I140:J140"/>
    <mergeCell ref="I141:J141"/>
    <mergeCell ref="I142:J142"/>
    <mergeCell ref="I143:J143"/>
    <mergeCell ref="I144:J144"/>
    <mergeCell ref="I145:J145"/>
    <mergeCell ref="I146:J146"/>
    <mergeCell ref="I147:J147"/>
    <mergeCell ref="I148:J148"/>
    <mergeCell ref="I149:J149"/>
    <mergeCell ref="I150:J150"/>
    <mergeCell ref="I151:J151"/>
    <mergeCell ref="I152:J152"/>
    <mergeCell ref="I153:J153"/>
    <mergeCell ref="I154:J154"/>
    <mergeCell ref="I155:J155"/>
    <mergeCell ref="I156:J156"/>
    <mergeCell ref="I157:J157"/>
    <mergeCell ref="I158:J158"/>
    <mergeCell ref="I159:J159"/>
    <mergeCell ref="I160:J160"/>
    <mergeCell ref="I161:J161"/>
    <mergeCell ref="I162:J162"/>
    <mergeCell ref="I163:J163"/>
    <mergeCell ref="I164:J164"/>
    <mergeCell ref="I165:J165"/>
    <mergeCell ref="I166:J166"/>
    <mergeCell ref="I167:J167"/>
    <mergeCell ref="I168:J168"/>
    <mergeCell ref="I169:J169"/>
    <mergeCell ref="I170:J170"/>
    <mergeCell ref="I171:J171"/>
    <mergeCell ref="I172:J172"/>
    <mergeCell ref="I173:J173"/>
    <mergeCell ref="I174:J174"/>
    <mergeCell ref="I175:J175"/>
    <mergeCell ref="I176:J176"/>
    <mergeCell ref="I177:J177"/>
    <mergeCell ref="I178:J178"/>
    <mergeCell ref="I179:J179"/>
    <mergeCell ref="I180:J180"/>
    <mergeCell ref="I181:J181"/>
    <mergeCell ref="I182:J182"/>
    <mergeCell ref="I183:J183"/>
    <mergeCell ref="I184:J184"/>
    <mergeCell ref="I185:J185"/>
    <mergeCell ref="I186:J186"/>
    <mergeCell ref="I187:J187"/>
    <mergeCell ref="I188:J188"/>
    <mergeCell ref="I189:J189"/>
    <mergeCell ref="I190:J190"/>
    <mergeCell ref="I191:J191"/>
    <mergeCell ref="I192:J192"/>
    <mergeCell ref="I193:J193"/>
    <mergeCell ref="I194:J194"/>
    <mergeCell ref="I195:J195"/>
    <mergeCell ref="I196:J196"/>
    <mergeCell ref="I197:J197"/>
    <mergeCell ref="I198:J198"/>
    <mergeCell ref="I199:J199"/>
    <mergeCell ref="I200:J200"/>
    <mergeCell ref="I201:J201"/>
    <mergeCell ref="I202:J202"/>
    <mergeCell ref="I203:J203"/>
    <mergeCell ref="I204:J204"/>
    <mergeCell ref="I205:J205"/>
    <mergeCell ref="I206:J206"/>
    <mergeCell ref="I207:J207"/>
    <mergeCell ref="I208:J208"/>
    <mergeCell ref="I209:J209"/>
    <mergeCell ref="I210:J210"/>
    <mergeCell ref="I211:J211"/>
    <mergeCell ref="I212:J212"/>
    <mergeCell ref="I213:J213"/>
    <mergeCell ref="I214:J214"/>
    <mergeCell ref="I215:J215"/>
    <mergeCell ref="I216:J216"/>
    <mergeCell ref="I217:J217"/>
    <mergeCell ref="I218:J218"/>
    <mergeCell ref="I219:J219"/>
    <mergeCell ref="I220:J220"/>
    <mergeCell ref="I221:J221"/>
    <mergeCell ref="I222:J222"/>
    <mergeCell ref="I223:J223"/>
    <mergeCell ref="I224:J224"/>
    <mergeCell ref="I225:J225"/>
    <mergeCell ref="I226:J226"/>
    <mergeCell ref="I227:J227"/>
    <mergeCell ref="I228:J228"/>
    <mergeCell ref="I229:J229"/>
    <mergeCell ref="I230:J230"/>
    <mergeCell ref="I231:J231"/>
    <mergeCell ref="I232:J232"/>
    <mergeCell ref="I233:J233"/>
    <mergeCell ref="I234:J234"/>
    <mergeCell ref="I235:J235"/>
    <mergeCell ref="I236:J236"/>
    <mergeCell ref="I237:J237"/>
    <mergeCell ref="I238:J238"/>
    <mergeCell ref="I239:J239"/>
    <mergeCell ref="I240:J240"/>
    <mergeCell ref="I241:J241"/>
    <mergeCell ref="I242:J242"/>
    <mergeCell ref="I243:J243"/>
    <mergeCell ref="I244:J244"/>
    <mergeCell ref="I245:J245"/>
    <mergeCell ref="I246:J246"/>
    <mergeCell ref="I247:J247"/>
    <mergeCell ref="I248:J248"/>
    <mergeCell ref="I249:J249"/>
    <mergeCell ref="I250:J250"/>
    <mergeCell ref="I251:J251"/>
    <mergeCell ref="I252:J252"/>
    <mergeCell ref="I253:J253"/>
    <mergeCell ref="I254:J254"/>
    <mergeCell ref="I255:J255"/>
    <mergeCell ref="I256:J256"/>
    <mergeCell ref="I257:J257"/>
    <mergeCell ref="I258:J258"/>
    <mergeCell ref="I259:J259"/>
    <mergeCell ref="I260:J260"/>
    <mergeCell ref="I261:J261"/>
    <mergeCell ref="I262:J262"/>
    <mergeCell ref="I263:J263"/>
    <mergeCell ref="I264:J264"/>
    <mergeCell ref="I265:J265"/>
    <mergeCell ref="I266:J266"/>
    <mergeCell ref="I267:J267"/>
    <mergeCell ref="I268:J268"/>
    <mergeCell ref="I269:J269"/>
    <mergeCell ref="I270:J270"/>
    <mergeCell ref="I271:J271"/>
    <mergeCell ref="I272:J272"/>
    <mergeCell ref="I273:J273"/>
    <mergeCell ref="I274:J274"/>
    <mergeCell ref="I275:J275"/>
    <mergeCell ref="I276:J276"/>
    <mergeCell ref="I277:J277"/>
    <mergeCell ref="I278:J278"/>
    <mergeCell ref="I279:J279"/>
    <mergeCell ref="I280:J280"/>
    <mergeCell ref="I281:J281"/>
    <mergeCell ref="I282:J282"/>
    <mergeCell ref="I283:J283"/>
    <mergeCell ref="I284:J284"/>
    <mergeCell ref="I285:J285"/>
    <mergeCell ref="I286:J286"/>
    <mergeCell ref="I287:J287"/>
    <mergeCell ref="I288:J288"/>
    <mergeCell ref="I289:J289"/>
    <mergeCell ref="I290:J290"/>
    <mergeCell ref="I291:J291"/>
    <mergeCell ref="I292:J292"/>
    <mergeCell ref="I293:J293"/>
    <mergeCell ref="I294:J294"/>
    <mergeCell ref="I295:J295"/>
    <mergeCell ref="I296:J296"/>
    <mergeCell ref="I297:J297"/>
    <mergeCell ref="I298:J298"/>
    <mergeCell ref="I299:J299"/>
    <mergeCell ref="I300:J300"/>
    <mergeCell ref="I301:J301"/>
    <mergeCell ref="I302:J302"/>
    <mergeCell ref="I303:J303"/>
    <mergeCell ref="I304:J304"/>
    <mergeCell ref="I305:J305"/>
    <mergeCell ref="I306:J306"/>
    <mergeCell ref="I307:J307"/>
    <mergeCell ref="I308:J308"/>
    <mergeCell ref="I309:J309"/>
    <mergeCell ref="I310:J310"/>
    <mergeCell ref="I311:J311"/>
    <mergeCell ref="I312:J312"/>
    <mergeCell ref="I313:J313"/>
    <mergeCell ref="I314:J314"/>
    <mergeCell ref="I315:J315"/>
    <mergeCell ref="I316:J316"/>
    <mergeCell ref="I317:J317"/>
    <mergeCell ref="I318:J318"/>
    <mergeCell ref="I319:J319"/>
    <mergeCell ref="I320:J320"/>
    <mergeCell ref="I321:J321"/>
    <mergeCell ref="I322:J322"/>
    <mergeCell ref="I323:J323"/>
    <mergeCell ref="I324:J324"/>
    <mergeCell ref="I325:J325"/>
    <mergeCell ref="I326:J326"/>
    <mergeCell ref="I327:J327"/>
    <mergeCell ref="I328:J328"/>
    <mergeCell ref="I329:J329"/>
    <mergeCell ref="I330:J330"/>
    <mergeCell ref="I331:J331"/>
    <mergeCell ref="I332:J332"/>
    <mergeCell ref="I333:J333"/>
    <mergeCell ref="I334:J334"/>
    <mergeCell ref="I335:J335"/>
    <mergeCell ref="I336:J336"/>
    <mergeCell ref="I337:J337"/>
    <mergeCell ref="I338:J338"/>
    <mergeCell ref="I339:J339"/>
    <mergeCell ref="I340:J340"/>
    <mergeCell ref="I341:J341"/>
    <mergeCell ref="I342:J342"/>
    <mergeCell ref="I343:J343"/>
    <mergeCell ref="I344:J344"/>
    <mergeCell ref="I345:J345"/>
    <mergeCell ref="I346:J346"/>
    <mergeCell ref="I347:J347"/>
    <mergeCell ref="I348:J348"/>
    <mergeCell ref="I349:J349"/>
    <mergeCell ref="I350:J350"/>
    <mergeCell ref="I351:J351"/>
    <mergeCell ref="I352:J352"/>
    <mergeCell ref="I353:J353"/>
    <mergeCell ref="I354:J354"/>
    <mergeCell ref="I355:J355"/>
    <mergeCell ref="I356:J356"/>
    <mergeCell ref="I357:J357"/>
    <mergeCell ref="I358:J358"/>
    <mergeCell ref="I359:J359"/>
    <mergeCell ref="I360:J360"/>
    <mergeCell ref="I361:J361"/>
    <mergeCell ref="I362:J362"/>
    <mergeCell ref="I363:J363"/>
    <mergeCell ref="I364:J364"/>
    <mergeCell ref="I365:J365"/>
    <mergeCell ref="I366:J366"/>
    <mergeCell ref="I367:J367"/>
    <mergeCell ref="I368:J368"/>
    <mergeCell ref="I369:J369"/>
    <mergeCell ref="I370:J370"/>
    <mergeCell ref="I371:J371"/>
    <mergeCell ref="I372:J372"/>
    <mergeCell ref="I373:J373"/>
    <mergeCell ref="I374:J374"/>
    <mergeCell ref="I375:J375"/>
    <mergeCell ref="I376:J376"/>
    <mergeCell ref="I377:J377"/>
    <mergeCell ref="I378:J378"/>
    <mergeCell ref="I379:J379"/>
    <mergeCell ref="I380:J380"/>
    <mergeCell ref="I381:J381"/>
    <mergeCell ref="I382:J382"/>
    <mergeCell ref="I383:J383"/>
    <mergeCell ref="I384:J384"/>
    <mergeCell ref="I385:J385"/>
    <mergeCell ref="I386:J386"/>
    <mergeCell ref="I387:J387"/>
    <mergeCell ref="I388:J388"/>
    <mergeCell ref="I389:J389"/>
    <mergeCell ref="I390:J390"/>
    <mergeCell ref="I391:J391"/>
    <mergeCell ref="I392:J392"/>
    <mergeCell ref="I393:J393"/>
    <mergeCell ref="I394:J394"/>
    <mergeCell ref="I395:J395"/>
    <mergeCell ref="I396:J396"/>
    <mergeCell ref="I397:J397"/>
    <mergeCell ref="I398:J398"/>
    <mergeCell ref="I399:J399"/>
    <mergeCell ref="I400:J400"/>
    <mergeCell ref="I401:J401"/>
    <mergeCell ref="I402:J402"/>
    <mergeCell ref="I403:J403"/>
    <mergeCell ref="I404:J404"/>
    <mergeCell ref="I405:J405"/>
    <mergeCell ref="I406:J406"/>
    <mergeCell ref="I407:J407"/>
    <mergeCell ref="I408:J408"/>
    <mergeCell ref="I409:J409"/>
    <mergeCell ref="I410:J410"/>
    <mergeCell ref="I411:J411"/>
    <mergeCell ref="I412:J412"/>
    <mergeCell ref="I413:J413"/>
    <mergeCell ref="I414:J414"/>
    <mergeCell ref="I415:J415"/>
    <mergeCell ref="I416:J416"/>
    <mergeCell ref="I417:J417"/>
    <mergeCell ref="I418:J418"/>
    <mergeCell ref="I419:J419"/>
    <mergeCell ref="I420:J420"/>
    <mergeCell ref="I421:J421"/>
    <mergeCell ref="I422:J422"/>
    <mergeCell ref="I423:J423"/>
    <mergeCell ref="I424:J424"/>
    <mergeCell ref="I425:J425"/>
    <mergeCell ref="I426:J426"/>
    <mergeCell ref="I427:J427"/>
    <mergeCell ref="I428:J428"/>
    <mergeCell ref="I429:J429"/>
    <mergeCell ref="I430:J430"/>
    <mergeCell ref="I431:J431"/>
    <mergeCell ref="I432:J432"/>
    <mergeCell ref="I433:J433"/>
    <mergeCell ref="I434:J434"/>
    <mergeCell ref="I435:J435"/>
    <mergeCell ref="I436:J436"/>
    <mergeCell ref="I437:J437"/>
    <mergeCell ref="I438:J438"/>
    <mergeCell ref="I439:J439"/>
    <mergeCell ref="I440:J440"/>
    <mergeCell ref="I441:J441"/>
    <mergeCell ref="I442:J442"/>
    <mergeCell ref="I443:J443"/>
    <mergeCell ref="I444:J444"/>
    <mergeCell ref="I445:J445"/>
    <mergeCell ref="I446:J446"/>
    <mergeCell ref="I447:J447"/>
    <mergeCell ref="I448:J448"/>
    <mergeCell ref="I449:J449"/>
    <mergeCell ref="I450:J450"/>
    <mergeCell ref="I451:J451"/>
    <mergeCell ref="I452:J452"/>
    <mergeCell ref="I453:J453"/>
    <mergeCell ref="I454:J454"/>
    <mergeCell ref="I455:J455"/>
    <mergeCell ref="I456:J456"/>
    <mergeCell ref="I457:J457"/>
    <mergeCell ref="I458:J458"/>
    <mergeCell ref="I459:J459"/>
    <mergeCell ref="I460:J460"/>
    <mergeCell ref="I461:J461"/>
    <mergeCell ref="I462:J462"/>
    <mergeCell ref="I463:J463"/>
    <mergeCell ref="I464:J464"/>
    <mergeCell ref="I465:J465"/>
    <mergeCell ref="I466:J466"/>
    <mergeCell ref="I467:J467"/>
    <mergeCell ref="I468:J468"/>
    <mergeCell ref="I469:J469"/>
    <mergeCell ref="I470:J470"/>
    <mergeCell ref="I471:J471"/>
    <mergeCell ref="I472:J472"/>
    <mergeCell ref="I473:J473"/>
    <mergeCell ref="I474:J474"/>
    <mergeCell ref="I475:J475"/>
    <mergeCell ref="I476:J476"/>
    <mergeCell ref="I477:J477"/>
    <mergeCell ref="I478:J478"/>
    <mergeCell ref="I479:J479"/>
    <mergeCell ref="I480:J480"/>
    <mergeCell ref="I481:J481"/>
    <mergeCell ref="I482:J482"/>
    <mergeCell ref="I483:J483"/>
    <mergeCell ref="I484:J484"/>
    <mergeCell ref="I485:J485"/>
    <mergeCell ref="I486:J486"/>
    <mergeCell ref="I487:J487"/>
    <mergeCell ref="I488:J488"/>
    <mergeCell ref="I489:J489"/>
    <mergeCell ref="I490:J490"/>
    <mergeCell ref="I491:J491"/>
    <mergeCell ref="I492:J492"/>
    <mergeCell ref="I493:J493"/>
    <mergeCell ref="I494:J494"/>
    <mergeCell ref="I495:J495"/>
    <mergeCell ref="I496:J496"/>
    <mergeCell ref="I497:J497"/>
    <mergeCell ref="I498:J498"/>
    <mergeCell ref="I499:J499"/>
    <mergeCell ref="I500:J500"/>
    <mergeCell ref="I501:J501"/>
    <mergeCell ref="I502:J502"/>
    <mergeCell ref="I503:J503"/>
    <mergeCell ref="I504:J504"/>
    <mergeCell ref="I505:J505"/>
    <mergeCell ref="I506:J506"/>
    <mergeCell ref="I507:J507"/>
    <mergeCell ref="I508:J508"/>
    <mergeCell ref="I509:J509"/>
    <mergeCell ref="I510:J510"/>
    <mergeCell ref="I511:J511"/>
    <mergeCell ref="I512:J512"/>
    <mergeCell ref="I513:J513"/>
    <mergeCell ref="I514:J514"/>
    <mergeCell ref="I515:J515"/>
    <mergeCell ref="I516:J516"/>
    <mergeCell ref="I517:J517"/>
    <mergeCell ref="I518:J518"/>
    <mergeCell ref="I519:J519"/>
    <mergeCell ref="I520:J520"/>
    <mergeCell ref="I521:J521"/>
    <mergeCell ref="I522:J522"/>
    <mergeCell ref="I523:J523"/>
    <mergeCell ref="I524:J524"/>
    <mergeCell ref="I525:J525"/>
    <mergeCell ref="I526:J526"/>
    <mergeCell ref="I527:J527"/>
    <mergeCell ref="I528:J528"/>
    <mergeCell ref="I529:J529"/>
    <mergeCell ref="I530:J530"/>
    <mergeCell ref="I531:J531"/>
    <mergeCell ref="I532:J532"/>
    <mergeCell ref="I533:J533"/>
    <mergeCell ref="I534:J534"/>
    <mergeCell ref="I535:J535"/>
    <mergeCell ref="I536:J536"/>
    <mergeCell ref="I537:J537"/>
    <mergeCell ref="I538:J538"/>
    <mergeCell ref="I539:J539"/>
    <mergeCell ref="I540:J540"/>
    <mergeCell ref="I541:J541"/>
    <mergeCell ref="I542:J542"/>
    <mergeCell ref="I543:J543"/>
    <mergeCell ref="I544:J544"/>
    <mergeCell ref="I545:J545"/>
    <mergeCell ref="I546:J546"/>
    <mergeCell ref="I547:J547"/>
    <mergeCell ref="I548:J548"/>
    <mergeCell ref="I549:J549"/>
    <mergeCell ref="I550:J550"/>
    <mergeCell ref="I551:J551"/>
    <mergeCell ref="I552:J552"/>
    <mergeCell ref="I553:J553"/>
    <mergeCell ref="I554:J554"/>
    <mergeCell ref="I555:J555"/>
    <mergeCell ref="I556:J556"/>
    <mergeCell ref="I557:J557"/>
    <mergeCell ref="I558:J558"/>
    <mergeCell ref="I559:J559"/>
    <mergeCell ref="I560:J560"/>
    <mergeCell ref="I561:J561"/>
    <mergeCell ref="I562:J562"/>
    <mergeCell ref="I563:J563"/>
    <mergeCell ref="I564:J564"/>
    <mergeCell ref="I565:J565"/>
    <mergeCell ref="I566:J566"/>
    <mergeCell ref="I567:J567"/>
    <mergeCell ref="I568:J568"/>
    <mergeCell ref="I569:J569"/>
    <mergeCell ref="I570:J570"/>
    <mergeCell ref="I571:J571"/>
    <mergeCell ref="I572:J572"/>
    <mergeCell ref="I573:J573"/>
    <mergeCell ref="I574:J574"/>
    <mergeCell ref="I575:J575"/>
    <mergeCell ref="I576:J576"/>
    <mergeCell ref="I577:J577"/>
    <mergeCell ref="I578:J578"/>
    <mergeCell ref="I579:J579"/>
    <mergeCell ref="I580:J580"/>
    <mergeCell ref="I581:J581"/>
    <mergeCell ref="I582:J582"/>
    <mergeCell ref="I583:J583"/>
    <mergeCell ref="I584:J584"/>
    <mergeCell ref="I585:J585"/>
    <mergeCell ref="I586:J586"/>
    <mergeCell ref="I587:J587"/>
    <mergeCell ref="I588:J588"/>
    <mergeCell ref="I589:J589"/>
    <mergeCell ref="I590:J590"/>
    <mergeCell ref="I591:J591"/>
    <mergeCell ref="I592:J592"/>
    <mergeCell ref="I593:J593"/>
    <mergeCell ref="I594:J594"/>
    <mergeCell ref="I595:J595"/>
    <mergeCell ref="I596:J596"/>
    <mergeCell ref="I597:J597"/>
    <mergeCell ref="I598:J598"/>
    <mergeCell ref="I599:J599"/>
    <mergeCell ref="I600:J600"/>
    <mergeCell ref="I601:J601"/>
    <mergeCell ref="I602:J602"/>
    <mergeCell ref="I603:J603"/>
    <mergeCell ref="I604:J604"/>
    <mergeCell ref="I605:J605"/>
    <mergeCell ref="I606:J606"/>
    <mergeCell ref="I607:J607"/>
    <mergeCell ref="I608:J608"/>
    <mergeCell ref="I609:J609"/>
    <mergeCell ref="I610:J610"/>
    <mergeCell ref="I611:J611"/>
    <mergeCell ref="I612:J612"/>
    <mergeCell ref="I613:J613"/>
    <mergeCell ref="I614:J614"/>
    <mergeCell ref="I615:J615"/>
    <mergeCell ref="I616:J616"/>
    <mergeCell ref="I617:J617"/>
    <mergeCell ref="I618:J618"/>
    <mergeCell ref="I619:J619"/>
    <mergeCell ref="I620:J620"/>
    <mergeCell ref="I621:J621"/>
    <mergeCell ref="I622:J622"/>
    <mergeCell ref="I623:J623"/>
    <mergeCell ref="I624:J624"/>
    <mergeCell ref="I625:J625"/>
    <mergeCell ref="I626:J626"/>
    <mergeCell ref="I627:J627"/>
    <mergeCell ref="I628:J628"/>
    <mergeCell ref="I629:J629"/>
    <mergeCell ref="I630:J630"/>
    <mergeCell ref="I631:J631"/>
    <mergeCell ref="I632:J632"/>
    <mergeCell ref="I633:J633"/>
    <mergeCell ref="I634:J634"/>
    <mergeCell ref="I635:J635"/>
    <mergeCell ref="I636:J636"/>
    <mergeCell ref="I637:J637"/>
    <mergeCell ref="I638:J638"/>
    <mergeCell ref="I639:J639"/>
    <mergeCell ref="I640:J640"/>
    <mergeCell ref="I641:J641"/>
    <mergeCell ref="I642:J642"/>
    <mergeCell ref="I643:J643"/>
    <mergeCell ref="I644:J644"/>
    <mergeCell ref="I645:J645"/>
    <mergeCell ref="I646:J646"/>
    <mergeCell ref="I647:J647"/>
    <mergeCell ref="I648:J648"/>
    <mergeCell ref="I649:J649"/>
    <mergeCell ref="I650:J650"/>
    <mergeCell ref="I651:J651"/>
    <mergeCell ref="I652:J652"/>
    <mergeCell ref="I653:J653"/>
    <mergeCell ref="I654:J654"/>
    <mergeCell ref="I655:J655"/>
    <mergeCell ref="I656:J656"/>
    <mergeCell ref="I657:J657"/>
    <mergeCell ref="I658:J658"/>
    <mergeCell ref="I659:J659"/>
    <mergeCell ref="I660:J660"/>
    <mergeCell ref="I661:J661"/>
    <mergeCell ref="I662:J662"/>
    <mergeCell ref="I663:J663"/>
    <mergeCell ref="I664:J664"/>
    <mergeCell ref="I665:J665"/>
    <mergeCell ref="I666:J666"/>
    <mergeCell ref="I667:J667"/>
    <mergeCell ref="I668:J668"/>
    <mergeCell ref="I669:J669"/>
    <mergeCell ref="I670:J670"/>
    <mergeCell ref="I671:J671"/>
    <mergeCell ref="I672:J672"/>
    <mergeCell ref="I673:J673"/>
    <mergeCell ref="I674:J674"/>
    <mergeCell ref="I675:J675"/>
    <mergeCell ref="I676:J676"/>
    <mergeCell ref="I677:J677"/>
    <mergeCell ref="I678:J678"/>
    <mergeCell ref="I679:J679"/>
    <mergeCell ref="I680:J680"/>
    <mergeCell ref="I681:J681"/>
    <mergeCell ref="I682:J682"/>
    <mergeCell ref="I683:J683"/>
    <mergeCell ref="I684:J684"/>
    <mergeCell ref="I685:J685"/>
    <mergeCell ref="I686:J686"/>
    <mergeCell ref="I687:J687"/>
    <mergeCell ref="I688:J688"/>
    <mergeCell ref="I689:J689"/>
    <mergeCell ref="I690:J690"/>
    <mergeCell ref="I691:J691"/>
    <mergeCell ref="I692:J692"/>
    <mergeCell ref="I693:J693"/>
    <mergeCell ref="I694:J694"/>
    <mergeCell ref="I695:J695"/>
    <mergeCell ref="I696:J696"/>
    <mergeCell ref="I697:J697"/>
    <mergeCell ref="I698:J698"/>
    <mergeCell ref="I699:J699"/>
    <mergeCell ref="I700:J700"/>
    <mergeCell ref="I701:J701"/>
    <mergeCell ref="I702:J702"/>
    <mergeCell ref="I703:J703"/>
    <mergeCell ref="I704:J704"/>
    <mergeCell ref="I705:J705"/>
    <mergeCell ref="I706:J706"/>
    <mergeCell ref="I707:J707"/>
    <mergeCell ref="I708:J708"/>
    <mergeCell ref="I709:J709"/>
    <mergeCell ref="I710:J710"/>
    <mergeCell ref="I711:J711"/>
    <mergeCell ref="I712:J712"/>
    <mergeCell ref="I713:J713"/>
    <mergeCell ref="I714:J714"/>
    <mergeCell ref="I715:J715"/>
    <mergeCell ref="I716:J716"/>
    <mergeCell ref="I717:J717"/>
    <mergeCell ref="I718:J718"/>
    <mergeCell ref="I719:J719"/>
    <mergeCell ref="I720:J720"/>
    <mergeCell ref="I721:J721"/>
    <mergeCell ref="I722:J722"/>
    <mergeCell ref="I723:J723"/>
    <mergeCell ref="I724:J724"/>
    <mergeCell ref="I725:J725"/>
    <mergeCell ref="I726:J726"/>
    <mergeCell ref="I727:J727"/>
    <mergeCell ref="I728:J728"/>
    <mergeCell ref="I729:J729"/>
    <mergeCell ref="I730:J730"/>
    <mergeCell ref="I731:J731"/>
    <mergeCell ref="I732:J732"/>
    <mergeCell ref="I733:J733"/>
    <mergeCell ref="I734:J734"/>
    <mergeCell ref="I735:J735"/>
    <mergeCell ref="I736:J736"/>
    <mergeCell ref="I737:J737"/>
    <mergeCell ref="I738:J738"/>
    <mergeCell ref="I739:J739"/>
    <mergeCell ref="I740:J740"/>
    <mergeCell ref="I741:J741"/>
    <mergeCell ref="I742:J742"/>
    <mergeCell ref="I743:J743"/>
    <mergeCell ref="I744:J744"/>
    <mergeCell ref="I745:J745"/>
    <mergeCell ref="I746:J746"/>
    <mergeCell ref="I747:J747"/>
    <mergeCell ref="I748:J748"/>
    <mergeCell ref="I749:J749"/>
    <mergeCell ref="I750:J750"/>
    <mergeCell ref="I751:J751"/>
    <mergeCell ref="I752:J752"/>
    <mergeCell ref="I753:J753"/>
    <mergeCell ref="I754:J754"/>
    <mergeCell ref="I755:J755"/>
    <mergeCell ref="I756:J756"/>
    <mergeCell ref="I757:J757"/>
    <mergeCell ref="I758:J758"/>
    <mergeCell ref="I759:J759"/>
    <mergeCell ref="I760:J760"/>
    <mergeCell ref="I761:J761"/>
    <mergeCell ref="I762:J762"/>
    <mergeCell ref="I763:J763"/>
    <mergeCell ref="I764:J764"/>
    <mergeCell ref="I765:J765"/>
    <mergeCell ref="I766:J766"/>
    <mergeCell ref="I767:J767"/>
    <mergeCell ref="I768:J768"/>
    <mergeCell ref="I769:J769"/>
    <mergeCell ref="I770:J770"/>
    <mergeCell ref="I771:J771"/>
    <mergeCell ref="I772:J772"/>
    <mergeCell ref="I773:J773"/>
    <mergeCell ref="I774:J774"/>
    <mergeCell ref="I775:J775"/>
    <mergeCell ref="I776:J776"/>
    <mergeCell ref="I777:J777"/>
    <mergeCell ref="I778:J778"/>
    <mergeCell ref="I779:J779"/>
    <mergeCell ref="I780:J780"/>
    <mergeCell ref="I781:J781"/>
    <mergeCell ref="I782:J782"/>
    <mergeCell ref="I783:J783"/>
    <mergeCell ref="I784:J784"/>
    <mergeCell ref="I785:J785"/>
    <mergeCell ref="I786:J786"/>
    <mergeCell ref="I787:J787"/>
    <mergeCell ref="I788:J788"/>
    <mergeCell ref="I789:J789"/>
    <mergeCell ref="I790:J790"/>
    <mergeCell ref="I791:J791"/>
    <mergeCell ref="I792:J792"/>
    <mergeCell ref="I793:J793"/>
    <mergeCell ref="I794:J794"/>
    <mergeCell ref="I795:J795"/>
    <mergeCell ref="I796:J796"/>
    <mergeCell ref="I797:J797"/>
    <mergeCell ref="I798:J798"/>
    <mergeCell ref="I799:J799"/>
    <mergeCell ref="I800:J800"/>
    <mergeCell ref="I801:J801"/>
    <mergeCell ref="I802:J802"/>
    <mergeCell ref="I803:J803"/>
    <mergeCell ref="I804:J804"/>
    <mergeCell ref="I805:J805"/>
    <mergeCell ref="I806:J806"/>
    <mergeCell ref="I807:J807"/>
    <mergeCell ref="I808:J808"/>
    <mergeCell ref="I809:J809"/>
    <mergeCell ref="I810:J810"/>
    <mergeCell ref="I811:J811"/>
    <mergeCell ref="I812:J812"/>
    <mergeCell ref="I813:J813"/>
    <mergeCell ref="I814:J814"/>
    <mergeCell ref="I815:J815"/>
    <mergeCell ref="I816:J816"/>
    <mergeCell ref="I817:J817"/>
    <mergeCell ref="I818:J818"/>
    <mergeCell ref="I819:J819"/>
    <mergeCell ref="I820:J820"/>
    <mergeCell ref="I821:J821"/>
    <mergeCell ref="I822:J822"/>
    <mergeCell ref="I823:J823"/>
    <mergeCell ref="I824:J824"/>
    <mergeCell ref="I825:J825"/>
    <mergeCell ref="I826:J826"/>
    <mergeCell ref="I827:J827"/>
    <mergeCell ref="I828:J828"/>
    <mergeCell ref="I829:J829"/>
    <mergeCell ref="I830:J830"/>
    <mergeCell ref="I831:J831"/>
    <mergeCell ref="I832:J832"/>
    <mergeCell ref="I833:J833"/>
    <mergeCell ref="I834:J834"/>
    <mergeCell ref="I835:J835"/>
    <mergeCell ref="I836:J836"/>
    <mergeCell ref="I837:J837"/>
    <mergeCell ref="I838:J838"/>
    <mergeCell ref="I839:J839"/>
    <mergeCell ref="I840:J840"/>
    <mergeCell ref="I841:J841"/>
    <mergeCell ref="I842:J842"/>
    <mergeCell ref="I843:J843"/>
    <mergeCell ref="I844:J844"/>
    <mergeCell ref="I845:J845"/>
    <mergeCell ref="I846:J846"/>
    <mergeCell ref="I847:J847"/>
    <mergeCell ref="I848:J848"/>
    <mergeCell ref="I849:J849"/>
    <mergeCell ref="I850:J850"/>
    <mergeCell ref="I851:J851"/>
    <mergeCell ref="I852:J852"/>
    <mergeCell ref="I853:J853"/>
    <mergeCell ref="I854:J854"/>
    <mergeCell ref="I855:J855"/>
    <mergeCell ref="I856:J856"/>
    <mergeCell ref="I857:J857"/>
    <mergeCell ref="I858:J858"/>
    <mergeCell ref="I859:J859"/>
    <mergeCell ref="I860:J860"/>
    <mergeCell ref="I861:J861"/>
    <mergeCell ref="I862:J862"/>
    <mergeCell ref="I863:J863"/>
    <mergeCell ref="I864:J864"/>
    <mergeCell ref="I865:J865"/>
    <mergeCell ref="I866:J866"/>
    <mergeCell ref="I867:J867"/>
    <mergeCell ref="I868:J868"/>
    <mergeCell ref="I869:J869"/>
    <mergeCell ref="I870:J870"/>
    <mergeCell ref="I871:J871"/>
    <mergeCell ref="I872:J872"/>
    <mergeCell ref="I873:J873"/>
    <mergeCell ref="I874:J874"/>
    <mergeCell ref="I875:J875"/>
    <mergeCell ref="I876:J876"/>
    <mergeCell ref="I877:J877"/>
    <mergeCell ref="I878:J878"/>
    <mergeCell ref="I879:J879"/>
    <mergeCell ref="I880:J880"/>
    <mergeCell ref="I881:J881"/>
    <mergeCell ref="I882:J882"/>
    <mergeCell ref="I883:J883"/>
    <mergeCell ref="I884:J884"/>
    <mergeCell ref="I885:J885"/>
    <mergeCell ref="I886:J886"/>
    <mergeCell ref="I887:J887"/>
    <mergeCell ref="I888:J888"/>
    <mergeCell ref="I889:J889"/>
    <mergeCell ref="I890:J890"/>
    <mergeCell ref="I891:J891"/>
    <mergeCell ref="I892:J892"/>
    <mergeCell ref="I893:J893"/>
    <mergeCell ref="I894:J894"/>
    <mergeCell ref="I895:J895"/>
    <mergeCell ref="I896:J896"/>
    <mergeCell ref="I897:J897"/>
    <mergeCell ref="I898:J898"/>
    <mergeCell ref="I899:J899"/>
    <mergeCell ref="I900:J900"/>
    <mergeCell ref="I901:J901"/>
    <mergeCell ref="I902:J902"/>
    <mergeCell ref="I903:J903"/>
    <mergeCell ref="I904:J904"/>
    <mergeCell ref="I905:J905"/>
    <mergeCell ref="I906:J906"/>
    <mergeCell ref="I907:J907"/>
    <mergeCell ref="I908:J908"/>
    <mergeCell ref="I909:J909"/>
    <mergeCell ref="I910:J910"/>
    <mergeCell ref="I911:J911"/>
    <mergeCell ref="I912:J912"/>
    <mergeCell ref="I913:J913"/>
    <mergeCell ref="I914:J914"/>
    <mergeCell ref="I915:J915"/>
    <mergeCell ref="I916:J916"/>
    <mergeCell ref="I917:J917"/>
    <mergeCell ref="I918:J918"/>
    <mergeCell ref="I919:J919"/>
    <mergeCell ref="I920:J920"/>
    <mergeCell ref="I921:J921"/>
    <mergeCell ref="I922:J922"/>
    <mergeCell ref="I923:J923"/>
    <mergeCell ref="I924:J924"/>
    <mergeCell ref="I925:J925"/>
    <mergeCell ref="I926:J926"/>
    <mergeCell ref="I927:J927"/>
    <mergeCell ref="I928:J928"/>
    <mergeCell ref="I929:J929"/>
    <mergeCell ref="I930:J930"/>
    <mergeCell ref="I931:J931"/>
    <mergeCell ref="I932:J932"/>
    <mergeCell ref="I933:J933"/>
    <mergeCell ref="I934:J934"/>
    <mergeCell ref="I935:J935"/>
    <mergeCell ref="I936:J936"/>
    <mergeCell ref="I937:J937"/>
    <mergeCell ref="I938:J938"/>
    <mergeCell ref="I939:J939"/>
    <mergeCell ref="I940:J940"/>
    <mergeCell ref="I941:J941"/>
    <mergeCell ref="I942:J942"/>
    <mergeCell ref="I943:J943"/>
    <mergeCell ref="I944:J944"/>
    <mergeCell ref="I945:J945"/>
    <mergeCell ref="I946:J946"/>
    <mergeCell ref="I947:J947"/>
    <mergeCell ref="I948:J948"/>
    <mergeCell ref="I949:J949"/>
    <mergeCell ref="I950:J950"/>
    <mergeCell ref="I951:J951"/>
    <mergeCell ref="I952:J952"/>
    <mergeCell ref="I953:J953"/>
    <mergeCell ref="I954:J954"/>
    <mergeCell ref="I955:J955"/>
    <mergeCell ref="I956:J956"/>
    <mergeCell ref="I957:J957"/>
    <mergeCell ref="I958:J958"/>
    <mergeCell ref="I959:J959"/>
    <mergeCell ref="I960:J960"/>
    <mergeCell ref="I961:J961"/>
    <mergeCell ref="I962:J962"/>
    <mergeCell ref="I963:J963"/>
    <mergeCell ref="I964:J964"/>
    <mergeCell ref="I965:J965"/>
    <mergeCell ref="I966:J966"/>
    <mergeCell ref="I967:J967"/>
    <mergeCell ref="I968:J968"/>
    <mergeCell ref="I969:J969"/>
    <mergeCell ref="I970:J970"/>
    <mergeCell ref="I971:J971"/>
    <mergeCell ref="I972:J972"/>
    <mergeCell ref="I973:J973"/>
    <mergeCell ref="I974:J974"/>
    <mergeCell ref="I975:J975"/>
    <mergeCell ref="I976:J976"/>
    <mergeCell ref="I977:J977"/>
    <mergeCell ref="I978:J978"/>
    <mergeCell ref="I979:J979"/>
    <mergeCell ref="I980:J980"/>
    <mergeCell ref="I981:J981"/>
    <mergeCell ref="I982:J982"/>
    <mergeCell ref="I983:J983"/>
    <mergeCell ref="I984:J984"/>
    <mergeCell ref="I985:J985"/>
    <mergeCell ref="I986:J986"/>
    <mergeCell ref="I987:J987"/>
    <mergeCell ref="I988:J988"/>
    <mergeCell ref="I989:J989"/>
    <mergeCell ref="I990:J990"/>
    <mergeCell ref="I991:J991"/>
    <mergeCell ref="I992:J992"/>
    <mergeCell ref="I993:J993"/>
    <mergeCell ref="I994:J994"/>
    <mergeCell ref="I995:J995"/>
    <mergeCell ref="I996:J996"/>
    <mergeCell ref="I997:J997"/>
    <mergeCell ref="I998:J998"/>
    <mergeCell ref="I999:J999"/>
    <mergeCell ref="I1000:J1000"/>
    <mergeCell ref="I1001:J1001"/>
    <mergeCell ref="I1002:J1002"/>
    <mergeCell ref="I1003:J1003"/>
    <mergeCell ref="I1004:J1004"/>
    <mergeCell ref="I1005:J1005"/>
    <mergeCell ref="I1006:J1006"/>
    <mergeCell ref="I1007:J1007"/>
    <mergeCell ref="I1008:J1008"/>
    <mergeCell ref="I1009:J1009"/>
    <mergeCell ref="I1010:J1010"/>
    <mergeCell ref="I1011:J1011"/>
    <mergeCell ref="I1012:J1012"/>
    <mergeCell ref="I1013:J1013"/>
    <mergeCell ref="I1014:J1014"/>
    <mergeCell ref="I1015:J1015"/>
    <mergeCell ref="I1016:J1016"/>
    <mergeCell ref="I1017:J1017"/>
    <mergeCell ref="I1018:J1018"/>
    <mergeCell ref="I1019:J1019"/>
    <mergeCell ref="I1020:J1020"/>
    <mergeCell ref="I1021:J1021"/>
    <mergeCell ref="I1022:J1022"/>
    <mergeCell ref="I1023:J1023"/>
    <mergeCell ref="I1024:J1024"/>
    <mergeCell ref="I1025:J1025"/>
    <mergeCell ref="I1026:J1026"/>
    <mergeCell ref="I1426:J1426"/>
    <mergeCell ref="I1427:J1427"/>
    <mergeCell ref="I1428:J1428"/>
    <mergeCell ref="I1419:J1419"/>
    <mergeCell ref="I1420:J1420"/>
    <mergeCell ref="I1421:J1421"/>
    <mergeCell ref="I1422:J1422"/>
    <mergeCell ref="I1423:J1423"/>
    <mergeCell ref="I1424:J1424"/>
    <mergeCell ref="I1425:J1425"/>
    <mergeCell ref="I1370:J1370"/>
    <mergeCell ref="I1371:J1371"/>
    <mergeCell ref="I1372:J1372"/>
    <mergeCell ref="I1373:J1373"/>
    <mergeCell ref="I1374:J1374"/>
    <mergeCell ref="I1375:J1375"/>
    <mergeCell ref="I1376:J1376"/>
    <mergeCell ref="I1377:J1377"/>
    <mergeCell ref="I1378:J1378"/>
    <mergeCell ref="I1379:J1379"/>
    <mergeCell ref="I1380:J1380"/>
    <mergeCell ref="I1381:J1381"/>
    <mergeCell ref="I1382:J1382"/>
    <mergeCell ref="I1383:J1383"/>
    <mergeCell ref="I1384:J1384"/>
    <mergeCell ref="I1385:J1385"/>
    <mergeCell ref="I1386:J1386"/>
    <mergeCell ref="I1387:J1387"/>
    <mergeCell ref="I1388:J1388"/>
    <mergeCell ref="I1389:J1389"/>
    <mergeCell ref="I1390:J1390"/>
    <mergeCell ref="I1391:J1391"/>
    <mergeCell ref="I1392:J1392"/>
    <mergeCell ref="I1393:J1393"/>
    <mergeCell ref="I1394:J1394"/>
    <mergeCell ref="I1395:J1395"/>
    <mergeCell ref="I1396:J1396"/>
    <mergeCell ref="I1397:J1397"/>
    <mergeCell ref="I1398:J1398"/>
    <mergeCell ref="I1399:J1399"/>
    <mergeCell ref="I1400:J1400"/>
    <mergeCell ref="I1401:J1401"/>
    <mergeCell ref="I1402:J1402"/>
    <mergeCell ref="I1403:J1403"/>
    <mergeCell ref="I1404:J1404"/>
    <mergeCell ref="I1405:J1405"/>
    <mergeCell ref="I1406:J1406"/>
    <mergeCell ref="I1407:J1407"/>
    <mergeCell ref="I1408:J1408"/>
    <mergeCell ref="I1409:J1409"/>
    <mergeCell ref="I1410:J1410"/>
    <mergeCell ref="I1411:J1411"/>
    <mergeCell ref="I1412:J1412"/>
    <mergeCell ref="I1413:J1413"/>
    <mergeCell ref="I1414:J1414"/>
    <mergeCell ref="I1415:J1415"/>
    <mergeCell ref="I1416:J1416"/>
    <mergeCell ref="I1417:J1417"/>
    <mergeCell ref="I1418:J1418"/>
    <mergeCell ref="I1027:J1027"/>
    <mergeCell ref="I1028:J1028"/>
    <mergeCell ref="I1029:J1029"/>
    <mergeCell ref="I1030:J1030"/>
    <mergeCell ref="I1031:J1031"/>
    <mergeCell ref="I1032:J1032"/>
    <mergeCell ref="I1033:J1033"/>
    <mergeCell ref="I1034:J1034"/>
    <mergeCell ref="I1035:J1035"/>
    <mergeCell ref="I1036:J1036"/>
    <mergeCell ref="I1037:J1037"/>
    <mergeCell ref="I1038:J1038"/>
    <mergeCell ref="I1039:J1039"/>
    <mergeCell ref="I1040:J1040"/>
    <mergeCell ref="I1041:J1041"/>
    <mergeCell ref="I1042:J1042"/>
    <mergeCell ref="I1043:J1043"/>
    <mergeCell ref="I1044:J1044"/>
    <mergeCell ref="I1045:J1045"/>
    <mergeCell ref="I1046:J1046"/>
    <mergeCell ref="I1047:J1047"/>
    <mergeCell ref="I1048:J1048"/>
    <mergeCell ref="I1049:J1049"/>
    <mergeCell ref="I1050:J1050"/>
    <mergeCell ref="I1051:J1051"/>
    <mergeCell ref="I1052:J1052"/>
    <mergeCell ref="I1053:J1053"/>
    <mergeCell ref="I1054:J1054"/>
    <mergeCell ref="I1055:J1055"/>
    <mergeCell ref="I1056:J1056"/>
    <mergeCell ref="I1057:J1057"/>
    <mergeCell ref="I1058:J1058"/>
    <mergeCell ref="I1059:J1059"/>
    <mergeCell ref="I1060:J1060"/>
    <mergeCell ref="I1061:J1061"/>
    <mergeCell ref="I1062:J1062"/>
    <mergeCell ref="I1063:J1063"/>
    <mergeCell ref="I1064:J1064"/>
    <mergeCell ref="I1065:J1065"/>
    <mergeCell ref="I1066:J1066"/>
    <mergeCell ref="I1067:J1067"/>
    <mergeCell ref="I1068:J1068"/>
    <mergeCell ref="I1069:J1069"/>
    <mergeCell ref="I1070:J1070"/>
    <mergeCell ref="I1071:J1071"/>
    <mergeCell ref="I1072:J1072"/>
    <mergeCell ref="I1073:J1073"/>
    <mergeCell ref="I1074:J1074"/>
    <mergeCell ref="I1075:J1075"/>
    <mergeCell ref="I1076:J1076"/>
    <mergeCell ref="I1077:J1077"/>
    <mergeCell ref="I1078:J1078"/>
    <mergeCell ref="I1079:J1079"/>
    <mergeCell ref="I1080:J1080"/>
    <mergeCell ref="I1081:J1081"/>
    <mergeCell ref="I1082:J1082"/>
    <mergeCell ref="I1083:J1083"/>
    <mergeCell ref="I1084:J1084"/>
    <mergeCell ref="I1085:J1085"/>
    <mergeCell ref="I1086:J1086"/>
    <mergeCell ref="I1087:J1087"/>
    <mergeCell ref="I1088:J1088"/>
    <mergeCell ref="I1089:J1089"/>
    <mergeCell ref="I1090:J1090"/>
    <mergeCell ref="I1091:J1091"/>
    <mergeCell ref="I1092:J1092"/>
    <mergeCell ref="I1093:J1093"/>
    <mergeCell ref="I1094:J1094"/>
    <mergeCell ref="I1095:J1095"/>
    <mergeCell ref="I1096:J1096"/>
    <mergeCell ref="I1097:J1097"/>
    <mergeCell ref="I1098:J1098"/>
    <mergeCell ref="I1099:J1099"/>
    <mergeCell ref="I1100:J1100"/>
    <mergeCell ref="I1101:J1101"/>
    <mergeCell ref="I1102:J1102"/>
    <mergeCell ref="I1103:J1103"/>
    <mergeCell ref="I1104:J1104"/>
    <mergeCell ref="I1105:J1105"/>
    <mergeCell ref="I1106:J1106"/>
    <mergeCell ref="I1107:J1107"/>
    <mergeCell ref="I1108:J1108"/>
    <mergeCell ref="I1109:J1109"/>
    <mergeCell ref="I1110:J1110"/>
    <mergeCell ref="I1111:J1111"/>
    <mergeCell ref="I1112:J1112"/>
    <mergeCell ref="I1113:J1113"/>
    <mergeCell ref="I1114:J1114"/>
    <mergeCell ref="I1115:J1115"/>
    <mergeCell ref="I1116:J1116"/>
    <mergeCell ref="I1117:J1117"/>
    <mergeCell ref="I1118:J1118"/>
    <mergeCell ref="I1119:J1119"/>
    <mergeCell ref="I1120:J1120"/>
    <mergeCell ref="I1121:J1121"/>
    <mergeCell ref="I1122:J1122"/>
    <mergeCell ref="I1123:J1123"/>
    <mergeCell ref="I1124:J1124"/>
    <mergeCell ref="I1125:J1125"/>
    <mergeCell ref="I1126:J1126"/>
    <mergeCell ref="I1127:J1127"/>
    <mergeCell ref="I1128:J1128"/>
    <mergeCell ref="I1129:J1129"/>
    <mergeCell ref="I1130:J1130"/>
    <mergeCell ref="I1131:J1131"/>
    <mergeCell ref="I1132:J1132"/>
    <mergeCell ref="I1133:J1133"/>
    <mergeCell ref="I1134:J1134"/>
    <mergeCell ref="I1135:J1135"/>
    <mergeCell ref="I1136:J1136"/>
    <mergeCell ref="I1137:J1137"/>
    <mergeCell ref="I1138:J1138"/>
    <mergeCell ref="I1139:J1139"/>
    <mergeCell ref="I1140:J1140"/>
    <mergeCell ref="I1141:J1141"/>
    <mergeCell ref="I1142:J1142"/>
    <mergeCell ref="I1143:J1143"/>
    <mergeCell ref="I1144:J1144"/>
    <mergeCell ref="I1145:J1145"/>
    <mergeCell ref="I1146:J1146"/>
    <mergeCell ref="I1147:J1147"/>
    <mergeCell ref="I1148:J1148"/>
    <mergeCell ref="I1149:J1149"/>
    <mergeCell ref="I1150:J1150"/>
    <mergeCell ref="I1151:J1151"/>
    <mergeCell ref="I1152:J1152"/>
    <mergeCell ref="I1153:J1153"/>
    <mergeCell ref="I1154:J1154"/>
    <mergeCell ref="I1155:J1155"/>
    <mergeCell ref="I1156:J1156"/>
    <mergeCell ref="I1157:J1157"/>
    <mergeCell ref="I1158:J1158"/>
    <mergeCell ref="I1159:J1159"/>
    <mergeCell ref="I1160:J1160"/>
    <mergeCell ref="I1161:J1161"/>
    <mergeCell ref="I1162:J1162"/>
    <mergeCell ref="I1163:J1163"/>
    <mergeCell ref="I1164:J1164"/>
    <mergeCell ref="I1165:J1165"/>
    <mergeCell ref="I1166:J1166"/>
    <mergeCell ref="I1167:J1167"/>
    <mergeCell ref="I1168:J1168"/>
    <mergeCell ref="I1169:J1169"/>
    <mergeCell ref="I1170:J1170"/>
    <mergeCell ref="I1171:J1171"/>
    <mergeCell ref="I1172:J1172"/>
    <mergeCell ref="I1173:J1173"/>
    <mergeCell ref="I1174:J1174"/>
    <mergeCell ref="I1175:J1175"/>
    <mergeCell ref="I1176:J1176"/>
    <mergeCell ref="I1177:J1177"/>
    <mergeCell ref="I1178:J1178"/>
    <mergeCell ref="I1179:J1179"/>
    <mergeCell ref="I1180:J1180"/>
    <mergeCell ref="I1181:J1181"/>
    <mergeCell ref="I1182:J1182"/>
    <mergeCell ref="I1183:J1183"/>
    <mergeCell ref="I1184:J1184"/>
    <mergeCell ref="I1185:J1185"/>
    <mergeCell ref="I1186:J1186"/>
    <mergeCell ref="I1187:J1187"/>
    <mergeCell ref="I1188:J1188"/>
    <mergeCell ref="I1189:J1189"/>
    <mergeCell ref="I1190:J1190"/>
    <mergeCell ref="I1191:J1191"/>
    <mergeCell ref="I1192:J1192"/>
    <mergeCell ref="I1193:J1193"/>
    <mergeCell ref="I1194:J1194"/>
    <mergeCell ref="I1195:J1195"/>
    <mergeCell ref="I1196:J1196"/>
    <mergeCell ref="I1197:J1197"/>
    <mergeCell ref="I1198:J1198"/>
    <mergeCell ref="I1199:J1199"/>
    <mergeCell ref="I1200:J1200"/>
    <mergeCell ref="I1201:J1201"/>
    <mergeCell ref="I1202:J1202"/>
    <mergeCell ref="I1203:J1203"/>
    <mergeCell ref="I1204:J1204"/>
    <mergeCell ref="I1205:J1205"/>
    <mergeCell ref="I1206:J1206"/>
    <mergeCell ref="I1207:J1207"/>
    <mergeCell ref="I1208:J1208"/>
    <mergeCell ref="I1209:J1209"/>
    <mergeCell ref="I1210:J1210"/>
    <mergeCell ref="I1211:J1211"/>
    <mergeCell ref="I1212:J1212"/>
    <mergeCell ref="I1213:J1213"/>
    <mergeCell ref="I1214:J1214"/>
    <mergeCell ref="I1215:J1215"/>
    <mergeCell ref="I1216:J1216"/>
    <mergeCell ref="I1217:J1217"/>
    <mergeCell ref="I1218:J1218"/>
    <mergeCell ref="I1219:J1219"/>
    <mergeCell ref="I1220:J1220"/>
    <mergeCell ref="I1221:J1221"/>
    <mergeCell ref="I1222:J1222"/>
    <mergeCell ref="I1223:J1223"/>
    <mergeCell ref="I1224:J1224"/>
    <mergeCell ref="I1225:J1225"/>
    <mergeCell ref="I1226:J1226"/>
    <mergeCell ref="I1227:J1227"/>
    <mergeCell ref="I1228:J1228"/>
    <mergeCell ref="I1229:J1229"/>
    <mergeCell ref="I1230:J1230"/>
    <mergeCell ref="I1231:J1231"/>
    <mergeCell ref="I1232:J1232"/>
    <mergeCell ref="I1233:J1233"/>
    <mergeCell ref="I1234:J1234"/>
    <mergeCell ref="I1235:J1235"/>
    <mergeCell ref="I1236:J1236"/>
    <mergeCell ref="I1237:J1237"/>
    <mergeCell ref="I1238:J1238"/>
    <mergeCell ref="I1239:J1239"/>
    <mergeCell ref="I1240:J1240"/>
    <mergeCell ref="I1241:J1241"/>
    <mergeCell ref="I1242:J1242"/>
    <mergeCell ref="I1243:J1243"/>
    <mergeCell ref="I1244:J1244"/>
    <mergeCell ref="I1245:J1245"/>
    <mergeCell ref="I1246:J1246"/>
    <mergeCell ref="I1247:J1247"/>
    <mergeCell ref="I1248:J1248"/>
    <mergeCell ref="I1249:J1249"/>
    <mergeCell ref="I1250:J1250"/>
    <mergeCell ref="I1251:J1251"/>
    <mergeCell ref="I1252:J1252"/>
    <mergeCell ref="I1253:J1253"/>
    <mergeCell ref="I1254:J1254"/>
    <mergeCell ref="I1255:J1255"/>
    <mergeCell ref="I1256:J1256"/>
    <mergeCell ref="I1257:J1257"/>
    <mergeCell ref="I1258:J1258"/>
    <mergeCell ref="I1259:J1259"/>
    <mergeCell ref="I1260:J1260"/>
    <mergeCell ref="I1261:J1261"/>
    <mergeCell ref="I1262:J1262"/>
    <mergeCell ref="I1263:J1263"/>
    <mergeCell ref="I1264:J1264"/>
    <mergeCell ref="I1265:J1265"/>
    <mergeCell ref="I1266:J1266"/>
    <mergeCell ref="I1267:J1267"/>
    <mergeCell ref="I1268:J1268"/>
    <mergeCell ref="I1269:J1269"/>
    <mergeCell ref="I1270:J1270"/>
    <mergeCell ref="I1271:J1271"/>
    <mergeCell ref="I1272:J1272"/>
    <mergeCell ref="I1273:J1273"/>
    <mergeCell ref="I1274:J1274"/>
    <mergeCell ref="I1275:J1275"/>
    <mergeCell ref="I1276:J1276"/>
    <mergeCell ref="I1277:J1277"/>
    <mergeCell ref="I1278:J1278"/>
    <mergeCell ref="I1279:J1279"/>
    <mergeCell ref="I1280:J1280"/>
    <mergeCell ref="I1281:J1281"/>
    <mergeCell ref="I1282:J1282"/>
    <mergeCell ref="I1283:J1283"/>
    <mergeCell ref="I1284:J1284"/>
    <mergeCell ref="I1285:J1285"/>
    <mergeCell ref="I1286:J1286"/>
    <mergeCell ref="I1287:J1287"/>
    <mergeCell ref="I1288:J1288"/>
    <mergeCell ref="I1289:J1289"/>
    <mergeCell ref="I1290:J1290"/>
    <mergeCell ref="I1291:J1291"/>
    <mergeCell ref="I1292:J1292"/>
    <mergeCell ref="I1293:J1293"/>
    <mergeCell ref="I1294:J1294"/>
    <mergeCell ref="I1295:J1295"/>
    <mergeCell ref="I1296:J1296"/>
    <mergeCell ref="I1297:J1297"/>
    <mergeCell ref="I1298:J1298"/>
    <mergeCell ref="I1299:J1299"/>
    <mergeCell ref="I1300:J1300"/>
    <mergeCell ref="I1301:J1301"/>
    <mergeCell ref="I1302:J1302"/>
    <mergeCell ref="I1303:J1303"/>
    <mergeCell ref="I1304:J1304"/>
    <mergeCell ref="I1305:J1305"/>
    <mergeCell ref="I1306:J1306"/>
    <mergeCell ref="I1307:J1307"/>
    <mergeCell ref="I1308:J1308"/>
    <mergeCell ref="I1309:J1309"/>
    <mergeCell ref="I1310:J1310"/>
    <mergeCell ref="I1311:J1311"/>
    <mergeCell ref="I1312:J1312"/>
    <mergeCell ref="I1313:J1313"/>
    <mergeCell ref="I1314:J1314"/>
    <mergeCell ref="I1315:J1315"/>
    <mergeCell ref="I1316:J1316"/>
    <mergeCell ref="I1317:J1317"/>
    <mergeCell ref="I1318:J1318"/>
    <mergeCell ref="I1319:J1319"/>
    <mergeCell ref="I1320:J1320"/>
    <mergeCell ref="I1321:J1321"/>
    <mergeCell ref="I1322:J1322"/>
    <mergeCell ref="I1323:J1323"/>
    <mergeCell ref="I1324:J1324"/>
    <mergeCell ref="I1325:J1325"/>
    <mergeCell ref="I1326:J1326"/>
    <mergeCell ref="I1327:J1327"/>
    <mergeCell ref="I1328:J1328"/>
    <mergeCell ref="I1329:J1329"/>
    <mergeCell ref="I1330:J1330"/>
    <mergeCell ref="I1331:J1331"/>
    <mergeCell ref="I1332:J1332"/>
    <mergeCell ref="I1333:J1333"/>
    <mergeCell ref="I1334:J1334"/>
    <mergeCell ref="I1335:J1335"/>
    <mergeCell ref="I1336:J1336"/>
    <mergeCell ref="I1337:J1337"/>
    <mergeCell ref="I1338:J1338"/>
    <mergeCell ref="I1339:J1339"/>
    <mergeCell ref="I1340:J1340"/>
    <mergeCell ref="I1341:J1341"/>
    <mergeCell ref="I1342:J1342"/>
    <mergeCell ref="I1343:J1343"/>
    <mergeCell ref="I1344:J1344"/>
    <mergeCell ref="I1345:J1345"/>
    <mergeCell ref="I1346:J1346"/>
    <mergeCell ref="I1347:J1347"/>
    <mergeCell ref="I1348:J1348"/>
    <mergeCell ref="I1349:J1349"/>
    <mergeCell ref="I1350:J1350"/>
    <mergeCell ref="I1351:J1351"/>
    <mergeCell ref="I1352:J1352"/>
    <mergeCell ref="I1353:J1353"/>
    <mergeCell ref="I1354:J1354"/>
    <mergeCell ref="I1355:J1355"/>
    <mergeCell ref="I1356:J1356"/>
    <mergeCell ref="I1357:J1357"/>
    <mergeCell ref="I1358:J1358"/>
    <mergeCell ref="I1359:J1359"/>
    <mergeCell ref="I1360:J1360"/>
    <mergeCell ref="I1361:J1361"/>
    <mergeCell ref="I1362:J1362"/>
    <mergeCell ref="I1363:J1363"/>
    <mergeCell ref="I1364:J1364"/>
    <mergeCell ref="I1365:J1365"/>
    <mergeCell ref="I1366:J1366"/>
    <mergeCell ref="I1367:J1367"/>
    <mergeCell ref="I1368:J1368"/>
    <mergeCell ref="I1369:J1369"/>
  </mergeCells>
  <conditionalFormatting sqref="H703">
    <cfRule type="expression" dxfId="0" priority="1">
      <formula>SEARCH("patched",$G704) </formula>
    </cfRule>
  </conditionalFormatting>
  <conditionalFormatting sqref="F695">
    <cfRule type="expression" dxfId="0" priority="2">
      <formula>SEARCH("patched",$G696) </formula>
    </cfRule>
  </conditionalFormatting>
  <conditionalFormatting sqref="H661:H662">
    <cfRule type="expression" dxfId="0" priority="3">
      <formula>SEARCH("patched",$G662) </formula>
    </cfRule>
  </conditionalFormatting>
  <conditionalFormatting sqref="D559">
    <cfRule type="expression" dxfId="0" priority="4">
      <formula>SEARCH("patched",$G560) </formula>
    </cfRule>
  </conditionalFormatting>
  <conditionalFormatting sqref="E509">
    <cfRule type="expression" dxfId="0" priority="5">
      <formula>SEARCH("patched",$G510) </formula>
    </cfRule>
  </conditionalFormatting>
  <conditionalFormatting sqref="B476">
    <cfRule type="expression" dxfId="0" priority="6">
      <formula>SEARCH("patched",$G472) </formula>
    </cfRule>
  </conditionalFormatting>
  <conditionalFormatting sqref="B384:B700 B702:B704 B706:B1428">
    <cfRule type="containsText" dxfId="1" priority="7" operator="containsText" text="Patched">
      <formula>NOT(ISERROR(SEARCH(("Patched"),(B384))))</formula>
    </cfRule>
  </conditionalFormatting>
  <conditionalFormatting sqref="B4:C700 D4:D558 E4:E508 F4:F694 G4:G704 H4:H660 E510:E700 D561:D700 H663:H700 F696:F700 B702:F704 H702 H705:H723 B706:B1428 C706:G723 C725:E1428 F725 G725:H1428 F727:F1428">
    <cfRule type="expression" dxfId="0" priority="8">
      <formula>SEARCH("patched",$G4) </formula>
    </cfRule>
  </conditionalFormatting>
  <hyperlinks>
    <hyperlink r:id="rId2" ref="D25"/>
    <hyperlink r:id="rId3" ref="D26"/>
    <hyperlink r:id="rId4" ref="D30"/>
    <hyperlink r:id="rId5" ref="D32"/>
    <hyperlink r:id="rId6" ref="D40"/>
    <hyperlink r:id="rId7" ref="D73"/>
    <hyperlink r:id="rId8" ref="D82"/>
    <hyperlink r:id="rId9" ref="D90"/>
    <hyperlink r:id="rId10" ref="D91"/>
    <hyperlink r:id="rId11" ref="D103"/>
    <hyperlink r:id="rId12" ref="D106"/>
    <hyperlink r:id="rId13" ref="D111"/>
    <hyperlink r:id="rId14" ref="D129"/>
    <hyperlink r:id="rId15" ref="D182"/>
    <hyperlink r:id="rId16" ref="D184"/>
    <hyperlink r:id="rId17" ref="D187"/>
    <hyperlink r:id="rId18" ref="D192"/>
    <hyperlink r:id="rId19" ref="D198"/>
    <hyperlink r:id="rId20" ref="D200"/>
    <hyperlink r:id="rId21" ref="D215"/>
    <hyperlink r:id="rId22" ref="D221"/>
    <hyperlink r:id="rId23" ref="D222"/>
    <hyperlink r:id="rId24" ref="D223"/>
    <hyperlink r:id="rId25" ref="D224"/>
    <hyperlink r:id="rId26" ref="D239"/>
    <hyperlink r:id="rId27" ref="D244"/>
    <hyperlink r:id="rId28" ref="D248"/>
    <hyperlink r:id="rId29" ref="D252"/>
    <hyperlink r:id="rId30" ref="D253"/>
    <hyperlink r:id="rId31" ref="D254"/>
    <hyperlink r:id="rId32" ref="D255"/>
    <hyperlink r:id="rId33" ref="D256"/>
    <hyperlink r:id="rId34" ref="D263"/>
    <hyperlink r:id="rId35" ref="D269"/>
    <hyperlink r:id="rId36" ref="D272"/>
    <hyperlink r:id="rId37" ref="D275"/>
    <hyperlink r:id="rId38" ref="D278"/>
    <hyperlink r:id="rId39" ref="D279"/>
    <hyperlink r:id="rId40" ref="D282"/>
    <hyperlink r:id="rId41" ref="D284"/>
    <hyperlink r:id="rId42" ref="D286"/>
    <hyperlink r:id="rId43" ref="D287"/>
    <hyperlink r:id="rId44" ref="D294"/>
    <hyperlink r:id="rId45" ref="D311"/>
    <hyperlink r:id="rId46" ref="D320"/>
    <hyperlink r:id="rId47" ref="D321"/>
    <hyperlink r:id="rId48" ref="D322"/>
    <hyperlink r:id="rId49" ref="D326"/>
    <hyperlink r:id="rId50" ref="D327"/>
    <hyperlink r:id="rId51" ref="D330"/>
    <hyperlink r:id="rId52" ref="D334"/>
    <hyperlink r:id="rId53" ref="D335"/>
    <hyperlink r:id="rId54" ref="D339"/>
    <hyperlink r:id="rId55" ref="D346"/>
    <hyperlink r:id="rId56" ref="D350"/>
    <hyperlink r:id="rId57" ref="D365"/>
    <hyperlink r:id="rId58" ref="D366"/>
    <hyperlink r:id="rId59" ref="D382"/>
    <hyperlink r:id="rId60" ref="D383"/>
    <hyperlink r:id="rId61" ref="D391"/>
    <hyperlink r:id="rId62" ref="D393"/>
    <hyperlink r:id="rId63" ref="D395"/>
    <hyperlink r:id="rId64" ref="D406"/>
    <hyperlink r:id="rId65" ref="D407"/>
    <hyperlink r:id="rId66" ref="D440"/>
    <hyperlink r:id="rId67" ref="D441"/>
    <hyperlink r:id="rId68" ref="D461"/>
    <hyperlink r:id="rId69" ref="D469"/>
    <hyperlink r:id="rId70" ref="D470"/>
    <hyperlink r:id="rId71" ref="D509"/>
    <hyperlink r:id="rId72" ref="D519"/>
    <hyperlink r:id="rId73" ref="D521"/>
    <hyperlink r:id="rId74" ref="D534"/>
    <hyperlink r:id="rId75" ref="D542"/>
    <hyperlink r:id="rId76" ref="D543"/>
    <hyperlink r:id="rId77" ref="D544"/>
    <hyperlink r:id="rId78" ref="D566"/>
    <hyperlink r:id="rId79" ref="D573"/>
    <hyperlink r:id="rId80" ref="D575"/>
    <hyperlink r:id="rId81" ref="D579"/>
    <hyperlink r:id="rId82" ref="D590"/>
    <hyperlink r:id="rId83" ref="D604"/>
    <hyperlink r:id="rId84" ref="D631"/>
    <hyperlink r:id="rId85" ref="D645"/>
    <hyperlink r:id="rId86" ref="D646"/>
    <hyperlink r:id="rId87" ref="D653"/>
    <hyperlink r:id="rId88" ref="D654"/>
    <hyperlink r:id="rId89" ref="D655"/>
    <hyperlink r:id="rId90" ref="D661"/>
    <hyperlink r:id="rId91" ref="D665"/>
    <hyperlink r:id="rId92" ref="D674"/>
    <hyperlink r:id="rId93" ref="D679"/>
    <hyperlink r:id="rId94" ref="D687"/>
    <hyperlink r:id="rId95" ref="D696"/>
    <hyperlink r:id="rId96" ref="D701"/>
    <hyperlink r:id="rId97" ref="D703"/>
    <hyperlink r:id="rId98" ref="D716"/>
    <hyperlink r:id="rId99" ref="D717"/>
    <hyperlink r:id="rId100" ref="D718"/>
    <hyperlink r:id="rId101" ref="D726"/>
  </hyperlinks>
  <printOptions gridLines="1" horizontalCentered="1"/>
  <pageMargins bottom="0.75" footer="0.0" header="0.0" left="0.25" right="0.25" top="0.75"/>
  <pageSetup fitToHeight="0" paperSize="9" orientation="portrait" pageOrder="overThenDown"/>
  <drawing r:id="rId102"/>
  <legacyDrawing r:id="rId10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3">
      <c r="I23" s="92" t="s">
        <v>1722</v>
      </c>
    </row>
  </sheetData>
  <conditionalFormatting sqref="I23">
    <cfRule type="expression" dxfId="0" priority="1">
      <formula>SEARCH("patched",$G23) 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12" width="8.14"/>
    <col customWidth="1" min="13" max="13" width="1.86"/>
    <col customWidth="1" min="14" max="14" width="12.71"/>
    <col customWidth="1" min="15" max="15" width="1.86"/>
    <col customWidth="1" min="16" max="16" width="12.86"/>
  </cols>
  <sheetData>
    <row r="1">
      <c r="A1" s="158" t="s">
        <v>1771</v>
      </c>
      <c r="B1" s="159" t="s">
        <v>19</v>
      </c>
      <c r="C1" s="159" t="s">
        <v>131</v>
      </c>
      <c r="D1" s="159" t="s">
        <v>54</v>
      </c>
      <c r="E1" s="159" t="s">
        <v>45</v>
      </c>
      <c r="F1" s="159" t="s">
        <v>42</v>
      </c>
      <c r="G1" s="159" t="s">
        <v>52</v>
      </c>
      <c r="H1" s="159" t="s">
        <v>231</v>
      </c>
      <c r="I1" s="159" t="s">
        <v>432</v>
      </c>
      <c r="J1" s="159" t="s">
        <v>590</v>
      </c>
      <c r="K1" s="159" t="s">
        <v>588</v>
      </c>
      <c r="L1" s="159" t="s">
        <v>787</v>
      </c>
      <c r="M1" s="160"/>
      <c r="N1" s="160" t="s">
        <v>1772</v>
      </c>
      <c r="O1" s="160"/>
      <c r="P1" s="161" t="s">
        <v>1773</v>
      </c>
    </row>
    <row r="2">
      <c r="A2" s="162" t="s">
        <v>1774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</row>
    <row r="3">
      <c r="A3" s="163" t="s">
        <v>72</v>
      </c>
      <c r="B3" s="44">
        <f>COUNTIFS('Switch Serial Sheet'!B4:B1503, "CAN/US", 'Switch Serial Sheet'!G4:G1503, "1.0.0")</f>
        <v>32</v>
      </c>
      <c r="C3" s="44">
        <f>COUNTIFS('Switch Serial Sheet'!B4:B1503, "CAN/US", 'Switch Serial Sheet'!G4:G1503, "2.0.0")</f>
        <v>3</v>
      </c>
      <c r="D3" s="44">
        <f>COUNTIFS('Switch Serial Sheet'!B4:B1503, "CAN/US", 'Switch Serial Sheet'!G4:G1503, "2.1.0")</f>
        <v>0</v>
      </c>
      <c r="E3" s="44">
        <f>COUNTIFS('Switch Serial Sheet'!B4:B1503, "CAN/US", 'Switch Serial Sheet'!G4:G1503, "2.2.0")</f>
        <v>10</v>
      </c>
      <c r="F3" s="44">
        <f>COUNTIFS('Switch Serial Sheet'!B4:B1503, "CAN/US", 'Switch Serial Sheet'!G4:G1503, "2.3.0")</f>
        <v>19</v>
      </c>
      <c r="G3" s="44">
        <f>COUNTIFS('Switch Serial Sheet'!B4:B1503, "CAN/US", 'Switch Serial Sheet'!G4:G1503, "3.0.0")</f>
        <v>43</v>
      </c>
      <c r="H3" s="44">
        <f>COUNTIFS('Switch Serial Sheet'!B4:B1503, "CAN/US", 'Switch Serial Sheet'!G4:G1503, "3.0.1")</f>
        <v>20</v>
      </c>
      <c r="I3" s="44">
        <f>COUNTIFS('Switch Serial Sheet'!B4:B1503, "CAN/US", 'Switch Serial Sheet'!G4:G1503, "3.0.2")</f>
        <v>13</v>
      </c>
      <c r="J3" s="44">
        <f>COUNTIFS('Switch Serial Sheet'!B4:B1503, "CAN/US", 'Switch Serial Sheet'!G4:G1503, "4.0.1")</f>
        <v>9</v>
      </c>
      <c r="K3" s="44">
        <f>COUNTIFS('Switch Serial Sheet'!B4:B1503, "CAN/US", 'Switch Serial Sheet'!G4:G1503, "4.1.0")</f>
        <v>44</v>
      </c>
      <c r="L3" s="44">
        <f>COUNTIFS('Switch Serial Sheet'!B4:B1503, "CAN/US", 'Switch Serial Sheet'!G4:G1503, "5.0.2")</f>
        <v>0</v>
      </c>
      <c r="M3" s="164"/>
      <c r="N3" s="164">
        <f>COUNTIFS('Switch Serial Sheet'!B4:B1503, "CAN/US", 'Switch Serial Sheet'!G4:G1503, "*Patched*")</f>
        <v>13</v>
      </c>
      <c r="O3" s="164"/>
      <c r="P3" s="165">
        <f>SUM(B3:N3)</f>
        <v>206</v>
      </c>
    </row>
    <row r="4">
      <c r="A4" s="16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164"/>
      <c r="N4" s="164"/>
      <c r="O4" s="164"/>
      <c r="P4" s="165"/>
    </row>
    <row r="5">
      <c r="A5" s="163" t="s">
        <v>23</v>
      </c>
      <c r="B5" s="44">
        <f>COUNTIFS('Switch Serial Sheet'!B4:B1503, "EUR", 'Switch Serial Sheet'!G4:G1503, "1.0.0")</f>
        <v>33</v>
      </c>
      <c r="C5" s="44">
        <f>COUNTIFS('Switch Serial Sheet'!B4:B1503, "EUR", 'Switch Serial Sheet'!G4:G1503, "2.0.0")</f>
        <v>0</v>
      </c>
      <c r="D5" s="44">
        <f>COUNTIFS('Switch Serial Sheet'!B4:B1503, "EUR", 'Switch Serial Sheet'!G4:G1503, "2.1.0")</f>
        <v>6</v>
      </c>
      <c r="E5" s="44">
        <f>COUNTIFS('Switch Serial Sheet'!B4:B1503, "EUR", 'Switch Serial Sheet'!G4:G1503, "2.2.0")</f>
        <v>9</v>
      </c>
      <c r="F5" s="44">
        <f>COUNTIFS('Switch Serial Sheet'!B4:B1503, "EUR", 'Switch Serial Sheet'!G4:G1503, "2.3.0")</f>
        <v>33</v>
      </c>
      <c r="G5" s="44">
        <f>COUNTIFS('Switch Serial Sheet'!B4:B1503, "EUR", 'Switch Serial Sheet'!G4:G1503, "3.0.0")</f>
        <v>34</v>
      </c>
      <c r="H5" s="44">
        <f>COUNTIFS('Switch Serial Sheet'!B4:B1503, "EUR", 'Switch Serial Sheet'!G4:G1503, "3.0.1")</f>
        <v>21</v>
      </c>
      <c r="I5" s="44">
        <f>COUNTIFS('Switch Serial Sheet'!B4:B1503, "EUR", 'Switch Serial Sheet'!G4:G1503, "3.0.2")</f>
        <v>18</v>
      </c>
      <c r="J5" s="44">
        <f>COUNTIFS('Switch Serial Sheet'!B4:B1503, "EUR", 'Switch Serial Sheet'!G4:G1503, "4.0.1")</f>
        <v>21</v>
      </c>
      <c r="K5" s="44">
        <f>COUNTIFS('Switch Serial Sheet'!B4:B1503, "EUR", 'Switch Serial Sheet'!G4:G1503, "4.1.0")</f>
        <v>65</v>
      </c>
      <c r="L5" s="44">
        <f>COUNTIFS('Switch Serial Sheet'!B4:B1503, "EUR", 'Switch Serial Sheet'!G4:G1503, "5.0.2")</f>
        <v>1</v>
      </c>
      <c r="M5" s="164"/>
      <c r="N5" s="164">
        <f>COUNTIFS('Switch Serial Sheet'!B4:B1503, "EUR", 'Switch Serial Sheet'!G4:G1503, "*Patched*")</f>
        <v>69</v>
      </c>
      <c r="O5" s="164"/>
      <c r="P5" s="165">
        <f>SUM(B5:N5)</f>
        <v>310</v>
      </c>
    </row>
    <row r="6">
      <c r="A6" s="16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164"/>
      <c r="N6" s="164"/>
      <c r="O6" s="164"/>
      <c r="P6" s="165"/>
    </row>
    <row r="7">
      <c r="A7" s="163" t="s">
        <v>15</v>
      </c>
      <c r="B7" s="44">
        <f>COUNTIFS('Switch Serial Sheet'!B4:B1503, "JPN", 'Switch Serial Sheet'!G4:G1503, "1.0.0")</f>
        <v>5</v>
      </c>
      <c r="C7" s="44">
        <f>COUNTIFS('Switch Serial Sheet'!B4:B1503, "JPN", 'Switch Serial Sheet'!G4:G1503, "2.0.0")</f>
        <v>0</v>
      </c>
      <c r="D7" s="44">
        <f>COUNTIFS('Switch Serial Sheet'!B4:B1503, "JPN", 'Switch Serial Sheet'!G4:G1503, "2.1.0")</f>
        <v>0</v>
      </c>
      <c r="E7" s="44">
        <f>COUNTIFS('Switch Serial Sheet'!B4:B1503, "JPN", 'Switch Serial Sheet'!G4:G1503, "2.2.0")</f>
        <v>0</v>
      </c>
      <c r="F7" s="44">
        <f>COUNTIFS('Switch Serial Sheet'!B4:B1503, "JPN", 'Switch Serial Sheet'!G4:G1503, "2.3.0")</f>
        <v>3</v>
      </c>
      <c r="G7" s="44">
        <f>COUNTIFS('Switch Serial Sheet'!B4:B1503, "JPN", 'Switch Serial Sheet'!G4:G1503, "3.0.0")</f>
        <v>2</v>
      </c>
      <c r="H7" s="44">
        <f>COUNTIFS('Switch Serial Sheet'!B4:B1503, "JPN", 'Switch Serial Sheet'!G4:G1503, "3.0.1")</f>
        <v>0</v>
      </c>
      <c r="I7" s="44">
        <f>COUNTIFS('Switch Serial Sheet'!B4:B1503, "JPN", 'Switch Serial Sheet'!G4:G1503, "3.0.2")</f>
        <v>0</v>
      </c>
      <c r="J7" s="44">
        <f>COUNTIFS('Switch Serial Sheet'!C4:C1503, "JPN", 'Switch Serial Sheet'!H4:H1503, "4.0.1")</f>
        <v>0</v>
      </c>
      <c r="K7" s="44">
        <f>COUNTIFS('Switch Serial Sheet'!C4:C1503, "JPN", 'Switch Serial Sheet'!H4:H1503, "4.1.0")</f>
        <v>0</v>
      </c>
      <c r="L7" s="44">
        <f>COUNTIFS('Switch Serial Sheet'!B4:B1503, "JPN", 'Switch Serial Sheet'!G4:G1503, "5.0.2")</f>
        <v>0</v>
      </c>
      <c r="M7" s="164"/>
      <c r="N7" s="164">
        <f>COUNTIFS('Switch Serial Sheet'!B4:B1503, "JPN", 'Switch Serial Sheet'!G4:G1503, "*Patched*")</f>
        <v>3</v>
      </c>
      <c r="O7" s="164"/>
      <c r="P7" s="165">
        <f>SUM(B7:N7)</f>
        <v>13</v>
      </c>
    </row>
    <row r="8">
      <c r="A8" s="16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164"/>
      <c r="N8" s="164"/>
      <c r="O8" s="164"/>
      <c r="P8" s="165"/>
    </row>
    <row r="9">
      <c r="A9" s="163" t="s">
        <v>197</v>
      </c>
      <c r="B9" s="44">
        <f>COUNTIFS('Switch Serial Sheet'!B4:B1503, "AUS", 'Switch Serial Sheet'!G4:G1503, "1.0.0")</f>
        <v>6</v>
      </c>
      <c r="C9" s="44">
        <f>COUNTIFS('Switch Serial Sheet'!B4:B1503, "AUS", 'Switch Serial Sheet'!G4:G1503, "2.0.0")</f>
        <v>0</v>
      </c>
      <c r="D9" s="44">
        <f>COUNTIFS('Switch Serial Sheet'!B4:B1503, "AUS", 'Switch Serial Sheet'!G4:G1503, "2.1.0")</f>
        <v>3</v>
      </c>
      <c r="E9" s="44">
        <f>COUNTIFS('Switch Serial Sheet'!B4:B1503, "AUS", 'Switch Serial Sheet'!G4:G1503, "2.2.0")</f>
        <v>0</v>
      </c>
      <c r="F9" s="44">
        <f>COUNTIFS('Switch Serial Sheet'!B4:B1503, "AUS", 'Switch Serial Sheet'!G4:G1503, "2.3.0")</f>
        <v>1</v>
      </c>
      <c r="G9" s="44">
        <f>COUNTIFS('Switch Serial Sheet'!B4:B1503, "AUS", 'Switch Serial Sheet'!G4:G1503, "3.0.0")</f>
        <v>2</v>
      </c>
      <c r="H9" s="44">
        <f>COUNTIFS('Switch Serial Sheet'!B4:B1503, "AUS", 'Switch Serial Sheet'!G4:G1503, "3.0.1")</f>
        <v>0</v>
      </c>
      <c r="I9" s="44">
        <f>COUNTIFS('Switch Serial Sheet'!B4:B1503, "AUS", 'Switch Serial Sheet'!G4:G1503, "3.0.2")</f>
        <v>7</v>
      </c>
      <c r="J9" s="44">
        <f>COUNTIFS('Switch Serial Sheet'!C4:C1503, "AUS", 'Switch Serial Sheet'!H4:H1503, "4.0.1")</f>
        <v>0</v>
      </c>
      <c r="K9" s="44">
        <f>COUNTIFS('Switch Serial Sheet'!C4:C1503, "AUS", 'Switch Serial Sheet'!H4:H1503, "4.1.0")</f>
        <v>0</v>
      </c>
      <c r="L9" s="44">
        <f>COUNTIFS('Switch Serial Sheet'!B4:B1503, "AUS", 'Switch Serial Sheet'!G4:G1503, "5.0.2")</f>
        <v>0</v>
      </c>
      <c r="M9" s="164"/>
      <c r="N9" s="164">
        <f>COUNTIFS('Switch Serial Sheet'!B4:B1503, "AUS", 'Switch Serial Sheet'!G4:G1503, "*Patched*")</f>
        <v>2</v>
      </c>
      <c r="O9" s="164"/>
      <c r="P9" s="165">
        <f>SUM(B9:N9)</f>
        <v>21</v>
      </c>
    </row>
    <row r="10">
      <c r="A10" s="16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164"/>
      <c r="N10" s="164"/>
      <c r="O10" s="164"/>
      <c r="P10" s="165"/>
    </row>
    <row r="11">
      <c r="A11" s="166" t="s">
        <v>1775</v>
      </c>
      <c r="B11" s="167">
        <f>COUNTIFS('Switch Serial Sheet'!B6:B1552, "---", 'Switch Serial Sheet'!G6:G1552, "1.0.0")</f>
        <v>0</v>
      </c>
      <c r="C11" s="167">
        <f>COUNTIFS('Switch Serial Sheet'!B6:B1552, "---", 'Switch Serial Sheet'!G6:G1552, "2.0.0")</f>
        <v>0</v>
      </c>
      <c r="D11" s="167">
        <f>COUNTIFS('Switch Serial Sheet'!B6:B1552, "---", 'Switch Serial Sheet'!G6:G1552, "2.1.0")</f>
        <v>1</v>
      </c>
      <c r="E11" s="167">
        <f>COUNTIFS('Switch Serial Sheet'!B6:B1552, "---", 'Switch Serial Sheet'!G6:G1552, "2.2.0")</f>
        <v>1</v>
      </c>
      <c r="F11" s="167">
        <f>COUNTIFS('Switch Serial Sheet'!B6:B1552, "---", 'Switch Serial Sheet'!G6:G1552, "2.3.0")</f>
        <v>1</v>
      </c>
      <c r="G11" s="167">
        <f>COUNTIFS('Switch Serial Sheet'!B6:B1552, "---", 'Switch Serial Sheet'!G6:G1552, "3.0.0")</f>
        <v>4</v>
      </c>
      <c r="H11" s="44">
        <f>COUNTIFS('Switch Serial Sheet'!B6:B1552, "---", 'Switch Serial Sheet'!G6:G1552, "3.0.1")</f>
        <v>1</v>
      </c>
      <c r="I11" s="44">
        <f>COUNTIFS('Switch Serial Sheet'!B6:B1552, "---", 'Switch Serial Sheet'!G6:G1552, "3.0.2")</f>
        <v>0</v>
      </c>
      <c r="J11" s="44">
        <f>COUNTIFS('Switch Serial Sheet'!C6:C1552, "---", 'Switch Serial Sheet'!H6:H1552, "4.0.1")</f>
        <v>0</v>
      </c>
      <c r="K11" s="44">
        <f>COUNTIFS('Switch Serial Sheet'!C6:C1552, "---", 'Switch Serial Sheet'!H6:H1552, "4.1.0")</f>
        <v>0</v>
      </c>
      <c r="L11" s="44">
        <f>COUNTIFS('Switch Serial Sheet'!B6:B1552, "---", 'Switch Serial Sheet'!G6:G1552, "5.0.2")</f>
        <v>0</v>
      </c>
      <c r="M11" s="168"/>
      <c r="N11" s="168">
        <f>COUNTIFS('Switch Serial Sheet'!B6:B1552, "---", 'Switch Serial Sheet'!G6:G1552, "*Patched*")</f>
        <v>1</v>
      </c>
      <c r="O11" s="168"/>
      <c r="P11" s="165">
        <f>SUM(B11:N11)</f>
        <v>9</v>
      </c>
    </row>
    <row r="12">
      <c r="A12" s="169"/>
      <c r="B12" s="169"/>
      <c r="C12" s="169"/>
      <c r="D12" s="169"/>
      <c r="E12" s="169"/>
      <c r="F12" s="169"/>
      <c r="G12" s="169"/>
      <c r="H12" s="44"/>
      <c r="I12" s="44"/>
      <c r="J12" s="44"/>
      <c r="K12" s="44"/>
      <c r="L12" s="44"/>
      <c r="M12" s="170"/>
      <c r="N12" s="170"/>
      <c r="O12" s="170"/>
      <c r="P12" s="171"/>
    </row>
    <row r="13">
      <c r="A13" s="161" t="s">
        <v>1773</v>
      </c>
      <c r="B13" s="172">
        <f t="shared" ref="B13:L13" si="1">SUM(B3:B11)</f>
        <v>76</v>
      </c>
      <c r="C13" s="172">
        <f t="shared" si="1"/>
        <v>3</v>
      </c>
      <c r="D13" s="172">
        <f t="shared" si="1"/>
        <v>10</v>
      </c>
      <c r="E13" s="172">
        <f t="shared" si="1"/>
        <v>20</v>
      </c>
      <c r="F13" s="172">
        <f t="shared" si="1"/>
        <v>57</v>
      </c>
      <c r="G13" s="172">
        <f t="shared" si="1"/>
        <v>85</v>
      </c>
      <c r="H13" s="44">
        <f t="shared" si="1"/>
        <v>42</v>
      </c>
      <c r="I13" s="44">
        <f t="shared" si="1"/>
        <v>38</v>
      </c>
      <c r="J13" s="44">
        <f t="shared" si="1"/>
        <v>30</v>
      </c>
      <c r="K13" s="44">
        <f t="shared" si="1"/>
        <v>109</v>
      </c>
      <c r="L13" s="44">
        <f t="shared" si="1"/>
        <v>1</v>
      </c>
      <c r="M13" s="173"/>
      <c r="N13" s="173">
        <f>SUM(N3:N11)</f>
        <v>88</v>
      </c>
      <c r="O13" s="173"/>
      <c r="P13" s="163"/>
    </row>
    <row r="14">
      <c r="A14" s="174"/>
      <c r="B14" s="174"/>
      <c r="C14" s="174"/>
      <c r="D14" s="174"/>
      <c r="E14" s="174"/>
      <c r="F14" s="174"/>
      <c r="G14" s="174"/>
      <c r="H14" s="174"/>
      <c r="I14" s="174"/>
      <c r="J14" s="174"/>
      <c r="K14" s="174"/>
      <c r="L14" s="174"/>
      <c r="M14" s="174"/>
      <c r="N14" s="174"/>
      <c r="O14" s="174"/>
      <c r="P14" s="174"/>
    </row>
    <row r="15">
      <c r="A15" s="174"/>
      <c r="B15" s="174"/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74"/>
      <c r="N15" s="174"/>
      <c r="O15" s="174"/>
      <c r="P15" s="174"/>
    </row>
    <row r="16">
      <c r="A16" s="174"/>
      <c r="B16" s="174"/>
      <c r="C16" s="174"/>
      <c r="D16" s="174"/>
      <c r="E16" s="174"/>
      <c r="F16" s="174"/>
      <c r="G16" s="174"/>
      <c r="H16" s="174"/>
      <c r="I16" s="174"/>
      <c r="J16" s="174"/>
      <c r="K16" s="174"/>
      <c r="L16" s="174"/>
      <c r="M16" s="174"/>
      <c r="N16" s="174"/>
      <c r="O16" s="174"/>
      <c r="P16" s="174"/>
    </row>
    <row r="17">
      <c r="A17" s="174"/>
      <c r="B17" s="174"/>
      <c r="C17" s="174"/>
      <c r="D17" s="174"/>
      <c r="E17" s="174"/>
      <c r="F17" s="174"/>
      <c r="G17" s="174"/>
      <c r="H17" s="174"/>
      <c r="I17" s="174"/>
      <c r="J17" s="174"/>
      <c r="K17" s="174"/>
      <c r="L17" s="174"/>
      <c r="M17" s="174"/>
      <c r="N17" s="174"/>
      <c r="O17" s="174"/>
      <c r="P17" s="174"/>
    </row>
    <row r="18">
      <c r="A18" s="174"/>
      <c r="B18" s="174"/>
      <c r="C18" s="174"/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</row>
    <row r="19">
      <c r="A19" s="174"/>
      <c r="B19" s="174"/>
      <c r="C19" s="174"/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</row>
    <row r="20">
      <c r="A20" s="174"/>
      <c r="B20" s="174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</row>
    <row r="21">
      <c r="A21" s="174"/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</row>
    <row r="22">
      <c r="A22" s="174"/>
      <c r="B22" s="174"/>
      <c r="C22" s="174"/>
      <c r="D22" s="174"/>
      <c r="E22" s="174"/>
      <c r="F22" s="174"/>
      <c r="G22" s="174"/>
      <c r="H22" s="174"/>
      <c r="I22" s="174"/>
      <c r="J22" s="174"/>
      <c r="K22" s="174"/>
      <c r="L22" s="174"/>
      <c r="M22" s="174"/>
      <c r="N22" s="174"/>
      <c r="O22" s="174"/>
      <c r="P22" s="174"/>
    </row>
    <row r="23">
      <c r="A23" s="174"/>
      <c r="B23" s="174"/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74"/>
      <c r="N23" s="174"/>
      <c r="O23" s="174"/>
      <c r="P23" s="174"/>
    </row>
    <row r="24">
      <c r="A24" s="174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</row>
    <row r="25">
      <c r="A25" s="174"/>
      <c r="B25" s="174"/>
      <c r="C25" s="174"/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</row>
    <row r="26">
      <c r="A26" s="174"/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</row>
    <row r="27">
      <c r="A27" s="174"/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</row>
    <row r="28">
      <c r="A28" s="174"/>
      <c r="B28" s="174"/>
      <c r="C28" s="174"/>
      <c r="D28" s="174"/>
      <c r="E28" s="174"/>
      <c r="F28" s="174"/>
      <c r="G28" s="174"/>
      <c r="H28" s="174"/>
      <c r="I28" s="174"/>
      <c r="J28" s="174"/>
      <c r="K28" s="174"/>
      <c r="L28" s="174"/>
      <c r="M28" s="174"/>
      <c r="N28" s="174"/>
      <c r="O28" s="174"/>
      <c r="P28" s="174"/>
    </row>
    <row r="29">
      <c r="A29" s="174"/>
      <c r="B29" s="174"/>
      <c r="C29" s="174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</row>
    <row r="30">
      <c r="A30" s="174"/>
      <c r="B30" s="174"/>
      <c r="C30" s="174"/>
      <c r="D30" s="174"/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174"/>
    </row>
    <row r="31">
      <c r="A31" s="174"/>
      <c r="B31" s="174"/>
      <c r="C31" s="174"/>
      <c r="D31" s="174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</row>
    <row r="32">
      <c r="A32" s="174"/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4"/>
      <c r="N32" s="174"/>
      <c r="O32" s="174"/>
      <c r="P32" s="174"/>
    </row>
    <row r="33">
      <c r="A33" s="174"/>
      <c r="B33" s="174"/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</row>
    <row r="34">
      <c r="A34" s="174"/>
      <c r="B34" s="174"/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</row>
    <row r="35">
      <c r="A35" s="174"/>
      <c r="B35" s="174"/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</row>
    <row r="36">
      <c r="A36" s="174"/>
      <c r="B36" s="174"/>
      <c r="C36" s="174"/>
      <c r="D36" s="174"/>
      <c r="E36" s="174"/>
      <c r="F36" s="174"/>
      <c r="G36" s="174"/>
      <c r="H36" s="174"/>
      <c r="I36" s="174"/>
      <c r="J36" s="174"/>
      <c r="K36" s="174"/>
      <c r="L36" s="174"/>
      <c r="M36" s="174"/>
      <c r="N36" s="174"/>
      <c r="O36" s="174"/>
      <c r="P36" s="174"/>
    </row>
    <row r="37">
      <c r="A37" s="174"/>
      <c r="B37" s="174"/>
      <c r="C37" s="174"/>
      <c r="D37" s="174"/>
      <c r="E37" s="174"/>
      <c r="F37" s="174"/>
      <c r="G37" s="174"/>
      <c r="H37" s="174"/>
      <c r="I37" s="174"/>
      <c r="J37" s="174"/>
      <c r="K37" s="174"/>
      <c r="L37" s="174"/>
      <c r="M37" s="174"/>
      <c r="N37" s="174"/>
      <c r="O37" s="174"/>
      <c r="P37" s="174"/>
    </row>
    <row r="38">
      <c r="A38" s="174"/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4"/>
    </row>
    <row r="39">
      <c r="A39" s="174"/>
      <c r="B39" s="174"/>
      <c r="C39" s="174"/>
      <c r="D39" s="174"/>
      <c r="E39" s="174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</row>
    <row r="40">
      <c r="A40" s="174"/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74"/>
      <c r="N40" s="174"/>
      <c r="O40" s="174"/>
      <c r="P40" s="174"/>
    </row>
    <row r="41">
      <c r="A41" s="174"/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</row>
    <row r="42">
      <c r="A42" s="174"/>
      <c r="B42" s="174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</row>
    <row r="43">
      <c r="A43" s="174"/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</row>
    <row r="44">
      <c r="A44" s="174"/>
      <c r="B44" s="174"/>
      <c r="C44" s="174"/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</row>
    <row r="45">
      <c r="A45" s="174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</row>
    <row r="46">
      <c r="A46" s="174"/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4"/>
    </row>
    <row r="47">
      <c r="A47" s="174"/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</row>
    <row r="48">
      <c r="A48" s="174"/>
      <c r="B48" s="174"/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</row>
    <row r="49">
      <c r="A49" s="174"/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</row>
    <row r="50">
      <c r="A50" s="174"/>
      <c r="B50" s="174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8.43"/>
    <col customWidth="1" min="2" max="2" width="9.43"/>
    <col customWidth="1" min="3" max="3" width="12.14"/>
    <col customWidth="1" min="4" max="4" width="30.14"/>
    <col customWidth="1" min="5" max="5" width="16.0"/>
    <col customWidth="1" min="6" max="6" width="20.43"/>
    <col customWidth="1" min="7" max="7" width="27.86"/>
    <col customWidth="1" min="8" max="8" width="18.43"/>
    <col customWidth="1" min="9" max="9" width="2.57"/>
    <col customWidth="1" min="10" max="10" width="8.86"/>
  </cols>
  <sheetData>
    <row r="1">
      <c r="A1" s="1"/>
      <c r="B1" s="2"/>
      <c r="C1" s="2"/>
      <c r="D1" s="3"/>
      <c r="E1" s="4" t="s">
        <v>1</v>
      </c>
      <c r="F1" s="2"/>
      <c r="G1" s="5" t="s">
        <v>2</v>
      </c>
      <c r="H1" s="6" t="s">
        <v>3</v>
      </c>
      <c r="I1" s="2"/>
      <c r="J1" s="7">
        <f>COUNTIF(F4:F1456, "&lt;&gt;")</f>
        <v>732</v>
      </c>
    </row>
    <row r="2">
      <c r="A2" s="9"/>
      <c r="B2" s="10"/>
      <c r="C2" s="10"/>
      <c r="D2" s="11"/>
      <c r="E2" s="9"/>
      <c r="F2" s="10"/>
      <c r="G2" s="11"/>
      <c r="H2" s="9"/>
      <c r="I2" s="10"/>
      <c r="J2" s="11"/>
    </row>
    <row r="3">
      <c r="A3" s="12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12" t="s">
        <v>10</v>
      </c>
      <c r="G3" s="12" t="s">
        <v>11</v>
      </c>
      <c r="H3" s="12" t="s">
        <v>12</v>
      </c>
      <c r="I3" s="12" t="s">
        <v>13</v>
      </c>
    </row>
    <row r="4">
      <c r="A4" s="16">
        <v>1.0</v>
      </c>
      <c r="B4" s="17" t="s">
        <v>15</v>
      </c>
      <c r="C4" s="17" t="s">
        <v>16</v>
      </c>
      <c r="D4" s="17" t="s">
        <v>17</v>
      </c>
      <c r="E4" s="18">
        <v>42797.0</v>
      </c>
      <c r="F4" s="19" t="s">
        <v>18</v>
      </c>
      <c r="G4" s="17" t="s">
        <v>19</v>
      </c>
      <c r="H4" s="17" t="s">
        <v>20</v>
      </c>
      <c r="I4" s="20" t="s">
        <v>21</v>
      </c>
    </row>
    <row r="5">
      <c r="A5" s="16">
        <v>2.0</v>
      </c>
      <c r="B5" s="17" t="s">
        <v>23</v>
      </c>
      <c r="C5" s="17" t="s">
        <v>16</v>
      </c>
      <c r="D5" s="17" t="s">
        <v>24</v>
      </c>
      <c r="E5" s="18">
        <v>42797.0</v>
      </c>
      <c r="F5" s="19" t="s">
        <v>25</v>
      </c>
      <c r="G5" s="17" t="s">
        <v>19</v>
      </c>
      <c r="H5" s="17" t="s">
        <v>26</v>
      </c>
      <c r="I5" s="20" t="s">
        <v>21</v>
      </c>
    </row>
    <row r="6">
      <c r="A6" s="16">
        <v>3.0</v>
      </c>
      <c r="B6" s="17" t="s">
        <v>23</v>
      </c>
      <c r="C6" s="17" t="s">
        <v>16</v>
      </c>
      <c r="D6" s="17" t="s">
        <v>28</v>
      </c>
      <c r="E6" s="18">
        <v>42797.0</v>
      </c>
      <c r="F6" s="19" t="s">
        <v>29</v>
      </c>
      <c r="G6" s="17" t="s">
        <v>19</v>
      </c>
      <c r="H6" s="17" t="s">
        <v>30</v>
      </c>
      <c r="I6" s="20" t="s">
        <v>21</v>
      </c>
    </row>
    <row r="7">
      <c r="A7" s="16">
        <v>4.0</v>
      </c>
      <c r="B7" s="17" t="s">
        <v>23</v>
      </c>
      <c r="C7" s="17" t="s">
        <v>16</v>
      </c>
      <c r="D7" s="17" t="s">
        <v>28</v>
      </c>
      <c r="E7" s="18">
        <v>42912.0</v>
      </c>
      <c r="F7" s="19" t="s">
        <v>32</v>
      </c>
      <c r="G7" s="17" t="s">
        <v>19</v>
      </c>
      <c r="H7" s="17" t="s">
        <v>33</v>
      </c>
      <c r="I7" s="20" t="s">
        <v>21</v>
      </c>
    </row>
    <row r="8">
      <c r="A8" s="16">
        <v>5.0</v>
      </c>
      <c r="B8" s="17" t="s">
        <v>23</v>
      </c>
      <c r="C8" s="17" t="s">
        <v>16</v>
      </c>
      <c r="D8" s="17" t="s">
        <v>28</v>
      </c>
      <c r="E8" s="17" t="s">
        <v>28</v>
      </c>
      <c r="F8" s="19" t="s">
        <v>35</v>
      </c>
      <c r="G8" s="17" t="s">
        <v>19</v>
      </c>
      <c r="H8" s="17" t="s">
        <v>36</v>
      </c>
      <c r="I8" s="20" t="s">
        <v>21</v>
      </c>
    </row>
    <row r="9">
      <c r="A9" s="16">
        <v>6.0</v>
      </c>
      <c r="B9" s="17" t="s">
        <v>23</v>
      </c>
      <c r="C9" s="17" t="s">
        <v>16</v>
      </c>
      <c r="D9" s="17" t="s">
        <v>28</v>
      </c>
      <c r="E9" s="17" t="s">
        <v>28</v>
      </c>
      <c r="F9" s="19" t="s">
        <v>35</v>
      </c>
      <c r="G9" s="17" t="s">
        <v>19</v>
      </c>
      <c r="H9" s="17" t="s">
        <v>38</v>
      </c>
      <c r="I9" s="20" t="s">
        <v>21</v>
      </c>
    </row>
    <row r="10">
      <c r="A10" s="16">
        <v>7.0</v>
      </c>
      <c r="B10" s="17" t="s">
        <v>23</v>
      </c>
      <c r="C10" s="17" t="s">
        <v>39</v>
      </c>
      <c r="D10" s="17" t="s">
        <v>40</v>
      </c>
      <c r="E10" s="18">
        <v>42980.0</v>
      </c>
      <c r="F10" s="19" t="s">
        <v>41</v>
      </c>
      <c r="G10" s="17" t="s">
        <v>42</v>
      </c>
      <c r="H10" s="17" t="s">
        <v>30</v>
      </c>
      <c r="I10" s="20" t="s">
        <v>21</v>
      </c>
    </row>
    <row r="11">
      <c r="A11" s="16">
        <v>8.0</v>
      </c>
      <c r="B11" s="17" t="s">
        <v>23</v>
      </c>
      <c r="C11" s="17" t="s">
        <v>16</v>
      </c>
      <c r="D11" s="17" t="s">
        <v>28</v>
      </c>
      <c r="E11" s="18">
        <v>42970.0</v>
      </c>
      <c r="F11" s="19" t="s">
        <v>44</v>
      </c>
      <c r="G11" s="17" t="s">
        <v>45</v>
      </c>
      <c r="H11" s="17" t="s">
        <v>28</v>
      </c>
      <c r="I11" s="20" t="s">
        <v>21</v>
      </c>
    </row>
    <row r="12">
      <c r="A12" s="16">
        <v>9.0</v>
      </c>
      <c r="B12" s="17" t="s">
        <v>23</v>
      </c>
      <c r="C12" s="17" t="s">
        <v>39</v>
      </c>
      <c r="D12" s="17" t="s">
        <v>28</v>
      </c>
      <c r="E12" s="18">
        <v>42965.0</v>
      </c>
      <c r="F12" s="19" t="s">
        <v>47</v>
      </c>
      <c r="G12" s="17" t="s">
        <v>45</v>
      </c>
      <c r="H12" s="17" t="s">
        <v>48</v>
      </c>
      <c r="I12" s="20" t="s">
        <v>21</v>
      </c>
    </row>
    <row r="13">
      <c r="A13" s="16">
        <v>10.0</v>
      </c>
      <c r="B13" s="17" t="s">
        <v>23</v>
      </c>
      <c r="C13" s="17" t="s">
        <v>50</v>
      </c>
      <c r="D13" s="17" t="s">
        <v>40</v>
      </c>
      <c r="E13" s="17" t="s">
        <v>28</v>
      </c>
      <c r="F13" s="19" t="s">
        <v>51</v>
      </c>
      <c r="G13" s="17" t="s">
        <v>52</v>
      </c>
      <c r="H13" s="17" t="s">
        <v>28</v>
      </c>
      <c r="I13" s="20" t="s">
        <v>21</v>
      </c>
    </row>
    <row r="14">
      <c r="A14" s="16">
        <v>11.0</v>
      </c>
      <c r="B14" s="17" t="s">
        <v>23</v>
      </c>
      <c r="C14" s="17" t="s">
        <v>50</v>
      </c>
      <c r="D14" s="17" t="s">
        <v>28</v>
      </c>
      <c r="E14" s="17" t="s">
        <v>28</v>
      </c>
      <c r="F14" s="19" t="s">
        <v>51</v>
      </c>
      <c r="G14" s="17" t="s">
        <v>54</v>
      </c>
      <c r="H14" s="17" t="s">
        <v>55</v>
      </c>
      <c r="I14" s="20" t="s">
        <v>21</v>
      </c>
    </row>
    <row r="15">
      <c r="A15" s="16">
        <v>12.0</v>
      </c>
      <c r="B15" s="17" t="s">
        <v>28</v>
      </c>
      <c r="C15" s="17" t="s">
        <v>39</v>
      </c>
      <c r="D15" s="17" t="s">
        <v>28</v>
      </c>
      <c r="E15" s="18">
        <v>42969.0</v>
      </c>
      <c r="F15" s="19" t="s">
        <v>56</v>
      </c>
      <c r="G15" s="17" t="s">
        <v>52</v>
      </c>
      <c r="H15" s="17" t="s">
        <v>28</v>
      </c>
      <c r="I15" s="20" t="s">
        <v>21</v>
      </c>
    </row>
    <row r="16">
      <c r="A16" s="16">
        <v>13.0</v>
      </c>
      <c r="B16" s="17" t="s">
        <v>23</v>
      </c>
      <c r="C16" s="17" t="s">
        <v>50</v>
      </c>
      <c r="D16" s="17" t="s">
        <v>28</v>
      </c>
      <c r="E16" s="18">
        <v>42938.0</v>
      </c>
      <c r="F16" s="19" t="s">
        <v>59</v>
      </c>
      <c r="G16" s="17" t="s">
        <v>42</v>
      </c>
      <c r="H16" s="17" t="s">
        <v>60</v>
      </c>
      <c r="I16" s="20" t="s">
        <v>21</v>
      </c>
    </row>
    <row r="17">
      <c r="A17" s="16">
        <v>14.0</v>
      </c>
      <c r="B17" s="17" t="s">
        <v>23</v>
      </c>
      <c r="C17" s="17" t="s">
        <v>39</v>
      </c>
      <c r="D17" s="17" t="s">
        <v>61</v>
      </c>
      <c r="E17" s="18">
        <v>42797.0</v>
      </c>
      <c r="F17" s="19" t="s">
        <v>62</v>
      </c>
      <c r="G17" s="17" t="s">
        <v>19</v>
      </c>
      <c r="H17" s="17">
        <v>466.0</v>
      </c>
      <c r="I17" s="20" t="s">
        <v>21</v>
      </c>
    </row>
    <row r="18">
      <c r="A18" s="16">
        <v>15.0</v>
      </c>
      <c r="B18" s="17" t="s">
        <v>15</v>
      </c>
      <c r="C18" s="17" t="s">
        <v>16</v>
      </c>
      <c r="D18" s="17" t="s">
        <v>28</v>
      </c>
      <c r="E18" s="18">
        <v>42797.0</v>
      </c>
      <c r="F18" s="19" t="s">
        <v>63</v>
      </c>
      <c r="G18" s="17" t="s">
        <v>19</v>
      </c>
      <c r="H18" s="17" t="s">
        <v>64</v>
      </c>
      <c r="I18" s="20" t="s">
        <v>21</v>
      </c>
    </row>
    <row r="19">
      <c r="A19" s="16">
        <v>16.0</v>
      </c>
      <c r="B19" s="17" t="s">
        <v>23</v>
      </c>
      <c r="C19" s="17" t="s">
        <v>39</v>
      </c>
      <c r="D19" s="17" t="s">
        <v>28</v>
      </c>
      <c r="E19" s="18">
        <v>42798.0</v>
      </c>
      <c r="F19" s="19" t="s">
        <v>65</v>
      </c>
      <c r="G19" s="17" t="s">
        <v>19</v>
      </c>
      <c r="H19" s="17" t="s">
        <v>66</v>
      </c>
      <c r="I19" s="20" t="s">
        <v>21</v>
      </c>
    </row>
    <row r="20">
      <c r="A20" s="16">
        <v>17.0</v>
      </c>
      <c r="B20" s="17" t="s">
        <v>23</v>
      </c>
      <c r="C20" s="17" t="s">
        <v>39</v>
      </c>
      <c r="D20" s="17" t="s">
        <v>28</v>
      </c>
      <c r="E20" s="17" t="s">
        <v>28</v>
      </c>
      <c r="F20" s="19" t="s">
        <v>68</v>
      </c>
      <c r="G20" s="17" t="s">
        <v>19</v>
      </c>
      <c r="H20" s="17" t="s">
        <v>69</v>
      </c>
      <c r="I20" s="20" t="s">
        <v>21</v>
      </c>
    </row>
    <row r="21">
      <c r="A21" s="16">
        <v>18.0</v>
      </c>
      <c r="B21" s="17" t="s">
        <v>23</v>
      </c>
      <c r="C21" s="17" t="s">
        <v>39</v>
      </c>
      <c r="D21" s="17" t="s">
        <v>70</v>
      </c>
      <c r="E21" s="18">
        <v>42797.0</v>
      </c>
      <c r="F21" s="19" t="s">
        <v>71</v>
      </c>
      <c r="G21" s="17" t="s">
        <v>19</v>
      </c>
      <c r="H21" s="17" t="s">
        <v>28</v>
      </c>
      <c r="I21" s="20" t="s">
        <v>21</v>
      </c>
    </row>
    <row r="22">
      <c r="A22" s="16">
        <v>19.0</v>
      </c>
      <c r="B22" s="17" t="s">
        <v>72</v>
      </c>
      <c r="C22" s="17" t="s">
        <v>39</v>
      </c>
      <c r="D22" s="17" t="s">
        <v>28</v>
      </c>
      <c r="E22" s="18">
        <v>42797.0</v>
      </c>
      <c r="F22" s="19" t="s">
        <v>73</v>
      </c>
      <c r="G22" s="17" t="s">
        <v>19</v>
      </c>
      <c r="H22" s="17" t="s">
        <v>74</v>
      </c>
      <c r="I22" s="20" t="s">
        <v>21</v>
      </c>
    </row>
    <row r="23">
      <c r="A23" s="16">
        <v>20.0</v>
      </c>
      <c r="B23" s="17" t="s">
        <v>23</v>
      </c>
      <c r="C23" s="17" t="s">
        <v>16</v>
      </c>
      <c r="D23" s="17" t="s">
        <v>28</v>
      </c>
      <c r="E23" s="17" t="s">
        <v>28</v>
      </c>
      <c r="F23" s="19" t="s">
        <v>75</v>
      </c>
      <c r="G23" s="17" t="s">
        <v>54</v>
      </c>
      <c r="H23" s="17" t="s">
        <v>77</v>
      </c>
      <c r="I23" s="20" t="s">
        <v>21</v>
      </c>
    </row>
    <row r="24">
      <c r="A24" s="16">
        <v>21.0</v>
      </c>
      <c r="B24" s="17" t="s">
        <v>23</v>
      </c>
      <c r="C24" s="17" t="s">
        <v>16</v>
      </c>
      <c r="D24" s="17" t="s">
        <v>28</v>
      </c>
      <c r="E24" s="17" t="s">
        <v>28</v>
      </c>
      <c r="F24" s="19" t="s">
        <v>78</v>
      </c>
      <c r="G24" s="17" t="s">
        <v>45</v>
      </c>
      <c r="H24" s="17" t="s">
        <v>77</v>
      </c>
      <c r="I24" s="20" t="s">
        <v>21</v>
      </c>
    </row>
    <row r="25">
      <c r="A25" s="16">
        <v>22.0</v>
      </c>
      <c r="B25" s="17" t="s">
        <v>23</v>
      </c>
      <c r="C25" s="17" t="s">
        <v>39</v>
      </c>
      <c r="D25" s="35" t="s">
        <v>80</v>
      </c>
      <c r="E25" s="18">
        <v>42982.0</v>
      </c>
      <c r="F25" s="19" t="s">
        <v>84</v>
      </c>
      <c r="G25" s="17" t="s">
        <v>42</v>
      </c>
      <c r="H25" s="17" t="s">
        <v>28</v>
      </c>
      <c r="I25" s="20" t="s">
        <v>21</v>
      </c>
    </row>
    <row r="26">
      <c r="A26" s="16">
        <v>23.0</v>
      </c>
      <c r="B26" s="17" t="s">
        <v>23</v>
      </c>
      <c r="C26" s="17" t="s">
        <v>16</v>
      </c>
      <c r="D26" s="36" t="s">
        <v>85</v>
      </c>
      <c r="E26" s="18">
        <v>42965.0</v>
      </c>
      <c r="F26" s="19" t="s">
        <v>86</v>
      </c>
      <c r="G26" s="17" t="s">
        <v>45</v>
      </c>
      <c r="H26" s="17" t="s">
        <v>87</v>
      </c>
      <c r="I26" s="20" t="s">
        <v>21</v>
      </c>
    </row>
    <row r="27">
      <c r="A27" s="16">
        <v>24.0</v>
      </c>
      <c r="B27" s="17" t="s">
        <v>23</v>
      </c>
      <c r="C27" s="17" t="s">
        <v>28</v>
      </c>
      <c r="D27" s="17" t="s">
        <v>88</v>
      </c>
      <c r="E27" s="18">
        <v>42803.0</v>
      </c>
      <c r="F27" s="19" t="s">
        <v>89</v>
      </c>
      <c r="G27" s="17" t="s">
        <v>19</v>
      </c>
      <c r="H27" s="17" t="s">
        <v>90</v>
      </c>
      <c r="I27" s="20" t="s">
        <v>21</v>
      </c>
    </row>
    <row r="28">
      <c r="A28" s="16">
        <v>25.0</v>
      </c>
      <c r="B28" s="17" t="s">
        <v>23</v>
      </c>
      <c r="C28" s="17" t="s">
        <v>39</v>
      </c>
      <c r="D28" s="17" t="s">
        <v>91</v>
      </c>
      <c r="E28" s="18">
        <v>42881.0</v>
      </c>
      <c r="F28" s="19" t="s">
        <v>89</v>
      </c>
      <c r="G28" s="17" t="s">
        <v>19</v>
      </c>
      <c r="H28" s="17" t="s">
        <v>92</v>
      </c>
      <c r="I28" s="20" t="s">
        <v>21</v>
      </c>
    </row>
    <row r="29">
      <c r="A29" s="16">
        <v>26.0</v>
      </c>
      <c r="B29" s="17" t="s">
        <v>23</v>
      </c>
      <c r="C29" s="17" t="s">
        <v>28</v>
      </c>
      <c r="D29" s="17" t="s">
        <v>28</v>
      </c>
      <c r="E29" s="17" t="s">
        <v>28</v>
      </c>
      <c r="F29" s="19" t="s">
        <v>89</v>
      </c>
      <c r="G29" s="17" t="s">
        <v>19</v>
      </c>
      <c r="H29" s="17" t="s">
        <v>93</v>
      </c>
      <c r="I29" s="20" t="s">
        <v>21</v>
      </c>
    </row>
    <row r="30">
      <c r="A30" s="16">
        <v>27.0</v>
      </c>
      <c r="B30" s="17" t="s">
        <v>23</v>
      </c>
      <c r="C30" s="17" t="s">
        <v>39</v>
      </c>
      <c r="D30" s="36" t="s">
        <v>94</v>
      </c>
      <c r="E30" s="17" t="s">
        <v>98</v>
      </c>
      <c r="F30" s="19" t="s">
        <v>89</v>
      </c>
      <c r="G30" s="17" t="s">
        <v>54</v>
      </c>
      <c r="H30" s="17">
        <v>3.0</v>
      </c>
      <c r="I30" s="20" t="s">
        <v>21</v>
      </c>
    </row>
    <row r="31">
      <c r="A31" s="16">
        <v>28.0</v>
      </c>
      <c r="B31" s="17" t="s">
        <v>23</v>
      </c>
      <c r="C31" s="17" t="s">
        <v>39</v>
      </c>
      <c r="D31" s="17" t="s">
        <v>28</v>
      </c>
      <c r="E31" s="18">
        <v>42968.0</v>
      </c>
      <c r="F31" s="19" t="s">
        <v>100</v>
      </c>
      <c r="G31" s="17" t="s">
        <v>42</v>
      </c>
      <c r="H31" s="17" t="s">
        <v>101</v>
      </c>
      <c r="I31" s="20" t="s">
        <v>21</v>
      </c>
    </row>
    <row r="32">
      <c r="A32" s="16">
        <v>29.0</v>
      </c>
      <c r="B32" s="17" t="s">
        <v>23</v>
      </c>
      <c r="C32" s="17" t="s">
        <v>39</v>
      </c>
      <c r="D32" s="36" t="s">
        <v>94</v>
      </c>
      <c r="E32" s="18">
        <v>42966.0</v>
      </c>
      <c r="F32" s="19" t="s">
        <v>102</v>
      </c>
      <c r="G32" s="17" t="s">
        <v>42</v>
      </c>
      <c r="H32" s="17" t="s">
        <v>103</v>
      </c>
      <c r="I32" s="20" t="s">
        <v>21</v>
      </c>
    </row>
    <row r="33">
      <c r="A33" s="16">
        <v>30.0</v>
      </c>
      <c r="B33" s="17" t="s">
        <v>23</v>
      </c>
      <c r="C33" s="17" t="s">
        <v>39</v>
      </c>
      <c r="D33" s="17" t="s">
        <v>28</v>
      </c>
      <c r="E33" s="18">
        <v>42987.0</v>
      </c>
      <c r="F33" s="19" t="s">
        <v>105</v>
      </c>
      <c r="G33" s="17" t="s">
        <v>42</v>
      </c>
      <c r="H33" s="17" t="s">
        <v>66</v>
      </c>
      <c r="I33" s="20" t="s">
        <v>21</v>
      </c>
    </row>
    <row r="34">
      <c r="A34" s="16">
        <v>31.0</v>
      </c>
      <c r="B34" s="17" t="s">
        <v>15</v>
      </c>
      <c r="C34" s="17" t="s">
        <v>39</v>
      </c>
      <c r="D34" s="17" t="s">
        <v>28</v>
      </c>
      <c r="E34" s="17" t="s">
        <v>28</v>
      </c>
      <c r="F34" s="19" t="s">
        <v>106</v>
      </c>
      <c r="G34" s="17" t="s">
        <v>42</v>
      </c>
      <c r="H34" s="17" t="s">
        <v>107</v>
      </c>
      <c r="I34" s="20" t="s">
        <v>21</v>
      </c>
    </row>
    <row r="35">
      <c r="A35" s="16">
        <v>32.0</v>
      </c>
      <c r="B35" s="17" t="s">
        <v>72</v>
      </c>
      <c r="C35" s="17" t="s">
        <v>16</v>
      </c>
      <c r="D35" s="17" t="s">
        <v>108</v>
      </c>
      <c r="E35" s="18">
        <v>42795.0</v>
      </c>
      <c r="F35" s="19" t="s">
        <v>109</v>
      </c>
      <c r="G35" s="17" t="s">
        <v>19</v>
      </c>
      <c r="H35" s="17" t="s">
        <v>110</v>
      </c>
      <c r="I35" s="20" t="s">
        <v>21</v>
      </c>
    </row>
    <row r="36">
      <c r="A36" s="16">
        <v>33.0</v>
      </c>
      <c r="B36" s="17" t="s">
        <v>72</v>
      </c>
      <c r="C36" s="17" t="s">
        <v>16</v>
      </c>
      <c r="D36" s="17" t="s">
        <v>70</v>
      </c>
      <c r="E36" s="18">
        <v>42797.0</v>
      </c>
      <c r="F36" s="19" t="s">
        <v>111</v>
      </c>
      <c r="G36" s="17" t="s">
        <v>19</v>
      </c>
      <c r="H36" s="17" t="s">
        <v>112</v>
      </c>
      <c r="I36" s="20" t="s">
        <v>21</v>
      </c>
    </row>
    <row r="37">
      <c r="A37" s="16">
        <v>34.0</v>
      </c>
      <c r="B37" s="17" t="s">
        <v>72</v>
      </c>
      <c r="C37" s="17" t="s">
        <v>16</v>
      </c>
      <c r="D37" s="17" t="s">
        <v>113</v>
      </c>
      <c r="E37" s="18">
        <v>42797.0</v>
      </c>
      <c r="F37" s="19" t="s">
        <v>114</v>
      </c>
      <c r="G37" s="17" t="s">
        <v>19</v>
      </c>
      <c r="H37" s="17" t="s">
        <v>116</v>
      </c>
      <c r="I37" s="20" t="s">
        <v>21</v>
      </c>
    </row>
    <row r="38">
      <c r="A38" s="16">
        <v>35.0</v>
      </c>
      <c r="B38" s="17" t="s">
        <v>72</v>
      </c>
      <c r="C38" s="17" t="s">
        <v>39</v>
      </c>
      <c r="D38" s="17" t="s">
        <v>108</v>
      </c>
      <c r="E38" s="18">
        <v>42795.0</v>
      </c>
      <c r="F38" s="19" t="s">
        <v>117</v>
      </c>
      <c r="G38" s="17" t="s">
        <v>19</v>
      </c>
      <c r="H38" s="17" t="s">
        <v>110</v>
      </c>
      <c r="I38" s="20" t="s">
        <v>21</v>
      </c>
    </row>
    <row r="39">
      <c r="A39" s="16">
        <v>36.0</v>
      </c>
      <c r="B39" s="17" t="s">
        <v>72</v>
      </c>
      <c r="C39" s="17" t="s">
        <v>16</v>
      </c>
      <c r="D39" s="17" t="s">
        <v>28</v>
      </c>
      <c r="E39" s="17" t="s">
        <v>28</v>
      </c>
      <c r="F39" s="19" t="s">
        <v>119</v>
      </c>
      <c r="G39" s="17" t="s">
        <v>19</v>
      </c>
      <c r="H39" s="17" t="s">
        <v>120</v>
      </c>
      <c r="I39" s="20" t="s">
        <v>21</v>
      </c>
    </row>
    <row r="40">
      <c r="A40" s="16">
        <v>37.0</v>
      </c>
      <c r="B40" s="17" t="s">
        <v>72</v>
      </c>
      <c r="C40" s="17" t="s">
        <v>39</v>
      </c>
      <c r="D40" s="36" t="s">
        <v>121</v>
      </c>
      <c r="E40" s="18">
        <v>42797.0</v>
      </c>
      <c r="F40" s="19" t="s">
        <v>123</v>
      </c>
      <c r="G40" s="17" t="s">
        <v>19</v>
      </c>
      <c r="H40" s="17" t="s">
        <v>124</v>
      </c>
      <c r="I40" s="20" t="s">
        <v>21</v>
      </c>
    </row>
    <row r="41">
      <c r="A41" s="16">
        <v>38.0</v>
      </c>
      <c r="B41" s="17" t="s">
        <v>72</v>
      </c>
      <c r="C41" s="17" t="s">
        <v>39</v>
      </c>
      <c r="D41" s="17" t="s">
        <v>125</v>
      </c>
      <c r="E41" s="18">
        <v>42797.0</v>
      </c>
      <c r="F41" s="19" t="s">
        <v>126</v>
      </c>
      <c r="G41" s="17" t="s">
        <v>19</v>
      </c>
      <c r="H41" s="17" t="s">
        <v>127</v>
      </c>
      <c r="I41" s="20" t="s">
        <v>21</v>
      </c>
    </row>
    <row r="42">
      <c r="A42" s="16">
        <v>39.0</v>
      </c>
      <c r="B42" s="17" t="s">
        <v>72</v>
      </c>
      <c r="C42" s="17" t="s">
        <v>16</v>
      </c>
      <c r="D42" s="17" t="s">
        <v>70</v>
      </c>
      <c r="E42" s="18">
        <v>42965.0</v>
      </c>
      <c r="F42" s="19" t="s">
        <v>128</v>
      </c>
      <c r="G42" s="17" t="s">
        <v>19</v>
      </c>
      <c r="H42" s="17" t="s">
        <v>129</v>
      </c>
      <c r="I42" s="20" t="s">
        <v>21</v>
      </c>
    </row>
    <row r="43">
      <c r="A43" s="16">
        <v>40.0</v>
      </c>
      <c r="B43" s="17" t="s">
        <v>72</v>
      </c>
      <c r="C43" s="17" t="s">
        <v>39</v>
      </c>
      <c r="D43" s="17" t="s">
        <v>28</v>
      </c>
      <c r="E43" s="18">
        <v>42854.0</v>
      </c>
      <c r="F43" s="19" t="s">
        <v>130</v>
      </c>
      <c r="G43" s="17" t="s">
        <v>131</v>
      </c>
      <c r="H43" s="17" t="s">
        <v>132</v>
      </c>
      <c r="I43" s="20" t="s">
        <v>21</v>
      </c>
    </row>
    <row r="44">
      <c r="A44" s="16">
        <v>41.0</v>
      </c>
      <c r="B44" s="17" t="s">
        <v>72</v>
      </c>
      <c r="C44" s="17" t="s">
        <v>16</v>
      </c>
      <c r="D44" s="17" t="s">
        <v>133</v>
      </c>
      <c r="E44" s="18">
        <v>42836.0</v>
      </c>
      <c r="F44" s="19" t="s">
        <v>134</v>
      </c>
      <c r="G44" s="17" t="s">
        <v>19</v>
      </c>
      <c r="H44" s="17" t="s">
        <v>135</v>
      </c>
      <c r="I44" s="20" t="s">
        <v>21</v>
      </c>
    </row>
    <row r="45">
      <c r="A45" s="16">
        <v>42.0</v>
      </c>
      <c r="B45" s="17" t="s">
        <v>72</v>
      </c>
      <c r="C45" s="17" t="s">
        <v>39</v>
      </c>
      <c r="D45" s="17" t="s">
        <v>28</v>
      </c>
      <c r="E45" s="17" t="s">
        <v>28</v>
      </c>
      <c r="F45" s="19" t="s">
        <v>136</v>
      </c>
      <c r="G45" s="17" t="s">
        <v>52</v>
      </c>
      <c r="H45" s="17" t="s">
        <v>137</v>
      </c>
      <c r="I45" s="20" t="s">
        <v>21</v>
      </c>
    </row>
    <row r="46">
      <c r="A46" s="16">
        <v>43.0</v>
      </c>
      <c r="B46" s="17" t="s">
        <v>72</v>
      </c>
      <c r="C46" s="17" t="s">
        <v>16</v>
      </c>
      <c r="D46" s="17" t="s">
        <v>28</v>
      </c>
      <c r="E46" s="17" t="s">
        <v>28</v>
      </c>
      <c r="F46" s="19" t="s">
        <v>138</v>
      </c>
      <c r="G46" s="17" t="s">
        <v>19</v>
      </c>
      <c r="H46" s="17" t="s">
        <v>139</v>
      </c>
      <c r="I46" s="20" t="s">
        <v>21</v>
      </c>
    </row>
    <row r="47">
      <c r="A47" s="16">
        <v>44.0</v>
      </c>
      <c r="B47" s="17" t="s">
        <v>72</v>
      </c>
      <c r="C47" s="17" t="s">
        <v>16</v>
      </c>
      <c r="D47" s="17" t="s">
        <v>28</v>
      </c>
      <c r="E47" s="17" t="s">
        <v>28</v>
      </c>
      <c r="F47" s="19" t="s">
        <v>138</v>
      </c>
      <c r="G47" s="17" t="s">
        <v>19</v>
      </c>
      <c r="H47" s="17" t="s">
        <v>139</v>
      </c>
      <c r="I47" s="20" t="s">
        <v>21</v>
      </c>
    </row>
    <row r="48">
      <c r="A48" s="16">
        <v>45.0</v>
      </c>
      <c r="B48" s="17" t="s">
        <v>72</v>
      </c>
      <c r="C48" s="17" t="s">
        <v>39</v>
      </c>
      <c r="D48" s="17" t="s">
        <v>141</v>
      </c>
      <c r="E48" s="18">
        <v>42797.0</v>
      </c>
      <c r="F48" s="19" t="s">
        <v>138</v>
      </c>
      <c r="G48" s="17" t="s">
        <v>19</v>
      </c>
      <c r="H48" s="17" t="s">
        <v>142</v>
      </c>
      <c r="I48" s="20" t="s">
        <v>21</v>
      </c>
    </row>
    <row r="49">
      <c r="A49" s="16">
        <v>46.0</v>
      </c>
      <c r="B49" s="17" t="s">
        <v>72</v>
      </c>
      <c r="C49" s="17" t="s">
        <v>16</v>
      </c>
      <c r="D49" s="17" t="s">
        <v>143</v>
      </c>
      <c r="E49" s="18">
        <v>42981.0</v>
      </c>
      <c r="F49" s="19" t="s">
        <v>145</v>
      </c>
      <c r="G49" s="17" t="s">
        <v>19</v>
      </c>
      <c r="H49" s="17" t="s">
        <v>146</v>
      </c>
      <c r="I49" s="20" t="s">
        <v>21</v>
      </c>
    </row>
    <row r="50">
      <c r="A50" s="16">
        <v>47.0</v>
      </c>
      <c r="B50" s="17" t="s">
        <v>72</v>
      </c>
      <c r="C50" s="17" t="s">
        <v>16</v>
      </c>
      <c r="D50" s="17" t="s">
        <v>147</v>
      </c>
      <c r="E50" s="18">
        <v>42987.0</v>
      </c>
      <c r="F50" s="19" t="s">
        <v>148</v>
      </c>
      <c r="G50" s="17" t="s">
        <v>45</v>
      </c>
      <c r="H50" s="17" t="s">
        <v>149</v>
      </c>
      <c r="I50" s="20" t="s">
        <v>21</v>
      </c>
    </row>
    <row r="51">
      <c r="A51" s="16">
        <v>48.0</v>
      </c>
      <c r="B51" s="17" t="s">
        <v>72</v>
      </c>
      <c r="C51" s="17" t="s">
        <v>16</v>
      </c>
      <c r="D51" s="17" t="s">
        <v>28</v>
      </c>
      <c r="E51" s="17" t="s">
        <v>28</v>
      </c>
      <c r="F51" s="19" t="s">
        <v>150</v>
      </c>
      <c r="G51" s="17" t="s">
        <v>45</v>
      </c>
      <c r="H51" s="17" t="s">
        <v>151</v>
      </c>
      <c r="I51" s="20" t="s">
        <v>21</v>
      </c>
    </row>
    <row r="52">
      <c r="A52" s="16">
        <v>49.0</v>
      </c>
      <c r="B52" s="17" t="s">
        <v>72</v>
      </c>
      <c r="C52" s="17" t="s">
        <v>16</v>
      </c>
      <c r="D52" s="17" t="s">
        <v>153</v>
      </c>
      <c r="E52" s="18">
        <v>42964.0</v>
      </c>
      <c r="F52" s="19" t="s">
        <v>154</v>
      </c>
      <c r="G52" s="17" t="s">
        <v>45</v>
      </c>
      <c r="H52" s="17" t="s">
        <v>155</v>
      </c>
      <c r="I52" s="20" t="s">
        <v>21</v>
      </c>
    </row>
    <row r="53">
      <c r="A53" s="16">
        <v>50.0</v>
      </c>
      <c r="B53" s="17" t="s">
        <v>72</v>
      </c>
      <c r="C53" s="17" t="s">
        <v>16</v>
      </c>
      <c r="D53" s="17" t="s">
        <v>143</v>
      </c>
      <c r="E53" s="18">
        <v>42966.0</v>
      </c>
      <c r="F53" s="19" t="s">
        <v>156</v>
      </c>
      <c r="G53" s="17" t="s">
        <v>42</v>
      </c>
      <c r="H53" s="17" t="s">
        <v>157</v>
      </c>
      <c r="I53" s="20" t="s">
        <v>21</v>
      </c>
    </row>
    <row r="54">
      <c r="A54" s="16">
        <v>51.0</v>
      </c>
      <c r="B54" s="17" t="s">
        <v>72</v>
      </c>
      <c r="C54" s="17" t="s">
        <v>16</v>
      </c>
      <c r="D54" s="17" t="s">
        <v>159</v>
      </c>
      <c r="E54" s="18">
        <v>42977.0</v>
      </c>
      <c r="F54" s="19" t="s">
        <v>160</v>
      </c>
      <c r="G54" s="17" t="s">
        <v>42</v>
      </c>
      <c r="H54" s="17" t="s">
        <v>161</v>
      </c>
      <c r="I54" s="20" t="s">
        <v>21</v>
      </c>
    </row>
    <row r="55">
      <c r="A55" s="16">
        <v>52.0</v>
      </c>
      <c r="B55" s="17" t="s">
        <v>72</v>
      </c>
      <c r="C55" s="17" t="s">
        <v>16</v>
      </c>
      <c r="D55" s="17" t="s">
        <v>133</v>
      </c>
      <c r="E55" s="18">
        <v>42964.0</v>
      </c>
      <c r="F55" s="19" t="s">
        <v>162</v>
      </c>
      <c r="G55" s="17" t="s">
        <v>42</v>
      </c>
      <c r="H55" s="17" t="s">
        <v>163</v>
      </c>
      <c r="I55" s="20" t="s">
        <v>21</v>
      </c>
    </row>
    <row r="56">
      <c r="A56" s="16">
        <v>53.0</v>
      </c>
      <c r="B56" s="17" t="s">
        <v>72</v>
      </c>
      <c r="C56" s="17" t="s">
        <v>16</v>
      </c>
      <c r="D56" s="17" t="s">
        <v>143</v>
      </c>
      <c r="E56" s="18">
        <v>42985.0</v>
      </c>
      <c r="F56" s="19" t="s">
        <v>165</v>
      </c>
      <c r="G56" s="17" t="s">
        <v>52</v>
      </c>
      <c r="H56" s="17" t="s">
        <v>161</v>
      </c>
      <c r="I56" s="20" t="s">
        <v>21</v>
      </c>
    </row>
    <row r="57">
      <c r="A57" s="16">
        <v>54.0</v>
      </c>
      <c r="B57" s="17" t="s">
        <v>72</v>
      </c>
      <c r="C57" s="17" t="s">
        <v>16</v>
      </c>
      <c r="D57" s="17" t="s">
        <v>28</v>
      </c>
      <c r="E57" s="17" t="s">
        <v>28</v>
      </c>
      <c r="F57" s="19" t="s">
        <v>166</v>
      </c>
      <c r="G57" s="17" t="s">
        <v>45</v>
      </c>
      <c r="H57" s="17" t="s">
        <v>167</v>
      </c>
      <c r="I57" s="20" t="s">
        <v>21</v>
      </c>
    </row>
    <row r="58">
      <c r="A58" s="16">
        <v>55.0</v>
      </c>
      <c r="B58" s="17" t="s">
        <v>72</v>
      </c>
      <c r="C58" s="17" t="s">
        <v>16</v>
      </c>
      <c r="D58" s="17" t="s">
        <v>28</v>
      </c>
      <c r="E58" s="17" t="s">
        <v>28</v>
      </c>
      <c r="F58" s="19" t="s">
        <v>166</v>
      </c>
      <c r="G58" s="17" t="s">
        <v>45</v>
      </c>
      <c r="H58" s="17" t="s">
        <v>168</v>
      </c>
      <c r="I58" s="20" t="s">
        <v>21</v>
      </c>
    </row>
    <row r="59">
      <c r="A59" s="16">
        <v>56.0</v>
      </c>
      <c r="B59" s="17" t="s">
        <v>72</v>
      </c>
      <c r="C59" s="17" t="s">
        <v>16</v>
      </c>
      <c r="D59" s="17" t="s">
        <v>28</v>
      </c>
      <c r="E59" s="17" t="s">
        <v>28</v>
      </c>
      <c r="F59" s="19" t="s">
        <v>166</v>
      </c>
      <c r="G59" s="17" t="s">
        <v>42</v>
      </c>
      <c r="H59" s="17" t="s">
        <v>139</v>
      </c>
      <c r="I59" s="20" t="s">
        <v>21</v>
      </c>
    </row>
    <row r="60">
      <c r="A60" s="16">
        <v>57.0</v>
      </c>
      <c r="B60" s="17" t="s">
        <v>72</v>
      </c>
      <c r="C60" s="17" t="s">
        <v>39</v>
      </c>
      <c r="D60" s="17" t="s">
        <v>70</v>
      </c>
      <c r="E60" s="18">
        <v>42966.0</v>
      </c>
      <c r="F60" s="19" t="s">
        <v>170</v>
      </c>
      <c r="G60" s="17" t="s">
        <v>42</v>
      </c>
      <c r="H60" s="17" t="s">
        <v>135</v>
      </c>
      <c r="I60" s="20" t="s">
        <v>21</v>
      </c>
    </row>
    <row r="61">
      <c r="A61" s="16">
        <v>58.0</v>
      </c>
      <c r="B61" s="17" t="s">
        <v>72</v>
      </c>
      <c r="C61" s="17" t="s">
        <v>39</v>
      </c>
      <c r="D61" s="17" t="s">
        <v>143</v>
      </c>
      <c r="E61" s="18">
        <v>42968.0</v>
      </c>
      <c r="F61" s="19" t="s">
        <v>171</v>
      </c>
      <c r="G61" s="17" t="s">
        <v>42</v>
      </c>
      <c r="H61" s="17" t="s">
        <v>161</v>
      </c>
      <c r="I61" s="20" t="s">
        <v>21</v>
      </c>
    </row>
    <row r="62">
      <c r="A62" s="16">
        <v>59.0</v>
      </c>
      <c r="B62" s="17" t="s">
        <v>72</v>
      </c>
      <c r="C62" s="17" t="s">
        <v>39</v>
      </c>
      <c r="D62" s="17" t="s">
        <v>125</v>
      </c>
      <c r="E62" s="18">
        <v>42968.0</v>
      </c>
      <c r="F62" s="19" t="s">
        <v>172</v>
      </c>
      <c r="G62" s="17" t="s">
        <v>42</v>
      </c>
      <c r="H62" s="17" t="s">
        <v>173</v>
      </c>
      <c r="I62" s="20" t="s">
        <v>21</v>
      </c>
    </row>
    <row r="63">
      <c r="A63" s="16">
        <v>60.0</v>
      </c>
      <c r="B63" s="17" t="s">
        <v>72</v>
      </c>
      <c r="C63" s="17" t="s">
        <v>16</v>
      </c>
      <c r="D63" s="17" t="s">
        <v>70</v>
      </c>
      <c r="E63" s="18">
        <v>42962.0</v>
      </c>
      <c r="F63" s="19" t="s">
        <v>174</v>
      </c>
      <c r="G63" s="17" t="s">
        <v>42</v>
      </c>
      <c r="H63" s="17" t="s">
        <v>175</v>
      </c>
      <c r="I63" s="20" t="s">
        <v>21</v>
      </c>
    </row>
    <row r="64">
      <c r="A64" s="16">
        <v>61.0</v>
      </c>
      <c r="B64" s="17" t="s">
        <v>72</v>
      </c>
      <c r="C64" s="17" t="s">
        <v>16</v>
      </c>
      <c r="D64" s="36" t="s">
        <v>176</v>
      </c>
      <c r="E64" s="18">
        <v>42965.0</v>
      </c>
      <c r="F64" s="19" t="s">
        <v>177</v>
      </c>
      <c r="G64" s="17" t="s">
        <v>42</v>
      </c>
      <c r="H64" s="17" t="s">
        <v>178</v>
      </c>
      <c r="I64" s="20" t="s">
        <v>21</v>
      </c>
    </row>
    <row r="65">
      <c r="A65" s="16">
        <v>62.0</v>
      </c>
      <c r="B65" s="17" t="s">
        <v>72</v>
      </c>
      <c r="C65" s="17" t="s">
        <v>39</v>
      </c>
      <c r="D65" s="17" t="s">
        <v>179</v>
      </c>
      <c r="E65" s="18">
        <v>42971.0</v>
      </c>
      <c r="F65" s="19" t="s">
        <v>180</v>
      </c>
      <c r="G65" s="17" t="s">
        <v>42</v>
      </c>
      <c r="H65" s="17" t="s">
        <v>181</v>
      </c>
      <c r="I65" s="20" t="s">
        <v>21</v>
      </c>
    </row>
    <row r="66">
      <c r="A66" s="16">
        <v>63.0</v>
      </c>
      <c r="B66" s="17" t="s">
        <v>72</v>
      </c>
      <c r="C66" s="17" t="s">
        <v>39</v>
      </c>
      <c r="D66" s="17" t="s">
        <v>28</v>
      </c>
      <c r="E66" s="18">
        <v>42972.0</v>
      </c>
      <c r="F66" s="19" t="s">
        <v>182</v>
      </c>
      <c r="G66" s="17" t="s">
        <v>52</v>
      </c>
      <c r="H66" s="17" t="s">
        <v>183</v>
      </c>
      <c r="I66" s="20" t="s">
        <v>21</v>
      </c>
    </row>
    <row r="67">
      <c r="A67" s="16">
        <v>64.0</v>
      </c>
      <c r="B67" s="17" t="s">
        <v>72</v>
      </c>
      <c r="C67" s="17" t="s">
        <v>39</v>
      </c>
      <c r="D67" s="17" t="s">
        <v>147</v>
      </c>
      <c r="E67" s="18">
        <v>42983.0</v>
      </c>
      <c r="F67" s="19" t="s">
        <v>185</v>
      </c>
      <c r="G67" s="17" t="s">
        <v>52</v>
      </c>
      <c r="H67" s="17" t="s">
        <v>186</v>
      </c>
      <c r="I67" s="20" t="s">
        <v>21</v>
      </c>
    </row>
    <row r="68">
      <c r="A68" s="16">
        <v>65.0</v>
      </c>
      <c r="B68" s="17" t="s">
        <v>72</v>
      </c>
      <c r="C68" s="17" t="s">
        <v>16</v>
      </c>
      <c r="D68" s="17" t="s">
        <v>187</v>
      </c>
      <c r="E68" s="18">
        <v>42986.0</v>
      </c>
      <c r="F68" s="19" t="s">
        <v>188</v>
      </c>
      <c r="G68" s="17" t="s">
        <v>52</v>
      </c>
      <c r="H68" s="17" t="s">
        <v>189</v>
      </c>
      <c r="I68" s="20" t="s">
        <v>21</v>
      </c>
    </row>
    <row r="69">
      <c r="A69" s="16">
        <v>66.0</v>
      </c>
      <c r="B69" s="17" t="s">
        <v>72</v>
      </c>
      <c r="C69" s="17" t="s">
        <v>16</v>
      </c>
      <c r="D69" s="17" t="s">
        <v>191</v>
      </c>
      <c r="E69" s="18">
        <v>42987.0</v>
      </c>
      <c r="F69" s="19" t="s">
        <v>192</v>
      </c>
      <c r="G69" s="17" t="s">
        <v>52</v>
      </c>
      <c r="H69" s="17" t="s">
        <v>193</v>
      </c>
      <c r="I69" s="20" t="s">
        <v>21</v>
      </c>
    </row>
    <row r="70">
      <c r="A70" s="16">
        <v>67.0</v>
      </c>
      <c r="B70" s="17" t="s">
        <v>72</v>
      </c>
      <c r="C70" s="17" t="s">
        <v>16</v>
      </c>
      <c r="D70" s="17" t="s">
        <v>108</v>
      </c>
      <c r="E70" s="18">
        <v>42845.0</v>
      </c>
      <c r="F70" s="19" t="s">
        <v>194</v>
      </c>
      <c r="G70" s="17" t="s">
        <v>131</v>
      </c>
      <c r="H70" s="17" t="s">
        <v>195</v>
      </c>
      <c r="I70" s="20" t="s">
        <v>21</v>
      </c>
    </row>
    <row r="71">
      <c r="A71" s="16">
        <v>68.0</v>
      </c>
      <c r="B71" s="17" t="s">
        <v>197</v>
      </c>
      <c r="C71" s="17" t="s">
        <v>39</v>
      </c>
      <c r="D71" s="17" t="s">
        <v>198</v>
      </c>
      <c r="E71" s="18">
        <v>42797.0</v>
      </c>
      <c r="F71" s="19" t="s">
        <v>199</v>
      </c>
      <c r="G71" s="17" t="s">
        <v>19</v>
      </c>
      <c r="H71" s="17" t="s">
        <v>200</v>
      </c>
      <c r="I71" s="20" t="s">
        <v>21</v>
      </c>
    </row>
    <row r="72">
      <c r="A72" s="16">
        <v>69.0</v>
      </c>
      <c r="B72" s="17" t="s">
        <v>197</v>
      </c>
      <c r="C72" s="17" t="s">
        <v>16</v>
      </c>
      <c r="D72" s="17" t="s">
        <v>198</v>
      </c>
      <c r="E72" s="18">
        <v>42799.0</v>
      </c>
      <c r="F72" s="19" t="s">
        <v>201</v>
      </c>
      <c r="G72" s="17" t="s">
        <v>19</v>
      </c>
      <c r="H72" s="17" t="s">
        <v>202</v>
      </c>
      <c r="I72" s="20" t="s">
        <v>21</v>
      </c>
    </row>
    <row r="73">
      <c r="A73" s="16">
        <v>70.0</v>
      </c>
      <c r="B73" s="17" t="s">
        <v>72</v>
      </c>
      <c r="C73" s="17" t="s">
        <v>16</v>
      </c>
      <c r="D73" s="36" t="s">
        <v>204</v>
      </c>
      <c r="E73" s="18">
        <v>42797.0</v>
      </c>
      <c r="F73" s="19" t="s">
        <v>205</v>
      </c>
      <c r="G73" s="17" t="s">
        <v>19</v>
      </c>
      <c r="H73" s="17" t="s">
        <v>206</v>
      </c>
      <c r="I73" s="20" t="s">
        <v>21</v>
      </c>
    </row>
    <row r="74">
      <c r="A74" s="16">
        <v>71.0</v>
      </c>
      <c r="B74" s="17" t="s">
        <v>197</v>
      </c>
      <c r="C74" s="17" t="s">
        <v>39</v>
      </c>
      <c r="D74" s="17" t="s">
        <v>28</v>
      </c>
      <c r="E74" s="18">
        <v>42955.0</v>
      </c>
      <c r="F74" s="19" t="s">
        <v>207</v>
      </c>
      <c r="G74" s="17" t="s">
        <v>54</v>
      </c>
      <c r="H74" s="17" t="s">
        <v>20</v>
      </c>
      <c r="I74" s="20" t="s">
        <v>21</v>
      </c>
    </row>
    <row r="75">
      <c r="A75" s="16">
        <v>72.0</v>
      </c>
      <c r="B75" s="17" t="s">
        <v>197</v>
      </c>
      <c r="C75" s="17" t="s">
        <v>39</v>
      </c>
      <c r="D75" s="17" t="s">
        <v>198</v>
      </c>
      <c r="E75" s="18">
        <v>42965.0</v>
      </c>
      <c r="F75" s="19" t="s">
        <v>208</v>
      </c>
      <c r="G75" s="17" t="s">
        <v>42</v>
      </c>
      <c r="H75" s="17" t="s">
        <v>209</v>
      </c>
      <c r="I75" s="20" t="s">
        <v>21</v>
      </c>
    </row>
    <row r="76">
      <c r="A76" s="16">
        <v>73.0</v>
      </c>
      <c r="B76" s="17" t="s">
        <v>72</v>
      </c>
      <c r="C76" s="17" t="s">
        <v>39</v>
      </c>
      <c r="D76" s="17" t="s">
        <v>191</v>
      </c>
      <c r="E76" s="18">
        <v>42991.0</v>
      </c>
      <c r="F76" s="19" t="s">
        <v>210</v>
      </c>
      <c r="G76" s="17" t="s">
        <v>52</v>
      </c>
      <c r="H76" s="17" t="s">
        <v>211</v>
      </c>
      <c r="I76" s="20" t="s">
        <v>21</v>
      </c>
    </row>
    <row r="77">
      <c r="A77" s="16">
        <v>74.0</v>
      </c>
      <c r="B77" s="17" t="s">
        <v>72</v>
      </c>
      <c r="C77" s="17" t="s">
        <v>16</v>
      </c>
      <c r="D77" s="17" t="s">
        <v>153</v>
      </c>
      <c r="E77" s="18">
        <v>42797.0</v>
      </c>
      <c r="F77" s="19" t="s">
        <v>212</v>
      </c>
      <c r="G77" s="17" t="s">
        <v>19</v>
      </c>
      <c r="H77" s="17" t="s">
        <v>28</v>
      </c>
      <c r="I77" s="20" t="s">
        <v>21</v>
      </c>
    </row>
    <row r="78">
      <c r="A78" s="16">
        <v>75.0</v>
      </c>
      <c r="B78" s="17" t="s">
        <v>72</v>
      </c>
      <c r="C78" s="17" t="s">
        <v>16</v>
      </c>
      <c r="D78" s="17" t="s">
        <v>213</v>
      </c>
      <c r="E78" s="18">
        <v>42993.0</v>
      </c>
      <c r="F78" s="19" t="s">
        <v>214</v>
      </c>
      <c r="G78" s="17" t="s">
        <v>52</v>
      </c>
      <c r="H78" s="17" t="s">
        <v>215</v>
      </c>
      <c r="I78" s="20" t="s">
        <v>21</v>
      </c>
    </row>
    <row r="79">
      <c r="A79" s="16">
        <v>76.0</v>
      </c>
      <c r="B79" s="17" t="s">
        <v>15</v>
      </c>
      <c r="C79" s="17" t="s">
        <v>39</v>
      </c>
      <c r="D79" s="17" t="s">
        <v>28</v>
      </c>
      <c r="E79" s="18">
        <v>42992.0</v>
      </c>
      <c r="F79" s="19" t="s">
        <v>217</v>
      </c>
      <c r="G79" s="17" t="s">
        <v>52</v>
      </c>
      <c r="H79" s="17" t="s">
        <v>218</v>
      </c>
      <c r="I79" s="20" t="s">
        <v>21</v>
      </c>
    </row>
    <row r="80">
      <c r="A80" s="16">
        <v>77.0</v>
      </c>
      <c r="B80" s="17" t="s">
        <v>72</v>
      </c>
      <c r="C80" s="17" t="s">
        <v>16</v>
      </c>
      <c r="D80" s="17" t="s">
        <v>213</v>
      </c>
      <c r="E80" s="18">
        <v>42997.0</v>
      </c>
      <c r="F80" s="19" t="s">
        <v>219</v>
      </c>
      <c r="G80" s="17" t="s">
        <v>52</v>
      </c>
      <c r="H80" s="17" t="s">
        <v>220</v>
      </c>
      <c r="I80" s="20" t="s">
        <v>21</v>
      </c>
    </row>
    <row r="81">
      <c r="A81" s="16">
        <v>78.0</v>
      </c>
      <c r="B81" s="17" t="s">
        <v>15</v>
      </c>
      <c r="C81" s="17" t="s">
        <v>221</v>
      </c>
      <c r="D81" s="17" t="s">
        <v>222</v>
      </c>
      <c r="E81" s="18">
        <v>42967.0</v>
      </c>
      <c r="F81" s="19" t="s">
        <v>223</v>
      </c>
      <c r="G81" s="17" t="s">
        <v>42</v>
      </c>
      <c r="H81" s="17" t="s">
        <v>224</v>
      </c>
      <c r="I81" s="20" t="s">
        <v>21</v>
      </c>
    </row>
    <row r="82">
      <c r="A82" s="16">
        <v>79.0</v>
      </c>
      <c r="B82" s="17" t="s">
        <v>23</v>
      </c>
      <c r="C82" s="17" t="s">
        <v>39</v>
      </c>
      <c r="D82" s="36" t="s">
        <v>94</v>
      </c>
      <c r="E82" s="18">
        <v>42998.0</v>
      </c>
      <c r="F82" s="19" t="s">
        <v>225</v>
      </c>
      <c r="G82" s="17" t="s">
        <v>42</v>
      </c>
      <c r="H82" s="17" t="s">
        <v>103</v>
      </c>
      <c r="I82" s="20" t="s">
        <v>21</v>
      </c>
    </row>
    <row r="83">
      <c r="A83" s="16">
        <v>80.0</v>
      </c>
      <c r="B83" s="17" t="s">
        <v>72</v>
      </c>
      <c r="C83" s="17" t="s">
        <v>39</v>
      </c>
      <c r="D83" s="17" t="s">
        <v>113</v>
      </c>
      <c r="E83" s="18">
        <v>42999.0</v>
      </c>
      <c r="F83" s="19" t="s">
        <v>226</v>
      </c>
      <c r="G83" s="17" t="s">
        <v>52</v>
      </c>
      <c r="H83" s="17" t="s">
        <v>227</v>
      </c>
      <c r="I83" s="20" t="s">
        <v>21</v>
      </c>
    </row>
    <row r="84">
      <c r="A84" s="16">
        <v>81.0</v>
      </c>
      <c r="B84" s="17" t="s">
        <v>72</v>
      </c>
      <c r="C84" s="17" t="s">
        <v>16</v>
      </c>
      <c r="D84" s="17" t="s">
        <v>70</v>
      </c>
      <c r="E84" s="18">
        <v>43000.0</v>
      </c>
      <c r="F84" s="19" t="s">
        <v>228</v>
      </c>
      <c r="G84" s="17" t="s">
        <v>52</v>
      </c>
      <c r="H84" s="17" t="s">
        <v>28</v>
      </c>
      <c r="I84" s="20" t="s">
        <v>21</v>
      </c>
    </row>
    <row r="85">
      <c r="A85" s="16">
        <v>82.0</v>
      </c>
      <c r="B85" s="17" t="s">
        <v>72</v>
      </c>
      <c r="C85" s="17" t="s">
        <v>16</v>
      </c>
      <c r="D85" s="17" t="s">
        <v>147</v>
      </c>
      <c r="E85" s="18">
        <v>43000.0</v>
      </c>
      <c r="F85" s="19" t="s">
        <v>208</v>
      </c>
      <c r="G85" s="17" t="s">
        <v>52</v>
      </c>
      <c r="H85" s="17" t="s">
        <v>195</v>
      </c>
      <c r="I85" s="20" t="s">
        <v>21</v>
      </c>
    </row>
    <row r="86">
      <c r="A86" s="16">
        <v>83.0</v>
      </c>
      <c r="B86" s="17" t="s">
        <v>72</v>
      </c>
      <c r="C86" s="17" t="s">
        <v>16</v>
      </c>
      <c r="D86" s="17" t="s">
        <v>229</v>
      </c>
      <c r="E86" s="18">
        <v>43001.0</v>
      </c>
      <c r="F86" s="19" t="s">
        <v>230</v>
      </c>
      <c r="G86" s="17" t="s">
        <v>231</v>
      </c>
      <c r="H86" s="17" t="s">
        <v>232</v>
      </c>
      <c r="I86" s="20" t="s">
        <v>21</v>
      </c>
    </row>
    <row r="87">
      <c r="A87" s="16">
        <v>84.0</v>
      </c>
      <c r="B87" s="17" t="s">
        <v>72</v>
      </c>
      <c r="C87" s="17" t="s">
        <v>16</v>
      </c>
      <c r="D87" s="17" t="s">
        <v>233</v>
      </c>
      <c r="E87" s="18">
        <v>43002.0</v>
      </c>
      <c r="F87" s="19" t="s">
        <v>234</v>
      </c>
      <c r="G87" s="17" t="s">
        <v>52</v>
      </c>
      <c r="H87" s="17" t="s">
        <v>232</v>
      </c>
      <c r="I87" s="20" t="s">
        <v>21</v>
      </c>
    </row>
    <row r="88">
      <c r="A88" s="16">
        <v>85.0</v>
      </c>
      <c r="B88" s="17" t="s">
        <v>23</v>
      </c>
      <c r="C88" s="17" t="s">
        <v>39</v>
      </c>
      <c r="D88" s="17" t="s">
        <v>235</v>
      </c>
      <c r="E88" s="18">
        <v>43003.0</v>
      </c>
      <c r="F88" s="19" t="s">
        <v>236</v>
      </c>
      <c r="G88" s="17" t="s">
        <v>42</v>
      </c>
      <c r="H88" s="17" t="s">
        <v>237</v>
      </c>
      <c r="I88" s="20" t="s">
        <v>21</v>
      </c>
    </row>
    <row r="89">
      <c r="A89" s="16">
        <v>86.0</v>
      </c>
      <c r="B89" s="17" t="s">
        <v>72</v>
      </c>
      <c r="C89" s="17" t="s">
        <v>39</v>
      </c>
      <c r="D89" s="17" t="s">
        <v>213</v>
      </c>
      <c r="E89" s="18">
        <v>42992.0</v>
      </c>
      <c r="F89" s="19" t="s">
        <v>226</v>
      </c>
      <c r="G89" s="17" t="s">
        <v>52</v>
      </c>
      <c r="H89" s="17" t="s">
        <v>238</v>
      </c>
      <c r="I89" s="20" t="s">
        <v>21</v>
      </c>
    </row>
    <row r="90">
      <c r="A90" s="16">
        <v>87.0</v>
      </c>
      <c r="B90" s="17" t="s">
        <v>23</v>
      </c>
      <c r="C90" s="17" t="s">
        <v>39</v>
      </c>
      <c r="D90" s="35" t="s">
        <v>80</v>
      </c>
      <c r="E90" s="18">
        <v>43003.0</v>
      </c>
      <c r="F90" s="19" t="s">
        <v>239</v>
      </c>
      <c r="G90" s="17" t="s">
        <v>52</v>
      </c>
      <c r="H90" s="17" t="s">
        <v>28</v>
      </c>
      <c r="I90" s="20" t="s">
        <v>21</v>
      </c>
    </row>
    <row r="91">
      <c r="A91" s="16">
        <v>88.0</v>
      </c>
      <c r="B91" s="17" t="s">
        <v>72</v>
      </c>
      <c r="C91" s="17" t="s">
        <v>16</v>
      </c>
      <c r="D91" s="35" t="s">
        <v>240</v>
      </c>
      <c r="E91" s="18">
        <v>42992.0</v>
      </c>
      <c r="F91" s="19" t="s">
        <v>241</v>
      </c>
      <c r="G91" s="17" t="s">
        <v>52</v>
      </c>
      <c r="H91" s="17" t="s">
        <v>28</v>
      </c>
      <c r="I91" s="20" t="s">
        <v>21</v>
      </c>
    </row>
    <row r="92">
      <c r="A92" s="16">
        <v>89.0</v>
      </c>
      <c r="B92" s="17" t="s">
        <v>23</v>
      </c>
      <c r="C92" s="17" t="s">
        <v>39</v>
      </c>
      <c r="D92" s="17" t="s">
        <v>242</v>
      </c>
      <c r="E92" s="18">
        <v>43004.0</v>
      </c>
      <c r="F92" s="19" t="s">
        <v>243</v>
      </c>
      <c r="G92" s="17" t="s">
        <v>19</v>
      </c>
      <c r="H92" s="17" t="s">
        <v>28</v>
      </c>
      <c r="I92" s="20" t="s">
        <v>21</v>
      </c>
    </row>
    <row r="93">
      <c r="A93" s="16">
        <v>90.0</v>
      </c>
      <c r="B93" s="17" t="s">
        <v>72</v>
      </c>
      <c r="C93" s="17" t="s">
        <v>244</v>
      </c>
      <c r="D93" s="17" t="s">
        <v>125</v>
      </c>
      <c r="E93" s="18">
        <v>43004.0</v>
      </c>
      <c r="F93" s="19" t="s">
        <v>245</v>
      </c>
      <c r="G93" s="17" t="s">
        <v>52</v>
      </c>
      <c r="H93" s="17" t="s">
        <v>246</v>
      </c>
      <c r="I93" s="20" t="s">
        <v>21</v>
      </c>
    </row>
    <row r="94">
      <c r="A94" s="16">
        <v>91.0</v>
      </c>
      <c r="B94" s="17" t="s">
        <v>72</v>
      </c>
      <c r="C94" s="17" t="s">
        <v>244</v>
      </c>
      <c r="D94" s="17" t="s">
        <v>213</v>
      </c>
      <c r="E94" s="54">
        <v>43004.0</v>
      </c>
      <c r="F94" s="19" t="s">
        <v>247</v>
      </c>
      <c r="G94" s="17" t="s">
        <v>19</v>
      </c>
      <c r="H94" s="17" t="s">
        <v>248</v>
      </c>
      <c r="I94" s="20" t="s">
        <v>21</v>
      </c>
    </row>
    <row r="95">
      <c r="A95" s="16">
        <v>92.0</v>
      </c>
      <c r="B95" s="17" t="s">
        <v>72</v>
      </c>
      <c r="C95" s="17" t="s">
        <v>50</v>
      </c>
      <c r="D95" s="17" t="s">
        <v>249</v>
      </c>
      <c r="E95" s="54">
        <v>43004.0</v>
      </c>
      <c r="F95" s="19" t="s">
        <v>250</v>
      </c>
      <c r="G95" s="17" t="s">
        <v>42</v>
      </c>
      <c r="H95" s="17" t="s">
        <v>251</v>
      </c>
      <c r="I95" s="20" t="s">
        <v>21</v>
      </c>
    </row>
    <row r="96">
      <c r="A96" s="16">
        <v>93.0</v>
      </c>
      <c r="B96" s="17" t="s">
        <v>72</v>
      </c>
      <c r="C96" s="17" t="s">
        <v>244</v>
      </c>
      <c r="D96" s="17" t="s">
        <v>125</v>
      </c>
      <c r="E96" s="18">
        <v>42798.0</v>
      </c>
      <c r="F96" s="19" t="s">
        <v>138</v>
      </c>
      <c r="G96" s="17" t="s">
        <v>19</v>
      </c>
      <c r="H96" s="17" t="s">
        <v>252</v>
      </c>
      <c r="I96" s="20" t="s">
        <v>21</v>
      </c>
    </row>
    <row r="97">
      <c r="A97" s="16">
        <v>94.0</v>
      </c>
      <c r="B97" s="17" t="s">
        <v>72</v>
      </c>
      <c r="C97" s="17" t="s">
        <v>16</v>
      </c>
      <c r="D97" s="19" t="s">
        <v>253</v>
      </c>
      <c r="E97" s="18">
        <v>43001.0</v>
      </c>
      <c r="F97" s="19" t="s">
        <v>254</v>
      </c>
      <c r="G97" s="17" t="s">
        <v>231</v>
      </c>
      <c r="H97" s="17" t="s">
        <v>255</v>
      </c>
      <c r="I97" s="20" t="s">
        <v>21</v>
      </c>
    </row>
    <row r="98">
      <c r="A98" s="16">
        <v>95.0</v>
      </c>
      <c r="B98" s="17" t="s">
        <v>72</v>
      </c>
      <c r="C98" s="17" t="s">
        <v>50</v>
      </c>
      <c r="D98" s="17" t="s">
        <v>249</v>
      </c>
      <c r="E98" s="18">
        <v>43009.0</v>
      </c>
      <c r="F98" s="19" t="s">
        <v>256</v>
      </c>
      <c r="G98" s="17" t="s">
        <v>52</v>
      </c>
      <c r="H98" s="17" t="s">
        <v>28</v>
      </c>
      <c r="I98" s="20" t="s">
        <v>21</v>
      </c>
    </row>
    <row r="99">
      <c r="A99" s="16">
        <v>96.0</v>
      </c>
      <c r="B99" s="17" t="s">
        <v>72</v>
      </c>
      <c r="C99" s="17" t="s">
        <v>16</v>
      </c>
      <c r="D99" s="17" t="s">
        <v>257</v>
      </c>
      <c r="E99" s="18">
        <v>42966.0</v>
      </c>
      <c r="F99" s="19" t="s">
        <v>258</v>
      </c>
      <c r="G99" s="17" t="s">
        <v>19</v>
      </c>
      <c r="H99" s="17" t="s">
        <v>28</v>
      </c>
      <c r="I99" s="20" t="s">
        <v>21</v>
      </c>
    </row>
    <row r="100">
      <c r="A100" s="16">
        <v>97.0</v>
      </c>
      <c r="B100" s="17" t="s">
        <v>259</v>
      </c>
      <c r="C100" s="17" t="s">
        <v>39</v>
      </c>
      <c r="D100" s="17" t="s">
        <v>260</v>
      </c>
      <c r="E100" s="18">
        <v>42804.0</v>
      </c>
      <c r="F100" s="19" t="s">
        <v>261</v>
      </c>
      <c r="G100" s="17" t="s">
        <v>52</v>
      </c>
      <c r="H100" s="17" t="s">
        <v>262</v>
      </c>
      <c r="I100" s="20" t="s">
        <v>21</v>
      </c>
    </row>
    <row r="101">
      <c r="A101" s="16">
        <v>98.0</v>
      </c>
      <c r="B101" s="17" t="s">
        <v>23</v>
      </c>
      <c r="C101" s="17" t="s">
        <v>39</v>
      </c>
      <c r="D101" s="17" t="s">
        <v>28</v>
      </c>
      <c r="E101" s="18">
        <v>43010.0</v>
      </c>
      <c r="F101" s="19" t="s">
        <v>263</v>
      </c>
      <c r="G101" s="17" t="s">
        <v>52</v>
      </c>
      <c r="H101" s="17" t="s">
        <v>28</v>
      </c>
      <c r="I101" s="20" t="s">
        <v>21</v>
      </c>
    </row>
    <row r="102">
      <c r="A102" s="16">
        <v>99.0</v>
      </c>
      <c r="B102" s="17" t="s">
        <v>72</v>
      </c>
      <c r="C102" s="17" t="s">
        <v>16</v>
      </c>
      <c r="D102" s="18" t="s">
        <v>249</v>
      </c>
      <c r="E102" s="18">
        <v>43012.0</v>
      </c>
      <c r="F102" s="19" t="s">
        <v>264</v>
      </c>
      <c r="G102" s="17" t="s">
        <v>231</v>
      </c>
      <c r="H102" s="17" t="s">
        <v>28</v>
      </c>
      <c r="I102" s="20" t="s">
        <v>21</v>
      </c>
    </row>
    <row r="103">
      <c r="A103" s="16">
        <v>100.0</v>
      </c>
      <c r="B103" s="17" t="s">
        <v>23</v>
      </c>
      <c r="C103" s="17" t="s">
        <v>39</v>
      </c>
      <c r="D103" s="35" t="s">
        <v>80</v>
      </c>
      <c r="E103" s="18">
        <v>43012.0</v>
      </c>
      <c r="F103" s="19" t="s">
        <v>265</v>
      </c>
      <c r="G103" s="17" t="s">
        <v>54</v>
      </c>
      <c r="H103" s="17" t="s">
        <v>28</v>
      </c>
      <c r="I103" s="20" t="s">
        <v>21</v>
      </c>
    </row>
    <row r="104">
      <c r="A104" s="16">
        <v>101.0</v>
      </c>
      <c r="B104" s="17" t="s">
        <v>72</v>
      </c>
      <c r="C104" s="17" t="s">
        <v>16</v>
      </c>
      <c r="D104" s="17" t="s">
        <v>187</v>
      </c>
      <c r="E104" s="18">
        <v>43013.0</v>
      </c>
      <c r="F104" s="19" t="s">
        <v>266</v>
      </c>
      <c r="G104" s="17" t="s">
        <v>42</v>
      </c>
      <c r="H104" s="17" t="s">
        <v>28</v>
      </c>
      <c r="I104" s="20" t="s">
        <v>21</v>
      </c>
    </row>
    <row r="105">
      <c r="A105" s="16">
        <v>102.0</v>
      </c>
      <c r="B105" s="17" t="s">
        <v>23</v>
      </c>
      <c r="C105" s="17" t="s">
        <v>244</v>
      </c>
      <c r="D105" s="17" t="s">
        <v>267</v>
      </c>
      <c r="E105" s="18">
        <v>42797.0</v>
      </c>
      <c r="F105" s="19" t="s">
        <v>268</v>
      </c>
      <c r="G105" s="17" t="s">
        <v>19</v>
      </c>
      <c r="H105" s="17" t="s">
        <v>269</v>
      </c>
      <c r="I105" s="20" t="s">
        <v>21</v>
      </c>
    </row>
    <row r="106">
      <c r="A106" s="16">
        <v>103.0</v>
      </c>
      <c r="B106" s="17" t="s">
        <v>23</v>
      </c>
      <c r="C106" s="17" t="s">
        <v>39</v>
      </c>
      <c r="D106" s="35" t="s">
        <v>94</v>
      </c>
      <c r="E106" s="18">
        <v>43012.0</v>
      </c>
      <c r="F106" s="19" t="s">
        <v>270</v>
      </c>
      <c r="G106" s="17" t="s">
        <v>52</v>
      </c>
      <c r="H106" s="17" t="s">
        <v>271</v>
      </c>
      <c r="I106" s="20" t="s">
        <v>21</v>
      </c>
    </row>
    <row r="107">
      <c r="A107" s="16">
        <v>104.0</v>
      </c>
      <c r="B107" s="17" t="s">
        <v>72</v>
      </c>
      <c r="C107" s="17" t="s">
        <v>244</v>
      </c>
      <c r="D107" s="17" t="s">
        <v>147</v>
      </c>
      <c r="E107" s="18">
        <v>43013.0</v>
      </c>
      <c r="F107" s="19" t="s">
        <v>272</v>
      </c>
      <c r="G107" s="17" t="s">
        <v>231</v>
      </c>
      <c r="H107" s="17" t="s">
        <v>28</v>
      </c>
      <c r="I107" s="20" t="s">
        <v>21</v>
      </c>
    </row>
    <row r="108">
      <c r="A108" s="16">
        <v>105.0</v>
      </c>
      <c r="B108" s="17" t="s">
        <v>23</v>
      </c>
      <c r="C108" s="17" t="s">
        <v>39</v>
      </c>
      <c r="D108" s="17" t="s">
        <v>273</v>
      </c>
      <c r="E108" s="55">
        <v>43010.0</v>
      </c>
      <c r="F108" s="19" t="s">
        <v>274</v>
      </c>
      <c r="G108" s="17" t="s">
        <v>42</v>
      </c>
      <c r="H108" s="17" t="s">
        <v>275</v>
      </c>
      <c r="I108" s="20" t="s">
        <v>21</v>
      </c>
    </row>
    <row r="109">
      <c r="A109" s="16">
        <v>106.0</v>
      </c>
      <c r="B109" s="17" t="s">
        <v>23</v>
      </c>
      <c r="C109" s="17" t="s">
        <v>16</v>
      </c>
      <c r="D109" s="17" t="s">
        <v>276</v>
      </c>
      <c r="E109" s="56">
        <v>43017.0</v>
      </c>
      <c r="F109" s="19" t="s">
        <v>277</v>
      </c>
      <c r="G109" s="17" t="s">
        <v>45</v>
      </c>
      <c r="H109" s="17" t="s">
        <v>278</v>
      </c>
      <c r="I109" s="20" t="s">
        <v>21</v>
      </c>
    </row>
    <row r="110">
      <c r="A110" s="16">
        <v>107.0</v>
      </c>
      <c r="B110" s="17" t="s">
        <v>197</v>
      </c>
      <c r="C110" s="17" t="s">
        <v>244</v>
      </c>
      <c r="D110" s="17" t="s">
        <v>279</v>
      </c>
      <c r="E110" s="18">
        <v>43018.0</v>
      </c>
      <c r="F110" s="19" t="s">
        <v>280</v>
      </c>
      <c r="G110" s="17" t="s">
        <v>54</v>
      </c>
      <c r="H110" s="17" t="s">
        <v>28</v>
      </c>
      <c r="I110" s="20" t="s">
        <v>21</v>
      </c>
    </row>
    <row r="111">
      <c r="A111" s="16">
        <v>108.0</v>
      </c>
      <c r="B111" s="17" t="s">
        <v>23</v>
      </c>
      <c r="C111" s="17" t="s">
        <v>16</v>
      </c>
      <c r="D111" s="35" t="s">
        <v>281</v>
      </c>
      <c r="E111" s="56">
        <v>43018.0</v>
      </c>
      <c r="F111" s="19" t="s">
        <v>282</v>
      </c>
      <c r="G111" s="17" t="s">
        <v>42</v>
      </c>
      <c r="H111" s="17" t="s">
        <v>283</v>
      </c>
      <c r="I111" s="20" t="s">
        <v>21</v>
      </c>
    </row>
    <row r="112">
      <c r="A112" s="16">
        <v>109.0</v>
      </c>
      <c r="B112" s="17" t="s">
        <v>72</v>
      </c>
      <c r="C112" s="57" t="s">
        <v>284</v>
      </c>
      <c r="D112" s="57" t="s">
        <v>285</v>
      </c>
      <c r="E112" s="18">
        <v>43021.0</v>
      </c>
      <c r="F112" s="19" t="s">
        <v>286</v>
      </c>
      <c r="G112" s="17" t="s">
        <v>231</v>
      </c>
      <c r="H112" s="17" t="s">
        <v>287</v>
      </c>
      <c r="I112" s="20" t="s">
        <v>21</v>
      </c>
    </row>
    <row r="113">
      <c r="A113" s="16">
        <v>110.0</v>
      </c>
      <c r="B113" s="17" t="s">
        <v>72</v>
      </c>
      <c r="C113" s="57" t="s">
        <v>288</v>
      </c>
      <c r="D113" s="57" t="s">
        <v>289</v>
      </c>
      <c r="E113" s="18">
        <v>43016.0</v>
      </c>
      <c r="F113" s="19" t="s">
        <v>290</v>
      </c>
      <c r="G113" s="17" t="s">
        <v>231</v>
      </c>
      <c r="H113" s="17" t="s">
        <v>28</v>
      </c>
      <c r="I113" s="20" t="s">
        <v>21</v>
      </c>
    </row>
    <row r="114">
      <c r="A114" s="16">
        <v>111.0</v>
      </c>
      <c r="B114" s="17" t="s">
        <v>72</v>
      </c>
      <c r="C114" s="57" t="s">
        <v>284</v>
      </c>
      <c r="D114" s="17" t="s">
        <v>291</v>
      </c>
      <c r="E114" s="18">
        <v>43021.0</v>
      </c>
      <c r="F114" s="19" t="s">
        <v>292</v>
      </c>
      <c r="G114" s="17" t="s">
        <v>231</v>
      </c>
      <c r="H114" s="17" t="s">
        <v>28</v>
      </c>
      <c r="I114" s="20" t="s">
        <v>21</v>
      </c>
    </row>
    <row r="115">
      <c r="A115" s="16">
        <v>112.0</v>
      </c>
      <c r="B115" s="17" t="s">
        <v>72</v>
      </c>
      <c r="C115" s="17" t="s">
        <v>16</v>
      </c>
      <c r="D115" s="17" t="s">
        <v>125</v>
      </c>
      <c r="E115" s="18">
        <v>43025.0</v>
      </c>
      <c r="F115" s="19" t="s">
        <v>293</v>
      </c>
      <c r="G115" s="17" t="s">
        <v>52</v>
      </c>
      <c r="H115" s="17" t="s">
        <v>294</v>
      </c>
      <c r="I115" s="20" t="s">
        <v>21</v>
      </c>
    </row>
    <row r="116">
      <c r="A116" s="16">
        <v>113.0</v>
      </c>
      <c r="B116" s="17" t="s">
        <v>72</v>
      </c>
      <c r="C116" s="17" t="s">
        <v>50</v>
      </c>
      <c r="D116" s="17" t="s">
        <v>295</v>
      </c>
      <c r="E116" s="18">
        <v>43022.0</v>
      </c>
      <c r="F116" s="19" t="s">
        <v>296</v>
      </c>
      <c r="G116" s="17" t="s">
        <v>52</v>
      </c>
      <c r="H116" s="17" t="s">
        <v>297</v>
      </c>
      <c r="I116" s="20" t="s">
        <v>21</v>
      </c>
    </row>
    <row r="117">
      <c r="A117" s="16">
        <v>114.0</v>
      </c>
      <c r="B117" s="17" t="s">
        <v>72</v>
      </c>
      <c r="C117" s="17" t="s">
        <v>39</v>
      </c>
      <c r="D117" s="17" t="s">
        <v>28</v>
      </c>
      <c r="E117" s="17" t="s">
        <v>28</v>
      </c>
      <c r="F117" s="19" t="s">
        <v>298</v>
      </c>
      <c r="G117" s="17" t="s">
        <v>45</v>
      </c>
      <c r="H117" s="17" t="s">
        <v>28</v>
      </c>
      <c r="I117" s="20" t="s">
        <v>21</v>
      </c>
    </row>
    <row r="118">
      <c r="A118" s="16">
        <v>115.0</v>
      </c>
      <c r="B118" s="17" t="s">
        <v>72</v>
      </c>
      <c r="C118" s="17" t="s">
        <v>39</v>
      </c>
      <c r="D118" s="17" t="s">
        <v>125</v>
      </c>
      <c r="E118" s="18">
        <v>43019.0</v>
      </c>
      <c r="F118" s="19" t="s">
        <v>299</v>
      </c>
      <c r="G118" s="17" t="s">
        <v>231</v>
      </c>
      <c r="H118" s="17" t="s">
        <v>28</v>
      </c>
      <c r="I118" s="20" t="s">
        <v>21</v>
      </c>
    </row>
    <row r="119">
      <c r="A119" s="16">
        <v>116.0</v>
      </c>
      <c r="B119" s="17" t="s">
        <v>72</v>
      </c>
      <c r="C119" s="17" t="s">
        <v>39</v>
      </c>
      <c r="D119" s="17" t="s">
        <v>147</v>
      </c>
      <c r="E119" s="55">
        <v>42982.0</v>
      </c>
      <c r="F119" s="19" t="s">
        <v>300</v>
      </c>
      <c r="G119" s="17" t="s">
        <v>42</v>
      </c>
      <c r="H119" s="17" t="s">
        <v>28</v>
      </c>
      <c r="I119" s="20" t="s">
        <v>21</v>
      </c>
    </row>
    <row r="120">
      <c r="A120" s="16">
        <v>117.0</v>
      </c>
      <c r="B120" s="17" t="s">
        <v>23</v>
      </c>
      <c r="C120" s="17" t="s">
        <v>39</v>
      </c>
      <c r="D120" s="17" t="s">
        <v>301</v>
      </c>
      <c r="E120" s="18">
        <v>43021.0</v>
      </c>
      <c r="F120" s="19" t="s">
        <v>302</v>
      </c>
      <c r="G120" s="17" t="s">
        <v>52</v>
      </c>
      <c r="H120" s="17" t="s">
        <v>28</v>
      </c>
      <c r="I120" s="20" t="s">
        <v>21</v>
      </c>
    </row>
    <row r="121">
      <c r="A121" s="16">
        <v>118.0</v>
      </c>
      <c r="B121" s="17" t="s">
        <v>15</v>
      </c>
      <c r="C121" s="17" t="s">
        <v>16</v>
      </c>
      <c r="D121" s="17" t="s">
        <v>303</v>
      </c>
      <c r="E121" s="18">
        <v>42797.0</v>
      </c>
      <c r="F121" s="19" t="s">
        <v>304</v>
      </c>
      <c r="G121" s="17" t="s">
        <v>19</v>
      </c>
      <c r="H121" s="17" t="s">
        <v>28</v>
      </c>
      <c r="I121" s="20" t="s">
        <v>21</v>
      </c>
    </row>
    <row r="122">
      <c r="A122" s="16">
        <v>119.0</v>
      </c>
      <c r="B122" s="17" t="s">
        <v>72</v>
      </c>
      <c r="C122" s="17" t="s">
        <v>39</v>
      </c>
      <c r="D122" s="17" t="s">
        <v>147</v>
      </c>
      <c r="E122" s="18">
        <v>43020.0</v>
      </c>
      <c r="F122" s="19" t="s">
        <v>305</v>
      </c>
      <c r="G122" s="17" t="s">
        <v>52</v>
      </c>
      <c r="H122" s="17" t="s">
        <v>28</v>
      </c>
      <c r="I122" s="20" t="s">
        <v>21</v>
      </c>
    </row>
    <row r="123">
      <c r="A123" s="16">
        <v>120.0</v>
      </c>
      <c r="B123" s="17" t="s">
        <v>72</v>
      </c>
      <c r="C123" s="17" t="s">
        <v>16</v>
      </c>
      <c r="D123" s="17" t="s">
        <v>125</v>
      </c>
      <c r="E123" s="18">
        <v>43008.0</v>
      </c>
      <c r="F123" s="19" t="s">
        <v>306</v>
      </c>
      <c r="G123" s="17" t="s">
        <v>52</v>
      </c>
      <c r="H123" s="17" t="s">
        <v>28</v>
      </c>
      <c r="I123" s="20" t="s">
        <v>21</v>
      </c>
    </row>
    <row r="124">
      <c r="A124" s="16">
        <v>121.0</v>
      </c>
      <c r="B124" s="17" t="s">
        <v>72</v>
      </c>
      <c r="C124" s="17" t="s">
        <v>16</v>
      </c>
      <c r="D124" s="17" t="s">
        <v>153</v>
      </c>
      <c r="E124" s="18">
        <v>43017.0</v>
      </c>
      <c r="F124" s="19" t="s">
        <v>307</v>
      </c>
      <c r="G124" s="17" t="s">
        <v>231</v>
      </c>
      <c r="H124" s="17" t="s">
        <v>28</v>
      </c>
      <c r="I124" s="20" t="s">
        <v>21</v>
      </c>
    </row>
    <row r="125">
      <c r="A125" s="16">
        <v>122.0</v>
      </c>
      <c r="B125" s="17" t="s">
        <v>23</v>
      </c>
      <c r="C125" s="17" t="s">
        <v>39</v>
      </c>
      <c r="D125" s="17" t="s">
        <v>153</v>
      </c>
      <c r="E125" s="55">
        <v>43009.0</v>
      </c>
      <c r="F125" s="19" t="s">
        <v>308</v>
      </c>
      <c r="G125" s="17" t="s">
        <v>42</v>
      </c>
      <c r="H125" s="17" t="s">
        <v>28</v>
      </c>
      <c r="I125" s="20" t="s">
        <v>21</v>
      </c>
    </row>
    <row r="126">
      <c r="A126" s="16">
        <v>123.0</v>
      </c>
      <c r="B126" s="17" t="s">
        <v>23</v>
      </c>
      <c r="C126" s="17" t="s">
        <v>16</v>
      </c>
      <c r="D126" s="17" t="s">
        <v>153</v>
      </c>
      <c r="E126" s="18">
        <v>42856.0</v>
      </c>
      <c r="F126" s="19" t="s">
        <v>309</v>
      </c>
      <c r="G126" s="17" t="s">
        <v>19</v>
      </c>
      <c r="H126" s="17" t="s">
        <v>28</v>
      </c>
      <c r="I126" s="20" t="s">
        <v>21</v>
      </c>
    </row>
    <row r="127">
      <c r="A127" s="16">
        <v>124.0</v>
      </c>
      <c r="B127" s="17" t="s">
        <v>72</v>
      </c>
      <c r="C127" s="17" t="s">
        <v>16</v>
      </c>
      <c r="D127" s="17" t="s">
        <v>153</v>
      </c>
      <c r="E127" s="18">
        <v>43010.0</v>
      </c>
      <c r="F127" s="19" t="s">
        <v>310</v>
      </c>
      <c r="G127" s="17" t="s">
        <v>52</v>
      </c>
      <c r="H127" s="17" t="s">
        <v>28</v>
      </c>
      <c r="I127" s="20" t="s">
        <v>21</v>
      </c>
    </row>
    <row r="128">
      <c r="A128" s="16">
        <v>125.0</v>
      </c>
      <c r="B128" s="17" t="s">
        <v>23</v>
      </c>
      <c r="C128" s="17" t="s">
        <v>16</v>
      </c>
      <c r="D128" s="17" t="s">
        <v>153</v>
      </c>
      <c r="E128" s="18">
        <v>43010.0</v>
      </c>
      <c r="F128" s="19" t="s">
        <v>311</v>
      </c>
      <c r="G128" s="17" t="s">
        <v>42</v>
      </c>
      <c r="H128" s="17" t="s">
        <v>28</v>
      </c>
      <c r="I128" s="20" t="s">
        <v>21</v>
      </c>
    </row>
    <row r="129">
      <c r="A129" s="16">
        <v>126.0</v>
      </c>
      <c r="B129" s="17" t="s">
        <v>23</v>
      </c>
      <c r="C129" s="17" t="s">
        <v>16</v>
      </c>
      <c r="D129" s="35" t="s">
        <v>312</v>
      </c>
      <c r="E129" s="18">
        <v>43013.0</v>
      </c>
      <c r="F129" s="19" t="s">
        <v>313</v>
      </c>
      <c r="G129" s="17" t="s">
        <v>45</v>
      </c>
      <c r="H129" s="17" t="s">
        <v>28</v>
      </c>
      <c r="I129" s="20" t="s">
        <v>21</v>
      </c>
    </row>
    <row r="130">
      <c r="A130" s="16">
        <v>127.0</v>
      </c>
      <c r="B130" s="17" t="s">
        <v>72</v>
      </c>
      <c r="C130" s="17" t="s">
        <v>16</v>
      </c>
      <c r="D130" s="17" t="s">
        <v>314</v>
      </c>
      <c r="E130" s="18">
        <v>42810.0</v>
      </c>
      <c r="F130" s="19" t="s">
        <v>315</v>
      </c>
      <c r="G130" s="17" t="s">
        <v>19</v>
      </c>
      <c r="H130" s="17" t="s">
        <v>28</v>
      </c>
      <c r="I130" s="20" t="s">
        <v>21</v>
      </c>
    </row>
    <row r="131">
      <c r="A131" s="16">
        <v>128.0</v>
      </c>
      <c r="B131" s="17" t="s">
        <v>72</v>
      </c>
      <c r="C131" s="17" t="s">
        <v>39</v>
      </c>
      <c r="D131" s="17" t="s">
        <v>316</v>
      </c>
      <c r="E131" s="18">
        <v>42948.0</v>
      </c>
      <c r="F131" s="19" t="s">
        <v>317</v>
      </c>
      <c r="G131" s="17" t="s">
        <v>42</v>
      </c>
      <c r="H131" s="17" t="s">
        <v>28</v>
      </c>
      <c r="I131" s="20" t="s">
        <v>21</v>
      </c>
    </row>
    <row r="132">
      <c r="A132" s="16">
        <v>129.0</v>
      </c>
      <c r="B132" s="17" t="s">
        <v>72</v>
      </c>
      <c r="C132" s="17" t="s">
        <v>39</v>
      </c>
      <c r="D132" s="17" t="s">
        <v>318</v>
      </c>
      <c r="E132" s="18">
        <v>42969.0</v>
      </c>
      <c r="F132" s="19" t="s">
        <v>319</v>
      </c>
      <c r="G132" s="17" t="s">
        <v>19</v>
      </c>
      <c r="H132" s="17" t="s">
        <v>28</v>
      </c>
      <c r="I132" s="20" t="s">
        <v>21</v>
      </c>
    </row>
    <row r="133">
      <c r="A133" s="16">
        <v>130.0</v>
      </c>
      <c r="B133" s="17" t="s">
        <v>23</v>
      </c>
      <c r="C133" s="17" t="s">
        <v>39</v>
      </c>
      <c r="D133" s="17" t="s">
        <v>28</v>
      </c>
      <c r="E133" s="17" t="s">
        <v>28</v>
      </c>
      <c r="F133" s="19" t="s">
        <v>320</v>
      </c>
      <c r="G133" s="17" t="s">
        <v>42</v>
      </c>
      <c r="H133" s="17" t="s">
        <v>28</v>
      </c>
      <c r="I133" s="20" t="s">
        <v>21</v>
      </c>
    </row>
    <row r="134">
      <c r="A134" s="16">
        <v>131.0</v>
      </c>
      <c r="B134" s="17" t="s">
        <v>23</v>
      </c>
      <c r="C134" s="17" t="s">
        <v>39</v>
      </c>
      <c r="D134" s="17" t="s">
        <v>321</v>
      </c>
      <c r="E134" s="18">
        <v>43011.0</v>
      </c>
      <c r="F134" s="19" t="s">
        <v>322</v>
      </c>
      <c r="G134" s="17" t="s">
        <v>19</v>
      </c>
      <c r="H134" s="17" t="s">
        <v>28</v>
      </c>
      <c r="I134" s="20" t="s">
        <v>21</v>
      </c>
    </row>
    <row r="135">
      <c r="A135" s="16">
        <v>132.0</v>
      </c>
      <c r="B135" s="17" t="s">
        <v>23</v>
      </c>
      <c r="C135" s="17" t="s">
        <v>39</v>
      </c>
      <c r="D135" s="17" t="s">
        <v>323</v>
      </c>
      <c r="E135" s="18">
        <v>43011.0</v>
      </c>
      <c r="F135" s="19" t="s">
        <v>324</v>
      </c>
      <c r="G135" s="17" t="s">
        <v>19</v>
      </c>
      <c r="H135" s="17" t="s">
        <v>28</v>
      </c>
      <c r="I135" s="20" t="s">
        <v>21</v>
      </c>
    </row>
    <row r="136">
      <c r="A136" s="16">
        <v>133.0</v>
      </c>
      <c r="B136" s="17" t="s">
        <v>23</v>
      </c>
      <c r="C136" s="17" t="s">
        <v>16</v>
      </c>
      <c r="D136" s="17" t="s">
        <v>153</v>
      </c>
      <c r="E136" s="18">
        <v>43009.0</v>
      </c>
      <c r="F136" s="19" t="s">
        <v>325</v>
      </c>
      <c r="G136" s="17" t="s">
        <v>52</v>
      </c>
      <c r="H136" s="17" t="s">
        <v>28</v>
      </c>
      <c r="I136" s="20" t="s">
        <v>21</v>
      </c>
    </row>
    <row r="137">
      <c r="A137" s="16">
        <v>134.0</v>
      </c>
      <c r="B137" s="17" t="s">
        <v>23</v>
      </c>
      <c r="C137" s="17" t="s">
        <v>39</v>
      </c>
      <c r="D137" s="17" t="s">
        <v>213</v>
      </c>
      <c r="E137" s="18">
        <v>43008.0</v>
      </c>
      <c r="F137" s="19" t="s">
        <v>326</v>
      </c>
      <c r="G137" s="17" t="s">
        <v>42</v>
      </c>
      <c r="H137" s="17" t="s">
        <v>28</v>
      </c>
      <c r="I137" s="20" t="s">
        <v>21</v>
      </c>
    </row>
    <row r="138">
      <c r="A138" s="16">
        <v>135.0</v>
      </c>
      <c r="B138" s="17" t="s">
        <v>28</v>
      </c>
      <c r="C138" s="17" t="s">
        <v>28</v>
      </c>
      <c r="D138" s="17" t="s">
        <v>28</v>
      </c>
      <c r="E138" s="17" t="s">
        <v>28</v>
      </c>
      <c r="F138" s="19" t="s">
        <v>327</v>
      </c>
      <c r="G138" s="17" t="s">
        <v>45</v>
      </c>
      <c r="H138" s="17" t="s">
        <v>28</v>
      </c>
      <c r="I138" s="20" t="s">
        <v>21</v>
      </c>
    </row>
    <row r="139">
      <c r="A139" s="16">
        <v>136.0</v>
      </c>
      <c r="B139" s="17" t="s">
        <v>72</v>
      </c>
      <c r="C139" s="17" t="s">
        <v>50</v>
      </c>
      <c r="D139" s="17" t="s">
        <v>328</v>
      </c>
      <c r="E139" s="18">
        <v>43002.0</v>
      </c>
      <c r="F139" s="19" t="s">
        <v>329</v>
      </c>
      <c r="G139" s="17" t="s">
        <v>52</v>
      </c>
      <c r="H139" s="17" t="s">
        <v>28</v>
      </c>
      <c r="I139" s="20" t="s">
        <v>21</v>
      </c>
    </row>
    <row r="140">
      <c r="A140" s="16">
        <v>137.0</v>
      </c>
      <c r="B140" s="17" t="s">
        <v>15</v>
      </c>
      <c r="C140" s="17" t="s">
        <v>28</v>
      </c>
      <c r="D140" s="17" t="s">
        <v>28</v>
      </c>
      <c r="E140" s="17" t="s">
        <v>28</v>
      </c>
      <c r="F140" s="19" t="s">
        <v>330</v>
      </c>
      <c r="G140" s="17" t="s">
        <v>52</v>
      </c>
      <c r="H140" s="17" t="s">
        <v>28</v>
      </c>
      <c r="I140" s="20" t="s">
        <v>21</v>
      </c>
    </row>
    <row r="141">
      <c r="A141" s="16">
        <v>138.0</v>
      </c>
      <c r="B141" s="17" t="s">
        <v>23</v>
      </c>
      <c r="C141" s="17" t="s">
        <v>39</v>
      </c>
      <c r="D141" s="17" t="s">
        <v>88</v>
      </c>
      <c r="E141" s="18">
        <v>43005.0</v>
      </c>
      <c r="F141" s="19" t="s">
        <v>331</v>
      </c>
      <c r="G141" s="17" t="s">
        <v>45</v>
      </c>
      <c r="H141" s="17" t="s">
        <v>28</v>
      </c>
      <c r="I141" s="20" t="s">
        <v>21</v>
      </c>
    </row>
    <row r="142">
      <c r="A142" s="16">
        <v>139.0</v>
      </c>
      <c r="B142" s="17" t="s">
        <v>72</v>
      </c>
      <c r="C142" s="17" t="s">
        <v>16</v>
      </c>
      <c r="D142" s="17" t="s">
        <v>28</v>
      </c>
      <c r="E142" s="18">
        <v>43002.0</v>
      </c>
      <c r="F142" s="19" t="s">
        <v>332</v>
      </c>
      <c r="G142" s="17" t="s">
        <v>52</v>
      </c>
      <c r="H142" s="17" t="s">
        <v>28</v>
      </c>
      <c r="I142" s="20" t="s">
        <v>21</v>
      </c>
    </row>
    <row r="143">
      <c r="A143" s="16">
        <v>140.0</v>
      </c>
      <c r="B143" s="17" t="s">
        <v>72</v>
      </c>
      <c r="C143" s="17" t="s">
        <v>16</v>
      </c>
      <c r="D143" s="17" t="s">
        <v>295</v>
      </c>
      <c r="E143" s="18">
        <v>42991.0</v>
      </c>
      <c r="F143" s="19" t="s">
        <v>333</v>
      </c>
      <c r="G143" s="17" t="s">
        <v>52</v>
      </c>
      <c r="H143" s="17" t="s">
        <v>28</v>
      </c>
      <c r="I143" s="20" t="s">
        <v>21</v>
      </c>
    </row>
    <row r="144">
      <c r="A144" s="16">
        <v>141.0</v>
      </c>
      <c r="B144" s="17" t="s">
        <v>72</v>
      </c>
      <c r="C144" s="17" t="s">
        <v>16</v>
      </c>
      <c r="D144" s="17" t="s">
        <v>334</v>
      </c>
      <c r="E144" s="18">
        <v>42983.0</v>
      </c>
      <c r="F144" s="19" t="s">
        <v>335</v>
      </c>
      <c r="G144" s="17" t="s">
        <v>45</v>
      </c>
      <c r="H144" s="17" t="s">
        <v>28</v>
      </c>
      <c r="I144" s="20" t="s">
        <v>21</v>
      </c>
    </row>
    <row r="145">
      <c r="A145" s="16">
        <v>142.0</v>
      </c>
      <c r="B145" s="17" t="s">
        <v>72</v>
      </c>
      <c r="C145" s="17" t="s">
        <v>16</v>
      </c>
      <c r="D145" s="17" t="s">
        <v>28</v>
      </c>
      <c r="E145" s="18">
        <v>42998.0</v>
      </c>
      <c r="F145" s="19" t="s">
        <v>336</v>
      </c>
      <c r="G145" s="17" t="s">
        <v>19</v>
      </c>
      <c r="H145" s="17" t="s">
        <v>28</v>
      </c>
      <c r="I145" s="20" t="s">
        <v>21</v>
      </c>
    </row>
    <row r="146">
      <c r="A146" s="16">
        <v>143.0</v>
      </c>
      <c r="B146" s="17" t="s">
        <v>28</v>
      </c>
      <c r="C146" s="17" t="s">
        <v>28</v>
      </c>
      <c r="D146" s="17" t="s">
        <v>28</v>
      </c>
      <c r="E146" s="17" t="s">
        <v>28</v>
      </c>
      <c r="F146" s="19" t="s">
        <v>337</v>
      </c>
      <c r="G146" s="17" t="s">
        <v>52</v>
      </c>
      <c r="H146" s="17" t="s">
        <v>28</v>
      </c>
      <c r="I146" s="20" t="s">
        <v>21</v>
      </c>
    </row>
    <row r="147">
      <c r="A147" s="16">
        <v>144.0</v>
      </c>
      <c r="B147" s="17" t="s">
        <v>72</v>
      </c>
      <c r="C147" s="17" t="s">
        <v>39</v>
      </c>
      <c r="D147" s="17" t="s">
        <v>147</v>
      </c>
      <c r="E147" s="18">
        <v>42999.0</v>
      </c>
      <c r="F147" s="19" t="s">
        <v>338</v>
      </c>
      <c r="G147" s="17" t="s">
        <v>52</v>
      </c>
      <c r="H147" s="17" t="s">
        <v>28</v>
      </c>
      <c r="I147" s="20" t="s">
        <v>21</v>
      </c>
    </row>
    <row r="148">
      <c r="A148" s="16">
        <v>145.0</v>
      </c>
      <c r="B148" s="17" t="s">
        <v>72</v>
      </c>
      <c r="C148" s="17" t="s">
        <v>50</v>
      </c>
      <c r="D148" s="17" t="s">
        <v>295</v>
      </c>
      <c r="E148" s="17" t="s">
        <v>28</v>
      </c>
      <c r="F148" s="19" t="s">
        <v>339</v>
      </c>
      <c r="G148" s="17" t="s">
        <v>42</v>
      </c>
      <c r="H148" s="17" t="s">
        <v>28</v>
      </c>
      <c r="I148" s="20" t="s">
        <v>21</v>
      </c>
    </row>
    <row r="149">
      <c r="A149" s="16">
        <v>146.0</v>
      </c>
      <c r="B149" s="17" t="s">
        <v>72</v>
      </c>
      <c r="C149" s="17" t="s">
        <v>39</v>
      </c>
      <c r="D149" s="17" t="s">
        <v>340</v>
      </c>
      <c r="E149" s="18">
        <v>42797.0</v>
      </c>
      <c r="F149" s="19" t="s">
        <v>341</v>
      </c>
      <c r="G149" s="17" t="s">
        <v>19</v>
      </c>
      <c r="H149" s="17" t="s">
        <v>28</v>
      </c>
      <c r="I149" s="20" t="s">
        <v>21</v>
      </c>
    </row>
    <row r="150">
      <c r="A150" s="16">
        <v>147.0</v>
      </c>
      <c r="B150" s="17" t="s">
        <v>28</v>
      </c>
      <c r="C150" s="17" t="s">
        <v>28</v>
      </c>
      <c r="D150" s="17" t="s">
        <v>28</v>
      </c>
      <c r="E150" s="17" t="s">
        <v>28</v>
      </c>
      <c r="F150" s="19" t="s">
        <v>342</v>
      </c>
      <c r="G150" s="17" t="s">
        <v>42</v>
      </c>
      <c r="H150" s="17" t="s">
        <v>28</v>
      </c>
      <c r="I150" s="20" t="s">
        <v>21</v>
      </c>
    </row>
    <row r="151">
      <c r="A151" s="16">
        <v>148.0</v>
      </c>
      <c r="B151" s="17" t="s">
        <v>72</v>
      </c>
      <c r="C151" s="17" t="s">
        <v>50</v>
      </c>
      <c r="D151" s="17" t="s">
        <v>295</v>
      </c>
      <c r="E151" s="17" t="s">
        <v>28</v>
      </c>
      <c r="F151" s="19" t="s">
        <v>343</v>
      </c>
      <c r="G151" s="17" t="s">
        <v>52</v>
      </c>
      <c r="H151" s="17" t="s">
        <v>28</v>
      </c>
      <c r="I151" s="20" t="s">
        <v>21</v>
      </c>
    </row>
    <row r="152">
      <c r="A152" s="16">
        <v>149.0</v>
      </c>
      <c r="B152" s="17" t="s">
        <v>23</v>
      </c>
      <c r="C152" s="17" t="s">
        <v>39</v>
      </c>
      <c r="D152" s="17" t="s">
        <v>28</v>
      </c>
      <c r="E152" s="17" t="s">
        <v>28</v>
      </c>
      <c r="F152" s="19" t="s">
        <v>344</v>
      </c>
      <c r="G152" s="17" t="s">
        <v>42</v>
      </c>
      <c r="H152" s="17" t="s">
        <v>28</v>
      </c>
      <c r="I152" s="20" t="s">
        <v>21</v>
      </c>
    </row>
    <row r="153">
      <c r="A153" s="16">
        <v>150.0</v>
      </c>
      <c r="B153" s="17" t="s">
        <v>72</v>
      </c>
      <c r="C153" s="17" t="s">
        <v>39</v>
      </c>
      <c r="D153" s="17" t="s">
        <v>213</v>
      </c>
      <c r="E153" s="17" t="s">
        <v>28</v>
      </c>
      <c r="F153" s="19" t="s">
        <v>345</v>
      </c>
      <c r="G153" s="17" t="s">
        <v>42</v>
      </c>
      <c r="H153" s="17" t="s">
        <v>28</v>
      </c>
      <c r="I153" s="20" t="s">
        <v>21</v>
      </c>
    </row>
    <row r="154">
      <c r="A154" s="16">
        <v>151.0</v>
      </c>
      <c r="B154" s="17" t="s">
        <v>72</v>
      </c>
      <c r="C154" s="17" t="s">
        <v>39</v>
      </c>
      <c r="D154" s="17" t="s">
        <v>147</v>
      </c>
      <c r="E154" s="17" t="s">
        <v>28</v>
      </c>
      <c r="F154" s="19" t="s">
        <v>346</v>
      </c>
      <c r="G154" s="17" t="s">
        <v>52</v>
      </c>
      <c r="H154" s="17" t="s">
        <v>28</v>
      </c>
      <c r="I154" s="20" t="s">
        <v>21</v>
      </c>
    </row>
    <row r="155">
      <c r="A155" s="16">
        <v>152.0</v>
      </c>
      <c r="B155" s="17" t="s">
        <v>72</v>
      </c>
      <c r="C155" s="17" t="s">
        <v>16</v>
      </c>
      <c r="D155" s="17" t="s">
        <v>28</v>
      </c>
      <c r="E155" s="17" t="s">
        <v>28</v>
      </c>
      <c r="F155" s="19" t="s">
        <v>347</v>
      </c>
      <c r="G155" s="17" t="s">
        <v>19</v>
      </c>
      <c r="H155" s="17" t="s">
        <v>28</v>
      </c>
      <c r="I155" s="20" t="s">
        <v>21</v>
      </c>
    </row>
    <row r="156">
      <c r="A156" s="16">
        <v>153.0</v>
      </c>
      <c r="B156" s="17" t="s">
        <v>28</v>
      </c>
      <c r="C156" s="17" t="s">
        <v>28</v>
      </c>
      <c r="D156" s="17" t="s">
        <v>28</v>
      </c>
      <c r="E156" s="17" t="s">
        <v>28</v>
      </c>
      <c r="F156" s="19" t="s">
        <v>348</v>
      </c>
      <c r="G156" s="17" t="s">
        <v>54</v>
      </c>
      <c r="H156" s="17" t="s">
        <v>77</v>
      </c>
      <c r="I156" s="20" t="s">
        <v>21</v>
      </c>
    </row>
    <row r="157">
      <c r="A157" s="16">
        <v>154.0</v>
      </c>
      <c r="B157" s="17" t="s">
        <v>23</v>
      </c>
      <c r="C157" s="17" t="s">
        <v>39</v>
      </c>
      <c r="D157" s="17" t="s">
        <v>349</v>
      </c>
      <c r="E157" s="18">
        <v>42797.0</v>
      </c>
      <c r="F157" s="19" t="s">
        <v>350</v>
      </c>
      <c r="G157" s="17" t="s">
        <v>19</v>
      </c>
      <c r="H157" s="17" t="s">
        <v>28</v>
      </c>
      <c r="I157" s="20" t="s">
        <v>21</v>
      </c>
    </row>
    <row r="158">
      <c r="A158" s="16">
        <v>155.0</v>
      </c>
      <c r="B158" s="17" t="s">
        <v>23</v>
      </c>
      <c r="C158" s="17" t="s">
        <v>16</v>
      </c>
      <c r="D158" s="17" t="s">
        <v>153</v>
      </c>
      <c r="E158" s="18">
        <v>43028.0</v>
      </c>
      <c r="F158" s="19" t="s">
        <v>351</v>
      </c>
      <c r="G158" s="17" t="s">
        <v>52</v>
      </c>
      <c r="H158" s="17" t="s">
        <v>28</v>
      </c>
      <c r="I158" s="20" t="s">
        <v>21</v>
      </c>
    </row>
    <row r="159">
      <c r="A159" s="16">
        <v>156.0</v>
      </c>
      <c r="B159" s="17" t="s">
        <v>72</v>
      </c>
      <c r="C159" s="17" t="s">
        <v>16</v>
      </c>
      <c r="D159" s="17" t="s">
        <v>125</v>
      </c>
      <c r="E159" s="18">
        <v>43028.0</v>
      </c>
      <c r="F159" s="19" t="s">
        <v>352</v>
      </c>
      <c r="G159" s="17" t="s">
        <v>52</v>
      </c>
      <c r="H159" s="17" t="s">
        <v>28</v>
      </c>
      <c r="I159" s="20" t="s">
        <v>21</v>
      </c>
    </row>
    <row r="160">
      <c r="A160" s="16">
        <v>157.0</v>
      </c>
      <c r="B160" s="17" t="s">
        <v>72</v>
      </c>
      <c r="C160" s="17" t="s">
        <v>28</v>
      </c>
      <c r="D160" s="17" t="s">
        <v>353</v>
      </c>
      <c r="E160" s="18">
        <v>43028.0</v>
      </c>
      <c r="F160" s="19" t="s">
        <v>354</v>
      </c>
      <c r="G160" s="17" t="s">
        <v>45</v>
      </c>
      <c r="H160" s="17" t="s">
        <v>28</v>
      </c>
      <c r="I160" s="20" t="s">
        <v>21</v>
      </c>
    </row>
    <row r="161">
      <c r="A161" s="16">
        <v>158.0</v>
      </c>
      <c r="B161" s="17" t="s">
        <v>23</v>
      </c>
      <c r="C161" s="17" t="s">
        <v>16</v>
      </c>
      <c r="D161" s="17" t="s">
        <v>355</v>
      </c>
      <c r="E161" s="18">
        <v>43031.0</v>
      </c>
      <c r="F161" s="19" t="s">
        <v>356</v>
      </c>
      <c r="G161" s="17" t="s">
        <v>231</v>
      </c>
      <c r="H161" s="17" t="s">
        <v>28</v>
      </c>
      <c r="I161" s="20" t="s">
        <v>21</v>
      </c>
    </row>
    <row r="162">
      <c r="A162" s="16">
        <v>159.0</v>
      </c>
      <c r="B162" s="17" t="s">
        <v>23</v>
      </c>
      <c r="C162" s="17" t="s">
        <v>39</v>
      </c>
      <c r="D162" s="17" t="s">
        <v>357</v>
      </c>
      <c r="E162" s="18">
        <v>43031.0</v>
      </c>
      <c r="F162" s="19" t="s">
        <v>358</v>
      </c>
      <c r="G162" s="17" t="s">
        <v>42</v>
      </c>
      <c r="H162" s="17" t="s">
        <v>359</v>
      </c>
      <c r="I162" s="20" t="s">
        <v>21</v>
      </c>
    </row>
    <row r="163">
      <c r="A163" s="16">
        <v>160.0</v>
      </c>
      <c r="B163" s="17" t="s">
        <v>72</v>
      </c>
      <c r="C163" s="17" t="s">
        <v>16</v>
      </c>
      <c r="D163" s="17" t="s">
        <v>125</v>
      </c>
      <c r="E163" s="18" t="s">
        <v>28</v>
      </c>
      <c r="F163" s="19" t="s">
        <v>360</v>
      </c>
      <c r="G163" s="17" t="s">
        <v>52</v>
      </c>
      <c r="H163" s="17" t="s">
        <v>28</v>
      </c>
      <c r="I163" s="20" t="s">
        <v>21</v>
      </c>
    </row>
    <row r="164">
      <c r="A164" s="16">
        <v>161.0</v>
      </c>
      <c r="B164" s="17" t="s">
        <v>72</v>
      </c>
      <c r="C164" s="17" t="s">
        <v>16</v>
      </c>
      <c r="D164" s="17" t="s">
        <v>361</v>
      </c>
      <c r="E164" s="18">
        <v>42797.0</v>
      </c>
      <c r="F164" s="19" t="s">
        <v>362</v>
      </c>
      <c r="G164" s="17" t="s">
        <v>19</v>
      </c>
      <c r="H164" s="17" t="s">
        <v>363</v>
      </c>
      <c r="I164" s="20" t="s">
        <v>21</v>
      </c>
    </row>
    <row r="165">
      <c r="A165" s="16">
        <v>162.0</v>
      </c>
      <c r="B165" s="17" t="s">
        <v>23</v>
      </c>
      <c r="C165" s="17" t="s">
        <v>39</v>
      </c>
      <c r="D165" s="17" t="s">
        <v>364</v>
      </c>
      <c r="E165" s="18">
        <v>43033.0</v>
      </c>
      <c r="F165" s="19" t="s">
        <v>365</v>
      </c>
      <c r="G165" s="17" t="s">
        <v>42</v>
      </c>
      <c r="H165" s="17" t="s">
        <v>28</v>
      </c>
      <c r="I165" s="20" t="s">
        <v>21</v>
      </c>
    </row>
    <row r="166">
      <c r="A166" s="16">
        <v>163.0</v>
      </c>
      <c r="B166" s="17" t="s">
        <v>23</v>
      </c>
      <c r="C166" s="17" t="s">
        <v>16</v>
      </c>
      <c r="D166" s="17" t="s">
        <v>366</v>
      </c>
      <c r="E166" s="18">
        <v>42797.0</v>
      </c>
      <c r="F166" s="19" t="s">
        <v>367</v>
      </c>
      <c r="G166" s="17" t="s">
        <v>19</v>
      </c>
      <c r="H166" s="17" t="s">
        <v>28</v>
      </c>
      <c r="I166" s="20" t="s">
        <v>21</v>
      </c>
    </row>
    <row r="167">
      <c r="A167" s="16">
        <v>164.0</v>
      </c>
      <c r="B167" s="17" t="s">
        <v>197</v>
      </c>
      <c r="C167" s="17" t="s">
        <v>244</v>
      </c>
      <c r="D167" s="17" t="s">
        <v>368</v>
      </c>
      <c r="E167" s="18">
        <v>42797.0</v>
      </c>
      <c r="F167" s="19" t="s">
        <v>369</v>
      </c>
      <c r="G167" s="17" t="s">
        <v>19</v>
      </c>
      <c r="H167" s="17" t="s">
        <v>28</v>
      </c>
      <c r="I167" s="20" t="s">
        <v>21</v>
      </c>
    </row>
    <row r="168">
      <c r="A168" s="16">
        <v>165.0</v>
      </c>
      <c r="B168" s="17" t="s">
        <v>197</v>
      </c>
      <c r="C168" s="17" t="s">
        <v>244</v>
      </c>
      <c r="D168" s="17" t="s">
        <v>125</v>
      </c>
      <c r="E168" s="18">
        <v>43033.0</v>
      </c>
      <c r="F168" s="19" t="s">
        <v>370</v>
      </c>
      <c r="G168" s="17" t="s">
        <v>52</v>
      </c>
      <c r="H168" s="17" t="s">
        <v>371</v>
      </c>
      <c r="I168" s="20" t="s">
        <v>21</v>
      </c>
    </row>
    <row r="169">
      <c r="A169" s="16">
        <v>166.0</v>
      </c>
      <c r="B169" s="17" t="s">
        <v>372</v>
      </c>
      <c r="C169" s="17" t="s">
        <v>244</v>
      </c>
      <c r="D169" s="17" t="s">
        <v>373</v>
      </c>
      <c r="E169" s="18">
        <v>43021.0</v>
      </c>
      <c r="F169" s="19" t="s">
        <v>374</v>
      </c>
      <c r="G169" s="17" t="s">
        <v>52</v>
      </c>
      <c r="H169" s="17" t="s">
        <v>28</v>
      </c>
      <c r="I169" s="20" t="s">
        <v>21</v>
      </c>
    </row>
    <row r="170">
      <c r="A170" s="16">
        <v>167.0</v>
      </c>
      <c r="B170" s="17" t="s">
        <v>23</v>
      </c>
      <c r="C170" s="17" t="s">
        <v>39</v>
      </c>
      <c r="D170" s="17" t="s">
        <v>375</v>
      </c>
      <c r="E170" s="18">
        <v>42905.0</v>
      </c>
      <c r="F170" s="19" t="s">
        <v>376</v>
      </c>
      <c r="G170" s="17" t="s">
        <v>19</v>
      </c>
      <c r="H170" s="17" t="s">
        <v>28</v>
      </c>
      <c r="I170" s="20" t="s">
        <v>21</v>
      </c>
    </row>
    <row r="171">
      <c r="A171" s="16">
        <v>168.0</v>
      </c>
      <c r="B171" s="17" t="s">
        <v>72</v>
      </c>
      <c r="C171" s="17" t="s">
        <v>377</v>
      </c>
      <c r="D171" s="17" t="s">
        <v>213</v>
      </c>
      <c r="E171" s="18">
        <v>43035.0</v>
      </c>
      <c r="F171" s="19" t="s">
        <v>378</v>
      </c>
      <c r="G171" s="17" t="s">
        <v>231</v>
      </c>
      <c r="H171" s="17" t="s">
        <v>379</v>
      </c>
      <c r="I171" s="20" t="s">
        <v>21</v>
      </c>
    </row>
    <row r="172">
      <c r="A172" s="16">
        <v>169.0</v>
      </c>
      <c r="B172" s="17" t="s">
        <v>72</v>
      </c>
      <c r="C172" s="17" t="s">
        <v>16</v>
      </c>
      <c r="D172" s="17" t="s">
        <v>380</v>
      </c>
      <c r="E172" s="18">
        <v>43036.0</v>
      </c>
      <c r="F172" s="19" t="s">
        <v>329</v>
      </c>
      <c r="G172" s="17" t="s">
        <v>52</v>
      </c>
      <c r="H172" s="17" t="s">
        <v>381</v>
      </c>
      <c r="I172" s="20" t="s">
        <v>21</v>
      </c>
    </row>
    <row r="173">
      <c r="A173" s="16">
        <v>170.0</v>
      </c>
      <c r="B173" s="17" t="s">
        <v>72</v>
      </c>
      <c r="C173" s="17" t="s">
        <v>39</v>
      </c>
      <c r="D173" s="17" t="s">
        <v>28</v>
      </c>
      <c r="E173" s="18">
        <v>43037.0</v>
      </c>
      <c r="F173" s="19" t="s">
        <v>382</v>
      </c>
      <c r="G173" s="17" t="s">
        <v>231</v>
      </c>
      <c r="H173" s="17" t="s">
        <v>383</v>
      </c>
      <c r="I173" s="20" t="s">
        <v>21</v>
      </c>
    </row>
    <row r="174">
      <c r="A174" s="16">
        <v>171.0</v>
      </c>
      <c r="B174" s="17" t="s">
        <v>72</v>
      </c>
      <c r="C174" s="17" t="s">
        <v>244</v>
      </c>
      <c r="D174" s="17" t="s">
        <v>125</v>
      </c>
      <c r="E174" s="18">
        <v>43030.0</v>
      </c>
      <c r="F174" s="19" t="s">
        <v>384</v>
      </c>
      <c r="G174" s="17" t="s">
        <v>231</v>
      </c>
      <c r="H174" s="17" t="s">
        <v>28</v>
      </c>
      <c r="I174" s="20" t="s">
        <v>21</v>
      </c>
    </row>
    <row r="175">
      <c r="A175" s="16">
        <v>172.0</v>
      </c>
      <c r="B175" s="17" t="s">
        <v>72</v>
      </c>
      <c r="C175" s="17" t="s">
        <v>244</v>
      </c>
      <c r="D175" s="17" t="s">
        <v>125</v>
      </c>
      <c r="E175" s="18">
        <v>43037.0</v>
      </c>
      <c r="F175" s="19" t="s">
        <v>385</v>
      </c>
      <c r="G175" s="17" t="s">
        <v>52</v>
      </c>
      <c r="H175" s="17" t="s">
        <v>28</v>
      </c>
      <c r="I175" s="20" t="s">
        <v>21</v>
      </c>
    </row>
    <row r="176">
      <c r="A176" s="16">
        <v>173.0</v>
      </c>
      <c r="B176" s="17" t="s">
        <v>72</v>
      </c>
      <c r="C176" s="17" t="s">
        <v>244</v>
      </c>
      <c r="D176" s="17" t="s">
        <v>143</v>
      </c>
      <c r="E176" s="18">
        <v>43037.0</v>
      </c>
      <c r="F176" s="19" t="s">
        <v>219</v>
      </c>
      <c r="G176" s="17" t="s">
        <v>52</v>
      </c>
      <c r="H176" s="17" t="s">
        <v>386</v>
      </c>
      <c r="I176" s="20" t="s">
        <v>21</v>
      </c>
    </row>
    <row r="177">
      <c r="A177" s="16">
        <v>174.0</v>
      </c>
      <c r="B177" s="17" t="s">
        <v>72</v>
      </c>
      <c r="C177" s="17" t="s">
        <v>244</v>
      </c>
      <c r="D177" s="17" t="s">
        <v>153</v>
      </c>
      <c r="E177" s="18">
        <v>43010.0</v>
      </c>
      <c r="F177" s="19" t="s">
        <v>310</v>
      </c>
      <c r="G177" s="17" t="s">
        <v>52</v>
      </c>
      <c r="H177" s="17" t="s">
        <v>28</v>
      </c>
      <c r="I177" s="20" t="s">
        <v>21</v>
      </c>
    </row>
    <row r="178">
      <c r="A178" s="16">
        <v>175.0</v>
      </c>
      <c r="B178" s="17" t="s">
        <v>72</v>
      </c>
      <c r="C178" s="17" t="s">
        <v>39</v>
      </c>
      <c r="D178" s="17" t="s">
        <v>143</v>
      </c>
      <c r="E178" s="18">
        <v>43037.0</v>
      </c>
      <c r="F178" s="19" t="s">
        <v>387</v>
      </c>
      <c r="G178" s="17" t="s">
        <v>52</v>
      </c>
      <c r="H178" s="17" t="s">
        <v>28</v>
      </c>
      <c r="I178" s="20" t="s">
        <v>21</v>
      </c>
    </row>
    <row r="179">
      <c r="A179" s="16">
        <v>176.0</v>
      </c>
      <c r="B179" s="17" t="s">
        <v>23</v>
      </c>
      <c r="C179" s="17" t="s">
        <v>39</v>
      </c>
      <c r="D179" s="17" t="s">
        <v>213</v>
      </c>
      <c r="E179" s="17" t="s">
        <v>388</v>
      </c>
      <c r="F179" s="19" t="s">
        <v>389</v>
      </c>
      <c r="G179" s="17" t="s">
        <v>42</v>
      </c>
      <c r="H179" s="17" t="s">
        <v>28</v>
      </c>
      <c r="I179" s="20" t="s">
        <v>21</v>
      </c>
    </row>
    <row r="180">
      <c r="A180" s="16">
        <v>177.0</v>
      </c>
      <c r="B180" s="17" t="s">
        <v>72</v>
      </c>
      <c r="C180" s="17" t="s">
        <v>244</v>
      </c>
      <c r="D180" s="17" t="s">
        <v>390</v>
      </c>
      <c r="E180" s="18">
        <v>43039.0</v>
      </c>
      <c r="F180" s="19" t="s">
        <v>391</v>
      </c>
      <c r="G180" s="17" t="s">
        <v>42</v>
      </c>
      <c r="H180" s="17" t="s">
        <v>28</v>
      </c>
      <c r="I180" s="20" t="s">
        <v>21</v>
      </c>
    </row>
    <row r="181">
      <c r="A181" s="16">
        <v>178.0</v>
      </c>
      <c r="B181" s="17" t="s">
        <v>72</v>
      </c>
      <c r="C181" s="17" t="s">
        <v>39</v>
      </c>
      <c r="D181" s="17" t="s">
        <v>147</v>
      </c>
      <c r="E181" s="18">
        <v>42997.0</v>
      </c>
      <c r="F181" s="19" t="s">
        <v>392</v>
      </c>
      <c r="G181" s="17" t="s">
        <v>42</v>
      </c>
      <c r="H181" s="17" t="s">
        <v>393</v>
      </c>
      <c r="I181" s="20" t="s">
        <v>21</v>
      </c>
    </row>
    <row r="182">
      <c r="A182" s="16">
        <v>179.0</v>
      </c>
      <c r="B182" s="17" t="s">
        <v>23</v>
      </c>
      <c r="C182" s="17" t="s">
        <v>39</v>
      </c>
      <c r="D182" s="35" t="s">
        <v>394</v>
      </c>
      <c r="E182" s="18">
        <v>43039.0</v>
      </c>
      <c r="F182" s="19" t="s">
        <v>395</v>
      </c>
      <c r="G182" s="17" t="s">
        <v>231</v>
      </c>
      <c r="H182" s="17" t="s">
        <v>396</v>
      </c>
      <c r="I182" s="20" t="s">
        <v>21</v>
      </c>
    </row>
    <row r="183">
      <c r="A183" s="16">
        <v>180.0</v>
      </c>
      <c r="B183" s="17" t="s">
        <v>23</v>
      </c>
      <c r="C183" s="17" t="s">
        <v>39</v>
      </c>
      <c r="D183" s="17" t="s">
        <v>397</v>
      </c>
      <c r="E183" s="18">
        <v>43040.0</v>
      </c>
      <c r="F183" s="19" t="s">
        <v>265</v>
      </c>
      <c r="G183" s="17" t="s">
        <v>54</v>
      </c>
      <c r="H183" s="17" t="s">
        <v>28</v>
      </c>
      <c r="I183" s="20" t="s">
        <v>21</v>
      </c>
    </row>
    <row r="184">
      <c r="A184" s="16">
        <v>181.0</v>
      </c>
      <c r="B184" s="17" t="s">
        <v>23</v>
      </c>
      <c r="C184" s="17" t="s">
        <v>39</v>
      </c>
      <c r="D184" s="35" t="s">
        <v>398</v>
      </c>
      <c r="E184" s="18">
        <v>43035.0</v>
      </c>
      <c r="F184" s="19" t="s">
        <v>399</v>
      </c>
      <c r="G184" s="17" t="s">
        <v>52</v>
      </c>
      <c r="H184" s="17" t="s">
        <v>400</v>
      </c>
      <c r="I184" s="20" t="s">
        <v>21</v>
      </c>
    </row>
    <row r="185">
      <c r="A185" s="16">
        <v>182.0</v>
      </c>
      <c r="B185" s="17" t="s">
        <v>23</v>
      </c>
      <c r="C185" s="17" t="s">
        <v>377</v>
      </c>
      <c r="D185" s="17" t="s">
        <v>401</v>
      </c>
      <c r="E185" s="18">
        <v>43036.0</v>
      </c>
      <c r="F185" s="19" t="s">
        <v>402</v>
      </c>
      <c r="G185" s="17" t="s">
        <v>52</v>
      </c>
      <c r="H185" s="17" t="s">
        <v>28</v>
      </c>
      <c r="I185" s="20" t="s">
        <v>21</v>
      </c>
    </row>
    <row r="186">
      <c r="A186" s="16">
        <v>183.0</v>
      </c>
      <c r="B186" s="17" t="s">
        <v>23</v>
      </c>
      <c r="C186" s="17" t="s">
        <v>39</v>
      </c>
      <c r="D186" s="17" t="s">
        <v>403</v>
      </c>
      <c r="E186" s="17" t="s">
        <v>404</v>
      </c>
      <c r="F186" s="19" t="s">
        <v>405</v>
      </c>
      <c r="G186" s="17" t="s">
        <v>42</v>
      </c>
      <c r="H186" s="17" t="s">
        <v>406</v>
      </c>
      <c r="I186" s="20" t="s">
        <v>21</v>
      </c>
    </row>
    <row r="187">
      <c r="A187" s="16">
        <v>184.0</v>
      </c>
      <c r="B187" s="17" t="s">
        <v>23</v>
      </c>
      <c r="C187" s="17" t="s">
        <v>39</v>
      </c>
      <c r="D187" s="35" t="s">
        <v>398</v>
      </c>
      <c r="E187" s="18">
        <v>42836.0</v>
      </c>
      <c r="F187" s="19" t="s">
        <v>399</v>
      </c>
      <c r="G187" s="17" t="s">
        <v>52</v>
      </c>
      <c r="H187" s="17" t="s">
        <v>407</v>
      </c>
      <c r="I187" s="20" t="s">
        <v>21</v>
      </c>
    </row>
    <row r="188">
      <c r="A188" s="16">
        <v>185.0</v>
      </c>
      <c r="B188" s="17" t="s">
        <v>23</v>
      </c>
      <c r="C188" s="17" t="s">
        <v>39</v>
      </c>
      <c r="D188" s="17" t="s">
        <v>408</v>
      </c>
      <c r="E188" s="18">
        <v>43019.0</v>
      </c>
      <c r="F188" s="19" t="s">
        <v>409</v>
      </c>
      <c r="G188" s="17" t="s">
        <v>42</v>
      </c>
      <c r="H188" s="17" t="s">
        <v>410</v>
      </c>
      <c r="I188" s="20" t="s">
        <v>21</v>
      </c>
    </row>
    <row r="189">
      <c r="A189" s="16">
        <v>186.0</v>
      </c>
      <c r="B189" s="17" t="s">
        <v>23</v>
      </c>
      <c r="C189" s="17" t="s">
        <v>39</v>
      </c>
      <c r="D189" s="17" t="s">
        <v>411</v>
      </c>
      <c r="E189" s="18">
        <v>43045.0</v>
      </c>
      <c r="F189" s="19" t="s">
        <v>412</v>
      </c>
      <c r="G189" s="17" t="s">
        <v>52</v>
      </c>
      <c r="H189" s="17" t="s">
        <v>28</v>
      </c>
      <c r="I189" s="20" t="s">
        <v>21</v>
      </c>
    </row>
    <row r="190">
      <c r="A190" s="16">
        <v>187.0</v>
      </c>
      <c r="B190" s="17" t="s">
        <v>72</v>
      </c>
      <c r="C190" s="17" t="s">
        <v>39</v>
      </c>
      <c r="D190" s="17" t="s">
        <v>147</v>
      </c>
      <c r="E190" s="18">
        <v>43045.0</v>
      </c>
      <c r="F190" s="19" t="s">
        <v>382</v>
      </c>
      <c r="G190" s="17" t="s">
        <v>231</v>
      </c>
      <c r="H190" s="17" t="s">
        <v>413</v>
      </c>
      <c r="I190" s="20" t="s">
        <v>21</v>
      </c>
    </row>
    <row r="191">
      <c r="A191" s="16">
        <v>188.0</v>
      </c>
      <c r="B191" s="17" t="s">
        <v>15</v>
      </c>
      <c r="C191" s="17" t="s">
        <v>16</v>
      </c>
      <c r="D191" s="17" t="s">
        <v>28</v>
      </c>
      <c r="E191" s="18">
        <v>43047.0</v>
      </c>
      <c r="F191" s="19" t="s">
        <v>414</v>
      </c>
      <c r="G191" s="17" t="s">
        <v>19</v>
      </c>
      <c r="H191" s="17" t="s">
        <v>415</v>
      </c>
      <c r="I191" s="20" t="s">
        <v>21</v>
      </c>
    </row>
    <row r="192">
      <c r="A192" s="16">
        <v>189.0</v>
      </c>
      <c r="B192" s="17" t="s">
        <v>23</v>
      </c>
      <c r="C192" s="17" t="s">
        <v>39</v>
      </c>
      <c r="D192" s="35" t="s">
        <v>394</v>
      </c>
      <c r="E192" s="18">
        <v>43041.0</v>
      </c>
      <c r="F192" s="19" t="s">
        <v>416</v>
      </c>
      <c r="G192" s="17" t="s">
        <v>231</v>
      </c>
      <c r="H192" s="17" t="s">
        <v>417</v>
      </c>
      <c r="I192" s="20" t="s">
        <v>21</v>
      </c>
    </row>
    <row r="193">
      <c r="A193" s="16">
        <v>190.0</v>
      </c>
      <c r="B193" s="17" t="s">
        <v>23</v>
      </c>
      <c r="C193" s="17" t="s">
        <v>16</v>
      </c>
      <c r="D193" s="17" t="s">
        <v>418</v>
      </c>
      <c r="E193" s="18">
        <v>43047.0</v>
      </c>
      <c r="F193" s="19" t="s">
        <v>419</v>
      </c>
      <c r="G193" s="17" t="s">
        <v>52</v>
      </c>
      <c r="H193" s="17" t="s">
        <v>28</v>
      </c>
      <c r="I193" s="20" t="s">
        <v>21</v>
      </c>
    </row>
    <row r="194">
      <c r="A194" s="16">
        <v>191.0</v>
      </c>
      <c r="B194" s="17" t="s">
        <v>23</v>
      </c>
      <c r="C194" s="17" t="s">
        <v>377</v>
      </c>
      <c r="D194" s="17" t="s">
        <v>40</v>
      </c>
      <c r="E194" s="18">
        <v>43036.0</v>
      </c>
      <c r="F194" s="19" t="s">
        <v>420</v>
      </c>
      <c r="G194" s="17" t="s">
        <v>52</v>
      </c>
      <c r="H194" s="17" t="s">
        <v>28</v>
      </c>
      <c r="I194" s="20" t="s">
        <v>21</v>
      </c>
    </row>
    <row r="195">
      <c r="A195" s="16">
        <v>192.0</v>
      </c>
      <c r="B195" s="17" t="s">
        <v>23</v>
      </c>
      <c r="C195" s="17" t="s">
        <v>16</v>
      </c>
      <c r="D195" s="17" t="s">
        <v>421</v>
      </c>
      <c r="E195" s="17" t="s">
        <v>28</v>
      </c>
      <c r="F195" s="19" t="s">
        <v>422</v>
      </c>
      <c r="G195" s="17" t="s">
        <v>19</v>
      </c>
      <c r="H195" s="17" t="s">
        <v>28</v>
      </c>
      <c r="I195" s="20" t="s">
        <v>21</v>
      </c>
    </row>
    <row r="196">
      <c r="A196" s="16">
        <v>193.0</v>
      </c>
      <c r="B196" s="17" t="s">
        <v>28</v>
      </c>
      <c r="C196" s="17" t="s">
        <v>28</v>
      </c>
      <c r="D196" s="17" t="s">
        <v>423</v>
      </c>
      <c r="E196" s="17" t="s">
        <v>28</v>
      </c>
      <c r="F196" s="19" t="s">
        <v>424</v>
      </c>
      <c r="G196" s="17" t="s">
        <v>52</v>
      </c>
      <c r="H196" s="17" t="s">
        <v>28</v>
      </c>
      <c r="I196" s="20" t="s">
        <v>21</v>
      </c>
    </row>
    <row r="197">
      <c r="A197" s="16">
        <v>194.0</v>
      </c>
      <c r="B197" s="17" t="s">
        <v>28</v>
      </c>
      <c r="C197" s="17" t="s">
        <v>28</v>
      </c>
      <c r="D197" s="17" t="s">
        <v>423</v>
      </c>
      <c r="E197" s="17" t="s">
        <v>28</v>
      </c>
      <c r="F197" s="19" t="s">
        <v>425</v>
      </c>
      <c r="G197" s="17" t="s">
        <v>52</v>
      </c>
      <c r="H197" s="17" t="s">
        <v>28</v>
      </c>
      <c r="I197" s="20" t="s">
        <v>21</v>
      </c>
    </row>
    <row r="198">
      <c r="A198" s="16">
        <v>195.0</v>
      </c>
      <c r="B198" s="17" t="s">
        <v>23</v>
      </c>
      <c r="C198" s="17" t="s">
        <v>39</v>
      </c>
      <c r="D198" s="35" t="s">
        <v>426</v>
      </c>
      <c r="E198" s="18">
        <v>43041.0</v>
      </c>
      <c r="F198" s="19" t="s">
        <v>427</v>
      </c>
      <c r="G198" s="17" t="s">
        <v>231</v>
      </c>
      <c r="H198" s="17" t="s">
        <v>28</v>
      </c>
      <c r="I198" s="20" t="s">
        <v>21</v>
      </c>
    </row>
    <row r="199">
      <c r="A199" s="16">
        <v>196.0</v>
      </c>
      <c r="B199" s="17" t="s">
        <v>23</v>
      </c>
      <c r="C199" s="17" t="s">
        <v>16</v>
      </c>
      <c r="D199" s="17" t="s">
        <v>421</v>
      </c>
      <c r="E199" s="18">
        <v>43052.0</v>
      </c>
      <c r="F199" s="19" t="s">
        <v>428</v>
      </c>
      <c r="G199" s="17" t="s">
        <v>52</v>
      </c>
      <c r="H199" s="17" t="s">
        <v>28</v>
      </c>
      <c r="I199" s="20" t="s">
        <v>21</v>
      </c>
    </row>
    <row r="200">
      <c r="A200" s="16">
        <v>197.0</v>
      </c>
      <c r="B200" s="17" t="s">
        <v>23</v>
      </c>
      <c r="C200" s="17" t="s">
        <v>16</v>
      </c>
      <c r="D200" s="35" t="s">
        <v>80</v>
      </c>
      <c r="E200" s="18">
        <v>42797.0</v>
      </c>
      <c r="F200" s="19" t="s">
        <v>429</v>
      </c>
      <c r="G200" s="17" t="s">
        <v>19</v>
      </c>
      <c r="H200" s="17" t="s">
        <v>430</v>
      </c>
      <c r="I200" s="20" t="s">
        <v>21</v>
      </c>
    </row>
    <row r="201">
      <c r="A201" s="16">
        <v>198.0</v>
      </c>
      <c r="B201" s="17" t="s">
        <v>72</v>
      </c>
      <c r="C201" s="17" t="s">
        <v>16</v>
      </c>
      <c r="D201" s="17" t="s">
        <v>147</v>
      </c>
      <c r="E201" s="18">
        <v>43054.0</v>
      </c>
      <c r="F201" s="19" t="s">
        <v>431</v>
      </c>
      <c r="G201" s="17" t="s">
        <v>432</v>
      </c>
      <c r="H201" s="17"/>
      <c r="I201" s="20" t="s">
        <v>21</v>
      </c>
    </row>
    <row r="202">
      <c r="A202" s="16">
        <v>199.0</v>
      </c>
      <c r="B202" s="17" t="s">
        <v>23</v>
      </c>
      <c r="C202" s="17" t="s">
        <v>39</v>
      </c>
      <c r="D202" s="17" t="s">
        <v>28</v>
      </c>
      <c r="E202" s="17" t="s">
        <v>28</v>
      </c>
      <c r="F202" s="19" t="s">
        <v>433</v>
      </c>
      <c r="G202" s="17" t="s">
        <v>54</v>
      </c>
      <c r="H202" s="17" t="s">
        <v>434</v>
      </c>
      <c r="I202" s="20" t="s">
        <v>21</v>
      </c>
    </row>
    <row r="203">
      <c r="A203" s="16">
        <v>200.0</v>
      </c>
      <c r="B203" s="17" t="s">
        <v>72</v>
      </c>
      <c r="C203" s="17" t="s">
        <v>50</v>
      </c>
      <c r="D203" s="17" t="s">
        <v>249</v>
      </c>
      <c r="E203" s="18">
        <v>43054.0</v>
      </c>
      <c r="F203" s="19" t="s">
        <v>435</v>
      </c>
      <c r="G203" s="17" t="s">
        <v>52</v>
      </c>
      <c r="H203" s="17" t="s">
        <v>436</v>
      </c>
      <c r="I203" s="20" t="s">
        <v>21</v>
      </c>
    </row>
    <row r="204">
      <c r="A204" s="16">
        <v>201.0</v>
      </c>
      <c r="B204" s="17" t="s">
        <v>23</v>
      </c>
      <c r="C204" s="17" t="s">
        <v>377</v>
      </c>
      <c r="D204" s="17" t="s">
        <v>437</v>
      </c>
      <c r="E204" s="18">
        <v>43055.0</v>
      </c>
      <c r="F204" s="19" t="s">
        <v>438</v>
      </c>
      <c r="G204" s="17" t="s">
        <v>52</v>
      </c>
      <c r="H204" s="17" t="s">
        <v>28</v>
      </c>
      <c r="I204" s="20" t="s">
        <v>21</v>
      </c>
    </row>
    <row r="205">
      <c r="A205" s="16">
        <v>202.0</v>
      </c>
      <c r="B205" s="17" t="s">
        <v>72</v>
      </c>
      <c r="C205" s="17" t="s">
        <v>39</v>
      </c>
      <c r="D205" s="17" t="s">
        <v>249</v>
      </c>
      <c r="E205" s="18">
        <v>43056.0</v>
      </c>
      <c r="F205" s="19" t="s">
        <v>439</v>
      </c>
      <c r="G205" s="17" t="s">
        <v>231</v>
      </c>
      <c r="H205" s="17" t="s">
        <v>28</v>
      </c>
      <c r="I205" s="20" t="s">
        <v>21</v>
      </c>
    </row>
    <row r="206">
      <c r="A206" s="16">
        <v>203.0</v>
      </c>
      <c r="B206" s="17" t="s">
        <v>72</v>
      </c>
      <c r="C206" s="17" t="s">
        <v>50</v>
      </c>
      <c r="D206" s="17" t="s">
        <v>295</v>
      </c>
      <c r="E206" s="18">
        <v>43055.0</v>
      </c>
      <c r="F206" s="57" t="s">
        <v>440</v>
      </c>
      <c r="G206" s="17" t="s">
        <v>52</v>
      </c>
      <c r="H206" s="17" t="s">
        <v>28</v>
      </c>
      <c r="I206" s="20" t="s">
        <v>21</v>
      </c>
    </row>
    <row r="207">
      <c r="A207" s="16">
        <v>204.0</v>
      </c>
      <c r="B207" s="17" t="s">
        <v>72</v>
      </c>
      <c r="C207" s="17" t="s">
        <v>39</v>
      </c>
      <c r="D207" s="17" t="s">
        <v>125</v>
      </c>
      <c r="E207" s="18">
        <v>43056.0</v>
      </c>
      <c r="F207" s="19" t="s">
        <v>441</v>
      </c>
      <c r="G207" s="17" t="s">
        <v>52</v>
      </c>
      <c r="H207" s="17" t="s">
        <v>28</v>
      </c>
      <c r="I207" s="20" t="s">
        <v>21</v>
      </c>
    </row>
    <row r="208">
      <c r="A208" s="16">
        <v>205.0</v>
      </c>
      <c r="B208" s="17" t="s">
        <v>72</v>
      </c>
      <c r="C208" s="17" t="s">
        <v>39</v>
      </c>
      <c r="D208" s="17" t="s">
        <v>442</v>
      </c>
      <c r="E208" s="55">
        <v>43001.0</v>
      </c>
      <c r="F208" s="57" t="s">
        <v>443</v>
      </c>
      <c r="G208" s="17" t="s">
        <v>231</v>
      </c>
      <c r="H208" s="17" t="s">
        <v>444</v>
      </c>
      <c r="I208" s="20" t="s">
        <v>21</v>
      </c>
    </row>
    <row r="209">
      <c r="A209" s="16">
        <v>206.0</v>
      </c>
      <c r="B209" s="17" t="s">
        <v>72</v>
      </c>
      <c r="C209" s="17" t="s">
        <v>16</v>
      </c>
      <c r="D209" s="17" t="s">
        <v>445</v>
      </c>
      <c r="E209" s="18">
        <v>43054.0</v>
      </c>
      <c r="F209" s="19" t="s">
        <v>446</v>
      </c>
      <c r="G209" s="17" t="s">
        <v>231</v>
      </c>
      <c r="H209" s="17" t="s">
        <v>28</v>
      </c>
      <c r="I209" s="20" t="s">
        <v>21</v>
      </c>
    </row>
    <row r="210">
      <c r="A210" s="16">
        <v>207.0</v>
      </c>
      <c r="B210" s="17" t="s">
        <v>72</v>
      </c>
      <c r="C210" s="17" t="s">
        <v>16</v>
      </c>
      <c r="D210" s="17" t="s">
        <v>316</v>
      </c>
      <c r="E210" s="18">
        <v>43057.0</v>
      </c>
      <c r="F210" s="57" t="s">
        <v>447</v>
      </c>
      <c r="G210" s="17" t="s">
        <v>432</v>
      </c>
      <c r="H210" s="17" t="s">
        <v>28</v>
      </c>
      <c r="I210" s="20" t="s">
        <v>21</v>
      </c>
    </row>
    <row r="211">
      <c r="A211" s="16">
        <v>208.0</v>
      </c>
      <c r="B211" s="17" t="s">
        <v>197</v>
      </c>
      <c r="C211" s="17" t="s">
        <v>39</v>
      </c>
      <c r="D211" s="17" t="s">
        <v>448</v>
      </c>
      <c r="E211" s="17" t="s">
        <v>449</v>
      </c>
      <c r="F211" s="57" t="s">
        <v>450</v>
      </c>
      <c r="G211" s="17" t="s">
        <v>432</v>
      </c>
      <c r="H211" s="17" t="s">
        <v>28</v>
      </c>
      <c r="I211" s="20" t="s">
        <v>21</v>
      </c>
    </row>
    <row r="212">
      <c r="A212" s="16">
        <v>209.0</v>
      </c>
      <c r="B212" s="17" t="s">
        <v>197</v>
      </c>
      <c r="C212" s="17" t="s">
        <v>16</v>
      </c>
      <c r="D212" s="17" t="s">
        <v>448</v>
      </c>
      <c r="E212" s="17" t="s">
        <v>449</v>
      </c>
      <c r="F212" s="19" t="s">
        <v>280</v>
      </c>
      <c r="G212" s="17" t="s">
        <v>54</v>
      </c>
      <c r="H212" s="17" t="s">
        <v>28</v>
      </c>
      <c r="I212" s="20" t="s">
        <v>21</v>
      </c>
    </row>
    <row r="213">
      <c r="A213" s="16">
        <v>210.0</v>
      </c>
      <c r="B213" s="17" t="s">
        <v>23</v>
      </c>
      <c r="C213" s="17" t="s">
        <v>16</v>
      </c>
      <c r="D213" s="17" t="s">
        <v>451</v>
      </c>
      <c r="E213" s="17" t="s">
        <v>449</v>
      </c>
      <c r="F213" s="57" t="s">
        <v>452</v>
      </c>
      <c r="G213" s="17" t="s">
        <v>231</v>
      </c>
      <c r="H213" s="17" t="s">
        <v>28</v>
      </c>
      <c r="I213" s="20" t="s">
        <v>21</v>
      </c>
    </row>
    <row r="214">
      <c r="A214" s="16">
        <v>211.0</v>
      </c>
      <c r="B214" s="17" t="s">
        <v>23</v>
      </c>
      <c r="C214" s="17" t="s">
        <v>453</v>
      </c>
      <c r="D214" s="17" t="s">
        <v>454</v>
      </c>
      <c r="E214" s="17" t="s">
        <v>28</v>
      </c>
      <c r="F214" s="19" t="s">
        <v>455</v>
      </c>
      <c r="G214" s="17" t="s">
        <v>42</v>
      </c>
      <c r="H214" s="17" t="s">
        <v>28</v>
      </c>
      <c r="I214" s="20" t="s">
        <v>21</v>
      </c>
    </row>
    <row r="215">
      <c r="A215" s="16">
        <v>212.0</v>
      </c>
      <c r="B215" s="17" t="s">
        <v>23</v>
      </c>
      <c r="C215" s="17" t="s">
        <v>16</v>
      </c>
      <c r="D215" s="36" t="s">
        <v>456</v>
      </c>
      <c r="E215" s="18">
        <v>43060.0</v>
      </c>
      <c r="F215" s="19" t="s">
        <v>457</v>
      </c>
      <c r="G215" s="17" t="s">
        <v>231</v>
      </c>
      <c r="H215" s="17" t="s">
        <v>28</v>
      </c>
      <c r="I215" s="20" t="s">
        <v>21</v>
      </c>
    </row>
    <row r="216">
      <c r="A216" s="16">
        <v>213.0</v>
      </c>
      <c r="B216" s="17" t="s">
        <v>72</v>
      </c>
      <c r="C216" s="17" t="s">
        <v>16</v>
      </c>
      <c r="D216" s="17" t="s">
        <v>143</v>
      </c>
      <c r="E216" s="18">
        <v>43060.0</v>
      </c>
      <c r="F216" s="19" t="s">
        <v>458</v>
      </c>
      <c r="G216" s="17" t="s">
        <v>52</v>
      </c>
      <c r="H216" s="17" t="s">
        <v>459</v>
      </c>
      <c r="I216" s="20" t="s">
        <v>21</v>
      </c>
    </row>
    <row r="217">
      <c r="A217" s="16">
        <v>214.0</v>
      </c>
      <c r="B217" s="17" t="s">
        <v>23</v>
      </c>
      <c r="C217" s="17" t="s">
        <v>16</v>
      </c>
      <c r="D217" s="17" t="s">
        <v>460</v>
      </c>
      <c r="E217" s="18">
        <v>43063.0</v>
      </c>
      <c r="F217" s="19" t="s">
        <v>419</v>
      </c>
      <c r="G217" s="17" t="s">
        <v>52</v>
      </c>
      <c r="H217" s="17" t="s">
        <v>461</v>
      </c>
      <c r="I217" s="20" t="s">
        <v>21</v>
      </c>
    </row>
    <row r="218">
      <c r="A218" s="16">
        <v>215.0</v>
      </c>
      <c r="B218" s="17" t="s">
        <v>72</v>
      </c>
      <c r="C218" s="17" t="s">
        <v>39</v>
      </c>
      <c r="D218" s="17" t="s">
        <v>462</v>
      </c>
      <c r="E218" s="18">
        <v>43064.0</v>
      </c>
      <c r="F218" s="57" t="s">
        <v>463</v>
      </c>
      <c r="G218" s="17" t="s">
        <v>231</v>
      </c>
      <c r="H218" s="17" t="s">
        <v>28</v>
      </c>
      <c r="I218" s="20" t="s">
        <v>21</v>
      </c>
    </row>
    <row r="219">
      <c r="A219" s="16">
        <v>216.0</v>
      </c>
      <c r="B219" s="17" t="s">
        <v>72</v>
      </c>
      <c r="C219" s="17" t="s">
        <v>377</v>
      </c>
      <c r="D219" s="17" t="s">
        <v>464</v>
      </c>
      <c r="E219" s="18">
        <v>43037.0</v>
      </c>
      <c r="F219" s="57" t="s">
        <v>465</v>
      </c>
      <c r="G219" s="17" t="s">
        <v>231</v>
      </c>
      <c r="H219" s="17" t="s">
        <v>466</v>
      </c>
      <c r="I219" s="20" t="s">
        <v>21</v>
      </c>
    </row>
    <row r="220">
      <c r="A220" s="16">
        <v>217.0</v>
      </c>
      <c r="B220" s="17" t="s">
        <v>23</v>
      </c>
      <c r="C220" s="17" t="s">
        <v>39</v>
      </c>
      <c r="D220" s="17" t="s">
        <v>467</v>
      </c>
      <c r="E220" s="17" t="s">
        <v>28</v>
      </c>
      <c r="F220" s="19" t="s">
        <v>468</v>
      </c>
      <c r="G220" s="17" t="s">
        <v>42</v>
      </c>
      <c r="H220" s="17" t="s">
        <v>28</v>
      </c>
      <c r="I220" s="20" t="s">
        <v>21</v>
      </c>
    </row>
    <row r="221">
      <c r="A221" s="16">
        <v>218.0</v>
      </c>
      <c r="B221" s="17" t="s">
        <v>23</v>
      </c>
      <c r="C221" s="17" t="s">
        <v>377</v>
      </c>
      <c r="D221" s="35" t="s">
        <v>456</v>
      </c>
      <c r="E221" s="17" t="s">
        <v>28</v>
      </c>
      <c r="F221" s="19" t="s">
        <v>469</v>
      </c>
      <c r="G221" s="17" t="s">
        <v>52</v>
      </c>
      <c r="H221" s="58" t="s">
        <v>470</v>
      </c>
      <c r="I221" s="20" t="s">
        <v>21</v>
      </c>
    </row>
    <row r="222">
      <c r="A222" s="16">
        <v>219.0</v>
      </c>
      <c r="B222" s="17" t="s">
        <v>23</v>
      </c>
      <c r="C222" s="17" t="s">
        <v>39</v>
      </c>
      <c r="D222" s="35" t="s">
        <v>456</v>
      </c>
      <c r="E222" s="17" t="s">
        <v>28</v>
      </c>
      <c r="F222" s="19" t="s">
        <v>471</v>
      </c>
      <c r="G222" s="17" t="s">
        <v>52</v>
      </c>
      <c r="H222" s="58" t="s">
        <v>472</v>
      </c>
      <c r="I222" s="20" t="s">
        <v>21</v>
      </c>
    </row>
    <row r="223">
      <c r="A223" s="16">
        <v>220.0</v>
      </c>
      <c r="B223" s="17" t="s">
        <v>23</v>
      </c>
      <c r="C223" s="17" t="s">
        <v>39</v>
      </c>
      <c r="D223" s="35" t="s">
        <v>473</v>
      </c>
      <c r="E223" s="18">
        <v>43067.0</v>
      </c>
      <c r="F223" s="19" t="s">
        <v>474</v>
      </c>
      <c r="G223" s="17" t="s">
        <v>231</v>
      </c>
      <c r="H223" s="58" t="s">
        <v>475</v>
      </c>
      <c r="I223" s="20" t="s">
        <v>21</v>
      </c>
    </row>
    <row r="224">
      <c r="A224" s="16">
        <v>221.0</v>
      </c>
      <c r="B224" s="17" t="s">
        <v>23</v>
      </c>
      <c r="C224" s="17" t="s">
        <v>39</v>
      </c>
      <c r="D224" s="35" t="s">
        <v>476</v>
      </c>
      <c r="E224" s="18">
        <v>43080.0</v>
      </c>
      <c r="F224" s="57" t="s">
        <v>477</v>
      </c>
      <c r="G224" s="17" t="s">
        <v>478</v>
      </c>
      <c r="H224" s="58" t="s">
        <v>479</v>
      </c>
      <c r="I224" s="20" t="s">
        <v>21</v>
      </c>
    </row>
    <row r="225">
      <c r="A225" s="16">
        <v>222.0</v>
      </c>
      <c r="B225" s="17" t="s">
        <v>197</v>
      </c>
      <c r="C225" s="17" t="s">
        <v>244</v>
      </c>
      <c r="D225" s="17" t="s">
        <v>480</v>
      </c>
      <c r="E225" s="18">
        <v>43056.0</v>
      </c>
      <c r="F225" s="57" t="s">
        <v>481</v>
      </c>
      <c r="G225" s="17" t="s">
        <v>432</v>
      </c>
      <c r="H225" s="58" t="s">
        <v>482</v>
      </c>
      <c r="I225" s="20" t="s">
        <v>21</v>
      </c>
    </row>
    <row r="226">
      <c r="A226" s="16">
        <v>223.0</v>
      </c>
      <c r="B226" s="17" t="s">
        <v>72</v>
      </c>
      <c r="C226" s="17" t="s">
        <v>377</v>
      </c>
      <c r="D226" s="17" t="s">
        <v>483</v>
      </c>
      <c r="E226" s="18">
        <v>43056.0</v>
      </c>
      <c r="F226" s="57" t="s">
        <v>484</v>
      </c>
      <c r="G226" s="17" t="s">
        <v>231</v>
      </c>
      <c r="H226" s="58" t="s">
        <v>485</v>
      </c>
      <c r="I226" s="20" t="s">
        <v>21</v>
      </c>
    </row>
    <row r="227">
      <c r="A227" s="16">
        <v>224.0</v>
      </c>
      <c r="B227" s="17" t="s">
        <v>23</v>
      </c>
      <c r="C227" s="17" t="s">
        <v>16</v>
      </c>
      <c r="D227" s="17" t="s">
        <v>486</v>
      </c>
      <c r="E227" s="18">
        <v>43084.0</v>
      </c>
      <c r="F227" s="57" t="s">
        <v>487</v>
      </c>
      <c r="G227" s="17" t="s">
        <v>432</v>
      </c>
      <c r="H227" s="58" t="s">
        <v>488</v>
      </c>
      <c r="I227" s="20" t="s">
        <v>21</v>
      </c>
    </row>
    <row r="228">
      <c r="A228" s="16">
        <v>225.0</v>
      </c>
      <c r="B228" s="17" t="s">
        <v>23</v>
      </c>
      <c r="C228" s="17" t="s">
        <v>39</v>
      </c>
      <c r="D228" s="17" t="s">
        <v>489</v>
      </c>
      <c r="E228" s="18">
        <v>43089.0</v>
      </c>
      <c r="F228" s="57" t="s">
        <v>490</v>
      </c>
      <c r="G228" s="17" t="s">
        <v>432</v>
      </c>
      <c r="H228" s="58" t="s">
        <v>491</v>
      </c>
      <c r="I228" s="20" t="s">
        <v>21</v>
      </c>
    </row>
    <row r="229">
      <c r="A229" s="16">
        <v>226.0</v>
      </c>
      <c r="B229" s="17" t="s">
        <v>23</v>
      </c>
      <c r="C229" s="17" t="s">
        <v>39</v>
      </c>
      <c r="D229" s="17" t="s">
        <v>492</v>
      </c>
      <c r="E229" s="17">
        <v>43091.0</v>
      </c>
      <c r="F229" s="19" t="s">
        <v>493</v>
      </c>
      <c r="G229" s="17" t="s">
        <v>42</v>
      </c>
      <c r="H229" s="58" t="s">
        <v>494</v>
      </c>
      <c r="I229" s="20" t="s">
        <v>21</v>
      </c>
    </row>
    <row r="230">
      <c r="A230" s="16">
        <v>227.0</v>
      </c>
      <c r="B230" s="17" t="s">
        <v>23</v>
      </c>
      <c r="C230" s="17" t="s">
        <v>39</v>
      </c>
      <c r="D230" s="17" t="s">
        <v>495</v>
      </c>
      <c r="E230" s="18">
        <v>43079.0</v>
      </c>
      <c r="F230" s="57" t="s">
        <v>496</v>
      </c>
      <c r="G230" s="17" t="s">
        <v>231</v>
      </c>
      <c r="H230" s="58" t="s">
        <v>497</v>
      </c>
      <c r="I230" s="20" t="s">
        <v>21</v>
      </c>
    </row>
    <row r="231">
      <c r="A231" s="16">
        <v>228.0</v>
      </c>
      <c r="B231" s="17" t="s">
        <v>23</v>
      </c>
      <c r="C231" s="17" t="s">
        <v>39</v>
      </c>
      <c r="D231" s="17" t="s">
        <v>498</v>
      </c>
      <c r="E231" s="18">
        <v>43095.0</v>
      </c>
      <c r="F231" s="57" t="s">
        <v>499</v>
      </c>
      <c r="G231" s="17" t="s">
        <v>432</v>
      </c>
      <c r="H231" s="58" t="s">
        <v>500</v>
      </c>
      <c r="I231" s="20" t="s">
        <v>21</v>
      </c>
    </row>
    <row r="232">
      <c r="A232" s="16">
        <v>229.0</v>
      </c>
      <c r="B232" s="17" t="s">
        <v>23</v>
      </c>
      <c r="C232" s="17" t="s">
        <v>16</v>
      </c>
      <c r="D232" s="17" t="s">
        <v>501</v>
      </c>
      <c r="E232" s="18">
        <v>43098.0</v>
      </c>
      <c r="F232" s="19" t="s">
        <v>502</v>
      </c>
      <c r="G232" s="17" t="s">
        <v>52</v>
      </c>
      <c r="H232" s="59" t="s">
        <v>503</v>
      </c>
      <c r="I232" s="20" t="s">
        <v>21</v>
      </c>
    </row>
    <row r="233">
      <c r="A233" s="16">
        <v>230.0</v>
      </c>
      <c r="B233" s="17" t="s">
        <v>23</v>
      </c>
      <c r="C233" s="17" t="s">
        <v>39</v>
      </c>
      <c r="D233" s="17" t="s">
        <v>504</v>
      </c>
      <c r="E233" s="18">
        <v>43098.0</v>
      </c>
      <c r="F233" s="19" t="s">
        <v>505</v>
      </c>
      <c r="G233" s="17" t="s">
        <v>52</v>
      </c>
      <c r="H233" s="59" t="s">
        <v>506</v>
      </c>
      <c r="I233" s="20" t="s">
        <v>21</v>
      </c>
    </row>
    <row r="234">
      <c r="A234" s="16">
        <v>231.0</v>
      </c>
      <c r="B234" s="17" t="s">
        <v>259</v>
      </c>
      <c r="C234" s="17" t="s">
        <v>16</v>
      </c>
      <c r="D234" s="17" t="s">
        <v>480</v>
      </c>
      <c r="E234" s="60">
        <v>42998.0</v>
      </c>
      <c r="F234" s="19" t="s">
        <v>507</v>
      </c>
      <c r="G234" s="17" t="s">
        <v>42</v>
      </c>
      <c r="H234" s="59" t="s">
        <v>508</v>
      </c>
      <c r="I234" s="20" t="s">
        <v>21</v>
      </c>
    </row>
    <row r="235">
      <c r="A235" s="16">
        <v>232.0</v>
      </c>
      <c r="B235" s="17" t="s">
        <v>23</v>
      </c>
      <c r="C235" s="17" t="s">
        <v>39</v>
      </c>
      <c r="D235" s="17" t="s">
        <v>509</v>
      </c>
      <c r="E235" s="17" t="s">
        <v>510</v>
      </c>
      <c r="F235" s="19" t="s">
        <v>511</v>
      </c>
      <c r="G235" s="17" t="s">
        <v>42</v>
      </c>
      <c r="H235" s="58" t="s">
        <v>512</v>
      </c>
      <c r="I235" s="20" t="s">
        <v>21</v>
      </c>
    </row>
    <row r="236">
      <c r="A236" s="16">
        <v>233.0</v>
      </c>
      <c r="B236" s="17" t="s">
        <v>23</v>
      </c>
      <c r="C236" s="17" t="s">
        <v>16</v>
      </c>
      <c r="D236" s="17" t="s">
        <v>513</v>
      </c>
      <c r="E236" s="17" t="s">
        <v>510</v>
      </c>
      <c r="F236" s="19" t="s">
        <v>514</v>
      </c>
      <c r="G236" s="17" t="s">
        <v>42</v>
      </c>
      <c r="H236" s="58" t="s">
        <v>515</v>
      </c>
      <c r="I236" s="20" t="s">
        <v>21</v>
      </c>
    </row>
    <row r="237">
      <c r="A237" s="16">
        <v>234.0</v>
      </c>
      <c r="B237" s="17" t="s">
        <v>23</v>
      </c>
      <c r="C237" s="17" t="s">
        <v>377</v>
      </c>
      <c r="D237" s="17" t="s">
        <v>516</v>
      </c>
      <c r="E237" s="17" t="s">
        <v>517</v>
      </c>
      <c r="F237" s="19" t="s">
        <v>518</v>
      </c>
      <c r="G237" s="17" t="s">
        <v>52</v>
      </c>
      <c r="H237" s="59" t="s">
        <v>519</v>
      </c>
      <c r="I237" s="20" t="s">
        <v>21</v>
      </c>
    </row>
    <row r="238">
      <c r="A238" s="16">
        <v>235.0</v>
      </c>
      <c r="B238" s="17" t="s">
        <v>23</v>
      </c>
      <c r="C238" s="17" t="s">
        <v>16</v>
      </c>
      <c r="D238" s="17" t="s">
        <v>520</v>
      </c>
      <c r="E238" s="18">
        <v>43099.0</v>
      </c>
      <c r="F238" s="19" t="s">
        <v>514</v>
      </c>
      <c r="G238" s="17" t="s">
        <v>42</v>
      </c>
      <c r="H238" s="58" t="s">
        <v>521</v>
      </c>
      <c r="I238" s="20" t="s">
        <v>21</v>
      </c>
    </row>
    <row r="239">
      <c r="A239" s="16">
        <v>236.0</v>
      </c>
      <c r="B239" s="17" t="s">
        <v>72</v>
      </c>
      <c r="C239" s="17" t="s">
        <v>16</v>
      </c>
      <c r="D239" s="35" t="s">
        <v>522</v>
      </c>
      <c r="E239" s="18">
        <v>43097.0</v>
      </c>
      <c r="F239" s="57" t="s">
        <v>523</v>
      </c>
      <c r="G239" s="17" t="s">
        <v>432</v>
      </c>
      <c r="H239" s="59" t="s">
        <v>524</v>
      </c>
      <c r="I239" s="20" t="s">
        <v>21</v>
      </c>
    </row>
    <row r="240">
      <c r="A240" s="16">
        <v>237.0</v>
      </c>
      <c r="B240" s="17" t="s">
        <v>525</v>
      </c>
      <c r="C240" s="17" t="s">
        <v>377</v>
      </c>
      <c r="D240" s="17" t="s">
        <v>526</v>
      </c>
      <c r="E240" s="17" t="s">
        <v>527</v>
      </c>
      <c r="F240" s="57" t="s">
        <v>528</v>
      </c>
      <c r="G240" s="17" t="s">
        <v>432</v>
      </c>
      <c r="H240" s="59" t="s">
        <v>529</v>
      </c>
      <c r="I240" s="20" t="s">
        <v>21</v>
      </c>
    </row>
    <row r="241">
      <c r="A241" s="16">
        <v>238.0</v>
      </c>
      <c r="B241" s="17" t="s">
        <v>72</v>
      </c>
      <c r="C241" s="17" t="s">
        <v>530</v>
      </c>
      <c r="D241" s="17" t="s">
        <v>295</v>
      </c>
      <c r="E241" s="17">
        <v>43087.0</v>
      </c>
      <c r="F241" s="19" t="s">
        <v>531</v>
      </c>
      <c r="G241" s="17" t="s">
        <v>52</v>
      </c>
      <c r="H241" s="59" t="s">
        <v>532</v>
      </c>
      <c r="I241" s="20" t="s">
        <v>21</v>
      </c>
    </row>
    <row r="242">
      <c r="A242" s="16">
        <v>239.0</v>
      </c>
      <c r="B242" s="17" t="s">
        <v>23</v>
      </c>
      <c r="C242" s="17" t="s">
        <v>39</v>
      </c>
      <c r="D242" s="17" t="s">
        <v>70</v>
      </c>
      <c r="E242" s="17" t="s">
        <v>533</v>
      </c>
      <c r="F242" s="19" t="s">
        <v>534</v>
      </c>
      <c r="G242" s="17" t="s">
        <v>231</v>
      </c>
      <c r="H242" s="59" t="s">
        <v>535</v>
      </c>
      <c r="I242" s="20" t="s">
        <v>21</v>
      </c>
    </row>
    <row r="243">
      <c r="A243" s="16">
        <v>240.0</v>
      </c>
      <c r="B243" s="17" t="s">
        <v>23</v>
      </c>
      <c r="C243" s="17" t="s">
        <v>39</v>
      </c>
      <c r="D243" s="17" t="s">
        <v>91</v>
      </c>
      <c r="E243" s="17" t="s">
        <v>536</v>
      </c>
      <c r="F243" s="19" t="s">
        <v>490</v>
      </c>
      <c r="G243" s="17" t="s">
        <v>432</v>
      </c>
      <c r="H243" s="59" t="s">
        <v>537</v>
      </c>
      <c r="I243" s="20" t="s">
        <v>21</v>
      </c>
    </row>
    <row r="244">
      <c r="A244" s="16">
        <v>241.0</v>
      </c>
      <c r="B244" s="17" t="s">
        <v>72</v>
      </c>
      <c r="C244" s="17" t="s">
        <v>39</v>
      </c>
      <c r="D244" s="35" t="s">
        <v>538</v>
      </c>
      <c r="E244" s="18">
        <v>43086.0</v>
      </c>
      <c r="F244" s="19" t="s">
        <v>539</v>
      </c>
      <c r="G244" s="17" t="s">
        <v>432</v>
      </c>
      <c r="H244" s="59" t="s">
        <v>540</v>
      </c>
      <c r="I244" s="20" t="s">
        <v>21</v>
      </c>
    </row>
    <row r="245">
      <c r="A245" s="16">
        <v>242.0</v>
      </c>
      <c r="B245" s="17" t="s">
        <v>23</v>
      </c>
      <c r="C245" s="17" t="s">
        <v>16</v>
      </c>
      <c r="D245" s="17" t="s">
        <v>541</v>
      </c>
      <c r="E245" s="18">
        <v>43101.0</v>
      </c>
      <c r="F245" s="19" t="s">
        <v>416</v>
      </c>
      <c r="G245" s="17" t="s">
        <v>231</v>
      </c>
      <c r="H245" s="59" t="s">
        <v>542</v>
      </c>
      <c r="I245" s="20" t="s">
        <v>21</v>
      </c>
    </row>
    <row r="246">
      <c r="A246" s="16">
        <v>243.0</v>
      </c>
      <c r="B246" s="17" t="s">
        <v>23</v>
      </c>
      <c r="C246" s="17" t="s">
        <v>377</v>
      </c>
      <c r="D246" s="17" t="s">
        <v>543</v>
      </c>
      <c r="E246" s="17">
        <v>43101.0</v>
      </c>
      <c r="F246" s="19" t="s">
        <v>544</v>
      </c>
      <c r="G246" s="17" t="s">
        <v>52</v>
      </c>
      <c r="H246" s="59" t="s">
        <v>545</v>
      </c>
      <c r="I246" s="20" t="s">
        <v>21</v>
      </c>
    </row>
    <row r="247">
      <c r="A247" s="16">
        <v>244.0</v>
      </c>
      <c r="B247" s="17" t="s">
        <v>72</v>
      </c>
      <c r="C247" s="17" t="s">
        <v>244</v>
      </c>
      <c r="D247" s="17" t="s">
        <v>153</v>
      </c>
      <c r="E247" s="61">
        <v>43070.0</v>
      </c>
      <c r="F247" s="19" t="s">
        <v>546</v>
      </c>
      <c r="G247" s="17" t="s">
        <v>432</v>
      </c>
      <c r="H247" s="17" t="s">
        <v>547</v>
      </c>
      <c r="I247" s="20" t="s">
        <v>21</v>
      </c>
    </row>
    <row r="248">
      <c r="A248" s="16">
        <v>245.0</v>
      </c>
      <c r="B248" s="17" t="s">
        <v>23</v>
      </c>
      <c r="C248" s="17" t="s">
        <v>39</v>
      </c>
      <c r="D248" s="35" t="s">
        <v>548</v>
      </c>
      <c r="E248" s="18">
        <v>43059.0</v>
      </c>
      <c r="F248" s="19" t="s">
        <v>324</v>
      </c>
      <c r="G248" s="17" t="s">
        <v>19</v>
      </c>
      <c r="H248" s="17" t="s">
        <v>549</v>
      </c>
      <c r="I248" s="20" t="s">
        <v>21</v>
      </c>
    </row>
    <row r="249">
      <c r="A249" s="16">
        <v>246.0</v>
      </c>
      <c r="B249" s="17" t="s">
        <v>23</v>
      </c>
      <c r="C249" s="17" t="s">
        <v>16</v>
      </c>
      <c r="D249" s="17" t="s">
        <v>516</v>
      </c>
      <c r="E249" s="55">
        <v>43102.0</v>
      </c>
      <c r="F249" s="19" t="s">
        <v>514</v>
      </c>
      <c r="G249" s="17" t="s">
        <v>42</v>
      </c>
      <c r="H249" s="63" t="s">
        <v>28</v>
      </c>
      <c r="I249" s="20" t="s">
        <v>21</v>
      </c>
    </row>
    <row r="250">
      <c r="A250" s="16">
        <v>247.0</v>
      </c>
      <c r="B250" s="17" t="s">
        <v>23</v>
      </c>
      <c r="C250" s="17" t="s">
        <v>39</v>
      </c>
      <c r="D250" s="17" t="s">
        <v>550</v>
      </c>
      <c r="E250" s="55">
        <v>43102.0</v>
      </c>
      <c r="F250" s="19" t="s">
        <v>551</v>
      </c>
      <c r="G250" s="17" t="s">
        <v>231</v>
      </c>
      <c r="H250" s="63" t="s">
        <v>28</v>
      </c>
      <c r="I250" s="20" t="s">
        <v>21</v>
      </c>
    </row>
    <row r="251">
      <c r="A251" s="16">
        <v>248.0</v>
      </c>
      <c r="B251" s="17" t="s">
        <v>72</v>
      </c>
      <c r="C251" s="17" t="s">
        <v>377</v>
      </c>
      <c r="D251" s="17" t="s">
        <v>153</v>
      </c>
      <c r="E251" s="17" t="s">
        <v>28</v>
      </c>
      <c r="F251" s="19" t="s">
        <v>552</v>
      </c>
      <c r="G251" s="17" t="s">
        <v>231</v>
      </c>
      <c r="H251" s="17" t="s">
        <v>28</v>
      </c>
      <c r="I251" s="20" t="s">
        <v>21</v>
      </c>
    </row>
    <row r="252" ht="17.25" customHeight="1">
      <c r="A252" s="16">
        <v>249.0</v>
      </c>
      <c r="B252" s="17" t="s">
        <v>23</v>
      </c>
      <c r="C252" s="17" t="s">
        <v>39</v>
      </c>
      <c r="D252" s="35" t="s">
        <v>94</v>
      </c>
      <c r="E252" s="18">
        <v>43160.0</v>
      </c>
      <c r="F252" s="19" t="s">
        <v>553</v>
      </c>
      <c r="G252" s="17" t="s">
        <v>432</v>
      </c>
      <c r="H252" s="64" t="s">
        <v>28</v>
      </c>
      <c r="I252" s="20" t="s">
        <v>21</v>
      </c>
    </row>
    <row r="253">
      <c r="A253" s="16">
        <v>250.0</v>
      </c>
      <c r="B253" s="17" t="s">
        <v>23</v>
      </c>
      <c r="C253" s="17" t="s">
        <v>554</v>
      </c>
      <c r="D253" s="35" t="s">
        <v>555</v>
      </c>
      <c r="E253" s="55">
        <v>43102.0</v>
      </c>
      <c r="F253" s="19" t="s">
        <v>556</v>
      </c>
      <c r="G253" s="17" t="s">
        <v>231</v>
      </c>
      <c r="H253" s="64" t="s">
        <v>557</v>
      </c>
      <c r="I253" s="20" t="s">
        <v>21</v>
      </c>
    </row>
    <row r="254">
      <c r="A254" s="16">
        <v>251.0</v>
      </c>
      <c r="B254" s="17" t="s">
        <v>23</v>
      </c>
      <c r="C254" s="17" t="s">
        <v>16</v>
      </c>
      <c r="D254" s="35" t="s">
        <v>558</v>
      </c>
      <c r="E254" s="17" t="s">
        <v>28</v>
      </c>
      <c r="F254" s="19" t="s">
        <v>559</v>
      </c>
      <c r="G254" s="17" t="s">
        <v>231</v>
      </c>
      <c r="H254" s="64" t="s">
        <v>557</v>
      </c>
      <c r="I254" s="20" t="s">
        <v>21</v>
      </c>
    </row>
    <row r="255">
      <c r="A255" s="16">
        <v>252.0</v>
      </c>
      <c r="B255" s="17" t="s">
        <v>23</v>
      </c>
      <c r="C255" s="17" t="s">
        <v>16</v>
      </c>
      <c r="D255" s="35" t="s">
        <v>558</v>
      </c>
      <c r="E255" s="55">
        <v>43103.0</v>
      </c>
      <c r="F255" s="19" t="s">
        <v>560</v>
      </c>
      <c r="G255" s="17" t="s">
        <v>42</v>
      </c>
      <c r="H255" s="17" t="s">
        <v>557</v>
      </c>
      <c r="I255" s="20" t="s">
        <v>21</v>
      </c>
    </row>
    <row r="256">
      <c r="A256" s="16">
        <f t="shared" ref="A256:A302" si="1">A255+1</f>
        <v>253</v>
      </c>
      <c r="B256" s="17" t="s">
        <v>23</v>
      </c>
      <c r="C256" s="17" t="s">
        <v>39</v>
      </c>
      <c r="D256" s="35" t="s">
        <v>80</v>
      </c>
      <c r="E256" s="55">
        <v>43101.0</v>
      </c>
      <c r="F256" s="19" t="s">
        <v>561</v>
      </c>
      <c r="G256" s="17" t="s">
        <v>42</v>
      </c>
      <c r="H256" s="17" t="s">
        <v>28</v>
      </c>
      <c r="I256" s="20" t="s">
        <v>21</v>
      </c>
    </row>
    <row r="257">
      <c r="A257" s="16">
        <f t="shared" si="1"/>
        <v>254</v>
      </c>
      <c r="B257" s="64" t="s">
        <v>72</v>
      </c>
      <c r="C257" s="64" t="s">
        <v>16</v>
      </c>
      <c r="D257" s="64" t="s">
        <v>125</v>
      </c>
      <c r="E257" s="65">
        <v>42797.0</v>
      </c>
      <c r="F257" s="66" t="s">
        <v>562</v>
      </c>
      <c r="G257" s="17" t="s">
        <v>19</v>
      </c>
      <c r="H257" s="64" t="s">
        <v>563</v>
      </c>
      <c r="I257" s="20" t="s">
        <v>21</v>
      </c>
    </row>
    <row r="258">
      <c r="A258" s="16">
        <f t="shared" si="1"/>
        <v>255</v>
      </c>
      <c r="B258" s="64" t="s">
        <v>72</v>
      </c>
      <c r="C258" s="64" t="s">
        <v>39</v>
      </c>
      <c r="D258" s="64" t="s">
        <v>564</v>
      </c>
      <c r="E258" s="67">
        <v>43104.0</v>
      </c>
      <c r="F258" s="66" t="s">
        <v>565</v>
      </c>
      <c r="G258" s="17" t="s">
        <v>19</v>
      </c>
      <c r="H258" s="64" t="s">
        <v>566</v>
      </c>
      <c r="I258" s="20" t="s">
        <v>21</v>
      </c>
    </row>
    <row r="259">
      <c r="A259" s="16">
        <f t="shared" si="1"/>
        <v>256</v>
      </c>
      <c r="B259" s="64" t="s">
        <v>23</v>
      </c>
      <c r="C259" s="64" t="s">
        <v>16</v>
      </c>
      <c r="D259" s="64" t="s">
        <v>567</v>
      </c>
      <c r="E259" s="68">
        <v>43105.0</v>
      </c>
      <c r="F259" s="66" t="s">
        <v>311</v>
      </c>
      <c r="G259" s="17" t="s">
        <v>42</v>
      </c>
      <c r="H259" s="64" t="s">
        <v>568</v>
      </c>
      <c r="I259" s="20" t="s">
        <v>21</v>
      </c>
    </row>
    <row r="260">
      <c r="A260" s="16">
        <f t="shared" si="1"/>
        <v>257</v>
      </c>
      <c r="B260" s="64" t="s">
        <v>72</v>
      </c>
      <c r="C260" s="64" t="s">
        <v>16</v>
      </c>
      <c r="D260" s="64" t="s">
        <v>564</v>
      </c>
      <c r="E260" s="68">
        <v>43105.0</v>
      </c>
      <c r="F260" s="70" t="s">
        <v>569</v>
      </c>
      <c r="G260" s="17" t="s">
        <v>45</v>
      </c>
      <c r="H260" s="64" t="s">
        <v>570</v>
      </c>
      <c r="I260" s="20" t="s">
        <v>21</v>
      </c>
    </row>
    <row r="261">
      <c r="A261" s="16">
        <f t="shared" si="1"/>
        <v>258</v>
      </c>
      <c r="B261" s="64" t="s">
        <v>72</v>
      </c>
      <c r="C261" s="64" t="s">
        <v>39</v>
      </c>
      <c r="D261" s="64" t="s">
        <v>571</v>
      </c>
      <c r="E261" s="68">
        <v>42967.0</v>
      </c>
      <c r="F261" s="70" t="s">
        <v>572</v>
      </c>
      <c r="G261" s="17" t="s">
        <v>42</v>
      </c>
      <c r="H261" s="17" t="s">
        <v>28</v>
      </c>
      <c r="I261" s="20" t="s">
        <v>21</v>
      </c>
    </row>
    <row r="262">
      <c r="A262" s="16">
        <f t="shared" si="1"/>
        <v>259</v>
      </c>
      <c r="B262" s="64" t="s">
        <v>23</v>
      </c>
      <c r="C262" s="64" t="s">
        <v>39</v>
      </c>
      <c r="D262" s="64" t="s">
        <v>573</v>
      </c>
      <c r="E262" s="18">
        <v>43222.0</v>
      </c>
      <c r="F262" s="66" t="s">
        <v>574</v>
      </c>
      <c r="G262" s="17" t="s">
        <v>231</v>
      </c>
      <c r="H262" s="64" t="s">
        <v>575</v>
      </c>
      <c r="I262" s="20" t="s">
        <v>21</v>
      </c>
    </row>
    <row r="263">
      <c r="A263" s="16">
        <f t="shared" si="1"/>
        <v>260</v>
      </c>
      <c r="B263" s="64" t="s">
        <v>23</v>
      </c>
      <c r="C263" s="64" t="s">
        <v>39</v>
      </c>
      <c r="D263" s="72" t="s">
        <v>576</v>
      </c>
      <c r="E263" s="18">
        <v>43253.0</v>
      </c>
      <c r="F263" s="66" t="s">
        <v>577</v>
      </c>
      <c r="G263" s="17" t="s">
        <v>432</v>
      </c>
      <c r="H263" s="64" t="s">
        <v>578</v>
      </c>
      <c r="I263" s="73" t="s">
        <v>21</v>
      </c>
    </row>
    <row r="264">
      <c r="A264" s="16">
        <f t="shared" si="1"/>
        <v>261</v>
      </c>
      <c r="B264" s="64" t="s">
        <v>23</v>
      </c>
      <c r="C264" s="64" t="s">
        <v>39</v>
      </c>
      <c r="D264" s="64" t="s">
        <v>579</v>
      </c>
      <c r="E264" s="18">
        <v>43101.0</v>
      </c>
      <c r="F264" s="66" t="s">
        <v>580</v>
      </c>
      <c r="G264" s="17" t="s">
        <v>231</v>
      </c>
      <c r="H264" s="64" t="s">
        <v>581</v>
      </c>
      <c r="I264" s="73" t="s">
        <v>21</v>
      </c>
    </row>
    <row r="265">
      <c r="A265" s="16">
        <f t="shared" si="1"/>
        <v>262</v>
      </c>
      <c r="B265" s="64" t="s">
        <v>72</v>
      </c>
      <c r="C265" s="64" t="s">
        <v>39</v>
      </c>
      <c r="D265" s="64" t="s">
        <v>316</v>
      </c>
      <c r="E265" s="65">
        <v>42797.0</v>
      </c>
      <c r="F265" s="70" t="s">
        <v>582</v>
      </c>
      <c r="G265" s="17" t="s">
        <v>19</v>
      </c>
      <c r="H265" s="64" t="s">
        <v>583</v>
      </c>
      <c r="I265" s="73" t="s">
        <v>21</v>
      </c>
    </row>
    <row r="266">
      <c r="A266" s="16">
        <f t="shared" si="1"/>
        <v>263</v>
      </c>
      <c r="B266" s="64" t="s">
        <v>72</v>
      </c>
      <c r="C266" s="64" t="s">
        <v>16</v>
      </c>
      <c r="D266" s="64" t="s">
        <v>564</v>
      </c>
      <c r="E266" s="65">
        <v>43126.0</v>
      </c>
      <c r="F266" s="70" t="s">
        <v>584</v>
      </c>
      <c r="G266" s="17" t="s">
        <v>19</v>
      </c>
      <c r="H266" s="64" t="s">
        <v>583</v>
      </c>
      <c r="I266" s="73" t="s">
        <v>21</v>
      </c>
    </row>
    <row r="267">
      <c r="A267" s="16">
        <f t="shared" si="1"/>
        <v>264</v>
      </c>
      <c r="B267" s="17" t="s">
        <v>585</v>
      </c>
      <c r="C267" s="17" t="s">
        <v>39</v>
      </c>
      <c r="D267" s="17" t="s">
        <v>586</v>
      </c>
      <c r="E267" s="18">
        <v>43314.0</v>
      </c>
      <c r="F267" s="19" t="s">
        <v>587</v>
      </c>
      <c r="G267" s="17" t="s">
        <v>588</v>
      </c>
      <c r="H267" s="64" t="s">
        <v>28</v>
      </c>
      <c r="I267" s="73" t="s">
        <v>21</v>
      </c>
    </row>
    <row r="268">
      <c r="A268" s="16">
        <f t="shared" si="1"/>
        <v>265</v>
      </c>
      <c r="B268" s="17" t="s">
        <v>72</v>
      </c>
      <c r="C268" s="17" t="s">
        <v>16</v>
      </c>
      <c r="D268" s="17" t="s">
        <v>191</v>
      </c>
      <c r="E268" s="18">
        <v>43145.0</v>
      </c>
      <c r="F268" s="19" t="s">
        <v>589</v>
      </c>
      <c r="G268" s="17" t="s">
        <v>590</v>
      </c>
      <c r="H268" s="64" t="s">
        <v>591</v>
      </c>
      <c r="I268" s="73" t="s">
        <v>21</v>
      </c>
    </row>
    <row r="269">
      <c r="A269" s="16">
        <f t="shared" si="1"/>
        <v>266</v>
      </c>
      <c r="B269" s="17" t="s">
        <v>23</v>
      </c>
      <c r="C269" s="17" t="s">
        <v>377</v>
      </c>
      <c r="D269" s="35" t="s">
        <v>592</v>
      </c>
      <c r="E269" s="17" t="s">
        <v>593</v>
      </c>
      <c r="F269" s="19" t="s">
        <v>594</v>
      </c>
      <c r="G269" s="17" t="s">
        <v>52</v>
      </c>
      <c r="H269" s="59" t="s">
        <v>595</v>
      </c>
      <c r="I269" s="73" t="s">
        <v>21</v>
      </c>
    </row>
    <row r="270">
      <c r="A270" s="16">
        <f t="shared" si="1"/>
        <v>267</v>
      </c>
      <c r="B270" s="17" t="s">
        <v>23</v>
      </c>
      <c r="C270" s="17" t="s">
        <v>39</v>
      </c>
      <c r="D270" s="17" t="s">
        <v>411</v>
      </c>
      <c r="E270" s="17" t="s">
        <v>596</v>
      </c>
      <c r="F270" s="19" t="s">
        <v>597</v>
      </c>
      <c r="G270" s="17" t="s">
        <v>432</v>
      </c>
      <c r="H270" s="64" t="s">
        <v>598</v>
      </c>
      <c r="I270" s="73" t="s">
        <v>21</v>
      </c>
    </row>
    <row r="271">
      <c r="A271" s="16">
        <f t="shared" si="1"/>
        <v>268</v>
      </c>
      <c r="B271" s="70" t="s">
        <v>72</v>
      </c>
      <c r="C271" s="64" t="s">
        <v>16</v>
      </c>
      <c r="D271" s="64" t="s">
        <v>368</v>
      </c>
      <c r="E271" s="67">
        <v>42797.0</v>
      </c>
      <c r="F271" s="66" t="s">
        <v>599</v>
      </c>
      <c r="G271" s="17" t="s">
        <v>19</v>
      </c>
      <c r="H271" s="64" t="s">
        <v>600</v>
      </c>
      <c r="I271" s="73" t="s">
        <v>21</v>
      </c>
    </row>
    <row r="272">
      <c r="A272" s="16">
        <f t="shared" si="1"/>
        <v>269</v>
      </c>
      <c r="B272" s="17" t="s">
        <v>601</v>
      </c>
      <c r="C272" s="17" t="s">
        <v>50</v>
      </c>
      <c r="D272" s="35" t="s">
        <v>522</v>
      </c>
      <c r="E272" s="54">
        <v>43154.0</v>
      </c>
      <c r="F272" s="19" t="s">
        <v>310</v>
      </c>
      <c r="G272" s="17" t="s">
        <v>602</v>
      </c>
      <c r="H272" s="59" t="s">
        <v>603</v>
      </c>
      <c r="I272" s="73" t="s">
        <v>21</v>
      </c>
    </row>
    <row r="273">
      <c r="A273" s="16">
        <f t="shared" si="1"/>
        <v>270</v>
      </c>
      <c r="B273" s="64" t="s">
        <v>601</v>
      </c>
      <c r="C273" s="64" t="s">
        <v>50</v>
      </c>
      <c r="D273" s="64" t="s">
        <v>153</v>
      </c>
      <c r="E273" s="65">
        <v>43155.0</v>
      </c>
      <c r="F273" s="70" t="s">
        <v>604</v>
      </c>
      <c r="G273" s="17" t="s">
        <v>52</v>
      </c>
      <c r="H273" s="64" t="s">
        <v>605</v>
      </c>
      <c r="I273" s="73" t="s">
        <v>21</v>
      </c>
    </row>
    <row r="274">
      <c r="A274" s="16">
        <f t="shared" si="1"/>
        <v>271</v>
      </c>
      <c r="B274" s="64" t="s">
        <v>23</v>
      </c>
      <c r="C274" s="64" t="s">
        <v>16</v>
      </c>
      <c r="D274" s="64" t="s">
        <v>606</v>
      </c>
      <c r="E274" s="74">
        <v>43103.0</v>
      </c>
      <c r="F274" s="66" t="s">
        <v>607</v>
      </c>
      <c r="G274" s="17" t="s">
        <v>52</v>
      </c>
      <c r="H274" s="64" t="s">
        <v>608</v>
      </c>
      <c r="I274" s="73" t="s">
        <v>21</v>
      </c>
    </row>
    <row r="275">
      <c r="A275" s="16">
        <f t="shared" si="1"/>
        <v>272</v>
      </c>
      <c r="B275" s="64" t="s">
        <v>72</v>
      </c>
      <c r="C275" s="64" t="s">
        <v>16</v>
      </c>
      <c r="D275" s="72" t="s">
        <v>609</v>
      </c>
      <c r="E275" s="74">
        <v>42801.0</v>
      </c>
      <c r="F275" s="70" t="s">
        <v>610</v>
      </c>
      <c r="G275" s="17" t="s">
        <v>52</v>
      </c>
      <c r="H275" s="64" t="s">
        <v>611</v>
      </c>
      <c r="I275" s="73" t="s">
        <v>21</v>
      </c>
    </row>
    <row r="276">
      <c r="A276" s="16">
        <f t="shared" si="1"/>
        <v>273</v>
      </c>
      <c r="B276" s="64" t="s">
        <v>23</v>
      </c>
      <c r="C276" s="64" t="s">
        <v>16</v>
      </c>
      <c r="D276" s="64" t="s">
        <v>612</v>
      </c>
      <c r="E276" s="74">
        <v>43102.0</v>
      </c>
      <c r="F276" s="70" t="s">
        <v>613</v>
      </c>
      <c r="G276" s="17" t="s">
        <v>231</v>
      </c>
      <c r="H276" s="64" t="s">
        <v>28</v>
      </c>
      <c r="I276" s="73" t="s">
        <v>21</v>
      </c>
    </row>
    <row r="277">
      <c r="A277" s="16">
        <f t="shared" si="1"/>
        <v>274</v>
      </c>
      <c r="B277" s="64" t="s">
        <v>23</v>
      </c>
      <c r="C277" s="64" t="s">
        <v>16</v>
      </c>
      <c r="D277" s="64" t="s">
        <v>614</v>
      </c>
      <c r="E277" s="65">
        <v>43186.0</v>
      </c>
      <c r="F277" s="70" t="s">
        <v>615</v>
      </c>
      <c r="G277" s="17" t="s">
        <v>588</v>
      </c>
      <c r="H277" s="64" t="s">
        <v>28</v>
      </c>
      <c r="I277" s="73" t="s">
        <v>21</v>
      </c>
    </row>
    <row r="278">
      <c r="A278" s="16">
        <f t="shared" si="1"/>
        <v>275</v>
      </c>
      <c r="B278" s="64" t="s">
        <v>23</v>
      </c>
      <c r="C278" s="64" t="s">
        <v>16</v>
      </c>
      <c r="D278" s="72" t="s">
        <v>592</v>
      </c>
      <c r="E278" s="68">
        <v>43162.0</v>
      </c>
      <c r="F278" s="66" t="s">
        <v>616</v>
      </c>
      <c r="G278" s="17" t="s">
        <v>590</v>
      </c>
      <c r="H278" s="64" t="s">
        <v>595</v>
      </c>
      <c r="I278" s="73" t="s">
        <v>21</v>
      </c>
    </row>
    <row r="279">
      <c r="A279" s="16">
        <f t="shared" si="1"/>
        <v>276</v>
      </c>
      <c r="B279" s="64" t="s">
        <v>23</v>
      </c>
      <c r="C279" s="64" t="s">
        <v>39</v>
      </c>
      <c r="D279" s="72" t="s">
        <v>592</v>
      </c>
      <c r="E279" s="64" t="s">
        <v>617</v>
      </c>
      <c r="F279" s="70" t="s">
        <v>618</v>
      </c>
      <c r="G279" s="17" t="s">
        <v>432</v>
      </c>
      <c r="H279" s="64" t="s">
        <v>595</v>
      </c>
      <c r="I279" s="73" t="s">
        <v>21</v>
      </c>
    </row>
    <row r="280">
      <c r="A280" s="16">
        <f t="shared" si="1"/>
        <v>277</v>
      </c>
      <c r="B280" s="70" t="s">
        <v>619</v>
      </c>
      <c r="C280" s="70" t="s">
        <v>620</v>
      </c>
      <c r="D280" s="76" t="str">
        <f>HYPERLINK("www.spelbutiken.se","Spelbutiken.se (Swe)")</f>
        <v>Spelbutiken.se (Swe)</v>
      </c>
      <c r="E280" s="68">
        <v>43162.0</v>
      </c>
      <c r="F280" s="77" t="s">
        <v>621</v>
      </c>
      <c r="G280" s="17" t="s">
        <v>54</v>
      </c>
      <c r="H280" s="64" t="s">
        <v>622</v>
      </c>
      <c r="I280" s="73" t="s">
        <v>21</v>
      </c>
    </row>
    <row r="281">
      <c r="A281" s="16">
        <f t="shared" si="1"/>
        <v>278</v>
      </c>
      <c r="B281" s="64" t="s">
        <v>23</v>
      </c>
      <c r="C281" s="64" t="s">
        <v>39</v>
      </c>
      <c r="D281" s="64" t="s">
        <v>623</v>
      </c>
      <c r="E281" s="64" t="s">
        <v>624</v>
      </c>
      <c r="F281" s="78" t="s">
        <v>625</v>
      </c>
      <c r="G281" s="17" t="s">
        <v>52</v>
      </c>
      <c r="H281" s="64" t="s">
        <v>626</v>
      </c>
      <c r="I281" s="73" t="s">
        <v>21</v>
      </c>
    </row>
    <row r="282">
      <c r="A282" s="16">
        <f t="shared" si="1"/>
        <v>279</v>
      </c>
      <c r="B282" s="64" t="s">
        <v>23</v>
      </c>
      <c r="C282" s="64" t="s">
        <v>16</v>
      </c>
      <c r="D282" s="72" t="s">
        <v>80</v>
      </c>
      <c r="E282" s="68">
        <v>43193.0</v>
      </c>
      <c r="F282" s="70" t="s">
        <v>627</v>
      </c>
      <c r="G282" s="17" t="s">
        <v>590</v>
      </c>
      <c r="H282" s="64" t="s">
        <v>28</v>
      </c>
      <c r="I282" s="73" t="s">
        <v>21</v>
      </c>
    </row>
    <row r="283">
      <c r="A283" s="16">
        <f t="shared" si="1"/>
        <v>280</v>
      </c>
      <c r="B283" s="64" t="s">
        <v>72</v>
      </c>
      <c r="C283" s="64"/>
      <c r="D283" s="64" t="s">
        <v>628</v>
      </c>
      <c r="E283" s="68">
        <v>43167.0</v>
      </c>
      <c r="F283" s="66" t="s">
        <v>629</v>
      </c>
      <c r="G283" s="17" t="s">
        <v>588</v>
      </c>
      <c r="H283" s="64" t="s">
        <v>28</v>
      </c>
      <c r="I283" s="73" t="s">
        <v>21</v>
      </c>
    </row>
    <row r="284">
      <c r="A284" s="16">
        <f t="shared" si="1"/>
        <v>281</v>
      </c>
      <c r="B284" s="79" t="s">
        <v>23</v>
      </c>
      <c r="C284" s="79" t="s">
        <v>16</v>
      </c>
      <c r="D284" s="80" t="s">
        <v>630</v>
      </c>
      <c r="E284" s="81">
        <v>43166.0</v>
      </c>
      <c r="F284" s="82" t="s">
        <v>631</v>
      </c>
      <c r="G284" s="17" t="s">
        <v>231</v>
      </c>
      <c r="H284" s="79" t="s">
        <v>28</v>
      </c>
      <c r="I284" s="73" t="s">
        <v>21</v>
      </c>
    </row>
    <row r="285">
      <c r="A285" s="16">
        <f t="shared" si="1"/>
        <v>282</v>
      </c>
      <c r="B285" s="64" t="s">
        <v>23</v>
      </c>
      <c r="C285" s="64" t="s">
        <v>39</v>
      </c>
      <c r="D285" s="64" t="s">
        <v>24</v>
      </c>
      <c r="E285" s="64" t="s">
        <v>632</v>
      </c>
      <c r="F285" s="66" t="s">
        <v>633</v>
      </c>
      <c r="G285" s="17" t="s">
        <v>432</v>
      </c>
      <c r="H285" s="64" t="s">
        <v>634</v>
      </c>
      <c r="I285" s="73" t="s">
        <v>21</v>
      </c>
    </row>
    <row r="286">
      <c r="A286" s="16">
        <f t="shared" si="1"/>
        <v>283</v>
      </c>
      <c r="B286" s="64" t="s">
        <v>23</v>
      </c>
      <c r="C286" s="79" t="s">
        <v>39</v>
      </c>
      <c r="D286" s="83" t="s">
        <v>635</v>
      </c>
      <c r="E286" s="64" t="s">
        <v>636</v>
      </c>
      <c r="F286" s="70" t="s">
        <v>637</v>
      </c>
      <c r="G286" s="17" t="s">
        <v>590</v>
      </c>
      <c r="H286" s="64" t="s">
        <v>638</v>
      </c>
      <c r="I286" s="73" t="s">
        <v>21</v>
      </c>
    </row>
    <row r="287">
      <c r="A287" s="16">
        <f t="shared" si="1"/>
        <v>284</v>
      </c>
      <c r="B287" s="64" t="s">
        <v>23</v>
      </c>
      <c r="C287" s="79" t="s">
        <v>39</v>
      </c>
      <c r="D287" s="83" t="s">
        <v>635</v>
      </c>
      <c r="E287" s="68">
        <v>42797.0</v>
      </c>
      <c r="F287" s="70" t="s">
        <v>639</v>
      </c>
      <c r="G287" s="17" t="s">
        <v>19</v>
      </c>
      <c r="H287" s="64" t="s">
        <v>638</v>
      </c>
      <c r="I287" s="73" t="s">
        <v>21</v>
      </c>
    </row>
    <row r="288">
      <c r="A288" s="16">
        <f t="shared" si="1"/>
        <v>285</v>
      </c>
      <c r="B288" s="64" t="s">
        <v>72</v>
      </c>
      <c r="C288" s="64" t="s">
        <v>39</v>
      </c>
      <c r="D288" s="64" t="s">
        <v>640</v>
      </c>
      <c r="E288" s="68">
        <v>42797.0</v>
      </c>
      <c r="F288" s="66" t="s">
        <v>117</v>
      </c>
      <c r="G288" s="17" t="s">
        <v>19</v>
      </c>
      <c r="H288" s="64" t="s">
        <v>641</v>
      </c>
      <c r="I288" s="73" t="s">
        <v>21</v>
      </c>
    </row>
    <row r="289">
      <c r="A289" s="16">
        <f t="shared" si="1"/>
        <v>286</v>
      </c>
      <c r="B289" s="64" t="s">
        <v>72</v>
      </c>
      <c r="C289" s="64" t="s">
        <v>39</v>
      </c>
      <c r="D289" s="64" t="s">
        <v>249</v>
      </c>
      <c r="E289" s="68">
        <v>43172.0</v>
      </c>
      <c r="F289" s="70" t="s">
        <v>642</v>
      </c>
      <c r="G289" s="17" t="s">
        <v>588</v>
      </c>
      <c r="H289" s="64" t="s">
        <v>643</v>
      </c>
      <c r="I289" s="73" t="s">
        <v>21</v>
      </c>
    </row>
    <row r="290">
      <c r="A290" s="16">
        <f t="shared" si="1"/>
        <v>287</v>
      </c>
      <c r="B290" s="64" t="s">
        <v>72</v>
      </c>
      <c r="C290" s="64" t="s">
        <v>16</v>
      </c>
      <c r="D290" s="64" t="s">
        <v>295</v>
      </c>
      <c r="E290" s="68">
        <v>43167.0</v>
      </c>
      <c r="F290" s="70" t="s">
        <v>644</v>
      </c>
      <c r="G290" s="17" t="s">
        <v>432</v>
      </c>
      <c r="H290" s="64" t="s">
        <v>645</v>
      </c>
      <c r="I290" s="73" t="s">
        <v>21</v>
      </c>
    </row>
    <row r="291">
      <c r="A291" s="16">
        <f t="shared" si="1"/>
        <v>288</v>
      </c>
      <c r="B291" s="64" t="s">
        <v>72</v>
      </c>
      <c r="C291" s="64" t="s">
        <v>50</v>
      </c>
      <c r="D291" s="64" t="s">
        <v>295</v>
      </c>
      <c r="E291" s="68">
        <v>43172.0</v>
      </c>
      <c r="F291" s="70" t="s">
        <v>646</v>
      </c>
      <c r="G291" s="17" t="s">
        <v>52</v>
      </c>
      <c r="H291" s="64" t="s">
        <v>645</v>
      </c>
      <c r="I291" s="73" t="s">
        <v>21</v>
      </c>
    </row>
    <row r="292">
      <c r="A292" s="16">
        <f t="shared" si="1"/>
        <v>289</v>
      </c>
      <c r="B292" s="64" t="s">
        <v>23</v>
      </c>
      <c r="C292" s="64" t="s">
        <v>39</v>
      </c>
      <c r="D292" s="64" t="s">
        <v>614</v>
      </c>
      <c r="E292" s="68">
        <v>43173.0</v>
      </c>
      <c r="F292" s="70" t="s">
        <v>647</v>
      </c>
      <c r="G292" s="17" t="s">
        <v>231</v>
      </c>
      <c r="H292" s="64" t="s">
        <v>28</v>
      </c>
      <c r="I292" s="73" t="s">
        <v>21</v>
      </c>
    </row>
    <row r="293">
      <c r="A293" s="16">
        <f t="shared" si="1"/>
        <v>290</v>
      </c>
      <c r="B293" s="64" t="s">
        <v>601</v>
      </c>
      <c r="C293" s="64" t="s">
        <v>39</v>
      </c>
      <c r="D293" s="64" t="s">
        <v>213</v>
      </c>
      <c r="E293" s="68">
        <v>43374.0</v>
      </c>
      <c r="F293" s="70" t="s">
        <v>648</v>
      </c>
      <c r="G293" s="17" t="s">
        <v>590</v>
      </c>
      <c r="H293" s="64" t="s">
        <v>649</v>
      </c>
      <c r="I293" s="73" t="s">
        <v>21</v>
      </c>
    </row>
    <row r="294">
      <c r="A294" s="16">
        <f t="shared" si="1"/>
        <v>291</v>
      </c>
      <c r="B294" s="64" t="s">
        <v>23</v>
      </c>
      <c r="C294" s="64" t="s">
        <v>16</v>
      </c>
      <c r="D294" s="72" t="s">
        <v>650</v>
      </c>
      <c r="E294" s="68">
        <v>43171.0</v>
      </c>
      <c r="F294" s="66" t="s">
        <v>651</v>
      </c>
      <c r="G294" s="17" t="s">
        <v>590</v>
      </c>
      <c r="H294" s="64" t="s">
        <v>28</v>
      </c>
      <c r="I294" s="73" t="s">
        <v>21</v>
      </c>
    </row>
    <row r="295">
      <c r="A295" s="16">
        <f t="shared" si="1"/>
        <v>292</v>
      </c>
      <c r="B295" s="17" t="s">
        <v>72</v>
      </c>
      <c r="C295" s="64" t="s">
        <v>16</v>
      </c>
      <c r="D295" s="64" t="s">
        <v>652</v>
      </c>
      <c r="E295" s="68">
        <v>43169.0</v>
      </c>
      <c r="F295" s="66" t="s">
        <v>653</v>
      </c>
      <c r="G295" s="17" t="s">
        <v>432</v>
      </c>
      <c r="H295" s="64" t="s">
        <v>654</v>
      </c>
      <c r="I295" s="73" t="s">
        <v>21</v>
      </c>
    </row>
    <row r="296">
      <c r="A296" s="16">
        <f t="shared" si="1"/>
        <v>293</v>
      </c>
      <c r="B296" s="64" t="s">
        <v>601</v>
      </c>
      <c r="C296" s="64" t="s">
        <v>16</v>
      </c>
      <c r="D296" s="64" t="s">
        <v>564</v>
      </c>
      <c r="E296" s="67">
        <v>43171.0</v>
      </c>
      <c r="F296" s="66" t="s">
        <v>272</v>
      </c>
      <c r="G296" s="17" t="s">
        <v>231</v>
      </c>
      <c r="H296" s="64" t="s">
        <v>28</v>
      </c>
      <c r="I296" s="73" t="s">
        <v>21</v>
      </c>
    </row>
    <row r="297">
      <c r="A297" s="16">
        <f t="shared" si="1"/>
        <v>294</v>
      </c>
      <c r="B297" s="64" t="s">
        <v>23</v>
      </c>
      <c r="C297" s="64" t="s">
        <v>39</v>
      </c>
      <c r="D297" s="64" t="s">
        <v>655</v>
      </c>
      <c r="E297" s="68">
        <v>43175.0</v>
      </c>
      <c r="F297" s="70" t="s">
        <v>656</v>
      </c>
      <c r="G297" s="17" t="s">
        <v>45</v>
      </c>
      <c r="H297" s="64" t="s">
        <v>28</v>
      </c>
      <c r="I297" s="73" t="s">
        <v>21</v>
      </c>
    </row>
    <row r="298">
      <c r="A298" s="16">
        <f t="shared" si="1"/>
        <v>295</v>
      </c>
      <c r="B298" s="64" t="s">
        <v>72</v>
      </c>
      <c r="C298" s="64" t="s">
        <v>39</v>
      </c>
      <c r="D298" s="64" t="s">
        <v>657</v>
      </c>
      <c r="E298" s="68">
        <v>43171.0</v>
      </c>
      <c r="F298" s="77" t="s">
        <v>658</v>
      </c>
      <c r="G298" s="17" t="s">
        <v>590</v>
      </c>
      <c r="H298" s="64" t="s">
        <v>28</v>
      </c>
      <c r="I298" s="73" t="s">
        <v>21</v>
      </c>
    </row>
    <row r="299">
      <c r="A299" s="16">
        <f t="shared" si="1"/>
        <v>296</v>
      </c>
      <c r="B299" s="64" t="s">
        <v>72</v>
      </c>
      <c r="C299" s="64" t="s">
        <v>16</v>
      </c>
      <c r="D299" s="64" t="s">
        <v>659</v>
      </c>
      <c r="E299" s="68">
        <v>43179.0</v>
      </c>
      <c r="F299" s="70" t="s">
        <v>660</v>
      </c>
      <c r="G299" s="17" t="s">
        <v>590</v>
      </c>
      <c r="H299" s="64" t="s">
        <v>28</v>
      </c>
      <c r="I299" s="73" t="s">
        <v>21</v>
      </c>
    </row>
    <row r="300">
      <c r="A300" s="16">
        <f t="shared" si="1"/>
        <v>297</v>
      </c>
      <c r="B300" s="64" t="s">
        <v>23</v>
      </c>
      <c r="C300" s="64" t="s">
        <v>16</v>
      </c>
      <c r="D300" s="64" t="s">
        <v>661</v>
      </c>
      <c r="E300" s="68">
        <v>43179.0</v>
      </c>
      <c r="F300" s="70" t="s">
        <v>514</v>
      </c>
      <c r="G300" s="17" t="s">
        <v>42</v>
      </c>
      <c r="H300" s="64" t="s">
        <v>28</v>
      </c>
      <c r="I300" s="73" t="s">
        <v>21</v>
      </c>
    </row>
    <row r="301">
      <c r="A301" s="16">
        <f t="shared" si="1"/>
        <v>298</v>
      </c>
      <c r="B301" s="64" t="s">
        <v>23</v>
      </c>
      <c r="C301" s="64" t="s">
        <v>39</v>
      </c>
      <c r="D301" s="64" t="s">
        <v>662</v>
      </c>
      <c r="E301" s="68">
        <v>43179.0</v>
      </c>
      <c r="F301" s="70" t="s">
        <v>663</v>
      </c>
      <c r="G301" s="17" t="s">
        <v>432</v>
      </c>
      <c r="H301" s="64" t="s">
        <v>28</v>
      </c>
      <c r="I301" s="73" t="s">
        <v>21</v>
      </c>
    </row>
    <row r="302">
      <c r="A302" s="16">
        <f t="shared" si="1"/>
        <v>299</v>
      </c>
      <c r="B302" s="64" t="s">
        <v>23</v>
      </c>
      <c r="C302" s="64" t="s">
        <v>39</v>
      </c>
      <c r="D302" s="64" t="s">
        <v>564</v>
      </c>
      <c r="E302" s="68">
        <v>43180.0</v>
      </c>
      <c r="F302" s="66" t="s">
        <v>664</v>
      </c>
      <c r="G302" s="17" t="s">
        <v>231</v>
      </c>
      <c r="H302" s="64" t="s">
        <v>665</v>
      </c>
      <c r="I302" s="73" t="s">
        <v>21</v>
      </c>
    </row>
    <row r="303">
      <c r="A303" s="16">
        <v>300.0</v>
      </c>
      <c r="B303" s="64" t="s">
        <v>72</v>
      </c>
      <c r="C303" s="64" t="s">
        <v>16</v>
      </c>
      <c r="D303" s="64" t="s">
        <v>666</v>
      </c>
      <c r="E303" s="68">
        <v>43181.0</v>
      </c>
      <c r="F303" s="70" t="s">
        <v>667</v>
      </c>
      <c r="G303" s="17" t="s">
        <v>52</v>
      </c>
      <c r="H303" s="64" t="s">
        <v>28</v>
      </c>
      <c r="I303" s="73" t="s">
        <v>21</v>
      </c>
    </row>
    <row r="304">
      <c r="A304" s="16">
        <f t="shared" ref="A304:A334" si="2">A303+1</f>
        <v>301</v>
      </c>
      <c r="B304" s="64" t="s">
        <v>72</v>
      </c>
      <c r="C304" s="64" t="s">
        <v>16</v>
      </c>
      <c r="D304" s="64" t="s">
        <v>668</v>
      </c>
      <c r="E304" s="68">
        <v>43184.0</v>
      </c>
      <c r="F304" s="70" t="s">
        <v>669</v>
      </c>
      <c r="G304" s="17" t="s">
        <v>45</v>
      </c>
      <c r="H304" s="64" t="s">
        <v>28</v>
      </c>
      <c r="I304" s="73" t="s">
        <v>21</v>
      </c>
    </row>
    <row r="305">
      <c r="A305" s="16">
        <f t="shared" si="2"/>
        <v>302</v>
      </c>
      <c r="B305" s="64" t="s">
        <v>72</v>
      </c>
      <c r="C305" s="64" t="s">
        <v>16</v>
      </c>
      <c r="D305" s="64" t="s">
        <v>670</v>
      </c>
      <c r="E305" s="68">
        <v>43168.0</v>
      </c>
      <c r="F305" s="70" t="s">
        <v>671</v>
      </c>
      <c r="G305" s="17" t="s">
        <v>432</v>
      </c>
      <c r="H305" s="64" t="s">
        <v>28</v>
      </c>
      <c r="I305" s="73" t="s">
        <v>21</v>
      </c>
    </row>
    <row r="306">
      <c r="A306" s="16">
        <f t="shared" si="2"/>
        <v>303</v>
      </c>
      <c r="B306" s="64" t="s">
        <v>23</v>
      </c>
      <c r="C306" s="64" t="s">
        <v>16</v>
      </c>
      <c r="D306" s="64" t="s">
        <v>564</v>
      </c>
      <c r="E306" s="68">
        <v>43187.0</v>
      </c>
      <c r="F306" s="66" t="s">
        <v>672</v>
      </c>
      <c r="G306" s="17" t="s">
        <v>19</v>
      </c>
      <c r="H306" s="64" t="s">
        <v>673</v>
      </c>
      <c r="I306" s="73" t="s">
        <v>21</v>
      </c>
    </row>
    <row r="307">
      <c r="A307" s="16">
        <f t="shared" si="2"/>
        <v>304</v>
      </c>
      <c r="B307" s="64" t="s">
        <v>23</v>
      </c>
      <c r="C307" s="64" t="s">
        <v>39</v>
      </c>
      <c r="D307" s="64" t="s">
        <v>408</v>
      </c>
      <c r="E307" s="68">
        <v>43175.0</v>
      </c>
      <c r="F307" s="66" t="s">
        <v>674</v>
      </c>
      <c r="G307" s="17" t="s">
        <v>52</v>
      </c>
      <c r="H307" s="64" t="s">
        <v>675</v>
      </c>
      <c r="I307" s="73" t="s">
        <v>21</v>
      </c>
    </row>
    <row r="308">
      <c r="A308" s="16">
        <f t="shared" si="2"/>
        <v>305</v>
      </c>
      <c r="B308" s="64" t="s">
        <v>23</v>
      </c>
      <c r="C308" s="64" t="s">
        <v>39</v>
      </c>
      <c r="D308" s="64" t="s">
        <v>676</v>
      </c>
      <c r="E308" s="68">
        <v>43187.0</v>
      </c>
      <c r="F308" s="66" t="s">
        <v>677</v>
      </c>
      <c r="G308" s="17" t="s">
        <v>590</v>
      </c>
      <c r="H308" s="64" t="s">
        <v>678</v>
      </c>
      <c r="I308" s="73" t="s">
        <v>21</v>
      </c>
    </row>
    <row r="309">
      <c r="A309" s="16">
        <f t="shared" si="2"/>
        <v>306</v>
      </c>
      <c r="B309" s="64" t="s">
        <v>23</v>
      </c>
      <c r="C309" s="64" t="s">
        <v>16</v>
      </c>
      <c r="D309" s="64" t="s">
        <v>28</v>
      </c>
      <c r="E309" s="84">
        <v>43160.0</v>
      </c>
      <c r="F309" s="70" t="s">
        <v>679</v>
      </c>
      <c r="G309" s="17" t="s">
        <v>52</v>
      </c>
      <c r="H309" s="64" t="s">
        <v>680</v>
      </c>
      <c r="I309" s="73" t="s">
        <v>21</v>
      </c>
    </row>
    <row r="310">
      <c r="A310" s="16">
        <f t="shared" si="2"/>
        <v>307</v>
      </c>
      <c r="B310" s="64" t="s">
        <v>23</v>
      </c>
      <c r="C310" s="64" t="s">
        <v>39</v>
      </c>
      <c r="D310" s="64" t="s">
        <v>623</v>
      </c>
      <c r="E310" s="64" t="s">
        <v>681</v>
      </c>
      <c r="F310" s="66" t="s">
        <v>682</v>
      </c>
      <c r="G310" s="17" t="s">
        <v>590</v>
      </c>
      <c r="H310" s="64" t="s">
        <v>683</v>
      </c>
      <c r="I310" s="73" t="s">
        <v>21</v>
      </c>
    </row>
    <row r="311">
      <c r="A311" s="16">
        <f t="shared" si="2"/>
        <v>308</v>
      </c>
      <c r="B311" s="64" t="s">
        <v>72</v>
      </c>
      <c r="C311" s="64" t="s">
        <v>39</v>
      </c>
      <c r="D311" s="72" t="s">
        <v>522</v>
      </c>
      <c r="E311" s="74">
        <v>43190.0</v>
      </c>
      <c r="F311" s="70" t="s">
        <v>684</v>
      </c>
      <c r="G311" s="17" t="s">
        <v>588</v>
      </c>
      <c r="H311" s="64" t="s">
        <v>28</v>
      </c>
      <c r="I311" s="73" t="s">
        <v>21</v>
      </c>
    </row>
    <row r="312">
      <c r="A312" s="16">
        <f t="shared" si="2"/>
        <v>309</v>
      </c>
      <c r="B312" s="64" t="s">
        <v>23</v>
      </c>
      <c r="C312" s="64" t="s">
        <v>39</v>
      </c>
      <c r="D312" s="64" t="s">
        <v>685</v>
      </c>
      <c r="E312" s="74">
        <v>43171.0</v>
      </c>
      <c r="F312" s="70" t="s">
        <v>597</v>
      </c>
      <c r="G312" s="17" t="s">
        <v>432</v>
      </c>
      <c r="H312" s="64" t="s">
        <v>28</v>
      </c>
      <c r="I312" s="73" t="s">
        <v>21</v>
      </c>
    </row>
    <row r="313">
      <c r="A313" s="16">
        <f t="shared" si="2"/>
        <v>310</v>
      </c>
      <c r="B313" s="64" t="s">
        <v>23</v>
      </c>
      <c r="C313" s="64" t="s">
        <v>16</v>
      </c>
      <c r="D313" s="64" t="s">
        <v>686</v>
      </c>
      <c r="E313" s="74">
        <v>43197.0</v>
      </c>
      <c r="F313" s="66" t="s">
        <v>687</v>
      </c>
      <c r="G313" s="17" t="s">
        <v>590</v>
      </c>
      <c r="H313" s="64" t="s">
        <v>688</v>
      </c>
      <c r="I313" s="73" t="s">
        <v>21</v>
      </c>
    </row>
    <row r="314">
      <c r="A314" s="16">
        <f t="shared" si="2"/>
        <v>311</v>
      </c>
      <c r="B314" s="64" t="s">
        <v>23</v>
      </c>
      <c r="C314" s="64" t="s">
        <v>39</v>
      </c>
      <c r="D314" s="64" t="s">
        <v>689</v>
      </c>
      <c r="E314" s="74">
        <v>43347.0</v>
      </c>
      <c r="F314" s="70" t="s">
        <v>690</v>
      </c>
      <c r="G314" s="17" t="s">
        <v>590</v>
      </c>
      <c r="H314" s="64" t="s">
        <v>28</v>
      </c>
      <c r="I314" s="73" t="s">
        <v>21</v>
      </c>
    </row>
    <row r="315">
      <c r="A315" s="16">
        <f t="shared" si="2"/>
        <v>312</v>
      </c>
      <c r="B315" s="64" t="s">
        <v>23</v>
      </c>
      <c r="C315" s="64" t="s">
        <v>16</v>
      </c>
      <c r="D315" s="64" t="s">
        <v>567</v>
      </c>
      <c r="E315" s="74">
        <v>43200.0</v>
      </c>
      <c r="F315" s="66" t="s">
        <v>691</v>
      </c>
      <c r="G315" s="17" t="s">
        <v>52</v>
      </c>
      <c r="H315" s="64" t="s">
        <v>692</v>
      </c>
      <c r="I315" s="73" t="s">
        <v>21</v>
      </c>
    </row>
    <row r="316">
      <c r="A316" s="16">
        <f t="shared" si="2"/>
        <v>313</v>
      </c>
      <c r="B316" s="64" t="s">
        <v>197</v>
      </c>
      <c r="C316" s="64" t="s">
        <v>39</v>
      </c>
      <c r="D316" s="64" t="s">
        <v>668</v>
      </c>
      <c r="E316" s="67">
        <v>43255.0</v>
      </c>
      <c r="F316" s="70" t="s">
        <v>693</v>
      </c>
      <c r="G316" s="17" t="s">
        <v>588</v>
      </c>
      <c r="H316" s="85"/>
      <c r="I316" s="73" t="s">
        <v>21</v>
      </c>
    </row>
    <row r="317">
      <c r="A317" s="16">
        <f t="shared" si="2"/>
        <v>314</v>
      </c>
      <c r="B317" s="64" t="s">
        <v>197</v>
      </c>
      <c r="C317" s="64" t="s">
        <v>16</v>
      </c>
      <c r="D317" s="64" t="s">
        <v>694</v>
      </c>
      <c r="E317" s="68">
        <v>42907.0</v>
      </c>
      <c r="F317" s="70" t="s">
        <v>695</v>
      </c>
      <c r="G317" s="17" t="s">
        <v>19</v>
      </c>
      <c r="H317" s="64" t="s">
        <v>696</v>
      </c>
      <c r="I317" s="73" t="s">
        <v>21</v>
      </c>
    </row>
    <row r="318">
      <c r="A318" s="16">
        <f t="shared" si="2"/>
        <v>315</v>
      </c>
      <c r="B318" s="64" t="s">
        <v>23</v>
      </c>
      <c r="C318" s="64" t="s">
        <v>39</v>
      </c>
      <c r="D318" s="64" t="s">
        <v>697</v>
      </c>
      <c r="E318" s="74">
        <v>43203.0</v>
      </c>
      <c r="F318" s="70" t="s">
        <v>320</v>
      </c>
      <c r="G318" s="17" t="s">
        <v>42</v>
      </c>
      <c r="H318" s="64" t="s">
        <v>698</v>
      </c>
      <c r="I318" s="73" t="s">
        <v>21</v>
      </c>
    </row>
    <row r="319">
      <c r="A319" s="16">
        <f t="shared" si="2"/>
        <v>316</v>
      </c>
      <c r="B319" s="64" t="s">
        <v>23</v>
      </c>
      <c r="C319" s="64" t="s">
        <v>39</v>
      </c>
      <c r="D319" s="64" t="s">
        <v>567</v>
      </c>
      <c r="E319" s="68">
        <v>43206.0</v>
      </c>
      <c r="F319" s="66" t="s">
        <v>699</v>
      </c>
      <c r="G319" s="17" t="s">
        <v>52</v>
      </c>
      <c r="H319" s="64" t="s">
        <v>700</v>
      </c>
      <c r="I319" s="73" t="s">
        <v>21</v>
      </c>
    </row>
    <row r="320">
      <c r="A320" s="16">
        <f t="shared" si="2"/>
        <v>317</v>
      </c>
      <c r="B320" s="64" t="s">
        <v>23</v>
      </c>
      <c r="C320" s="64" t="s">
        <v>39</v>
      </c>
      <c r="D320" s="72" t="s">
        <v>576</v>
      </c>
      <c r="E320" s="68">
        <v>43199.0</v>
      </c>
      <c r="F320" s="66" t="s">
        <v>701</v>
      </c>
      <c r="G320" s="17" t="s">
        <v>432</v>
      </c>
      <c r="H320" s="64" t="s">
        <v>702</v>
      </c>
      <c r="I320" s="73" t="s">
        <v>21</v>
      </c>
    </row>
    <row r="321">
      <c r="A321" s="16">
        <f t="shared" si="2"/>
        <v>318</v>
      </c>
      <c r="B321" s="64" t="s">
        <v>23</v>
      </c>
      <c r="C321" s="64" t="s">
        <v>39</v>
      </c>
      <c r="D321" s="72" t="s">
        <v>703</v>
      </c>
      <c r="E321" s="68">
        <v>43204.0</v>
      </c>
      <c r="F321" s="66" t="s">
        <v>704</v>
      </c>
      <c r="G321" s="17" t="s">
        <v>590</v>
      </c>
      <c r="H321" s="64" t="s">
        <v>28</v>
      </c>
      <c r="I321" s="73" t="s">
        <v>21</v>
      </c>
    </row>
    <row r="322">
      <c r="A322" s="16">
        <f t="shared" si="2"/>
        <v>319</v>
      </c>
      <c r="B322" s="64" t="s">
        <v>72</v>
      </c>
      <c r="C322" s="64" t="s">
        <v>244</v>
      </c>
      <c r="D322" s="72" t="s">
        <v>705</v>
      </c>
      <c r="E322" s="68" t="s">
        <v>706</v>
      </c>
      <c r="F322" s="66" t="s">
        <v>707</v>
      </c>
      <c r="G322" s="17" t="s">
        <v>432</v>
      </c>
      <c r="H322" s="64" t="s">
        <v>708</v>
      </c>
      <c r="I322" s="73" t="s">
        <v>21</v>
      </c>
    </row>
    <row r="323">
      <c r="A323" s="16">
        <f t="shared" si="2"/>
        <v>320</v>
      </c>
      <c r="B323" s="64" t="s">
        <v>525</v>
      </c>
      <c r="C323" s="64" t="s">
        <v>39</v>
      </c>
      <c r="D323" s="64" t="s">
        <v>709</v>
      </c>
      <c r="E323" s="64" t="s">
        <v>710</v>
      </c>
      <c r="F323" s="66" t="s">
        <v>711</v>
      </c>
      <c r="G323" s="17" t="s">
        <v>231</v>
      </c>
      <c r="H323" s="64" t="s">
        <v>712</v>
      </c>
      <c r="I323" s="73" t="s">
        <v>21</v>
      </c>
    </row>
    <row r="324">
      <c r="A324" s="16">
        <f t="shared" si="2"/>
        <v>321</v>
      </c>
      <c r="B324" s="64" t="s">
        <v>23</v>
      </c>
      <c r="C324" s="64" t="s">
        <v>39</v>
      </c>
      <c r="D324" s="64" t="s">
        <v>713</v>
      </c>
      <c r="E324" s="64" t="s">
        <v>714</v>
      </c>
      <c r="F324" s="66" t="s">
        <v>715</v>
      </c>
      <c r="G324" s="17" t="s">
        <v>588</v>
      </c>
      <c r="H324" s="64" t="s">
        <v>716</v>
      </c>
      <c r="I324" s="73" t="s">
        <v>21</v>
      </c>
    </row>
    <row r="325">
      <c r="A325" s="16">
        <f t="shared" si="2"/>
        <v>322</v>
      </c>
      <c r="B325" s="64" t="s">
        <v>23</v>
      </c>
      <c r="C325" s="64" t="s">
        <v>244</v>
      </c>
      <c r="D325" s="64" t="s">
        <v>717</v>
      </c>
      <c r="E325" s="64" t="s">
        <v>718</v>
      </c>
      <c r="F325" s="66" t="s">
        <v>719</v>
      </c>
      <c r="G325" s="17" t="s">
        <v>231</v>
      </c>
      <c r="H325" s="64" t="s">
        <v>720</v>
      </c>
      <c r="I325" s="73" t="s">
        <v>21</v>
      </c>
    </row>
    <row r="326">
      <c r="A326" s="16">
        <f t="shared" si="2"/>
        <v>323</v>
      </c>
      <c r="B326" s="64" t="s">
        <v>23</v>
      </c>
      <c r="C326" s="64" t="s">
        <v>244</v>
      </c>
      <c r="D326" s="72" t="s">
        <v>80</v>
      </c>
      <c r="E326" s="64" t="s">
        <v>718</v>
      </c>
      <c r="F326" s="66" t="s">
        <v>721</v>
      </c>
      <c r="G326" s="17" t="s">
        <v>590</v>
      </c>
      <c r="H326" s="64" t="s">
        <v>28</v>
      </c>
      <c r="I326" s="73" t="s">
        <v>21</v>
      </c>
    </row>
    <row r="327">
      <c r="A327" s="16">
        <f t="shared" si="2"/>
        <v>324</v>
      </c>
      <c r="B327" s="64" t="s">
        <v>23</v>
      </c>
      <c r="C327" s="64" t="s">
        <v>244</v>
      </c>
      <c r="D327" s="72" t="s">
        <v>722</v>
      </c>
      <c r="E327" s="64" t="s">
        <v>718</v>
      </c>
      <c r="F327" s="66" t="s">
        <v>723</v>
      </c>
      <c r="G327" s="17" t="s">
        <v>588</v>
      </c>
      <c r="H327" s="64" t="s">
        <v>724</v>
      </c>
      <c r="I327" s="73" t="s">
        <v>21</v>
      </c>
    </row>
    <row r="328">
      <c r="A328" s="16">
        <f t="shared" si="2"/>
        <v>325</v>
      </c>
      <c r="B328" s="64" t="s">
        <v>725</v>
      </c>
      <c r="C328" s="64" t="s">
        <v>39</v>
      </c>
      <c r="D328" s="64" t="s">
        <v>726</v>
      </c>
      <c r="E328" s="64" t="s">
        <v>718</v>
      </c>
      <c r="F328" s="66" t="s">
        <v>727</v>
      </c>
      <c r="G328" s="17" t="s">
        <v>588</v>
      </c>
      <c r="H328" s="64" t="s">
        <v>728</v>
      </c>
      <c r="I328" s="73" t="s">
        <v>21</v>
      </c>
    </row>
    <row r="329">
      <c r="A329" s="16">
        <f t="shared" si="2"/>
        <v>326</v>
      </c>
      <c r="B329" s="64" t="s">
        <v>72</v>
      </c>
      <c r="C329" s="64" t="s">
        <v>39</v>
      </c>
      <c r="D329" s="64" t="s">
        <v>125</v>
      </c>
      <c r="E329" s="64" t="s">
        <v>729</v>
      </c>
      <c r="F329" s="66" t="s">
        <v>730</v>
      </c>
      <c r="G329" s="17" t="s">
        <v>590</v>
      </c>
      <c r="H329" s="64" t="s">
        <v>731</v>
      </c>
      <c r="I329" s="73" t="s">
        <v>21</v>
      </c>
    </row>
    <row r="330">
      <c r="A330" s="16">
        <f t="shared" si="2"/>
        <v>327</v>
      </c>
      <c r="B330" s="64" t="s">
        <v>72</v>
      </c>
      <c r="C330" s="64" t="s">
        <v>39</v>
      </c>
      <c r="D330" s="72" t="s">
        <v>522</v>
      </c>
      <c r="E330" s="64" t="s">
        <v>732</v>
      </c>
      <c r="F330" s="66" t="s">
        <v>733</v>
      </c>
      <c r="G330" s="17" t="s">
        <v>588</v>
      </c>
      <c r="H330" s="64" t="s">
        <v>734</v>
      </c>
      <c r="I330" s="73" t="s">
        <v>21</v>
      </c>
    </row>
    <row r="331">
      <c r="A331" s="16">
        <f t="shared" si="2"/>
        <v>328</v>
      </c>
      <c r="B331" s="64" t="s">
        <v>601</v>
      </c>
      <c r="C331" s="64" t="s">
        <v>244</v>
      </c>
      <c r="D331" s="64" t="s">
        <v>147</v>
      </c>
      <c r="E331" s="64" t="s">
        <v>735</v>
      </c>
      <c r="F331" s="66" t="s">
        <v>736</v>
      </c>
      <c r="G331" s="17" t="s">
        <v>588</v>
      </c>
      <c r="H331" s="64" t="s">
        <v>737</v>
      </c>
      <c r="I331" s="73" t="s">
        <v>21</v>
      </c>
    </row>
    <row r="332">
      <c r="A332" s="16">
        <f t="shared" si="2"/>
        <v>329</v>
      </c>
      <c r="B332" s="64" t="s">
        <v>601</v>
      </c>
      <c r="C332" s="64" t="s">
        <v>39</v>
      </c>
      <c r="D332" s="64" t="s">
        <v>738</v>
      </c>
      <c r="E332" s="64" t="s">
        <v>729</v>
      </c>
      <c r="F332" s="66" t="s">
        <v>629</v>
      </c>
      <c r="G332" s="17" t="s">
        <v>588</v>
      </c>
      <c r="H332" s="64" t="s">
        <v>28</v>
      </c>
      <c r="I332" s="73" t="s">
        <v>21</v>
      </c>
    </row>
    <row r="333">
      <c r="A333" s="16">
        <f t="shared" si="2"/>
        <v>330</v>
      </c>
      <c r="B333" s="64" t="s">
        <v>601</v>
      </c>
      <c r="C333" s="64" t="s">
        <v>39</v>
      </c>
      <c r="D333" s="64" t="s">
        <v>147</v>
      </c>
      <c r="E333" s="64" t="s">
        <v>735</v>
      </c>
      <c r="F333" s="66" t="s">
        <v>739</v>
      </c>
      <c r="G333" s="17" t="s">
        <v>432</v>
      </c>
      <c r="H333" s="64" t="s">
        <v>28</v>
      </c>
      <c r="I333" s="73" t="s">
        <v>21</v>
      </c>
    </row>
    <row r="334">
      <c r="A334" s="16">
        <f t="shared" si="2"/>
        <v>331</v>
      </c>
      <c r="B334" s="64" t="s">
        <v>72</v>
      </c>
      <c r="C334" s="64" t="s">
        <v>39</v>
      </c>
      <c r="D334" s="72" t="s">
        <v>522</v>
      </c>
      <c r="E334" s="64" t="s">
        <v>740</v>
      </c>
      <c r="F334" s="66" t="s">
        <v>741</v>
      </c>
      <c r="G334" s="17" t="s">
        <v>588</v>
      </c>
      <c r="H334" s="64" t="s">
        <v>28</v>
      </c>
      <c r="I334" s="73" t="s">
        <v>21</v>
      </c>
    </row>
    <row r="335">
      <c r="A335" s="16">
        <v>332.0</v>
      </c>
      <c r="B335" s="64" t="s">
        <v>72</v>
      </c>
      <c r="C335" s="64" t="s">
        <v>39</v>
      </c>
      <c r="D335" s="72" t="s">
        <v>522</v>
      </c>
      <c r="E335" s="64" t="s">
        <v>710</v>
      </c>
      <c r="F335" s="66" t="s">
        <v>742</v>
      </c>
      <c r="G335" s="17" t="s">
        <v>588</v>
      </c>
      <c r="H335" s="64" t="s">
        <v>743</v>
      </c>
      <c r="I335" s="73" t="s">
        <v>21</v>
      </c>
    </row>
    <row r="336">
      <c r="A336" s="16">
        <v>333.0</v>
      </c>
      <c r="B336" s="64" t="s">
        <v>72</v>
      </c>
      <c r="C336" s="64" t="s">
        <v>39</v>
      </c>
      <c r="D336" s="64" t="s">
        <v>614</v>
      </c>
      <c r="E336" s="68">
        <v>43195.0</v>
      </c>
      <c r="F336" s="70" t="s">
        <v>744</v>
      </c>
      <c r="G336" s="17" t="s">
        <v>588</v>
      </c>
      <c r="H336" s="64" t="s">
        <v>28</v>
      </c>
      <c r="I336" s="73" t="s">
        <v>21</v>
      </c>
    </row>
    <row r="337">
      <c r="A337" s="16">
        <v>334.0</v>
      </c>
      <c r="B337" s="64" t="s">
        <v>23</v>
      </c>
      <c r="C337" s="64" t="s">
        <v>377</v>
      </c>
      <c r="D337" s="64" t="s">
        <v>745</v>
      </c>
      <c r="E337" s="64" t="s">
        <v>732</v>
      </c>
      <c r="F337" s="70" t="s">
        <v>746</v>
      </c>
      <c r="G337" s="17" t="s">
        <v>52</v>
      </c>
      <c r="H337" s="64" t="s">
        <v>28</v>
      </c>
      <c r="I337" s="73" t="s">
        <v>21</v>
      </c>
    </row>
    <row r="338">
      <c r="A338" s="16">
        <v>335.0</v>
      </c>
      <c r="B338" s="64" t="s">
        <v>72</v>
      </c>
      <c r="C338" s="64" t="s">
        <v>39</v>
      </c>
      <c r="D338" s="64" t="s">
        <v>295</v>
      </c>
      <c r="E338" s="68">
        <v>43225.0</v>
      </c>
      <c r="F338" s="70" t="s">
        <v>747</v>
      </c>
      <c r="G338" s="17" t="s">
        <v>588</v>
      </c>
      <c r="H338" s="64" t="s">
        <v>748</v>
      </c>
      <c r="I338" s="73" t="s">
        <v>21</v>
      </c>
    </row>
    <row r="339">
      <c r="A339" s="16">
        <v>336.0</v>
      </c>
      <c r="B339" s="64" t="s">
        <v>23</v>
      </c>
      <c r="C339" s="64" t="s">
        <v>39</v>
      </c>
      <c r="D339" s="72" t="s">
        <v>80</v>
      </c>
      <c r="E339" s="64" t="s">
        <v>749</v>
      </c>
      <c r="F339" s="82" t="s">
        <v>750</v>
      </c>
      <c r="G339" s="17" t="s">
        <v>42</v>
      </c>
      <c r="H339" s="64" t="s">
        <v>28</v>
      </c>
      <c r="I339" s="73" t="s">
        <v>21</v>
      </c>
    </row>
    <row r="340">
      <c r="A340" s="16">
        <v>337.0</v>
      </c>
      <c r="B340" s="64" t="s">
        <v>72</v>
      </c>
      <c r="C340" s="64" t="s">
        <v>244</v>
      </c>
      <c r="D340" s="64" t="s">
        <v>751</v>
      </c>
      <c r="E340" s="68">
        <v>43105.0</v>
      </c>
      <c r="F340" s="66" t="s">
        <v>752</v>
      </c>
      <c r="G340" s="17" t="s">
        <v>588</v>
      </c>
      <c r="H340" s="64" t="s">
        <v>28</v>
      </c>
      <c r="I340" s="73" t="s">
        <v>21</v>
      </c>
    </row>
    <row r="341">
      <c r="A341" s="16">
        <v>338.0</v>
      </c>
      <c r="B341" s="64" t="s">
        <v>23</v>
      </c>
      <c r="C341" s="64" t="s">
        <v>244</v>
      </c>
      <c r="D341" s="64" t="s">
        <v>753</v>
      </c>
      <c r="E341" s="68">
        <v>43136.0</v>
      </c>
      <c r="F341" s="70" t="s">
        <v>754</v>
      </c>
      <c r="G341" s="17" t="s">
        <v>590</v>
      </c>
      <c r="H341" s="64" t="s">
        <v>755</v>
      </c>
      <c r="I341" s="73" t="s">
        <v>21</v>
      </c>
    </row>
    <row r="342">
      <c r="A342" s="16">
        <v>339.0</v>
      </c>
      <c r="B342" s="64" t="s">
        <v>23</v>
      </c>
      <c r="C342" s="64" t="s">
        <v>244</v>
      </c>
      <c r="D342" s="64" t="s">
        <v>756</v>
      </c>
      <c r="E342" s="68">
        <v>43256.0</v>
      </c>
      <c r="F342" s="70" t="s">
        <v>757</v>
      </c>
      <c r="G342" s="17" t="s">
        <v>432</v>
      </c>
      <c r="H342" s="64" t="s">
        <v>755</v>
      </c>
      <c r="I342" s="73" t="s">
        <v>21</v>
      </c>
    </row>
    <row r="343">
      <c r="A343" s="16">
        <v>340.0</v>
      </c>
      <c r="B343" s="64" t="s">
        <v>72</v>
      </c>
      <c r="C343" s="64" t="s">
        <v>39</v>
      </c>
      <c r="D343" s="64" t="s">
        <v>758</v>
      </c>
      <c r="E343" s="68">
        <v>43409.0</v>
      </c>
      <c r="F343" s="70" t="s">
        <v>759</v>
      </c>
      <c r="G343" s="17" t="s">
        <v>588</v>
      </c>
      <c r="H343" s="64" t="s">
        <v>760</v>
      </c>
      <c r="I343" s="73" t="s">
        <v>21</v>
      </c>
    </row>
    <row r="344">
      <c r="A344" s="16">
        <v>341.0</v>
      </c>
      <c r="B344" s="64" t="s">
        <v>72</v>
      </c>
      <c r="C344" s="64" t="s">
        <v>39</v>
      </c>
      <c r="D344" s="64" t="s">
        <v>761</v>
      </c>
      <c r="E344" s="68">
        <v>43378.0</v>
      </c>
      <c r="F344" s="70" t="s">
        <v>762</v>
      </c>
      <c r="G344" s="17" t="s">
        <v>590</v>
      </c>
      <c r="H344" s="64" t="s">
        <v>28</v>
      </c>
      <c r="I344" s="73" t="s">
        <v>21</v>
      </c>
    </row>
    <row r="345">
      <c r="A345" s="16">
        <v>342.0</v>
      </c>
      <c r="B345" s="64" t="s">
        <v>72</v>
      </c>
      <c r="C345" s="64" t="s">
        <v>39</v>
      </c>
      <c r="D345" s="64" t="s">
        <v>763</v>
      </c>
      <c r="E345" s="68">
        <v>43439.0</v>
      </c>
      <c r="F345" s="70" t="s">
        <v>764</v>
      </c>
      <c r="G345" s="17" t="s">
        <v>590</v>
      </c>
      <c r="H345" s="64" t="s">
        <v>765</v>
      </c>
      <c r="I345" s="73" t="s">
        <v>21</v>
      </c>
    </row>
    <row r="346">
      <c r="A346" s="16">
        <v>343.0</v>
      </c>
      <c r="B346" s="64" t="s">
        <v>72</v>
      </c>
      <c r="C346" s="64" t="s">
        <v>244</v>
      </c>
      <c r="D346" s="72" t="s">
        <v>766</v>
      </c>
      <c r="E346" s="68">
        <v>43286.0</v>
      </c>
      <c r="F346" s="70" t="s">
        <v>767</v>
      </c>
      <c r="G346" s="17" t="s">
        <v>432</v>
      </c>
      <c r="H346" s="64" t="s">
        <v>768</v>
      </c>
      <c r="I346" s="73" t="s">
        <v>21</v>
      </c>
    </row>
    <row r="347">
      <c r="A347" s="16">
        <v>344.0</v>
      </c>
      <c r="B347" s="64" t="s">
        <v>197</v>
      </c>
      <c r="C347" s="64" t="s">
        <v>244</v>
      </c>
      <c r="D347" s="64" t="s">
        <v>769</v>
      </c>
      <c r="E347" s="68">
        <v>42797.0</v>
      </c>
      <c r="F347" s="70" t="s">
        <v>770</v>
      </c>
      <c r="G347" s="17" t="s">
        <v>19</v>
      </c>
      <c r="H347" s="64" t="s">
        <v>771</v>
      </c>
      <c r="I347" s="73" t="s">
        <v>21</v>
      </c>
    </row>
    <row r="348">
      <c r="A348" s="16">
        <v>345.0</v>
      </c>
      <c r="B348" s="64" t="s">
        <v>72</v>
      </c>
      <c r="C348" s="64" t="s">
        <v>16</v>
      </c>
      <c r="D348" s="64" t="s">
        <v>187</v>
      </c>
      <c r="E348" s="68">
        <v>43136.0</v>
      </c>
      <c r="F348" s="70" t="s">
        <v>772</v>
      </c>
      <c r="G348" s="17" t="s">
        <v>588</v>
      </c>
      <c r="H348" s="64" t="s">
        <v>28</v>
      </c>
      <c r="I348" s="73" t="s">
        <v>21</v>
      </c>
    </row>
    <row r="349">
      <c r="A349" s="16">
        <v>346.0</v>
      </c>
      <c r="B349" s="64" t="s">
        <v>72</v>
      </c>
      <c r="C349" s="64" t="s">
        <v>16</v>
      </c>
      <c r="D349" s="64" t="s">
        <v>773</v>
      </c>
      <c r="E349" s="68">
        <v>43195.0</v>
      </c>
      <c r="F349" s="70" t="s">
        <v>774</v>
      </c>
      <c r="G349" s="17" t="s">
        <v>432</v>
      </c>
      <c r="H349" s="64" t="s">
        <v>28</v>
      </c>
      <c r="I349" s="73" t="s">
        <v>21</v>
      </c>
    </row>
    <row r="350">
      <c r="A350" s="16">
        <v>347.0</v>
      </c>
      <c r="B350" s="64" t="s">
        <v>72</v>
      </c>
      <c r="C350" s="64" t="s">
        <v>16</v>
      </c>
      <c r="D350" s="72" t="s">
        <v>204</v>
      </c>
      <c r="E350" s="68">
        <v>43317.0</v>
      </c>
      <c r="F350" s="70" t="s">
        <v>775</v>
      </c>
      <c r="G350" s="17" t="s">
        <v>432</v>
      </c>
      <c r="H350" s="64" t="s">
        <v>28</v>
      </c>
      <c r="I350" s="73" t="s">
        <v>21</v>
      </c>
    </row>
    <row r="351">
      <c r="A351" s="16">
        <v>348.0</v>
      </c>
      <c r="B351" s="64" t="s">
        <v>23</v>
      </c>
      <c r="C351" s="64" t="s">
        <v>16</v>
      </c>
      <c r="D351" s="64" t="s">
        <v>40</v>
      </c>
      <c r="E351" s="68">
        <v>43241.0</v>
      </c>
      <c r="F351" s="70" t="s">
        <v>776</v>
      </c>
      <c r="G351" s="17" t="s">
        <v>590</v>
      </c>
      <c r="H351" s="64" t="s">
        <v>28</v>
      </c>
      <c r="I351" s="73" t="s">
        <v>21</v>
      </c>
    </row>
    <row r="352">
      <c r="A352" s="16">
        <v>349.0</v>
      </c>
      <c r="B352" s="64" t="s">
        <v>23</v>
      </c>
      <c r="C352" s="64" t="s">
        <v>16</v>
      </c>
      <c r="D352" s="64" t="s">
        <v>40</v>
      </c>
      <c r="E352" s="68">
        <v>43243.0</v>
      </c>
      <c r="F352" s="70" t="s">
        <v>777</v>
      </c>
      <c r="G352" s="17" t="s">
        <v>588</v>
      </c>
      <c r="H352" s="64" t="s">
        <v>778</v>
      </c>
      <c r="I352" s="73" t="s">
        <v>21</v>
      </c>
    </row>
    <row r="353">
      <c r="A353" s="16">
        <v>350.0</v>
      </c>
      <c r="B353" s="64" t="s">
        <v>197</v>
      </c>
      <c r="C353" s="64" t="s">
        <v>244</v>
      </c>
      <c r="D353" s="64" t="s">
        <v>779</v>
      </c>
      <c r="E353" s="64" t="s">
        <v>735</v>
      </c>
      <c r="F353" s="70" t="s">
        <v>780</v>
      </c>
      <c r="G353" s="17" t="s">
        <v>432</v>
      </c>
      <c r="H353" s="64" t="s">
        <v>28</v>
      </c>
      <c r="I353" s="73" t="s">
        <v>21</v>
      </c>
    </row>
    <row r="354">
      <c r="A354" s="16">
        <v>351.0</v>
      </c>
      <c r="B354" s="64" t="s">
        <v>15</v>
      </c>
      <c r="C354" s="64" t="s">
        <v>39</v>
      </c>
      <c r="D354" s="86" t="s">
        <v>781</v>
      </c>
      <c r="E354" s="87">
        <v>42979.0</v>
      </c>
      <c r="F354" s="88" t="s">
        <v>782</v>
      </c>
      <c r="G354" s="89" t="s">
        <v>19</v>
      </c>
      <c r="H354" s="64" t="s">
        <v>783</v>
      </c>
      <c r="I354" s="73" t="s">
        <v>21</v>
      </c>
    </row>
    <row r="355">
      <c r="A355" s="16">
        <v>352.0</v>
      </c>
      <c r="B355" s="64" t="s">
        <v>23</v>
      </c>
      <c r="C355" s="64" t="s">
        <v>39</v>
      </c>
      <c r="D355" s="64" t="s">
        <v>784</v>
      </c>
      <c r="E355" s="64" t="s">
        <v>785</v>
      </c>
      <c r="F355" s="70" t="s">
        <v>786</v>
      </c>
      <c r="G355" s="17" t="s">
        <v>787</v>
      </c>
      <c r="H355" s="64" t="s">
        <v>28</v>
      </c>
      <c r="I355" s="73" t="s">
        <v>21</v>
      </c>
    </row>
    <row r="356">
      <c r="A356" s="16">
        <v>353.0</v>
      </c>
      <c r="B356" s="64" t="s">
        <v>23</v>
      </c>
      <c r="C356" s="64" t="s">
        <v>16</v>
      </c>
      <c r="D356" s="64" t="s">
        <v>788</v>
      </c>
      <c r="E356" s="64" t="s">
        <v>789</v>
      </c>
      <c r="F356" s="70" t="s">
        <v>790</v>
      </c>
      <c r="G356" s="17" t="s">
        <v>432</v>
      </c>
      <c r="H356" s="64" t="s">
        <v>791</v>
      </c>
      <c r="I356" s="73" t="s">
        <v>21</v>
      </c>
    </row>
    <row r="357">
      <c r="A357" s="16">
        <v>354.0</v>
      </c>
      <c r="B357" s="17" t="s">
        <v>72</v>
      </c>
      <c r="C357" s="64" t="s">
        <v>39</v>
      </c>
      <c r="D357" s="64" t="s">
        <v>792</v>
      </c>
      <c r="E357" s="68">
        <v>43246.0</v>
      </c>
      <c r="F357" s="70" t="s">
        <v>793</v>
      </c>
      <c r="G357" s="17" t="s">
        <v>588</v>
      </c>
      <c r="H357" s="64" t="s">
        <v>28</v>
      </c>
      <c r="I357" s="73" t="s">
        <v>21</v>
      </c>
    </row>
    <row r="358">
      <c r="A358" s="16">
        <v>355.0</v>
      </c>
      <c r="B358" s="17" t="s">
        <v>23</v>
      </c>
      <c r="C358" s="64" t="s">
        <v>16</v>
      </c>
      <c r="D358" s="64" t="s">
        <v>40</v>
      </c>
      <c r="E358" s="68">
        <v>43318.0</v>
      </c>
      <c r="F358" s="70" t="s">
        <v>794</v>
      </c>
      <c r="G358" s="17" t="s">
        <v>590</v>
      </c>
      <c r="H358" s="64" t="s">
        <v>28</v>
      </c>
      <c r="I358" s="73" t="s">
        <v>21</v>
      </c>
    </row>
    <row r="359">
      <c r="A359" s="16">
        <v>356.0</v>
      </c>
      <c r="B359" s="17" t="s">
        <v>601</v>
      </c>
      <c r="C359" s="64" t="s">
        <v>16</v>
      </c>
      <c r="D359" s="64" t="s">
        <v>147</v>
      </c>
      <c r="E359" s="68">
        <v>43267.0</v>
      </c>
      <c r="F359" s="70" t="s">
        <v>795</v>
      </c>
      <c r="G359" s="17" t="s">
        <v>588</v>
      </c>
      <c r="H359" s="64" t="s">
        <v>28</v>
      </c>
      <c r="I359" s="73" t="s">
        <v>21</v>
      </c>
    </row>
    <row r="360">
      <c r="A360" s="16">
        <v>357.0</v>
      </c>
      <c r="B360" s="17" t="s">
        <v>15</v>
      </c>
      <c r="C360" s="64" t="s">
        <v>16</v>
      </c>
      <c r="D360" s="64" t="s">
        <v>796</v>
      </c>
      <c r="E360" s="68">
        <v>43268.0</v>
      </c>
      <c r="F360" s="70" t="s">
        <v>797</v>
      </c>
      <c r="G360" s="17" t="s">
        <v>588</v>
      </c>
      <c r="H360" s="64" t="s">
        <v>28</v>
      </c>
      <c r="I360" s="73" t="s">
        <v>21</v>
      </c>
    </row>
    <row r="361">
      <c r="A361" s="16">
        <v>358.0</v>
      </c>
      <c r="B361" s="66" t="s">
        <v>72</v>
      </c>
      <c r="C361" s="64" t="s">
        <v>16</v>
      </c>
      <c r="D361" s="64" t="s">
        <v>798</v>
      </c>
      <c r="E361" s="68">
        <v>43260.0</v>
      </c>
      <c r="F361" s="70" t="s">
        <v>799</v>
      </c>
      <c r="G361" s="17" t="s">
        <v>588</v>
      </c>
      <c r="H361" s="64" t="s">
        <v>28</v>
      </c>
      <c r="I361" s="73" t="s">
        <v>21</v>
      </c>
    </row>
    <row r="362">
      <c r="A362" s="16">
        <v>359.0</v>
      </c>
      <c r="B362" s="17" t="s">
        <v>23</v>
      </c>
      <c r="C362" s="64" t="s">
        <v>39</v>
      </c>
      <c r="D362" s="17" t="s">
        <v>28</v>
      </c>
      <c r="E362" s="17" t="s">
        <v>28</v>
      </c>
      <c r="F362" s="70" t="s">
        <v>800</v>
      </c>
      <c r="G362" s="17" t="s">
        <v>432</v>
      </c>
      <c r="H362" s="64" t="s">
        <v>801</v>
      </c>
      <c r="I362" s="73" t="s">
        <v>21</v>
      </c>
    </row>
    <row r="363">
      <c r="A363" s="16">
        <v>360.0</v>
      </c>
      <c r="B363" s="17" t="s">
        <v>23</v>
      </c>
      <c r="C363" s="64" t="s">
        <v>16</v>
      </c>
      <c r="D363" s="64" t="s">
        <v>662</v>
      </c>
      <c r="E363" s="68">
        <v>43279.0</v>
      </c>
      <c r="F363" s="70" t="s">
        <v>802</v>
      </c>
      <c r="G363" s="17" t="s">
        <v>588</v>
      </c>
      <c r="H363" s="64" t="s">
        <v>28</v>
      </c>
      <c r="I363" s="73" t="s">
        <v>21</v>
      </c>
    </row>
    <row r="364">
      <c r="A364" s="16">
        <v>361.0</v>
      </c>
      <c r="B364" s="17" t="s">
        <v>23</v>
      </c>
      <c r="C364" s="64" t="s">
        <v>16</v>
      </c>
      <c r="D364" s="64" t="s">
        <v>803</v>
      </c>
      <c r="E364" s="68">
        <v>43287.0</v>
      </c>
      <c r="F364" s="70" t="s">
        <v>804</v>
      </c>
      <c r="G364" s="17" t="s">
        <v>588</v>
      </c>
      <c r="H364" s="64" t="s">
        <v>805</v>
      </c>
      <c r="I364" s="73" t="s">
        <v>21</v>
      </c>
    </row>
    <row r="365">
      <c r="A365" s="16">
        <v>362.0</v>
      </c>
      <c r="B365" s="17" t="s">
        <v>23</v>
      </c>
      <c r="C365" s="64" t="s">
        <v>806</v>
      </c>
      <c r="D365" s="72" t="s">
        <v>807</v>
      </c>
      <c r="E365" s="68">
        <v>43281.0</v>
      </c>
      <c r="F365" s="70" t="s">
        <v>808</v>
      </c>
      <c r="G365" s="17" t="s">
        <v>52</v>
      </c>
      <c r="H365" s="64" t="s">
        <v>28</v>
      </c>
      <c r="I365" s="73" t="s">
        <v>21</v>
      </c>
    </row>
    <row r="366">
      <c r="A366" s="16">
        <v>363.0</v>
      </c>
      <c r="B366" s="17" t="s">
        <v>72</v>
      </c>
      <c r="C366" s="64" t="s">
        <v>39</v>
      </c>
      <c r="D366" s="72" t="s">
        <v>522</v>
      </c>
      <c r="E366" s="68">
        <v>43279.0</v>
      </c>
      <c r="F366" s="70" t="s">
        <v>809</v>
      </c>
      <c r="G366" s="17" t="s">
        <v>588</v>
      </c>
      <c r="H366" s="64" t="s">
        <v>28</v>
      </c>
      <c r="I366" s="73" t="s">
        <v>21</v>
      </c>
    </row>
    <row r="367">
      <c r="A367" s="16">
        <v>364.0</v>
      </c>
      <c r="B367" s="17" t="s">
        <v>601</v>
      </c>
      <c r="C367" s="64" t="s">
        <v>16</v>
      </c>
      <c r="D367" s="64" t="s">
        <v>810</v>
      </c>
      <c r="E367" s="68">
        <v>43258.0</v>
      </c>
      <c r="F367" s="70" t="s">
        <v>811</v>
      </c>
      <c r="G367" s="17" t="s">
        <v>588</v>
      </c>
      <c r="H367" s="64" t="s">
        <v>812</v>
      </c>
      <c r="I367" s="73" t="s">
        <v>21</v>
      </c>
    </row>
    <row r="368">
      <c r="A368" s="16">
        <v>365.0</v>
      </c>
      <c r="B368" s="17" t="s">
        <v>601</v>
      </c>
      <c r="C368" s="64" t="s">
        <v>39</v>
      </c>
      <c r="D368" s="64" t="s">
        <v>773</v>
      </c>
      <c r="E368" s="68">
        <v>43265.0</v>
      </c>
      <c r="F368" s="70" t="s">
        <v>813</v>
      </c>
      <c r="G368" s="17" t="s">
        <v>588</v>
      </c>
      <c r="H368" s="64" t="s">
        <v>28</v>
      </c>
      <c r="I368" s="73" t="s">
        <v>21</v>
      </c>
    </row>
    <row r="369">
      <c r="A369" s="16">
        <v>366.0</v>
      </c>
      <c r="B369" s="90" t="s">
        <v>23</v>
      </c>
      <c r="C369" s="90" t="s">
        <v>16</v>
      </c>
      <c r="D369" s="90" t="s">
        <v>814</v>
      </c>
      <c r="E369" s="91">
        <v>43291.0</v>
      </c>
      <c r="F369" s="92" t="s">
        <v>815</v>
      </c>
      <c r="G369" s="90" t="s">
        <v>590</v>
      </c>
      <c r="H369" s="90" t="s">
        <v>816</v>
      </c>
      <c r="I369" s="73" t="s">
        <v>21</v>
      </c>
    </row>
    <row r="370">
      <c r="A370" s="16">
        <v>367.0</v>
      </c>
      <c r="B370" s="90" t="s">
        <v>23</v>
      </c>
      <c r="C370" s="90" t="s">
        <v>39</v>
      </c>
      <c r="D370" s="90" t="s">
        <v>817</v>
      </c>
      <c r="E370" s="91">
        <v>43287.0</v>
      </c>
      <c r="F370" s="92" t="s">
        <v>818</v>
      </c>
      <c r="G370" s="90" t="s">
        <v>588</v>
      </c>
      <c r="H370" s="90" t="s">
        <v>819</v>
      </c>
      <c r="I370" s="73" t="s">
        <v>21</v>
      </c>
    </row>
    <row r="371">
      <c r="A371" s="16">
        <v>368.0</v>
      </c>
      <c r="B371" s="17" t="s">
        <v>72</v>
      </c>
      <c r="C371" s="90" t="s">
        <v>16</v>
      </c>
      <c r="D371" s="90" t="s">
        <v>125</v>
      </c>
      <c r="E371" s="91">
        <v>43293.0</v>
      </c>
      <c r="F371" s="92" t="s">
        <v>820</v>
      </c>
      <c r="G371" s="90" t="s">
        <v>590</v>
      </c>
      <c r="H371" s="90" t="s">
        <v>28</v>
      </c>
      <c r="I371" s="73" t="s">
        <v>21</v>
      </c>
    </row>
    <row r="372">
      <c r="A372" s="16">
        <v>369.0</v>
      </c>
      <c r="B372" s="17" t="s">
        <v>72</v>
      </c>
      <c r="C372" s="90" t="s">
        <v>16</v>
      </c>
      <c r="D372" s="90" t="s">
        <v>821</v>
      </c>
      <c r="E372" s="91">
        <v>43293.0</v>
      </c>
      <c r="F372" s="92" t="s">
        <v>822</v>
      </c>
      <c r="G372" s="90" t="s">
        <v>588</v>
      </c>
      <c r="H372" s="90" t="s">
        <v>28</v>
      </c>
      <c r="I372" s="73" t="s">
        <v>21</v>
      </c>
    </row>
    <row r="373">
      <c r="A373" s="16">
        <v>370.0</v>
      </c>
      <c r="B373" s="17" t="s">
        <v>72</v>
      </c>
      <c r="C373" s="90" t="s">
        <v>39</v>
      </c>
      <c r="D373" s="90" t="s">
        <v>823</v>
      </c>
      <c r="E373" s="91">
        <v>43279.0</v>
      </c>
      <c r="F373" s="92" t="s">
        <v>824</v>
      </c>
      <c r="G373" s="90" t="s">
        <v>588</v>
      </c>
      <c r="H373" s="90" t="s">
        <v>28</v>
      </c>
      <c r="I373" s="73" t="s">
        <v>21</v>
      </c>
    </row>
    <row r="374">
      <c r="A374" s="16">
        <v>371.0</v>
      </c>
      <c r="B374" s="64" t="s">
        <v>197</v>
      </c>
      <c r="C374" s="90" t="s">
        <v>39</v>
      </c>
      <c r="D374" s="90" t="s">
        <v>825</v>
      </c>
      <c r="E374" s="91">
        <v>43378.0</v>
      </c>
      <c r="F374" s="92" t="s">
        <v>826</v>
      </c>
      <c r="G374" s="90" t="s">
        <v>588</v>
      </c>
      <c r="H374" s="90" t="s">
        <v>28</v>
      </c>
      <c r="I374" s="73" t="s">
        <v>21</v>
      </c>
    </row>
    <row r="375">
      <c r="A375" s="16">
        <v>372.0</v>
      </c>
      <c r="B375" s="90" t="s">
        <v>23</v>
      </c>
      <c r="C375" s="90" t="s">
        <v>16</v>
      </c>
      <c r="D375" s="90" t="s">
        <v>827</v>
      </c>
      <c r="E375" s="90" t="s">
        <v>828</v>
      </c>
      <c r="F375" s="92" t="s">
        <v>829</v>
      </c>
      <c r="G375" s="90" t="s">
        <v>588</v>
      </c>
      <c r="H375" s="90"/>
      <c r="I375" s="73" t="s">
        <v>21</v>
      </c>
    </row>
    <row r="376">
      <c r="A376" s="16">
        <v>373.0</v>
      </c>
      <c r="B376" s="90" t="s">
        <v>28</v>
      </c>
      <c r="C376" s="90" t="s">
        <v>377</v>
      </c>
      <c r="D376" s="90" t="s">
        <v>28</v>
      </c>
      <c r="E376" s="91">
        <v>43289.0</v>
      </c>
      <c r="F376" s="92" t="s">
        <v>830</v>
      </c>
      <c r="G376" s="90" t="s">
        <v>590</v>
      </c>
      <c r="H376" s="90" t="s">
        <v>74</v>
      </c>
      <c r="I376" s="73" t="s">
        <v>21</v>
      </c>
    </row>
    <row r="377">
      <c r="A377" s="16">
        <v>374.0</v>
      </c>
      <c r="B377" s="17" t="s">
        <v>72</v>
      </c>
      <c r="C377" s="90" t="s">
        <v>39</v>
      </c>
      <c r="D377" s="90" t="s">
        <v>831</v>
      </c>
      <c r="E377" s="91">
        <v>43277.0</v>
      </c>
      <c r="F377" s="92" t="s">
        <v>832</v>
      </c>
      <c r="G377" s="90" t="s">
        <v>432</v>
      </c>
      <c r="H377" s="90" t="s">
        <v>28</v>
      </c>
      <c r="I377" s="73" t="s">
        <v>21</v>
      </c>
    </row>
    <row r="378">
      <c r="A378" s="16">
        <v>375.0</v>
      </c>
      <c r="B378" s="17" t="s">
        <v>72</v>
      </c>
      <c r="C378" s="90" t="s">
        <v>16</v>
      </c>
      <c r="D378" s="90" t="s">
        <v>833</v>
      </c>
      <c r="E378" s="91">
        <v>43294.0</v>
      </c>
      <c r="F378" s="92" t="s">
        <v>834</v>
      </c>
      <c r="G378" s="90" t="s">
        <v>590</v>
      </c>
      <c r="H378" s="90" t="s">
        <v>28</v>
      </c>
      <c r="I378" s="73" t="s">
        <v>21</v>
      </c>
    </row>
    <row r="379">
      <c r="A379" s="16">
        <v>376.0</v>
      </c>
      <c r="B379" s="90" t="s">
        <v>28</v>
      </c>
      <c r="C379" s="90" t="s">
        <v>16</v>
      </c>
      <c r="D379" s="90" t="s">
        <v>835</v>
      </c>
      <c r="E379" s="90" t="s">
        <v>28</v>
      </c>
      <c r="F379" s="92" t="s">
        <v>631</v>
      </c>
      <c r="G379" s="90" t="s">
        <v>231</v>
      </c>
      <c r="H379" s="90" t="s">
        <v>28</v>
      </c>
      <c r="I379" s="73" t="s">
        <v>21</v>
      </c>
    </row>
    <row r="380">
      <c r="A380" s="16">
        <v>377.0</v>
      </c>
      <c r="B380" s="64" t="s">
        <v>197</v>
      </c>
      <c r="C380" s="90" t="s">
        <v>39</v>
      </c>
      <c r="D380" s="90" t="s">
        <v>836</v>
      </c>
      <c r="E380" s="91">
        <v>43297.0</v>
      </c>
      <c r="F380" s="92" t="s">
        <v>837</v>
      </c>
      <c r="G380" s="90" t="s">
        <v>432</v>
      </c>
      <c r="H380" s="90" t="s">
        <v>838</v>
      </c>
      <c r="I380" s="73" t="s">
        <v>21</v>
      </c>
    </row>
    <row r="381">
      <c r="A381" s="16">
        <v>378.0</v>
      </c>
      <c r="B381" s="64" t="s">
        <v>197</v>
      </c>
      <c r="C381" s="90" t="s">
        <v>16</v>
      </c>
      <c r="D381" s="90" t="s">
        <v>668</v>
      </c>
      <c r="E381" s="91">
        <v>43290.0</v>
      </c>
      <c r="F381" s="92" t="s">
        <v>839</v>
      </c>
      <c r="G381" s="93" t="s">
        <v>432</v>
      </c>
      <c r="H381" s="90" t="s">
        <v>840</v>
      </c>
      <c r="I381" s="73" t="s">
        <v>21</v>
      </c>
    </row>
    <row r="382">
      <c r="A382" s="16">
        <v>379.0</v>
      </c>
      <c r="B382" s="17" t="s">
        <v>72</v>
      </c>
      <c r="C382" s="90" t="s">
        <v>39</v>
      </c>
      <c r="D382" s="72" t="s">
        <v>522</v>
      </c>
      <c r="E382" s="91">
        <v>43301.0</v>
      </c>
      <c r="F382" s="92" t="s">
        <v>841</v>
      </c>
      <c r="G382" s="90" t="s">
        <v>588</v>
      </c>
      <c r="H382" s="90" t="s">
        <v>28</v>
      </c>
      <c r="I382" s="73" t="s">
        <v>21</v>
      </c>
    </row>
    <row r="383">
      <c r="A383" s="16">
        <v>380.0</v>
      </c>
      <c r="B383" s="17" t="s">
        <v>72</v>
      </c>
      <c r="C383" s="64" t="s">
        <v>16</v>
      </c>
      <c r="D383" s="72" t="s">
        <v>522</v>
      </c>
      <c r="E383" s="68">
        <v>43302.0</v>
      </c>
      <c r="F383" s="70" t="s">
        <v>842</v>
      </c>
      <c r="G383" s="64" t="s">
        <v>843</v>
      </c>
      <c r="H383" s="64" t="s">
        <v>28</v>
      </c>
      <c r="I383" s="73" t="s">
        <v>21</v>
      </c>
    </row>
    <row r="384">
      <c r="A384" s="16">
        <v>381.0</v>
      </c>
      <c r="B384" s="94" t="s">
        <v>23</v>
      </c>
      <c r="C384" s="90" t="s">
        <v>16</v>
      </c>
      <c r="D384" s="90" t="s">
        <v>844</v>
      </c>
      <c r="E384" s="91">
        <v>43307.0</v>
      </c>
      <c r="F384" s="92" t="s">
        <v>845</v>
      </c>
      <c r="G384" s="90" t="s">
        <v>588</v>
      </c>
      <c r="H384" s="90" t="s">
        <v>846</v>
      </c>
      <c r="I384" s="73" t="s">
        <v>21</v>
      </c>
    </row>
    <row r="385">
      <c r="A385" s="16">
        <v>382.0</v>
      </c>
      <c r="B385" s="90" t="s">
        <v>23</v>
      </c>
      <c r="C385" s="90" t="s">
        <v>39</v>
      </c>
      <c r="D385" s="90" t="s">
        <v>28</v>
      </c>
      <c r="E385" s="91">
        <v>43167.0</v>
      </c>
      <c r="F385" s="92" t="s">
        <v>847</v>
      </c>
      <c r="G385" s="90" t="s">
        <v>588</v>
      </c>
      <c r="H385" s="90" t="s">
        <v>28</v>
      </c>
      <c r="I385" s="73" t="s">
        <v>21</v>
      </c>
    </row>
    <row r="386">
      <c r="A386" s="16">
        <v>383.0</v>
      </c>
      <c r="B386" s="90" t="s">
        <v>28</v>
      </c>
      <c r="C386" s="90" t="s">
        <v>39</v>
      </c>
      <c r="D386" s="90" t="s">
        <v>848</v>
      </c>
      <c r="E386" s="95">
        <v>43056.0</v>
      </c>
      <c r="F386" s="92" t="s">
        <v>849</v>
      </c>
      <c r="G386" s="90" t="s">
        <v>850</v>
      </c>
      <c r="H386" s="90" t="s">
        <v>851</v>
      </c>
      <c r="I386" s="73" t="s">
        <v>21</v>
      </c>
    </row>
    <row r="387">
      <c r="A387" s="16">
        <v>384.0</v>
      </c>
      <c r="B387" s="90" t="s">
        <v>23</v>
      </c>
      <c r="C387" s="90" t="s">
        <v>16</v>
      </c>
      <c r="D387" s="64" t="s">
        <v>40</v>
      </c>
      <c r="E387" s="91">
        <v>43198.0</v>
      </c>
      <c r="F387" s="92" t="s">
        <v>613</v>
      </c>
      <c r="G387" s="90" t="s">
        <v>231</v>
      </c>
      <c r="H387" s="90" t="s">
        <v>852</v>
      </c>
      <c r="I387" s="73" t="s">
        <v>21</v>
      </c>
    </row>
    <row r="388">
      <c r="A388" s="16">
        <v>385.0</v>
      </c>
      <c r="B388" s="17" t="s">
        <v>72</v>
      </c>
      <c r="C388" s="96" t="s">
        <v>39</v>
      </c>
      <c r="D388" s="96" t="s">
        <v>853</v>
      </c>
      <c r="E388" s="97">
        <v>43292.0</v>
      </c>
      <c r="F388" s="98" t="s">
        <v>854</v>
      </c>
      <c r="G388" s="96" t="s">
        <v>843</v>
      </c>
      <c r="H388" s="90" t="s">
        <v>28</v>
      </c>
      <c r="I388" s="73" t="s">
        <v>21</v>
      </c>
    </row>
    <row r="389">
      <c r="A389" s="16">
        <v>386.0</v>
      </c>
      <c r="B389" s="90" t="s">
        <v>72</v>
      </c>
      <c r="C389" s="90" t="s">
        <v>39</v>
      </c>
      <c r="D389" s="90" t="s">
        <v>668</v>
      </c>
      <c r="E389" s="91">
        <v>43298.0</v>
      </c>
      <c r="F389" s="92" t="s">
        <v>855</v>
      </c>
      <c r="G389" s="90" t="s">
        <v>588</v>
      </c>
      <c r="H389" s="90" t="s">
        <v>28</v>
      </c>
      <c r="I389" s="73" t="s">
        <v>21</v>
      </c>
    </row>
    <row r="390">
      <c r="A390" s="16">
        <v>387.0</v>
      </c>
      <c r="B390" s="90" t="s">
        <v>23</v>
      </c>
      <c r="C390" s="90" t="s">
        <v>39</v>
      </c>
      <c r="D390" s="90" t="s">
        <v>856</v>
      </c>
      <c r="E390" s="91">
        <v>43319.0</v>
      </c>
      <c r="F390" s="92" t="s">
        <v>857</v>
      </c>
      <c r="G390" s="90" t="s">
        <v>588</v>
      </c>
      <c r="H390" s="90" t="s">
        <v>28</v>
      </c>
      <c r="I390" s="73" t="s">
        <v>21</v>
      </c>
    </row>
    <row r="391">
      <c r="A391" s="16">
        <v>388.0</v>
      </c>
      <c r="B391" s="90" t="s">
        <v>197</v>
      </c>
      <c r="C391" s="90" t="s">
        <v>39</v>
      </c>
      <c r="D391" s="99" t="s">
        <v>858</v>
      </c>
      <c r="E391" s="90" t="s">
        <v>859</v>
      </c>
      <c r="F391" s="92" t="s">
        <v>860</v>
      </c>
      <c r="G391" s="90" t="s">
        <v>432</v>
      </c>
      <c r="H391" s="90" t="s">
        <v>28</v>
      </c>
      <c r="I391" s="73" t="s">
        <v>21</v>
      </c>
    </row>
    <row r="392">
      <c r="A392" s="16">
        <v>389.0</v>
      </c>
      <c r="B392" s="90" t="s">
        <v>28</v>
      </c>
      <c r="C392" s="90" t="s">
        <v>861</v>
      </c>
      <c r="D392" s="90" t="s">
        <v>862</v>
      </c>
      <c r="E392" s="91">
        <v>43139.0</v>
      </c>
      <c r="F392" s="92" t="s">
        <v>863</v>
      </c>
      <c r="G392" s="90" t="s">
        <v>588</v>
      </c>
      <c r="H392" s="90" t="s">
        <v>864</v>
      </c>
      <c r="I392" s="73" t="s">
        <v>21</v>
      </c>
    </row>
    <row r="393">
      <c r="A393" s="16">
        <v>390.0</v>
      </c>
      <c r="B393" s="17" t="s">
        <v>72</v>
      </c>
      <c r="C393" s="90" t="s">
        <v>244</v>
      </c>
      <c r="D393" s="100" t="s">
        <v>865</v>
      </c>
      <c r="E393" s="91">
        <v>43319.0</v>
      </c>
      <c r="F393" s="92" t="s">
        <v>866</v>
      </c>
      <c r="G393" s="90" t="s">
        <v>867</v>
      </c>
      <c r="H393" s="90" t="s">
        <v>28</v>
      </c>
      <c r="I393" s="73" t="s">
        <v>21</v>
      </c>
    </row>
    <row r="394">
      <c r="A394" s="16">
        <v>391.0</v>
      </c>
      <c r="B394" s="17" t="s">
        <v>28</v>
      </c>
      <c r="C394" s="90" t="s">
        <v>28</v>
      </c>
      <c r="D394" s="90" t="s">
        <v>28</v>
      </c>
      <c r="E394" s="91">
        <v>43321.0</v>
      </c>
      <c r="F394" s="92" t="s">
        <v>868</v>
      </c>
      <c r="G394" s="90" t="s">
        <v>843</v>
      </c>
      <c r="H394" s="90" t="s">
        <v>869</v>
      </c>
      <c r="I394" s="73" t="s">
        <v>21</v>
      </c>
    </row>
    <row r="395">
      <c r="A395" s="16">
        <v>392.0</v>
      </c>
      <c r="B395" s="90" t="s">
        <v>23</v>
      </c>
      <c r="C395" s="90" t="s">
        <v>39</v>
      </c>
      <c r="D395" s="99" t="s">
        <v>870</v>
      </c>
      <c r="E395" s="91">
        <v>43321.0</v>
      </c>
      <c r="F395" s="92" t="s">
        <v>871</v>
      </c>
      <c r="G395" s="90" t="s">
        <v>588</v>
      </c>
      <c r="H395" s="90" t="s">
        <v>872</v>
      </c>
      <c r="I395" s="73" t="s">
        <v>21</v>
      </c>
    </row>
    <row r="396">
      <c r="A396" s="16">
        <v>393.0</v>
      </c>
      <c r="B396" s="90" t="s">
        <v>23</v>
      </c>
      <c r="C396" s="90" t="s">
        <v>39</v>
      </c>
      <c r="D396" s="90" t="s">
        <v>848</v>
      </c>
      <c r="E396" s="90" t="s">
        <v>873</v>
      </c>
      <c r="F396" s="92" t="s">
        <v>874</v>
      </c>
      <c r="G396" s="90" t="s">
        <v>588</v>
      </c>
      <c r="H396" s="90" t="s">
        <v>28</v>
      </c>
      <c r="I396" s="73" t="s">
        <v>21</v>
      </c>
    </row>
    <row r="397">
      <c r="A397" s="16">
        <v>394.0</v>
      </c>
      <c r="B397" s="90" t="s">
        <v>23</v>
      </c>
      <c r="C397" s="90" t="s">
        <v>244</v>
      </c>
      <c r="D397" s="90" t="s">
        <v>875</v>
      </c>
      <c r="E397" s="90" t="s">
        <v>876</v>
      </c>
      <c r="F397" s="92" t="s">
        <v>877</v>
      </c>
      <c r="G397" s="90" t="s">
        <v>588</v>
      </c>
      <c r="H397" s="90" t="s">
        <v>878</v>
      </c>
      <c r="I397" s="73" t="s">
        <v>21</v>
      </c>
    </row>
    <row r="398">
      <c r="A398" s="16">
        <v>395.0</v>
      </c>
      <c r="B398" s="90" t="s">
        <v>23</v>
      </c>
      <c r="C398" s="90" t="s">
        <v>39</v>
      </c>
      <c r="D398" s="90" t="s">
        <v>879</v>
      </c>
      <c r="E398" s="90" t="s">
        <v>880</v>
      </c>
      <c r="F398" s="92" t="s">
        <v>881</v>
      </c>
      <c r="G398" s="90" t="s">
        <v>588</v>
      </c>
      <c r="H398" s="90" t="s">
        <v>882</v>
      </c>
      <c r="I398" s="73" t="s">
        <v>21</v>
      </c>
    </row>
    <row r="399">
      <c r="A399" s="16">
        <v>396.0</v>
      </c>
      <c r="B399" s="90" t="s">
        <v>28</v>
      </c>
      <c r="C399" s="90" t="s">
        <v>377</v>
      </c>
      <c r="D399" s="90" t="s">
        <v>883</v>
      </c>
      <c r="E399" s="91">
        <v>43227.0</v>
      </c>
      <c r="F399" s="92" t="s">
        <v>884</v>
      </c>
      <c r="G399" s="90" t="s">
        <v>850</v>
      </c>
      <c r="H399" s="90" t="s">
        <v>885</v>
      </c>
      <c r="I399" s="73" t="s">
        <v>21</v>
      </c>
    </row>
    <row r="400">
      <c r="A400" s="16">
        <v>397.0</v>
      </c>
      <c r="B400" s="90" t="s">
        <v>197</v>
      </c>
      <c r="C400" s="90" t="s">
        <v>39</v>
      </c>
      <c r="D400" s="90" t="s">
        <v>836</v>
      </c>
      <c r="E400" s="91">
        <v>43268.0</v>
      </c>
      <c r="F400" s="92" t="s">
        <v>886</v>
      </c>
      <c r="G400" s="90" t="s">
        <v>432</v>
      </c>
      <c r="H400" s="90" t="s">
        <v>28</v>
      </c>
      <c r="I400" s="73" t="s">
        <v>21</v>
      </c>
    </row>
    <row r="401">
      <c r="A401" s="16">
        <v>398.0</v>
      </c>
      <c r="B401" s="101" t="s">
        <v>23</v>
      </c>
      <c r="C401" s="90" t="s">
        <v>244</v>
      </c>
      <c r="D401" s="90" t="s">
        <v>827</v>
      </c>
      <c r="E401" s="91">
        <v>43442.0</v>
      </c>
      <c r="F401" s="92" t="s">
        <v>887</v>
      </c>
      <c r="G401" s="90" t="s">
        <v>843</v>
      </c>
      <c r="H401" s="90" t="s">
        <v>888</v>
      </c>
      <c r="I401" s="73" t="s">
        <v>21</v>
      </c>
    </row>
    <row r="402">
      <c r="A402" s="16">
        <v>399.0</v>
      </c>
      <c r="B402" s="90" t="s">
        <v>23</v>
      </c>
      <c r="C402" s="90" t="s">
        <v>244</v>
      </c>
      <c r="D402" s="90" t="s">
        <v>889</v>
      </c>
      <c r="E402" s="91">
        <v>43167.0</v>
      </c>
      <c r="F402" s="92" t="s">
        <v>890</v>
      </c>
      <c r="G402" s="90" t="s">
        <v>588</v>
      </c>
      <c r="H402" s="90" t="s">
        <v>28</v>
      </c>
      <c r="I402" s="73" t="s">
        <v>21</v>
      </c>
    </row>
    <row r="403">
      <c r="A403" s="16">
        <v>400.0</v>
      </c>
      <c r="B403" s="90" t="s">
        <v>72</v>
      </c>
      <c r="C403" s="90" t="s">
        <v>39</v>
      </c>
      <c r="D403" s="90" t="s">
        <v>891</v>
      </c>
      <c r="E403" s="91">
        <v>43327.0</v>
      </c>
      <c r="F403" s="92" t="s">
        <v>892</v>
      </c>
      <c r="G403" s="90" t="s">
        <v>588</v>
      </c>
      <c r="H403" s="90" t="s">
        <v>135</v>
      </c>
      <c r="I403" s="73" t="s">
        <v>21</v>
      </c>
    </row>
    <row r="404">
      <c r="A404" s="16">
        <v>401.0</v>
      </c>
      <c r="B404" s="90" t="s">
        <v>72</v>
      </c>
      <c r="C404" s="90" t="s">
        <v>39</v>
      </c>
      <c r="D404" s="90" t="s">
        <v>891</v>
      </c>
      <c r="E404" s="91">
        <v>43327.0</v>
      </c>
      <c r="F404" s="92" t="s">
        <v>893</v>
      </c>
      <c r="G404" s="90" t="s">
        <v>588</v>
      </c>
      <c r="H404" s="90" t="s">
        <v>135</v>
      </c>
      <c r="I404" s="73" t="s">
        <v>21</v>
      </c>
    </row>
    <row r="405">
      <c r="A405" s="16">
        <v>402.0</v>
      </c>
      <c r="B405" s="90" t="s">
        <v>197</v>
      </c>
      <c r="C405" s="90" t="s">
        <v>39</v>
      </c>
      <c r="D405" s="90" t="s">
        <v>668</v>
      </c>
      <c r="E405" s="91">
        <v>43302.0</v>
      </c>
      <c r="F405" s="92" t="s">
        <v>894</v>
      </c>
      <c r="G405" s="90" t="s">
        <v>588</v>
      </c>
      <c r="H405" s="90" t="s">
        <v>895</v>
      </c>
      <c r="I405" s="73" t="s">
        <v>21</v>
      </c>
    </row>
    <row r="406">
      <c r="A406" s="16">
        <v>403.0</v>
      </c>
      <c r="B406" s="90" t="s">
        <v>72</v>
      </c>
      <c r="C406" s="90" t="s">
        <v>39</v>
      </c>
      <c r="D406" s="99" t="s">
        <v>121</v>
      </c>
      <c r="E406" s="91">
        <v>43324.0</v>
      </c>
      <c r="F406" s="92" t="s">
        <v>896</v>
      </c>
      <c r="G406" s="90" t="s">
        <v>843</v>
      </c>
      <c r="H406" s="90" t="s">
        <v>28</v>
      </c>
      <c r="I406" s="73" t="s">
        <v>21</v>
      </c>
    </row>
    <row r="407">
      <c r="A407" s="16">
        <v>404.0</v>
      </c>
      <c r="B407" s="90" t="s">
        <v>23</v>
      </c>
      <c r="C407" s="90" t="s">
        <v>244</v>
      </c>
      <c r="D407" s="99" t="s">
        <v>897</v>
      </c>
      <c r="E407" s="90" t="s">
        <v>898</v>
      </c>
      <c r="F407" s="92" t="s">
        <v>899</v>
      </c>
      <c r="G407" s="90" t="s">
        <v>843</v>
      </c>
      <c r="H407" s="90" t="s">
        <v>28</v>
      </c>
      <c r="I407" s="73" t="s">
        <v>21</v>
      </c>
    </row>
    <row r="408">
      <c r="A408" s="16">
        <v>405.0</v>
      </c>
      <c r="B408" s="90" t="s">
        <v>72</v>
      </c>
      <c r="C408" s="90" t="s">
        <v>244</v>
      </c>
      <c r="D408" s="90" t="s">
        <v>668</v>
      </c>
      <c r="E408" s="90" t="s">
        <v>900</v>
      </c>
      <c r="F408" s="92" t="s">
        <v>901</v>
      </c>
      <c r="G408" s="90" t="s">
        <v>588</v>
      </c>
      <c r="H408" s="90" t="s">
        <v>902</v>
      </c>
      <c r="I408" s="73" t="s">
        <v>21</v>
      </c>
    </row>
    <row r="409">
      <c r="A409" s="16">
        <v>406.0</v>
      </c>
      <c r="B409" s="90" t="s">
        <v>601</v>
      </c>
      <c r="C409" s="90" t="s">
        <v>244</v>
      </c>
      <c r="D409" s="90" t="s">
        <v>903</v>
      </c>
      <c r="E409" s="91">
        <v>43320.0</v>
      </c>
      <c r="F409" s="92" t="s">
        <v>904</v>
      </c>
      <c r="G409" s="90" t="s">
        <v>588</v>
      </c>
      <c r="H409" s="90" t="s">
        <v>905</v>
      </c>
      <c r="I409" s="73" t="s">
        <v>21</v>
      </c>
    </row>
    <row r="410">
      <c r="A410" s="16">
        <v>407.0</v>
      </c>
      <c r="B410" s="90" t="s">
        <v>23</v>
      </c>
      <c r="C410" s="90" t="s">
        <v>39</v>
      </c>
      <c r="D410" s="90" t="s">
        <v>516</v>
      </c>
      <c r="E410" s="90" t="s">
        <v>906</v>
      </c>
      <c r="F410" s="92" t="s">
        <v>907</v>
      </c>
      <c r="G410" s="90" t="s">
        <v>588</v>
      </c>
      <c r="H410" s="90" t="s">
        <v>908</v>
      </c>
      <c r="I410" s="73" t="s">
        <v>21</v>
      </c>
    </row>
    <row r="411">
      <c r="A411" s="16">
        <v>408.0</v>
      </c>
      <c r="B411" s="102" t="s">
        <v>72</v>
      </c>
      <c r="C411" s="90" t="s">
        <v>244</v>
      </c>
      <c r="D411" s="90" t="s">
        <v>909</v>
      </c>
      <c r="E411" s="91">
        <v>43270.0</v>
      </c>
      <c r="F411" s="92" t="s">
        <v>910</v>
      </c>
      <c r="G411" s="90" t="s">
        <v>588</v>
      </c>
      <c r="H411" s="90" t="s">
        <v>911</v>
      </c>
      <c r="I411" s="73" t="s">
        <v>21</v>
      </c>
    </row>
    <row r="412">
      <c r="A412" s="16">
        <v>409.0</v>
      </c>
      <c r="B412" s="102" t="s">
        <v>197</v>
      </c>
      <c r="C412" s="90" t="s">
        <v>39</v>
      </c>
      <c r="D412" s="90" t="s">
        <v>480</v>
      </c>
      <c r="E412" s="90" t="s">
        <v>906</v>
      </c>
      <c r="F412" s="92" t="s">
        <v>912</v>
      </c>
      <c r="G412" s="90" t="s">
        <v>588</v>
      </c>
      <c r="H412" s="90" t="s">
        <v>913</v>
      </c>
      <c r="I412" s="73" t="s">
        <v>21</v>
      </c>
    </row>
    <row r="413">
      <c r="A413" s="16">
        <v>410.0</v>
      </c>
      <c r="B413" s="102" t="s">
        <v>23</v>
      </c>
      <c r="C413" s="90" t="s">
        <v>39</v>
      </c>
      <c r="D413" s="90" t="s">
        <v>28</v>
      </c>
      <c r="E413" s="91">
        <v>43315.0</v>
      </c>
      <c r="F413" s="92" t="s">
        <v>914</v>
      </c>
      <c r="G413" s="90" t="s">
        <v>588</v>
      </c>
      <c r="H413" s="90" t="s">
        <v>28</v>
      </c>
      <c r="I413" s="73" t="s">
        <v>21</v>
      </c>
    </row>
    <row r="414">
      <c r="A414" s="16">
        <v>411.0</v>
      </c>
      <c r="B414" s="90" t="s">
        <v>197</v>
      </c>
      <c r="C414" s="90" t="s">
        <v>39</v>
      </c>
      <c r="D414" s="90" t="s">
        <v>915</v>
      </c>
      <c r="E414" s="90" t="s">
        <v>916</v>
      </c>
      <c r="F414" s="92" t="s">
        <v>917</v>
      </c>
      <c r="G414" s="90" t="s">
        <v>843</v>
      </c>
      <c r="H414" s="90" t="s">
        <v>28</v>
      </c>
      <c r="I414" s="73" t="s">
        <v>21</v>
      </c>
    </row>
    <row r="415">
      <c r="A415" s="16">
        <v>412.0</v>
      </c>
      <c r="B415" s="90" t="s">
        <v>23</v>
      </c>
      <c r="C415" s="90" t="s">
        <v>244</v>
      </c>
      <c r="D415" s="90" t="s">
        <v>918</v>
      </c>
      <c r="E415" s="90" t="s">
        <v>919</v>
      </c>
      <c r="F415" s="92" t="s">
        <v>920</v>
      </c>
      <c r="G415" s="90" t="s">
        <v>843</v>
      </c>
      <c r="H415" s="90" t="s">
        <v>921</v>
      </c>
      <c r="I415" s="73" t="s">
        <v>21</v>
      </c>
    </row>
    <row r="416">
      <c r="A416" s="16">
        <v>413.0</v>
      </c>
      <c r="B416" s="102" t="s">
        <v>72</v>
      </c>
      <c r="C416" s="90" t="s">
        <v>39</v>
      </c>
      <c r="D416" s="90" t="s">
        <v>249</v>
      </c>
      <c r="E416" s="91">
        <v>43321.0</v>
      </c>
      <c r="F416" s="92" t="s">
        <v>922</v>
      </c>
      <c r="G416" s="90" t="s">
        <v>588</v>
      </c>
      <c r="H416" s="90" t="s">
        <v>923</v>
      </c>
      <c r="I416" s="73" t="s">
        <v>21</v>
      </c>
    </row>
    <row r="417">
      <c r="A417" s="16">
        <v>414.0</v>
      </c>
      <c r="B417" s="90" t="s">
        <v>72</v>
      </c>
      <c r="C417" s="90" t="s">
        <v>244</v>
      </c>
      <c r="D417" s="90" t="s">
        <v>187</v>
      </c>
      <c r="E417" s="91">
        <v>43330.0</v>
      </c>
      <c r="F417" s="92" t="s">
        <v>924</v>
      </c>
      <c r="G417" s="90" t="s">
        <v>588</v>
      </c>
      <c r="H417" s="90" t="s">
        <v>925</v>
      </c>
      <c r="I417" s="73" t="s">
        <v>21</v>
      </c>
    </row>
    <row r="418">
      <c r="A418" s="16">
        <v>415.0</v>
      </c>
      <c r="B418" s="102" t="s">
        <v>72</v>
      </c>
      <c r="C418" s="90" t="s">
        <v>39</v>
      </c>
      <c r="D418" s="90" t="s">
        <v>147</v>
      </c>
      <c r="E418" s="91">
        <v>43304.0</v>
      </c>
      <c r="F418" s="92" t="s">
        <v>926</v>
      </c>
      <c r="G418" s="90" t="s">
        <v>588</v>
      </c>
      <c r="H418" s="90" t="s">
        <v>927</v>
      </c>
      <c r="I418" s="73" t="s">
        <v>21</v>
      </c>
    </row>
    <row r="419">
      <c r="A419" s="16">
        <v>416.0</v>
      </c>
      <c r="B419" s="102" t="s">
        <v>72</v>
      </c>
      <c r="C419" s="90" t="s">
        <v>39</v>
      </c>
      <c r="D419" s="90" t="s">
        <v>316</v>
      </c>
      <c r="E419" s="91">
        <v>43304.0</v>
      </c>
      <c r="F419" s="92" t="s">
        <v>928</v>
      </c>
      <c r="G419" s="90" t="s">
        <v>588</v>
      </c>
      <c r="H419" s="90" t="s">
        <v>929</v>
      </c>
      <c r="I419" s="73" t="s">
        <v>21</v>
      </c>
    </row>
    <row r="420">
      <c r="A420" s="16">
        <v>417.0</v>
      </c>
      <c r="B420" s="102" t="s">
        <v>72</v>
      </c>
      <c r="C420" s="90" t="s">
        <v>39</v>
      </c>
      <c r="D420" s="90" t="s">
        <v>28</v>
      </c>
      <c r="E420" s="90" t="s">
        <v>930</v>
      </c>
      <c r="F420" s="92" t="s">
        <v>931</v>
      </c>
      <c r="G420" s="90" t="s">
        <v>588</v>
      </c>
      <c r="H420" s="90" t="s">
        <v>932</v>
      </c>
      <c r="I420" s="73" t="s">
        <v>21</v>
      </c>
    </row>
    <row r="421">
      <c r="A421" s="16">
        <v>418.0</v>
      </c>
      <c r="B421" s="90" t="s">
        <v>23</v>
      </c>
      <c r="C421" s="90" t="s">
        <v>39</v>
      </c>
      <c r="D421" s="90" t="s">
        <v>933</v>
      </c>
      <c r="E421" s="91">
        <v>43331.0</v>
      </c>
      <c r="F421" s="103" t="s">
        <v>934</v>
      </c>
      <c r="G421" s="90" t="s">
        <v>843</v>
      </c>
      <c r="H421" s="90" t="s">
        <v>935</v>
      </c>
      <c r="I421" s="73" t="s">
        <v>21</v>
      </c>
    </row>
    <row r="422">
      <c r="A422" s="16">
        <v>419.0</v>
      </c>
      <c r="B422" s="102" t="s">
        <v>72</v>
      </c>
      <c r="C422" s="90" t="s">
        <v>244</v>
      </c>
      <c r="D422" s="90" t="s">
        <v>823</v>
      </c>
      <c r="E422" s="95">
        <v>43311.0</v>
      </c>
      <c r="F422" s="103" t="s">
        <v>936</v>
      </c>
      <c r="G422" s="90" t="s">
        <v>588</v>
      </c>
      <c r="H422" s="90" t="s">
        <v>937</v>
      </c>
      <c r="I422" s="73" t="s">
        <v>21</v>
      </c>
    </row>
    <row r="423">
      <c r="A423" s="16">
        <v>420.0</v>
      </c>
      <c r="B423" s="102" t="s">
        <v>525</v>
      </c>
      <c r="C423" s="90" t="s">
        <v>39</v>
      </c>
      <c r="D423" s="90" t="s">
        <v>938</v>
      </c>
      <c r="E423" s="90" t="s">
        <v>939</v>
      </c>
      <c r="F423" s="92" t="s">
        <v>940</v>
      </c>
      <c r="G423" s="90" t="s">
        <v>588</v>
      </c>
      <c r="H423" s="90" t="s">
        <v>28</v>
      </c>
      <c r="I423" s="73" t="s">
        <v>21</v>
      </c>
    </row>
    <row r="424">
      <c r="A424" s="16">
        <v>421.0</v>
      </c>
      <c r="B424" s="102" t="s">
        <v>72</v>
      </c>
      <c r="C424" s="90" t="s">
        <v>244</v>
      </c>
      <c r="D424" s="90" t="s">
        <v>823</v>
      </c>
      <c r="E424" s="91">
        <v>43329.0</v>
      </c>
      <c r="F424" s="92" t="s">
        <v>941</v>
      </c>
      <c r="G424" s="90" t="s">
        <v>588</v>
      </c>
      <c r="H424" s="90" t="s">
        <v>28</v>
      </c>
      <c r="I424" s="73" t="s">
        <v>21</v>
      </c>
    </row>
    <row r="425">
      <c r="A425" s="16">
        <v>422.0</v>
      </c>
      <c r="B425" s="90" t="s">
        <v>23</v>
      </c>
      <c r="C425" s="90" t="s">
        <v>39</v>
      </c>
      <c r="D425" s="90" t="s">
        <v>942</v>
      </c>
      <c r="E425" s="90" t="s">
        <v>943</v>
      </c>
      <c r="F425" s="92" t="s">
        <v>944</v>
      </c>
      <c r="G425" s="90" t="s">
        <v>590</v>
      </c>
      <c r="H425" s="90" t="s">
        <v>28</v>
      </c>
      <c r="I425" s="73" t="s">
        <v>21</v>
      </c>
    </row>
    <row r="426">
      <c r="A426" s="16">
        <v>423.0</v>
      </c>
      <c r="B426" s="90" t="s">
        <v>23</v>
      </c>
      <c r="C426" s="90" t="s">
        <v>39</v>
      </c>
      <c r="D426" s="90" t="s">
        <v>933</v>
      </c>
      <c r="E426" s="91">
        <v>43334.0</v>
      </c>
      <c r="F426" s="92" t="s">
        <v>945</v>
      </c>
      <c r="G426" s="90" t="s">
        <v>588</v>
      </c>
      <c r="H426" s="90" t="s">
        <v>935</v>
      </c>
      <c r="I426" s="73" t="s">
        <v>21</v>
      </c>
    </row>
    <row r="427">
      <c r="A427" s="16">
        <v>424.0</v>
      </c>
      <c r="B427" s="90" t="s">
        <v>15</v>
      </c>
      <c r="C427" s="90" t="s">
        <v>39</v>
      </c>
      <c r="D427" s="90" t="s">
        <v>946</v>
      </c>
      <c r="E427" s="90" t="s">
        <v>947</v>
      </c>
      <c r="F427" s="92" t="s">
        <v>948</v>
      </c>
      <c r="G427" s="90" t="s">
        <v>590</v>
      </c>
      <c r="H427" s="90" t="s">
        <v>949</v>
      </c>
      <c r="I427" s="73" t="s">
        <v>21</v>
      </c>
    </row>
    <row r="428">
      <c r="A428" s="16">
        <v>425.0</v>
      </c>
      <c r="B428" s="90" t="s">
        <v>15</v>
      </c>
      <c r="C428" s="90" t="s">
        <v>39</v>
      </c>
      <c r="D428" s="90" t="s">
        <v>950</v>
      </c>
      <c r="E428" s="90" t="s">
        <v>916</v>
      </c>
      <c r="F428" s="92" t="s">
        <v>951</v>
      </c>
      <c r="G428" s="90" t="s">
        <v>843</v>
      </c>
      <c r="H428" s="90" t="s">
        <v>28</v>
      </c>
      <c r="I428" s="73" t="s">
        <v>21</v>
      </c>
    </row>
    <row r="429">
      <c r="A429" s="16">
        <f t="shared" ref="A429:A1428" si="3">A428+1</f>
        <v>426</v>
      </c>
      <c r="B429" s="101" t="s">
        <v>23</v>
      </c>
      <c r="C429" s="90" t="s">
        <v>39</v>
      </c>
      <c r="D429" s="90" t="s">
        <v>952</v>
      </c>
      <c r="E429" s="90" t="s">
        <v>953</v>
      </c>
      <c r="F429" s="92" t="s">
        <v>954</v>
      </c>
      <c r="G429" s="90" t="s">
        <v>843</v>
      </c>
      <c r="H429" s="90" t="s">
        <v>28</v>
      </c>
      <c r="I429" s="73" t="s">
        <v>21</v>
      </c>
    </row>
    <row r="430">
      <c r="A430" s="16">
        <f t="shared" si="3"/>
        <v>427</v>
      </c>
      <c r="B430" s="90" t="s">
        <v>15</v>
      </c>
      <c r="C430" s="90" t="s">
        <v>39</v>
      </c>
      <c r="D430" s="90" t="s">
        <v>955</v>
      </c>
      <c r="E430" s="90" t="s">
        <v>956</v>
      </c>
      <c r="F430" s="92" t="s">
        <v>957</v>
      </c>
      <c r="G430" s="90" t="s">
        <v>843</v>
      </c>
      <c r="H430" s="90" t="s">
        <v>28</v>
      </c>
      <c r="I430" s="73" t="s">
        <v>21</v>
      </c>
    </row>
    <row r="431">
      <c r="A431" s="16">
        <f t="shared" si="3"/>
        <v>428</v>
      </c>
      <c r="B431" s="90" t="s">
        <v>23</v>
      </c>
      <c r="C431" s="90" t="s">
        <v>39</v>
      </c>
      <c r="D431" s="90" t="s">
        <v>958</v>
      </c>
      <c r="E431" s="90" t="s">
        <v>898</v>
      </c>
      <c r="F431" s="92" t="s">
        <v>874</v>
      </c>
      <c r="G431" s="90" t="s">
        <v>588</v>
      </c>
      <c r="H431" s="90" t="s">
        <v>959</v>
      </c>
      <c r="I431" s="73" t="s">
        <v>21</v>
      </c>
    </row>
    <row r="432">
      <c r="A432" s="16">
        <f t="shared" si="3"/>
        <v>429</v>
      </c>
      <c r="B432" s="90" t="s">
        <v>23</v>
      </c>
      <c r="C432" s="90" t="s">
        <v>50</v>
      </c>
      <c r="D432" s="90" t="s">
        <v>411</v>
      </c>
      <c r="E432" s="90" t="s">
        <v>960</v>
      </c>
      <c r="F432" s="92" t="s">
        <v>961</v>
      </c>
      <c r="G432" s="90" t="s">
        <v>45</v>
      </c>
      <c r="H432" s="90" t="s">
        <v>962</v>
      </c>
      <c r="I432" s="73" t="s">
        <v>21</v>
      </c>
    </row>
    <row r="433">
      <c r="A433" s="16">
        <f t="shared" si="3"/>
        <v>430</v>
      </c>
      <c r="B433" s="102" t="s">
        <v>963</v>
      </c>
      <c r="C433" s="90" t="s">
        <v>39</v>
      </c>
      <c r="D433" s="90" t="s">
        <v>964</v>
      </c>
      <c r="E433" s="90" t="s">
        <v>965</v>
      </c>
      <c r="F433" s="92" t="s">
        <v>966</v>
      </c>
      <c r="G433" s="90" t="s">
        <v>588</v>
      </c>
      <c r="H433" s="90" t="s">
        <v>28</v>
      </c>
      <c r="I433" s="73" t="s">
        <v>21</v>
      </c>
    </row>
    <row r="434">
      <c r="A434" s="16">
        <f t="shared" si="3"/>
        <v>431</v>
      </c>
      <c r="B434" s="90" t="s">
        <v>23</v>
      </c>
      <c r="C434" s="90" t="s">
        <v>244</v>
      </c>
      <c r="D434" s="90" t="s">
        <v>623</v>
      </c>
      <c r="E434" s="90" t="s">
        <v>967</v>
      </c>
      <c r="F434" s="92" t="s">
        <v>968</v>
      </c>
      <c r="G434" s="90" t="s">
        <v>588</v>
      </c>
      <c r="H434" s="90" t="s">
        <v>969</v>
      </c>
      <c r="I434" s="73" t="s">
        <v>21</v>
      </c>
    </row>
    <row r="435">
      <c r="A435" s="16">
        <f t="shared" si="3"/>
        <v>432</v>
      </c>
      <c r="B435" s="90" t="s">
        <v>23</v>
      </c>
      <c r="C435" s="90" t="s">
        <v>244</v>
      </c>
      <c r="D435" s="90" t="s">
        <v>970</v>
      </c>
      <c r="E435" s="90" t="s">
        <v>971</v>
      </c>
      <c r="F435" s="92" t="s">
        <v>972</v>
      </c>
      <c r="G435" s="90" t="s">
        <v>850</v>
      </c>
      <c r="H435" s="90" t="s">
        <v>973</v>
      </c>
      <c r="I435" s="73" t="s">
        <v>21</v>
      </c>
    </row>
    <row r="436">
      <c r="A436" s="16">
        <f t="shared" si="3"/>
        <v>433</v>
      </c>
      <c r="B436" s="90" t="s">
        <v>23</v>
      </c>
      <c r="C436" s="90" t="s">
        <v>39</v>
      </c>
      <c r="D436" s="90" t="s">
        <v>974</v>
      </c>
      <c r="E436" s="91">
        <v>43344.0</v>
      </c>
      <c r="F436" s="92" t="s">
        <v>975</v>
      </c>
      <c r="G436" s="90" t="s">
        <v>432</v>
      </c>
      <c r="H436" s="90" t="s">
        <v>28</v>
      </c>
      <c r="I436" s="73" t="s">
        <v>21</v>
      </c>
    </row>
    <row r="437">
      <c r="A437" s="16">
        <f t="shared" si="3"/>
        <v>434</v>
      </c>
      <c r="B437" s="104" t="s">
        <v>72</v>
      </c>
      <c r="C437" s="90" t="s">
        <v>244</v>
      </c>
      <c r="D437" s="90" t="s">
        <v>976</v>
      </c>
      <c r="E437" s="90" t="s">
        <v>916</v>
      </c>
      <c r="F437" s="92" t="s">
        <v>977</v>
      </c>
      <c r="G437" s="90" t="s">
        <v>843</v>
      </c>
      <c r="H437" s="90" t="s">
        <v>978</v>
      </c>
      <c r="I437" s="73" t="s">
        <v>21</v>
      </c>
    </row>
    <row r="438">
      <c r="A438" s="16">
        <f t="shared" si="3"/>
        <v>435</v>
      </c>
      <c r="B438" s="90" t="s">
        <v>23</v>
      </c>
      <c r="C438" s="90" t="s">
        <v>39</v>
      </c>
      <c r="D438" s="90" t="s">
        <v>979</v>
      </c>
      <c r="E438" s="91">
        <v>43229.0</v>
      </c>
      <c r="F438" s="92" t="s">
        <v>980</v>
      </c>
      <c r="G438" s="90" t="s">
        <v>588</v>
      </c>
      <c r="H438" s="90" t="s">
        <v>981</v>
      </c>
      <c r="I438" s="73" t="s">
        <v>21</v>
      </c>
    </row>
    <row r="439">
      <c r="A439" s="16">
        <f t="shared" si="3"/>
        <v>436</v>
      </c>
      <c r="B439" s="90" t="s">
        <v>601</v>
      </c>
      <c r="C439" s="90" t="s">
        <v>39</v>
      </c>
      <c r="D439" s="90" t="s">
        <v>28</v>
      </c>
      <c r="E439" s="91">
        <v>43199.0</v>
      </c>
      <c r="F439" s="92" t="s">
        <v>982</v>
      </c>
      <c r="G439" s="90" t="s">
        <v>588</v>
      </c>
      <c r="H439" s="90" t="s">
        <v>28</v>
      </c>
      <c r="I439" s="73" t="s">
        <v>21</v>
      </c>
    </row>
    <row r="440">
      <c r="A440" s="16">
        <f t="shared" si="3"/>
        <v>437</v>
      </c>
      <c r="B440" s="90" t="s">
        <v>601</v>
      </c>
      <c r="C440" s="90" t="s">
        <v>244</v>
      </c>
      <c r="D440" s="99" t="s">
        <v>522</v>
      </c>
      <c r="E440" s="91">
        <v>43229.0</v>
      </c>
      <c r="F440" s="92" t="s">
        <v>983</v>
      </c>
      <c r="G440" s="90" t="s">
        <v>588</v>
      </c>
      <c r="H440" s="90" t="s">
        <v>984</v>
      </c>
      <c r="I440" s="73" t="s">
        <v>21</v>
      </c>
    </row>
    <row r="441">
      <c r="A441" s="16">
        <f t="shared" si="3"/>
        <v>438</v>
      </c>
      <c r="B441" s="90" t="s">
        <v>15</v>
      </c>
      <c r="C441" s="90" t="s">
        <v>244</v>
      </c>
      <c r="D441" s="99" t="s">
        <v>985</v>
      </c>
      <c r="E441" s="91">
        <v>43329.0</v>
      </c>
      <c r="F441" s="92" t="s">
        <v>986</v>
      </c>
      <c r="G441" s="90" t="s">
        <v>588</v>
      </c>
      <c r="H441" s="90" t="s">
        <v>28</v>
      </c>
      <c r="I441" s="73" t="s">
        <v>21</v>
      </c>
    </row>
    <row r="442">
      <c r="A442" s="16">
        <f t="shared" si="3"/>
        <v>439</v>
      </c>
      <c r="B442" s="90" t="s">
        <v>23</v>
      </c>
      <c r="C442" s="90" t="s">
        <v>244</v>
      </c>
      <c r="D442" s="90" t="s">
        <v>355</v>
      </c>
      <c r="E442" s="91">
        <v>43229.0</v>
      </c>
      <c r="F442" s="92" t="s">
        <v>987</v>
      </c>
      <c r="G442" s="90" t="s">
        <v>590</v>
      </c>
      <c r="H442" s="90" t="s">
        <v>28</v>
      </c>
      <c r="I442" s="73" t="s">
        <v>21</v>
      </c>
    </row>
    <row r="443">
      <c r="A443" s="16">
        <f t="shared" si="3"/>
        <v>440</v>
      </c>
      <c r="B443" s="101" t="s">
        <v>72</v>
      </c>
      <c r="C443" s="90" t="s">
        <v>244</v>
      </c>
      <c r="D443" s="90" t="s">
        <v>462</v>
      </c>
      <c r="E443" s="90" t="s">
        <v>988</v>
      </c>
      <c r="F443" s="92" t="s">
        <v>989</v>
      </c>
      <c r="G443" s="90" t="s">
        <v>843</v>
      </c>
      <c r="H443" s="90" t="s">
        <v>990</v>
      </c>
      <c r="I443" s="73" t="s">
        <v>21</v>
      </c>
    </row>
    <row r="444">
      <c r="A444" s="16">
        <f t="shared" si="3"/>
        <v>441</v>
      </c>
      <c r="B444" s="101" t="s">
        <v>23</v>
      </c>
      <c r="C444" s="90" t="s">
        <v>244</v>
      </c>
      <c r="D444" s="90" t="s">
        <v>991</v>
      </c>
      <c r="E444" s="91">
        <v>43350.0</v>
      </c>
      <c r="F444" s="92" t="s">
        <v>992</v>
      </c>
      <c r="G444" s="90" t="s">
        <v>993</v>
      </c>
      <c r="H444" s="90" t="s">
        <v>28</v>
      </c>
      <c r="I444" s="73" t="s">
        <v>21</v>
      </c>
    </row>
    <row r="445">
      <c r="A445" s="16">
        <f t="shared" si="3"/>
        <v>442</v>
      </c>
      <c r="B445" s="101" t="s">
        <v>23</v>
      </c>
      <c r="C445" s="90" t="s">
        <v>244</v>
      </c>
      <c r="D445" s="90" t="s">
        <v>88</v>
      </c>
      <c r="E445" s="91">
        <v>43229.0</v>
      </c>
      <c r="F445" s="92" t="s">
        <v>899</v>
      </c>
      <c r="G445" s="90" t="s">
        <v>843</v>
      </c>
      <c r="H445" s="90" t="s">
        <v>994</v>
      </c>
      <c r="I445" s="73" t="s">
        <v>21</v>
      </c>
    </row>
    <row r="446">
      <c r="A446" s="16">
        <f t="shared" si="3"/>
        <v>443</v>
      </c>
      <c r="B446" s="101" t="s">
        <v>23</v>
      </c>
      <c r="C446" s="90" t="s">
        <v>39</v>
      </c>
      <c r="D446" s="90" t="s">
        <v>974</v>
      </c>
      <c r="E446" s="91">
        <v>43353.0</v>
      </c>
      <c r="F446" s="92" t="s">
        <v>995</v>
      </c>
      <c r="G446" s="90" t="s">
        <v>843</v>
      </c>
      <c r="H446" s="90" t="s">
        <v>996</v>
      </c>
      <c r="I446" s="73" t="s">
        <v>21</v>
      </c>
    </row>
    <row r="447">
      <c r="A447" s="16">
        <f t="shared" si="3"/>
        <v>444</v>
      </c>
      <c r="B447" s="90" t="s">
        <v>997</v>
      </c>
      <c r="C447" s="90" t="s">
        <v>244</v>
      </c>
      <c r="D447" s="90" t="s">
        <v>998</v>
      </c>
      <c r="E447" s="91">
        <v>43352.0</v>
      </c>
      <c r="F447" s="92" t="s">
        <v>999</v>
      </c>
      <c r="G447" s="90" t="s">
        <v>588</v>
      </c>
      <c r="H447" s="90" t="s">
        <v>1000</v>
      </c>
      <c r="I447" s="73" t="s">
        <v>21</v>
      </c>
    </row>
    <row r="448">
      <c r="A448" s="16">
        <f t="shared" si="3"/>
        <v>445</v>
      </c>
      <c r="B448" s="101" t="s">
        <v>997</v>
      </c>
      <c r="C448" s="90" t="s">
        <v>39</v>
      </c>
      <c r="D448" s="90" t="s">
        <v>1001</v>
      </c>
      <c r="E448" s="91">
        <v>43443.0</v>
      </c>
      <c r="F448" s="92" t="s">
        <v>1002</v>
      </c>
      <c r="G448" s="90" t="s">
        <v>843</v>
      </c>
      <c r="H448" s="90" t="s">
        <v>1003</v>
      </c>
      <c r="I448" s="73" t="s">
        <v>21</v>
      </c>
    </row>
    <row r="449">
      <c r="A449" s="16">
        <f t="shared" si="3"/>
        <v>446</v>
      </c>
      <c r="B449" s="90" t="s">
        <v>963</v>
      </c>
      <c r="C449" s="90" t="s">
        <v>377</v>
      </c>
      <c r="D449" s="90" t="s">
        <v>1004</v>
      </c>
      <c r="E449" s="91">
        <v>43268.0</v>
      </c>
      <c r="F449" s="92" t="s">
        <v>1005</v>
      </c>
      <c r="G449" s="90" t="s">
        <v>588</v>
      </c>
      <c r="H449" s="90" t="s">
        <v>1006</v>
      </c>
      <c r="I449" s="73" t="s">
        <v>21</v>
      </c>
    </row>
    <row r="450">
      <c r="A450" s="16">
        <f t="shared" si="3"/>
        <v>447</v>
      </c>
      <c r="B450" s="90" t="s">
        <v>601</v>
      </c>
      <c r="C450" s="90" t="s">
        <v>39</v>
      </c>
      <c r="D450" s="90" t="s">
        <v>1007</v>
      </c>
      <c r="E450" s="91">
        <v>43356.0</v>
      </c>
      <c r="F450" s="92" t="s">
        <v>1008</v>
      </c>
      <c r="G450" s="90" t="s">
        <v>588</v>
      </c>
      <c r="H450" s="90" t="s">
        <v>28</v>
      </c>
      <c r="I450" s="73" t="s">
        <v>21</v>
      </c>
    </row>
    <row r="451">
      <c r="A451" s="16">
        <f t="shared" si="3"/>
        <v>448</v>
      </c>
      <c r="B451" s="90" t="s">
        <v>23</v>
      </c>
      <c r="C451" s="90" t="s">
        <v>39</v>
      </c>
      <c r="D451" s="90" t="s">
        <v>1009</v>
      </c>
      <c r="E451" s="91">
        <v>43353.0</v>
      </c>
      <c r="F451" s="92" t="s">
        <v>1010</v>
      </c>
      <c r="G451" s="90" t="s">
        <v>843</v>
      </c>
      <c r="H451" s="90" t="s">
        <v>28</v>
      </c>
      <c r="I451" s="73" t="s">
        <v>21</v>
      </c>
    </row>
    <row r="452">
      <c r="A452" s="16">
        <f t="shared" si="3"/>
        <v>449</v>
      </c>
      <c r="B452" s="90" t="s">
        <v>601</v>
      </c>
      <c r="C452" s="90" t="s">
        <v>39</v>
      </c>
      <c r="D452" s="90" t="s">
        <v>1011</v>
      </c>
      <c r="E452" s="90" t="s">
        <v>1012</v>
      </c>
      <c r="F452" s="92" t="s">
        <v>1013</v>
      </c>
      <c r="G452" s="90" t="s">
        <v>588</v>
      </c>
      <c r="H452" s="90" t="s">
        <v>28</v>
      </c>
      <c r="I452" s="73" t="s">
        <v>21</v>
      </c>
    </row>
    <row r="453">
      <c r="A453" s="16">
        <f t="shared" si="3"/>
        <v>450</v>
      </c>
      <c r="B453" s="101" t="s">
        <v>601</v>
      </c>
      <c r="C453" s="90" t="s">
        <v>244</v>
      </c>
      <c r="D453" s="90" t="s">
        <v>28</v>
      </c>
      <c r="E453" s="90" t="s">
        <v>1012</v>
      </c>
      <c r="F453" s="92" t="s">
        <v>1014</v>
      </c>
      <c r="G453" s="90" t="s">
        <v>843</v>
      </c>
      <c r="H453" s="90" t="s">
        <v>28</v>
      </c>
      <c r="I453" s="73" t="s">
        <v>21</v>
      </c>
    </row>
    <row r="454">
      <c r="A454" s="16">
        <f t="shared" si="3"/>
        <v>451</v>
      </c>
      <c r="B454" s="90" t="s">
        <v>601</v>
      </c>
      <c r="C454" s="90" t="s">
        <v>39</v>
      </c>
      <c r="D454" s="90" t="s">
        <v>125</v>
      </c>
      <c r="E454" s="90" t="s">
        <v>1012</v>
      </c>
      <c r="F454" s="92" t="s">
        <v>1015</v>
      </c>
      <c r="G454" s="90" t="s">
        <v>588</v>
      </c>
      <c r="H454" s="90" t="s">
        <v>1016</v>
      </c>
      <c r="I454" s="73" t="s">
        <v>21</v>
      </c>
    </row>
    <row r="455">
      <c r="A455" s="16">
        <f t="shared" si="3"/>
        <v>452</v>
      </c>
      <c r="B455" s="90" t="s">
        <v>23</v>
      </c>
      <c r="C455" s="90" t="s">
        <v>39</v>
      </c>
      <c r="D455" s="90" t="s">
        <v>1017</v>
      </c>
      <c r="E455" s="90" t="s">
        <v>1018</v>
      </c>
      <c r="F455" s="92" t="s">
        <v>59</v>
      </c>
      <c r="G455" s="90" t="s">
        <v>850</v>
      </c>
      <c r="H455" s="90" t="s">
        <v>1019</v>
      </c>
      <c r="I455" s="73" t="s">
        <v>21</v>
      </c>
    </row>
    <row r="456">
      <c r="A456" s="16">
        <f t="shared" si="3"/>
        <v>453</v>
      </c>
      <c r="B456" s="90" t="s">
        <v>23</v>
      </c>
      <c r="C456" s="90" t="s">
        <v>244</v>
      </c>
      <c r="D456" s="90" t="s">
        <v>355</v>
      </c>
      <c r="E456" s="90" t="s">
        <v>1020</v>
      </c>
      <c r="F456" s="92" t="s">
        <v>1021</v>
      </c>
      <c r="G456" s="105" t="s">
        <v>588</v>
      </c>
      <c r="H456" s="90" t="s">
        <v>28</v>
      </c>
      <c r="I456" s="73" t="s">
        <v>21</v>
      </c>
    </row>
    <row r="457">
      <c r="A457" s="16">
        <f t="shared" si="3"/>
        <v>454</v>
      </c>
      <c r="B457" s="90" t="s">
        <v>601</v>
      </c>
      <c r="C457" s="90" t="s">
        <v>244</v>
      </c>
      <c r="D457" s="90" t="s">
        <v>1022</v>
      </c>
      <c r="E457" s="90" t="s">
        <v>1023</v>
      </c>
      <c r="F457" s="106" t="s">
        <v>1024</v>
      </c>
      <c r="G457" s="90" t="s">
        <v>588</v>
      </c>
      <c r="H457" s="90" t="s">
        <v>1025</v>
      </c>
      <c r="I457" s="73" t="s">
        <v>21</v>
      </c>
    </row>
    <row r="458">
      <c r="A458" s="16">
        <f t="shared" si="3"/>
        <v>455</v>
      </c>
      <c r="B458" s="101" t="s">
        <v>601</v>
      </c>
      <c r="C458" s="90" t="s">
        <v>244</v>
      </c>
      <c r="D458" s="90" t="s">
        <v>823</v>
      </c>
      <c r="E458" s="90" t="s">
        <v>1026</v>
      </c>
      <c r="F458" s="92" t="s">
        <v>1027</v>
      </c>
      <c r="G458" s="90" t="s">
        <v>843</v>
      </c>
      <c r="H458" s="90"/>
      <c r="I458" s="73" t="s">
        <v>21</v>
      </c>
    </row>
    <row r="459">
      <c r="A459" s="16">
        <f t="shared" si="3"/>
        <v>456</v>
      </c>
      <c r="B459" s="90" t="s">
        <v>1028</v>
      </c>
      <c r="C459" s="90" t="s">
        <v>39</v>
      </c>
      <c r="D459" s="90" t="s">
        <v>1029</v>
      </c>
      <c r="E459" s="107">
        <v>43290.0</v>
      </c>
      <c r="F459" s="92" t="s">
        <v>1030</v>
      </c>
      <c r="G459" s="90" t="s">
        <v>867</v>
      </c>
      <c r="H459" s="90" t="s">
        <v>1031</v>
      </c>
      <c r="I459" s="73" t="s">
        <v>21</v>
      </c>
    </row>
    <row r="460">
      <c r="A460" s="16">
        <f t="shared" si="3"/>
        <v>457</v>
      </c>
      <c r="B460" s="90" t="s">
        <v>1028</v>
      </c>
      <c r="C460" s="90" t="s">
        <v>1032</v>
      </c>
      <c r="D460" s="90" t="s">
        <v>1029</v>
      </c>
      <c r="E460" s="90" t="s">
        <v>1033</v>
      </c>
      <c r="F460" s="92" t="s">
        <v>1034</v>
      </c>
      <c r="G460" s="90" t="s">
        <v>850</v>
      </c>
      <c r="H460" s="90" t="s">
        <v>1031</v>
      </c>
      <c r="I460" s="73" t="s">
        <v>21</v>
      </c>
    </row>
    <row r="461">
      <c r="A461" s="16">
        <f t="shared" si="3"/>
        <v>458</v>
      </c>
      <c r="B461" s="90" t="s">
        <v>23</v>
      </c>
      <c r="C461" s="90" t="s">
        <v>39</v>
      </c>
      <c r="D461" s="99" t="s">
        <v>80</v>
      </c>
      <c r="E461" s="108">
        <v>42797.0</v>
      </c>
      <c r="F461" s="92" t="s">
        <v>1035</v>
      </c>
      <c r="G461" s="90" t="s">
        <v>19</v>
      </c>
      <c r="H461" s="90" t="s">
        <v>1036</v>
      </c>
      <c r="I461" s="73" t="s">
        <v>21</v>
      </c>
    </row>
    <row r="462">
      <c r="A462" s="16">
        <f t="shared" si="3"/>
        <v>459</v>
      </c>
      <c r="B462" s="90" t="s">
        <v>963</v>
      </c>
      <c r="C462" s="90" t="s">
        <v>39</v>
      </c>
      <c r="D462" s="90" t="s">
        <v>1037</v>
      </c>
      <c r="E462" s="108">
        <v>42986.0</v>
      </c>
      <c r="F462" s="92" t="s">
        <v>727</v>
      </c>
      <c r="G462" s="105" t="s">
        <v>588</v>
      </c>
      <c r="H462" s="90" t="s">
        <v>716</v>
      </c>
      <c r="I462" s="73" t="s">
        <v>21</v>
      </c>
    </row>
    <row r="463">
      <c r="A463" s="16">
        <f t="shared" si="3"/>
        <v>460</v>
      </c>
      <c r="B463" s="90" t="s">
        <v>601</v>
      </c>
      <c r="C463" s="90" t="s">
        <v>1038</v>
      </c>
      <c r="D463" s="90" t="s">
        <v>1039</v>
      </c>
      <c r="E463" s="90" t="s">
        <v>1040</v>
      </c>
      <c r="F463" s="92" t="s">
        <v>1041</v>
      </c>
      <c r="G463" s="90" t="s">
        <v>843</v>
      </c>
      <c r="H463" s="90" t="s">
        <v>1042</v>
      </c>
      <c r="I463" s="73" t="s">
        <v>21</v>
      </c>
    </row>
    <row r="464">
      <c r="A464" s="16">
        <f t="shared" si="3"/>
        <v>461</v>
      </c>
      <c r="B464" s="90" t="s">
        <v>23</v>
      </c>
      <c r="C464" s="90" t="s">
        <v>39</v>
      </c>
      <c r="D464" s="90" t="s">
        <v>1043</v>
      </c>
      <c r="E464" s="90" t="s">
        <v>1044</v>
      </c>
      <c r="F464" s="92" t="s">
        <v>1045</v>
      </c>
      <c r="G464" s="90" t="s">
        <v>843</v>
      </c>
      <c r="H464" s="90" t="s">
        <v>1046</v>
      </c>
      <c r="I464" s="73" t="s">
        <v>21</v>
      </c>
    </row>
    <row r="465">
      <c r="A465" s="16">
        <f t="shared" si="3"/>
        <v>462</v>
      </c>
      <c r="B465" s="90" t="s">
        <v>601</v>
      </c>
      <c r="C465" s="90" t="s">
        <v>39</v>
      </c>
      <c r="D465" s="90" t="s">
        <v>1047</v>
      </c>
      <c r="E465" s="90" t="s">
        <v>1048</v>
      </c>
      <c r="F465" s="92" t="s">
        <v>1049</v>
      </c>
      <c r="G465" s="90" t="s">
        <v>843</v>
      </c>
      <c r="H465" s="90" t="s">
        <v>1050</v>
      </c>
      <c r="I465" s="73" t="s">
        <v>21</v>
      </c>
    </row>
    <row r="466">
      <c r="A466" s="16">
        <f t="shared" si="3"/>
        <v>463</v>
      </c>
      <c r="B466" s="90" t="s">
        <v>23</v>
      </c>
      <c r="C466" s="90" t="s">
        <v>16</v>
      </c>
      <c r="D466" s="90" t="s">
        <v>28</v>
      </c>
      <c r="E466" s="109">
        <v>43443.0</v>
      </c>
      <c r="F466" s="92" t="s">
        <v>1051</v>
      </c>
      <c r="G466" s="90" t="s">
        <v>843</v>
      </c>
      <c r="H466" s="90" t="s">
        <v>28</v>
      </c>
      <c r="I466" s="73" t="s">
        <v>21</v>
      </c>
    </row>
    <row r="467">
      <c r="A467" s="16">
        <f t="shared" si="3"/>
        <v>464</v>
      </c>
      <c r="B467" s="90" t="s">
        <v>23</v>
      </c>
      <c r="C467" s="90" t="s">
        <v>16</v>
      </c>
      <c r="D467" s="90" t="s">
        <v>1047</v>
      </c>
      <c r="E467" s="90" t="s">
        <v>1052</v>
      </c>
      <c r="F467" s="92" t="s">
        <v>815</v>
      </c>
      <c r="G467" s="90" t="s">
        <v>19</v>
      </c>
      <c r="H467" s="90" t="s">
        <v>28</v>
      </c>
      <c r="I467" s="73" t="s">
        <v>21</v>
      </c>
    </row>
    <row r="468">
      <c r="A468" s="16">
        <f t="shared" si="3"/>
        <v>465</v>
      </c>
      <c r="B468" s="90" t="s">
        <v>525</v>
      </c>
      <c r="C468" s="90" t="s">
        <v>39</v>
      </c>
      <c r="D468" s="90" t="s">
        <v>1053</v>
      </c>
      <c r="E468" s="90" t="s">
        <v>1054</v>
      </c>
      <c r="F468" s="92" t="s">
        <v>1055</v>
      </c>
      <c r="G468" s="90" t="s">
        <v>843</v>
      </c>
      <c r="H468" s="90" t="s">
        <v>28</v>
      </c>
      <c r="I468" s="73" t="s">
        <v>21</v>
      </c>
    </row>
    <row r="469">
      <c r="A469" s="16">
        <f t="shared" si="3"/>
        <v>466</v>
      </c>
      <c r="B469" s="90" t="s">
        <v>23</v>
      </c>
      <c r="C469" s="90" t="s">
        <v>39</v>
      </c>
      <c r="D469" s="99" t="s">
        <v>476</v>
      </c>
      <c r="E469" s="90" t="s">
        <v>1056</v>
      </c>
      <c r="F469" s="92" t="s">
        <v>1057</v>
      </c>
      <c r="G469" s="90" t="s">
        <v>432</v>
      </c>
      <c r="H469" s="90" t="s">
        <v>1058</v>
      </c>
      <c r="I469" s="73" t="s">
        <v>21</v>
      </c>
    </row>
    <row r="470">
      <c r="A470" s="16">
        <f t="shared" si="3"/>
        <v>467</v>
      </c>
      <c r="B470" s="90" t="s">
        <v>23</v>
      </c>
      <c r="C470" s="90" t="s">
        <v>39</v>
      </c>
      <c r="D470" s="99" t="s">
        <v>1059</v>
      </c>
      <c r="E470" s="90" t="s">
        <v>1060</v>
      </c>
      <c r="F470" s="92" t="s">
        <v>1061</v>
      </c>
      <c r="G470" s="90" t="s">
        <v>843</v>
      </c>
      <c r="H470" s="90" t="s">
        <v>28</v>
      </c>
      <c r="I470" s="73" t="s">
        <v>21</v>
      </c>
    </row>
    <row r="471">
      <c r="A471" s="16">
        <f t="shared" si="3"/>
        <v>468</v>
      </c>
      <c r="B471" s="90" t="s">
        <v>72</v>
      </c>
      <c r="C471" s="90" t="s">
        <v>39</v>
      </c>
      <c r="D471" s="90" t="s">
        <v>1011</v>
      </c>
      <c r="E471" s="90" t="s">
        <v>1062</v>
      </c>
      <c r="F471" s="92" t="s">
        <v>1063</v>
      </c>
      <c r="G471" s="90" t="s">
        <v>588</v>
      </c>
      <c r="H471" s="90" t="s">
        <v>1064</v>
      </c>
      <c r="I471" s="73" t="s">
        <v>21</v>
      </c>
    </row>
    <row r="472">
      <c r="A472" s="16">
        <f t="shared" si="3"/>
        <v>469</v>
      </c>
      <c r="B472" s="90" t="s">
        <v>72</v>
      </c>
      <c r="C472" s="90" t="s">
        <v>16</v>
      </c>
      <c r="D472" s="90" t="s">
        <v>1011</v>
      </c>
      <c r="E472" s="110">
        <v>42797.0</v>
      </c>
      <c r="F472" s="92" t="s">
        <v>1065</v>
      </c>
      <c r="G472" s="90" t="s">
        <v>19</v>
      </c>
      <c r="H472" s="90" t="s">
        <v>1066</v>
      </c>
      <c r="I472" s="73" t="s">
        <v>21</v>
      </c>
    </row>
    <row r="473">
      <c r="A473" s="16">
        <f t="shared" si="3"/>
        <v>470</v>
      </c>
      <c r="B473" s="90" t="s">
        <v>525</v>
      </c>
      <c r="C473" s="17" t="s">
        <v>39</v>
      </c>
      <c r="D473" s="90" t="s">
        <v>1067</v>
      </c>
      <c r="E473" s="90" t="s">
        <v>1068</v>
      </c>
      <c r="F473" s="92" t="s">
        <v>1069</v>
      </c>
      <c r="G473" s="105" t="s">
        <v>1070</v>
      </c>
      <c r="H473" s="90" t="s">
        <v>1071</v>
      </c>
      <c r="I473" s="73" t="s">
        <v>21</v>
      </c>
    </row>
    <row r="474">
      <c r="A474" s="16">
        <f t="shared" si="3"/>
        <v>471</v>
      </c>
      <c r="B474" s="90" t="s">
        <v>23</v>
      </c>
      <c r="C474" s="17" t="s">
        <v>39</v>
      </c>
      <c r="D474" s="90" t="s">
        <v>1072</v>
      </c>
      <c r="E474" s="110">
        <v>43400.0</v>
      </c>
      <c r="F474" s="92" t="s">
        <v>881</v>
      </c>
      <c r="G474" s="105" t="s">
        <v>1073</v>
      </c>
      <c r="H474" s="90" t="s">
        <v>28</v>
      </c>
      <c r="I474" s="73" t="s">
        <v>21</v>
      </c>
    </row>
    <row r="475">
      <c r="A475" s="16">
        <f t="shared" si="3"/>
        <v>472</v>
      </c>
      <c r="B475" s="111" t="s">
        <v>23</v>
      </c>
      <c r="C475" s="90" t="s">
        <v>16</v>
      </c>
      <c r="D475" s="90" t="s">
        <v>1074</v>
      </c>
      <c r="E475" s="110">
        <v>43402.0</v>
      </c>
      <c r="F475" s="112" t="s">
        <v>1075</v>
      </c>
      <c r="G475" s="90" t="s">
        <v>843</v>
      </c>
      <c r="H475" s="90" t="s">
        <v>28</v>
      </c>
      <c r="I475" s="73" t="s">
        <v>21</v>
      </c>
    </row>
    <row r="476">
      <c r="A476" s="16">
        <f t="shared" si="3"/>
        <v>473</v>
      </c>
      <c r="B476" s="111" t="s">
        <v>23</v>
      </c>
      <c r="C476" s="17" t="s">
        <v>39</v>
      </c>
      <c r="D476" s="90" t="s">
        <v>942</v>
      </c>
      <c r="E476" s="113">
        <v>43401.0</v>
      </c>
      <c r="F476" s="112" t="s">
        <v>1076</v>
      </c>
      <c r="G476" s="90" t="s">
        <v>843</v>
      </c>
      <c r="H476" s="90" t="s">
        <v>28</v>
      </c>
      <c r="I476" s="73" t="s">
        <v>21</v>
      </c>
    </row>
    <row r="477">
      <c r="A477" s="16">
        <f t="shared" si="3"/>
        <v>474</v>
      </c>
      <c r="B477" s="90" t="s">
        <v>23</v>
      </c>
      <c r="C477" s="90" t="s">
        <v>16</v>
      </c>
      <c r="D477" s="90" t="s">
        <v>1077</v>
      </c>
      <c r="E477" s="110">
        <v>43411.0</v>
      </c>
      <c r="F477" s="114" t="s">
        <v>1078</v>
      </c>
      <c r="G477" s="105" t="s">
        <v>1073</v>
      </c>
      <c r="H477" s="90" t="s">
        <v>28</v>
      </c>
      <c r="I477" s="73" t="s">
        <v>21</v>
      </c>
    </row>
    <row r="478">
      <c r="A478" s="16">
        <f t="shared" si="3"/>
        <v>475</v>
      </c>
      <c r="B478" s="90" t="s">
        <v>23</v>
      </c>
      <c r="C478" s="17" t="s">
        <v>39</v>
      </c>
      <c r="D478" s="90" t="s">
        <v>1079</v>
      </c>
      <c r="E478" s="110">
        <v>43352.0</v>
      </c>
      <c r="F478" s="114" t="s">
        <v>822</v>
      </c>
      <c r="G478" s="105" t="s">
        <v>1073</v>
      </c>
      <c r="H478" s="90" t="s">
        <v>28</v>
      </c>
      <c r="I478" s="73" t="s">
        <v>21</v>
      </c>
    </row>
    <row r="479">
      <c r="A479" s="16">
        <f t="shared" si="3"/>
        <v>476</v>
      </c>
      <c r="B479" s="90" t="s">
        <v>23</v>
      </c>
      <c r="C479" s="90" t="s">
        <v>16</v>
      </c>
      <c r="D479" s="90" t="s">
        <v>1080</v>
      </c>
      <c r="E479" s="108">
        <v>43184.0</v>
      </c>
      <c r="F479" s="92" t="s">
        <v>1081</v>
      </c>
      <c r="G479" s="105" t="s">
        <v>590</v>
      </c>
      <c r="H479" s="90" t="s">
        <v>1082</v>
      </c>
      <c r="I479" s="73" t="s">
        <v>21</v>
      </c>
    </row>
    <row r="480">
      <c r="A480" s="16">
        <f t="shared" si="3"/>
        <v>477</v>
      </c>
      <c r="B480" s="90" t="s">
        <v>23</v>
      </c>
      <c r="C480" s="90" t="s">
        <v>39</v>
      </c>
      <c r="D480" s="90" t="s">
        <v>28</v>
      </c>
      <c r="E480" s="90" t="s">
        <v>28</v>
      </c>
      <c r="F480" s="92" t="s">
        <v>1083</v>
      </c>
      <c r="G480" s="90" t="s">
        <v>28</v>
      </c>
      <c r="H480" s="90" t="s">
        <v>28</v>
      </c>
      <c r="I480" s="73" t="s">
        <v>21</v>
      </c>
    </row>
    <row r="481">
      <c r="A481" s="16">
        <f t="shared" si="3"/>
        <v>478</v>
      </c>
      <c r="B481" s="90" t="s">
        <v>23</v>
      </c>
      <c r="C481" s="90" t="s">
        <v>39</v>
      </c>
      <c r="D481" s="90" t="s">
        <v>1084</v>
      </c>
      <c r="E481" s="90" t="s">
        <v>1085</v>
      </c>
      <c r="F481" s="92" t="s">
        <v>1086</v>
      </c>
      <c r="G481" s="105" t="s">
        <v>588</v>
      </c>
      <c r="H481" s="90" t="s">
        <v>28</v>
      </c>
      <c r="I481" s="73" t="s">
        <v>21</v>
      </c>
    </row>
    <row r="482">
      <c r="A482" s="16">
        <f t="shared" si="3"/>
        <v>479</v>
      </c>
      <c r="B482" s="90" t="s">
        <v>1087</v>
      </c>
      <c r="C482" s="90" t="s">
        <v>39</v>
      </c>
      <c r="D482" s="90" t="s">
        <v>1088</v>
      </c>
      <c r="E482" s="90"/>
      <c r="F482" s="92" t="s">
        <v>1089</v>
      </c>
      <c r="G482" s="105" t="s">
        <v>843</v>
      </c>
      <c r="H482" s="90"/>
      <c r="I482" s="73" t="s">
        <v>21</v>
      </c>
    </row>
    <row r="483">
      <c r="A483" s="16">
        <f t="shared" si="3"/>
        <v>480</v>
      </c>
      <c r="B483" s="90" t="s">
        <v>601</v>
      </c>
      <c r="C483" s="90" t="s">
        <v>39</v>
      </c>
      <c r="D483" s="90" t="s">
        <v>28</v>
      </c>
      <c r="E483" s="90" t="s">
        <v>28</v>
      </c>
      <c r="F483" s="92" t="s">
        <v>1090</v>
      </c>
      <c r="G483" s="105" t="s">
        <v>432</v>
      </c>
      <c r="H483" s="90" t="s">
        <v>1091</v>
      </c>
      <c r="I483" s="73" t="s">
        <v>21</v>
      </c>
    </row>
    <row r="484">
      <c r="A484" s="16">
        <f t="shared" si="3"/>
        <v>481</v>
      </c>
      <c r="B484" s="90" t="s">
        <v>601</v>
      </c>
      <c r="C484" s="90" t="s">
        <v>1092</v>
      </c>
      <c r="D484" s="90" t="s">
        <v>28</v>
      </c>
      <c r="E484" s="110">
        <v>43327.0</v>
      </c>
      <c r="F484" s="92" t="s">
        <v>1093</v>
      </c>
      <c r="G484" s="105" t="s">
        <v>588</v>
      </c>
      <c r="H484" s="90" t="s">
        <v>1091</v>
      </c>
      <c r="I484" s="73" t="s">
        <v>21</v>
      </c>
    </row>
    <row r="485">
      <c r="A485" s="16">
        <f t="shared" si="3"/>
        <v>482</v>
      </c>
      <c r="B485" s="90" t="s">
        <v>601</v>
      </c>
      <c r="C485" s="90" t="s">
        <v>39</v>
      </c>
      <c r="D485" s="90" t="s">
        <v>1094</v>
      </c>
      <c r="E485" s="90" t="s">
        <v>28</v>
      </c>
      <c r="F485" s="92" t="s">
        <v>1095</v>
      </c>
      <c r="G485" s="105" t="s">
        <v>1073</v>
      </c>
      <c r="H485" s="90" t="s">
        <v>1091</v>
      </c>
      <c r="I485" s="73" t="s">
        <v>21</v>
      </c>
    </row>
    <row r="486">
      <c r="A486" s="16">
        <f t="shared" si="3"/>
        <v>483</v>
      </c>
      <c r="B486" s="90" t="s">
        <v>601</v>
      </c>
      <c r="C486" s="90" t="s">
        <v>1092</v>
      </c>
      <c r="D486" s="90" t="s">
        <v>1094</v>
      </c>
      <c r="E486" s="90" t="s">
        <v>28</v>
      </c>
      <c r="F486" s="92" t="s">
        <v>1096</v>
      </c>
      <c r="G486" s="105" t="s">
        <v>231</v>
      </c>
      <c r="H486" s="90" t="s">
        <v>1091</v>
      </c>
      <c r="I486" s="73" t="s">
        <v>21</v>
      </c>
    </row>
    <row r="487">
      <c r="A487" s="16">
        <f t="shared" si="3"/>
        <v>484</v>
      </c>
      <c r="B487" s="90" t="s">
        <v>601</v>
      </c>
      <c r="C487" s="90" t="s">
        <v>1092</v>
      </c>
      <c r="D487" s="90" t="s">
        <v>1097</v>
      </c>
      <c r="E487" s="90" t="s">
        <v>28</v>
      </c>
      <c r="F487" s="92" t="s">
        <v>128</v>
      </c>
      <c r="G487" s="105" t="s">
        <v>19</v>
      </c>
      <c r="H487" s="90" t="s">
        <v>1091</v>
      </c>
      <c r="I487" s="73" t="s">
        <v>21</v>
      </c>
    </row>
    <row r="488">
      <c r="A488" s="16">
        <f t="shared" si="3"/>
        <v>485</v>
      </c>
      <c r="B488" s="90" t="s">
        <v>601</v>
      </c>
      <c r="C488" s="90" t="s">
        <v>1092</v>
      </c>
      <c r="D488" s="90" t="s">
        <v>1098</v>
      </c>
      <c r="E488" s="90" t="s">
        <v>1099</v>
      </c>
      <c r="F488" s="92" t="s">
        <v>1100</v>
      </c>
      <c r="G488" s="105" t="s">
        <v>588</v>
      </c>
      <c r="H488" s="90" t="s">
        <v>1101</v>
      </c>
      <c r="I488" s="73" t="s">
        <v>21</v>
      </c>
    </row>
    <row r="489">
      <c r="A489" s="16">
        <f t="shared" si="3"/>
        <v>486</v>
      </c>
      <c r="B489" s="90" t="s">
        <v>601</v>
      </c>
      <c r="C489" s="90" t="s">
        <v>453</v>
      </c>
      <c r="D489" s="90" t="s">
        <v>1102</v>
      </c>
      <c r="E489" s="90" t="s">
        <v>1103</v>
      </c>
      <c r="F489" s="112" t="s">
        <v>1104</v>
      </c>
      <c r="G489" s="90" t="s">
        <v>1105</v>
      </c>
      <c r="H489" s="90" t="s">
        <v>1106</v>
      </c>
      <c r="I489" s="73" t="s">
        <v>21</v>
      </c>
    </row>
    <row r="490">
      <c r="A490" s="16">
        <f t="shared" si="3"/>
        <v>487</v>
      </c>
      <c r="B490" s="90" t="s">
        <v>23</v>
      </c>
      <c r="C490" s="90" t="s">
        <v>39</v>
      </c>
      <c r="D490" s="90" t="s">
        <v>1107</v>
      </c>
      <c r="E490" s="109">
        <v>42798.0</v>
      </c>
      <c r="F490" s="115" t="s">
        <v>25</v>
      </c>
      <c r="G490" s="90" t="s">
        <v>1108</v>
      </c>
      <c r="H490" s="90" t="s">
        <v>1109</v>
      </c>
      <c r="I490" s="73" t="s">
        <v>21</v>
      </c>
    </row>
    <row r="491">
      <c r="A491" s="16">
        <f t="shared" si="3"/>
        <v>488</v>
      </c>
      <c r="B491" s="90" t="s">
        <v>23</v>
      </c>
      <c r="C491" s="90" t="s">
        <v>39</v>
      </c>
      <c r="D491" s="90" t="s">
        <v>1110</v>
      </c>
      <c r="E491" s="108">
        <v>43231.0</v>
      </c>
      <c r="F491" s="92" t="s">
        <v>1111</v>
      </c>
      <c r="G491" s="90" t="s">
        <v>843</v>
      </c>
      <c r="H491" s="90"/>
      <c r="I491" s="73" t="s">
        <v>21</v>
      </c>
    </row>
    <row r="492">
      <c r="A492" s="16">
        <f t="shared" si="3"/>
        <v>489</v>
      </c>
      <c r="B492" s="90" t="s">
        <v>1112</v>
      </c>
      <c r="C492" s="90" t="s">
        <v>1113</v>
      </c>
      <c r="D492" s="90"/>
      <c r="E492" s="90" t="s">
        <v>28</v>
      </c>
      <c r="F492" s="90" t="s">
        <v>28</v>
      </c>
      <c r="G492" s="90" t="s">
        <v>28</v>
      </c>
      <c r="H492" s="90" t="s">
        <v>28</v>
      </c>
      <c r="I492" s="73" t="s">
        <v>21</v>
      </c>
    </row>
    <row r="493">
      <c r="A493" s="16">
        <f t="shared" si="3"/>
        <v>490</v>
      </c>
      <c r="B493" s="90" t="s">
        <v>601</v>
      </c>
      <c r="C493" s="90" t="s">
        <v>453</v>
      </c>
      <c r="D493" s="90" t="s">
        <v>1114</v>
      </c>
      <c r="E493" s="110">
        <v>43420.0</v>
      </c>
      <c r="F493" s="92" t="s">
        <v>1115</v>
      </c>
      <c r="G493" s="90" t="s">
        <v>1105</v>
      </c>
      <c r="H493" s="90" t="s">
        <v>1116</v>
      </c>
      <c r="I493" s="73" t="s">
        <v>21</v>
      </c>
    </row>
    <row r="494">
      <c r="A494" s="16">
        <f t="shared" si="3"/>
        <v>491</v>
      </c>
      <c r="B494" s="90" t="s">
        <v>23</v>
      </c>
      <c r="C494" s="90" t="s">
        <v>1113</v>
      </c>
      <c r="D494" s="90" t="s">
        <v>1117</v>
      </c>
      <c r="E494" s="116">
        <v>43421.0</v>
      </c>
      <c r="F494" s="92" t="s">
        <v>1118</v>
      </c>
      <c r="G494" s="105" t="s">
        <v>588</v>
      </c>
      <c r="H494" s="90" t="s">
        <v>1119</v>
      </c>
      <c r="I494" s="73" t="s">
        <v>21</v>
      </c>
    </row>
    <row r="495">
      <c r="A495" s="16">
        <f t="shared" si="3"/>
        <v>492</v>
      </c>
      <c r="B495" s="90" t="s">
        <v>601</v>
      </c>
      <c r="C495" s="90" t="s">
        <v>453</v>
      </c>
      <c r="D495" s="90" t="s">
        <v>373</v>
      </c>
      <c r="E495" s="90" t="s">
        <v>1120</v>
      </c>
      <c r="F495" s="92" t="s">
        <v>1121</v>
      </c>
      <c r="G495" s="105" t="s">
        <v>1070</v>
      </c>
      <c r="H495" s="90" t="s">
        <v>1122</v>
      </c>
      <c r="I495" s="73" t="s">
        <v>21</v>
      </c>
    </row>
    <row r="496">
      <c r="A496" s="16">
        <f t="shared" si="3"/>
        <v>493</v>
      </c>
      <c r="B496" s="90" t="s">
        <v>23</v>
      </c>
      <c r="C496" s="90" t="s">
        <v>39</v>
      </c>
      <c r="D496" s="117" t="s">
        <v>1123</v>
      </c>
      <c r="E496" s="116">
        <v>43422.0</v>
      </c>
      <c r="F496" s="92" t="s">
        <v>1124</v>
      </c>
      <c r="G496" s="90" t="s">
        <v>1125</v>
      </c>
      <c r="H496" s="90" t="s">
        <v>28</v>
      </c>
      <c r="I496" s="73" t="s">
        <v>21</v>
      </c>
    </row>
    <row r="497">
      <c r="A497" s="16">
        <f t="shared" si="3"/>
        <v>494</v>
      </c>
      <c r="B497" s="90" t="s">
        <v>23</v>
      </c>
      <c r="C497" s="90" t="s">
        <v>1113</v>
      </c>
      <c r="D497" s="90" t="s">
        <v>1126</v>
      </c>
      <c r="E497" s="118">
        <v>43416.0</v>
      </c>
      <c r="F497" s="92" t="s">
        <v>1127</v>
      </c>
      <c r="G497" s="105" t="s">
        <v>1128</v>
      </c>
      <c r="H497" s="90" t="s">
        <v>28</v>
      </c>
      <c r="I497" s="73" t="s">
        <v>21</v>
      </c>
    </row>
    <row r="498">
      <c r="A498" s="16">
        <f t="shared" si="3"/>
        <v>495</v>
      </c>
      <c r="B498" s="90" t="s">
        <v>1129</v>
      </c>
      <c r="C498" s="90" t="s">
        <v>1113</v>
      </c>
      <c r="D498" s="90" t="s">
        <v>1130</v>
      </c>
      <c r="E498" s="90" t="s">
        <v>1131</v>
      </c>
      <c r="F498" s="92" t="s">
        <v>1132</v>
      </c>
      <c r="G498" s="90" t="s">
        <v>432</v>
      </c>
      <c r="H498" s="90" t="s">
        <v>1133</v>
      </c>
      <c r="I498" s="73" t="s">
        <v>21</v>
      </c>
    </row>
    <row r="499">
      <c r="A499" s="16">
        <f t="shared" si="3"/>
        <v>496</v>
      </c>
      <c r="B499" s="101" t="s">
        <v>1129</v>
      </c>
      <c r="C499" s="90" t="s">
        <v>453</v>
      </c>
      <c r="D499" s="90" t="s">
        <v>462</v>
      </c>
      <c r="E499" s="110">
        <v>43421.0</v>
      </c>
      <c r="F499" s="92" t="s">
        <v>1134</v>
      </c>
      <c r="G499" s="90" t="s">
        <v>993</v>
      </c>
      <c r="H499" s="90" t="s">
        <v>28</v>
      </c>
      <c r="I499" s="73" t="s">
        <v>21</v>
      </c>
    </row>
    <row r="500">
      <c r="A500" s="16">
        <f t="shared" si="3"/>
        <v>497</v>
      </c>
      <c r="B500" s="90" t="s">
        <v>1135</v>
      </c>
      <c r="C500" s="90" t="s">
        <v>453</v>
      </c>
      <c r="D500" s="90" t="s">
        <v>1136</v>
      </c>
      <c r="E500" s="110">
        <v>43420.0</v>
      </c>
      <c r="F500" s="92" t="s">
        <v>1137</v>
      </c>
      <c r="G500" s="105" t="s">
        <v>588</v>
      </c>
      <c r="H500" s="90" t="s">
        <v>1138</v>
      </c>
      <c r="I500" s="73" t="s">
        <v>21</v>
      </c>
    </row>
    <row r="501">
      <c r="A501" s="16">
        <f t="shared" si="3"/>
        <v>498</v>
      </c>
      <c r="B501" s="90" t="s">
        <v>28</v>
      </c>
      <c r="C501" s="90" t="s">
        <v>28</v>
      </c>
      <c r="D501" s="90" t="s">
        <v>28</v>
      </c>
      <c r="E501" s="110">
        <v>43420.0</v>
      </c>
      <c r="F501" s="92" t="s">
        <v>1139</v>
      </c>
      <c r="G501" s="105" t="s">
        <v>588</v>
      </c>
      <c r="H501" s="90" t="s">
        <v>28</v>
      </c>
      <c r="I501" s="73" t="s">
        <v>21</v>
      </c>
    </row>
    <row r="502">
      <c r="A502" s="16">
        <f t="shared" si="3"/>
        <v>499</v>
      </c>
      <c r="B502" s="90" t="s">
        <v>1140</v>
      </c>
      <c r="C502" s="90" t="s">
        <v>1141</v>
      </c>
      <c r="D502" s="90" t="s">
        <v>1136</v>
      </c>
      <c r="E502" s="110">
        <v>43420.0</v>
      </c>
      <c r="F502" s="92" t="s">
        <v>1142</v>
      </c>
      <c r="G502" s="105" t="s">
        <v>1073</v>
      </c>
      <c r="H502" s="90" t="s">
        <v>1143</v>
      </c>
      <c r="I502" s="73" t="s">
        <v>21</v>
      </c>
    </row>
    <row r="503">
      <c r="A503" s="16">
        <f t="shared" si="3"/>
        <v>500</v>
      </c>
      <c r="B503" s="90" t="s">
        <v>601</v>
      </c>
      <c r="C503" s="90" t="s">
        <v>1144</v>
      </c>
      <c r="D503" s="90" t="s">
        <v>1047</v>
      </c>
      <c r="E503" s="107">
        <v>43200.0</v>
      </c>
      <c r="F503" s="92" t="s">
        <v>1145</v>
      </c>
      <c r="G503" s="105" t="s">
        <v>1070</v>
      </c>
      <c r="H503" s="90" t="s">
        <v>1146</v>
      </c>
      <c r="I503" s="73" t="s">
        <v>21</v>
      </c>
    </row>
    <row r="504">
      <c r="A504" s="16">
        <f t="shared" si="3"/>
        <v>501</v>
      </c>
      <c r="B504" s="90" t="s">
        <v>1129</v>
      </c>
      <c r="C504" s="90" t="s">
        <v>861</v>
      </c>
      <c r="D504" s="90" t="s">
        <v>1147</v>
      </c>
      <c r="E504" s="90" t="s">
        <v>1148</v>
      </c>
      <c r="F504" s="92" t="s">
        <v>1149</v>
      </c>
      <c r="G504" s="105" t="s">
        <v>588</v>
      </c>
      <c r="H504" s="90" t="s">
        <v>1150</v>
      </c>
      <c r="I504" s="73" t="s">
        <v>21</v>
      </c>
    </row>
    <row r="505">
      <c r="A505" s="16">
        <f t="shared" si="3"/>
        <v>502</v>
      </c>
      <c r="B505" s="90" t="s">
        <v>23</v>
      </c>
      <c r="C505" s="90" t="s">
        <v>861</v>
      </c>
      <c r="D505" s="90" t="s">
        <v>295</v>
      </c>
      <c r="E505" s="109">
        <v>43423.0</v>
      </c>
      <c r="F505" s="92" t="s">
        <v>1151</v>
      </c>
      <c r="G505" s="105" t="s">
        <v>588</v>
      </c>
      <c r="H505" s="90" t="s">
        <v>1152</v>
      </c>
      <c r="I505" s="73" t="s">
        <v>21</v>
      </c>
    </row>
    <row r="506">
      <c r="A506" s="16">
        <f t="shared" si="3"/>
        <v>503</v>
      </c>
      <c r="B506" s="90" t="s">
        <v>72</v>
      </c>
      <c r="C506" s="90" t="s">
        <v>1113</v>
      </c>
      <c r="D506" s="90" t="s">
        <v>295</v>
      </c>
      <c r="E506" s="110">
        <v>43205.0</v>
      </c>
      <c r="F506" s="92" t="s">
        <v>1153</v>
      </c>
      <c r="G506" s="105" t="s">
        <v>1154</v>
      </c>
      <c r="H506" s="90" t="s">
        <v>1155</v>
      </c>
      <c r="I506" s="73" t="s">
        <v>21</v>
      </c>
    </row>
    <row r="507">
      <c r="A507" s="16">
        <f t="shared" si="3"/>
        <v>504</v>
      </c>
      <c r="B507" s="90" t="s">
        <v>72</v>
      </c>
      <c r="C507" s="90" t="s">
        <v>453</v>
      </c>
      <c r="D507" s="90" t="s">
        <v>1156</v>
      </c>
      <c r="E507" s="110">
        <v>43423.0</v>
      </c>
      <c r="F507" s="92" t="s">
        <v>1157</v>
      </c>
      <c r="G507" s="105" t="s">
        <v>588</v>
      </c>
      <c r="H507" s="90" t="s">
        <v>1158</v>
      </c>
      <c r="I507" s="73" t="s">
        <v>21</v>
      </c>
    </row>
    <row r="508">
      <c r="A508" s="16">
        <f t="shared" si="3"/>
        <v>505</v>
      </c>
      <c r="B508" s="90" t="s">
        <v>1135</v>
      </c>
      <c r="C508" s="90" t="s">
        <v>1113</v>
      </c>
      <c r="D508" s="90" t="s">
        <v>1159</v>
      </c>
      <c r="E508" s="110">
        <v>43423.0</v>
      </c>
      <c r="F508" s="92" t="s">
        <v>1160</v>
      </c>
      <c r="G508" s="105" t="s">
        <v>588</v>
      </c>
      <c r="H508" s="90" t="s">
        <v>28</v>
      </c>
      <c r="I508" s="73" t="s">
        <v>21</v>
      </c>
    </row>
    <row r="509">
      <c r="A509" s="16">
        <f t="shared" si="3"/>
        <v>506</v>
      </c>
      <c r="B509" s="90" t="s">
        <v>1161</v>
      </c>
      <c r="C509" s="90" t="s">
        <v>244</v>
      </c>
      <c r="D509" s="99" t="s">
        <v>1162</v>
      </c>
      <c r="E509" s="110">
        <v>43423.0</v>
      </c>
      <c r="F509" s="92" t="s">
        <v>1163</v>
      </c>
      <c r="G509" s="105" t="s">
        <v>588</v>
      </c>
      <c r="H509" s="90" t="s">
        <v>28</v>
      </c>
      <c r="I509" s="73" t="s">
        <v>21</v>
      </c>
    </row>
    <row r="510">
      <c r="A510" s="16">
        <f t="shared" si="3"/>
        <v>507</v>
      </c>
      <c r="B510" s="90" t="s">
        <v>72</v>
      </c>
      <c r="C510" s="90" t="s">
        <v>244</v>
      </c>
      <c r="D510" s="90" t="s">
        <v>125</v>
      </c>
      <c r="E510" s="110">
        <v>43419.0</v>
      </c>
      <c r="F510" s="92" t="s">
        <v>1164</v>
      </c>
      <c r="G510" s="105" t="s">
        <v>588</v>
      </c>
      <c r="H510" s="90" t="s">
        <v>1165</v>
      </c>
      <c r="I510" s="73" t="s">
        <v>21</v>
      </c>
    </row>
    <row r="511">
      <c r="A511" s="16">
        <f t="shared" si="3"/>
        <v>508</v>
      </c>
      <c r="B511" s="90" t="s">
        <v>23</v>
      </c>
      <c r="C511" s="90" t="s">
        <v>453</v>
      </c>
      <c r="D511" s="90" t="s">
        <v>1166</v>
      </c>
      <c r="E511" s="110">
        <v>43393.0</v>
      </c>
      <c r="F511" s="92" t="s">
        <v>1167</v>
      </c>
      <c r="G511" s="105" t="s">
        <v>588</v>
      </c>
      <c r="H511" s="90" t="s">
        <v>28</v>
      </c>
      <c r="I511" s="73" t="s">
        <v>21</v>
      </c>
    </row>
    <row r="512">
      <c r="A512" s="16">
        <f t="shared" si="3"/>
        <v>509</v>
      </c>
      <c r="B512" s="90" t="s">
        <v>23</v>
      </c>
      <c r="C512" s="90" t="s">
        <v>453</v>
      </c>
      <c r="D512" s="90" t="s">
        <v>1166</v>
      </c>
      <c r="E512" s="110">
        <v>43413.0</v>
      </c>
      <c r="F512" s="92" t="s">
        <v>1168</v>
      </c>
      <c r="G512" s="105" t="s">
        <v>588</v>
      </c>
      <c r="H512" s="90" t="s">
        <v>28</v>
      </c>
      <c r="I512" s="73" t="s">
        <v>21</v>
      </c>
    </row>
    <row r="513">
      <c r="A513" s="16">
        <f t="shared" si="3"/>
        <v>510</v>
      </c>
      <c r="B513" s="90" t="s">
        <v>72</v>
      </c>
      <c r="C513" s="90" t="s">
        <v>453</v>
      </c>
      <c r="D513" s="90" t="s">
        <v>249</v>
      </c>
      <c r="E513" s="110">
        <v>43316.0</v>
      </c>
      <c r="F513" s="92" t="s">
        <v>1169</v>
      </c>
      <c r="G513" s="105" t="s">
        <v>588</v>
      </c>
      <c r="H513" s="90" t="s">
        <v>28</v>
      </c>
      <c r="I513" s="73" t="s">
        <v>21</v>
      </c>
    </row>
    <row r="514">
      <c r="A514" s="16">
        <f t="shared" si="3"/>
        <v>511</v>
      </c>
      <c r="B514" s="90" t="s">
        <v>28</v>
      </c>
      <c r="C514" s="90" t="s">
        <v>39</v>
      </c>
      <c r="D514" s="90" t="s">
        <v>1170</v>
      </c>
      <c r="E514" s="110">
        <v>43426.0</v>
      </c>
      <c r="F514" s="92" t="s">
        <v>1171</v>
      </c>
      <c r="G514" s="105" t="s">
        <v>588</v>
      </c>
      <c r="H514" s="90" t="s">
        <v>28</v>
      </c>
      <c r="I514" s="73" t="s">
        <v>21</v>
      </c>
    </row>
    <row r="515">
      <c r="A515" s="16">
        <f t="shared" si="3"/>
        <v>512</v>
      </c>
      <c r="B515" s="90" t="s">
        <v>1172</v>
      </c>
      <c r="C515" s="90" t="s">
        <v>453</v>
      </c>
      <c r="D515" s="90" t="s">
        <v>1173</v>
      </c>
      <c r="E515" s="110">
        <v>43381.0</v>
      </c>
      <c r="F515" s="92" t="s">
        <v>1174</v>
      </c>
      <c r="G515" s="90" t="s">
        <v>843</v>
      </c>
      <c r="H515" s="90" t="s">
        <v>1175</v>
      </c>
      <c r="I515" s="73" t="s">
        <v>21</v>
      </c>
    </row>
    <row r="516">
      <c r="A516" s="16">
        <f t="shared" si="3"/>
        <v>513</v>
      </c>
      <c r="B516" s="90" t="s">
        <v>23</v>
      </c>
      <c r="C516" s="90" t="s">
        <v>16</v>
      </c>
      <c r="D516" s="90" t="s">
        <v>418</v>
      </c>
      <c r="E516" s="110">
        <v>43427.0</v>
      </c>
      <c r="F516" s="92" t="s">
        <v>1176</v>
      </c>
      <c r="G516" s="119">
        <v>43104.0</v>
      </c>
      <c r="H516" s="90" t="s">
        <v>28</v>
      </c>
      <c r="I516" s="73" t="s">
        <v>21</v>
      </c>
    </row>
    <row r="517">
      <c r="A517" s="16">
        <f t="shared" si="3"/>
        <v>514</v>
      </c>
      <c r="B517" s="90" t="s">
        <v>601</v>
      </c>
      <c r="C517" s="90" t="s">
        <v>1177</v>
      </c>
      <c r="D517" s="90" t="s">
        <v>125</v>
      </c>
      <c r="E517" s="90" t="s">
        <v>1178</v>
      </c>
      <c r="F517" s="92" t="s">
        <v>1179</v>
      </c>
      <c r="G517" s="90" t="s">
        <v>843</v>
      </c>
      <c r="H517" s="90" t="s">
        <v>1180</v>
      </c>
      <c r="I517" s="73" t="s">
        <v>21</v>
      </c>
    </row>
    <row r="518">
      <c r="A518" s="16">
        <f t="shared" si="3"/>
        <v>515</v>
      </c>
      <c r="B518" s="90" t="s">
        <v>23</v>
      </c>
      <c r="C518" s="90" t="s">
        <v>244</v>
      </c>
      <c r="D518" s="90" t="s">
        <v>28</v>
      </c>
      <c r="E518" s="90" t="s">
        <v>1178</v>
      </c>
      <c r="F518" s="92" t="s">
        <v>1181</v>
      </c>
      <c r="G518" s="119">
        <v>43104.0</v>
      </c>
      <c r="H518" s="90" t="s">
        <v>28</v>
      </c>
      <c r="I518" s="73" t="s">
        <v>21</v>
      </c>
    </row>
    <row r="519">
      <c r="A519" s="16">
        <f t="shared" si="3"/>
        <v>516</v>
      </c>
      <c r="B519" s="90" t="s">
        <v>372</v>
      </c>
      <c r="C519" s="90" t="s">
        <v>453</v>
      </c>
      <c r="D519" s="99" t="s">
        <v>94</v>
      </c>
      <c r="E519" s="110">
        <v>43424.0</v>
      </c>
      <c r="F519" s="92" t="s">
        <v>1182</v>
      </c>
      <c r="G519" s="90" t="s">
        <v>843</v>
      </c>
      <c r="H519" s="90" t="s">
        <v>1183</v>
      </c>
      <c r="I519" s="73" t="s">
        <v>21</v>
      </c>
    </row>
    <row r="520">
      <c r="A520" s="16">
        <f t="shared" si="3"/>
        <v>517</v>
      </c>
      <c r="B520" s="96" t="s">
        <v>23</v>
      </c>
      <c r="C520" s="96" t="s">
        <v>453</v>
      </c>
      <c r="D520" s="96" t="s">
        <v>418</v>
      </c>
      <c r="E520" s="120">
        <v>43427.0</v>
      </c>
      <c r="F520" s="121" t="s">
        <v>1184</v>
      </c>
      <c r="G520" s="90" t="s">
        <v>843</v>
      </c>
      <c r="H520" s="122" t="s">
        <v>1185</v>
      </c>
      <c r="I520" s="73" t="s">
        <v>21</v>
      </c>
    </row>
    <row r="521">
      <c r="A521" s="16">
        <f t="shared" si="3"/>
        <v>518</v>
      </c>
      <c r="B521" s="90" t="s">
        <v>23</v>
      </c>
      <c r="C521" s="90" t="s">
        <v>1186</v>
      </c>
      <c r="D521" s="99" t="s">
        <v>1187</v>
      </c>
      <c r="E521" s="110">
        <v>43420.0</v>
      </c>
      <c r="F521" s="92" t="s">
        <v>1188</v>
      </c>
      <c r="G521" s="90" t="s">
        <v>843</v>
      </c>
      <c r="H521" s="90" t="s">
        <v>1189</v>
      </c>
      <c r="I521" s="73" t="s">
        <v>21</v>
      </c>
    </row>
    <row r="522">
      <c r="A522" s="16">
        <f t="shared" si="3"/>
        <v>519</v>
      </c>
      <c r="B522" s="90" t="s">
        <v>23</v>
      </c>
      <c r="C522" s="90" t="s">
        <v>453</v>
      </c>
      <c r="D522" s="90" t="s">
        <v>1190</v>
      </c>
      <c r="E522" s="110">
        <v>43352.0</v>
      </c>
      <c r="F522" s="92" t="s">
        <v>1191</v>
      </c>
      <c r="G522" s="90" t="s">
        <v>843</v>
      </c>
      <c r="H522" s="90" t="s">
        <v>1192</v>
      </c>
      <c r="I522" s="73" t="s">
        <v>21</v>
      </c>
    </row>
    <row r="523">
      <c r="A523" s="16">
        <f t="shared" si="3"/>
        <v>520</v>
      </c>
      <c r="B523" s="90" t="s">
        <v>601</v>
      </c>
      <c r="C523" s="90" t="s">
        <v>244</v>
      </c>
      <c r="D523" s="90" t="s">
        <v>1193</v>
      </c>
      <c r="E523" s="90" t="s">
        <v>1194</v>
      </c>
      <c r="F523" s="92" t="s">
        <v>1195</v>
      </c>
      <c r="G523" s="105" t="s">
        <v>588</v>
      </c>
      <c r="H523" s="90" t="s">
        <v>1196</v>
      </c>
      <c r="I523" s="73" t="s">
        <v>21</v>
      </c>
    </row>
    <row r="524">
      <c r="A524" s="16">
        <f t="shared" si="3"/>
        <v>521</v>
      </c>
      <c r="B524" s="90" t="s">
        <v>15</v>
      </c>
      <c r="C524" s="90" t="s">
        <v>453</v>
      </c>
      <c r="D524" s="90" t="s">
        <v>1197</v>
      </c>
      <c r="E524" s="90" t="s">
        <v>1198</v>
      </c>
      <c r="F524" s="92" t="s">
        <v>1199</v>
      </c>
      <c r="G524" s="105" t="s">
        <v>588</v>
      </c>
      <c r="H524" s="90" t="s">
        <v>1200</v>
      </c>
      <c r="I524" s="73" t="s">
        <v>21</v>
      </c>
    </row>
    <row r="525">
      <c r="A525" s="16">
        <f t="shared" si="3"/>
        <v>522</v>
      </c>
      <c r="B525" s="90" t="s">
        <v>23</v>
      </c>
      <c r="C525" s="90" t="s">
        <v>1201</v>
      </c>
      <c r="D525" s="90" t="s">
        <v>1202</v>
      </c>
      <c r="E525" s="90" t="s">
        <v>1203</v>
      </c>
      <c r="F525" s="92" t="s">
        <v>1204</v>
      </c>
      <c r="G525" s="90" t="s">
        <v>1205</v>
      </c>
      <c r="H525" s="90" t="s">
        <v>1206</v>
      </c>
      <c r="I525" s="73" t="s">
        <v>21</v>
      </c>
    </row>
    <row r="526">
      <c r="A526" s="16">
        <f t="shared" si="3"/>
        <v>523</v>
      </c>
      <c r="B526" s="90" t="s">
        <v>23</v>
      </c>
      <c r="C526" s="90" t="s">
        <v>1201</v>
      </c>
      <c r="D526" s="90" t="s">
        <v>1202</v>
      </c>
      <c r="E526" s="110">
        <v>43426.0</v>
      </c>
      <c r="F526" s="92" t="s">
        <v>1207</v>
      </c>
      <c r="G526" s="90" t="s">
        <v>1205</v>
      </c>
      <c r="H526" s="90" t="s">
        <v>1208</v>
      </c>
      <c r="I526" s="73" t="s">
        <v>21</v>
      </c>
    </row>
    <row r="527">
      <c r="A527" s="16">
        <f t="shared" si="3"/>
        <v>524</v>
      </c>
      <c r="B527" s="90" t="s">
        <v>601</v>
      </c>
      <c r="C527" s="90" t="s">
        <v>28</v>
      </c>
      <c r="D527" s="90" t="s">
        <v>1209</v>
      </c>
      <c r="E527" s="110">
        <v>43426.0</v>
      </c>
      <c r="F527" s="92" t="s">
        <v>1210</v>
      </c>
      <c r="G527" s="90" t="s">
        <v>1205</v>
      </c>
      <c r="H527" s="90" t="s">
        <v>28</v>
      </c>
      <c r="I527" s="73" t="s">
        <v>21</v>
      </c>
    </row>
    <row r="528">
      <c r="A528" s="16">
        <f t="shared" si="3"/>
        <v>525</v>
      </c>
      <c r="B528" s="90" t="s">
        <v>23</v>
      </c>
      <c r="C528" s="90" t="s">
        <v>39</v>
      </c>
      <c r="D528" s="90" t="s">
        <v>1202</v>
      </c>
      <c r="E528" s="110">
        <v>43430.0</v>
      </c>
      <c r="F528" s="92" t="s">
        <v>1211</v>
      </c>
      <c r="G528" s="90" t="s">
        <v>1205</v>
      </c>
      <c r="H528" s="90" t="s">
        <v>28</v>
      </c>
      <c r="I528" s="73" t="s">
        <v>21</v>
      </c>
    </row>
    <row r="529">
      <c r="A529" s="16">
        <f t="shared" si="3"/>
        <v>526</v>
      </c>
      <c r="B529" s="90" t="s">
        <v>23</v>
      </c>
      <c r="C529" s="90" t="s">
        <v>244</v>
      </c>
      <c r="D529" s="90" t="s">
        <v>1212</v>
      </c>
      <c r="E529" s="110">
        <v>43429.0</v>
      </c>
      <c r="F529" s="92" t="s">
        <v>1213</v>
      </c>
      <c r="G529" s="90" t="s">
        <v>1205</v>
      </c>
      <c r="H529" s="90" t="s">
        <v>28</v>
      </c>
      <c r="I529" s="73" t="s">
        <v>21</v>
      </c>
    </row>
    <row r="530">
      <c r="A530" s="16">
        <f t="shared" si="3"/>
        <v>527</v>
      </c>
      <c r="B530" s="90" t="s">
        <v>1214</v>
      </c>
      <c r="C530" s="90" t="s">
        <v>39</v>
      </c>
      <c r="D530" s="90" t="s">
        <v>1215</v>
      </c>
      <c r="E530" s="110">
        <v>43389.0</v>
      </c>
      <c r="F530" s="92" t="s">
        <v>1216</v>
      </c>
      <c r="G530" s="105" t="s">
        <v>588</v>
      </c>
      <c r="H530" s="90" t="s">
        <v>1217</v>
      </c>
      <c r="I530" s="73" t="s">
        <v>21</v>
      </c>
    </row>
    <row r="531">
      <c r="A531" s="16">
        <f t="shared" si="3"/>
        <v>528</v>
      </c>
      <c r="B531" s="90" t="s">
        <v>197</v>
      </c>
      <c r="C531" s="90" t="s">
        <v>244</v>
      </c>
      <c r="D531" s="90" t="s">
        <v>1218</v>
      </c>
      <c r="E531" s="110">
        <v>43427.0</v>
      </c>
      <c r="F531" s="92" t="s">
        <v>1219</v>
      </c>
      <c r="G531" s="105" t="s">
        <v>588</v>
      </c>
      <c r="H531" s="90" t="s">
        <v>1220</v>
      </c>
      <c r="I531" s="73" t="s">
        <v>21</v>
      </c>
    </row>
    <row r="532">
      <c r="A532" s="16">
        <f t="shared" si="3"/>
        <v>529</v>
      </c>
      <c r="B532" s="90" t="s">
        <v>601</v>
      </c>
      <c r="C532" s="90" t="s">
        <v>39</v>
      </c>
      <c r="D532" s="90" t="s">
        <v>1221</v>
      </c>
      <c r="E532" s="90" t="s">
        <v>1222</v>
      </c>
      <c r="F532" s="92" t="s">
        <v>1223</v>
      </c>
      <c r="G532" s="90" t="s">
        <v>843</v>
      </c>
      <c r="H532" s="90" t="s">
        <v>1224</v>
      </c>
      <c r="I532" s="73" t="s">
        <v>21</v>
      </c>
    </row>
    <row r="533">
      <c r="A533" s="16">
        <f t="shared" si="3"/>
        <v>530</v>
      </c>
      <c r="B533" s="90" t="s">
        <v>23</v>
      </c>
      <c r="C533" s="90" t="s">
        <v>39</v>
      </c>
      <c r="D533" s="90" t="s">
        <v>1225</v>
      </c>
      <c r="E533" s="109">
        <v>43427.0</v>
      </c>
      <c r="F533" s="92" t="s">
        <v>1226</v>
      </c>
      <c r="G533" s="105" t="s">
        <v>588</v>
      </c>
      <c r="H533" s="90" t="s">
        <v>1227</v>
      </c>
      <c r="I533" s="73" t="s">
        <v>21</v>
      </c>
    </row>
    <row r="534">
      <c r="A534" s="16">
        <f t="shared" si="3"/>
        <v>531</v>
      </c>
      <c r="B534" s="90" t="s">
        <v>197</v>
      </c>
      <c r="C534" s="90" t="s">
        <v>244</v>
      </c>
      <c r="D534" s="99" t="s">
        <v>858</v>
      </c>
      <c r="E534" s="110">
        <v>43432.0</v>
      </c>
      <c r="F534" s="92" t="s">
        <v>1228</v>
      </c>
      <c r="G534" s="105" t="s">
        <v>588</v>
      </c>
      <c r="H534" s="90" t="s">
        <v>1229</v>
      </c>
      <c r="I534" s="73" t="s">
        <v>21</v>
      </c>
    </row>
    <row r="535">
      <c r="A535" s="16">
        <f t="shared" si="3"/>
        <v>532</v>
      </c>
      <c r="B535" s="90" t="s">
        <v>23</v>
      </c>
      <c r="C535" s="90" t="s">
        <v>39</v>
      </c>
      <c r="D535" s="90" t="s">
        <v>1230</v>
      </c>
      <c r="E535" s="110">
        <v>43431.0</v>
      </c>
      <c r="F535" s="92" t="s">
        <v>1231</v>
      </c>
      <c r="G535" s="105" t="s">
        <v>1073</v>
      </c>
      <c r="H535" s="90" t="s">
        <v>1232</v>
      </c>
      <c r="I535" s="73" t="s">
        <v>21</v>
      </c>
    </row>
    <row r="536">
      <c r="A536" s="16">
        <f t="shared" si="3"/>
        <v>533</v>
      </c>
      <c r="B536" s="90"/>
      <c r="C536" s="90" t="s">
        <v>39</v>
      </c>
      <c r="D536" s="90"/>
      <c r="E536" s="90"/>
      <c r="F536" s="92" t="s">
        <v>1061</v>
      </c>
      <c r="G536" s="105" t="s">
        <v>1073</v>
      </c>
      <c r="H536" s="90" t="s">
        <v>28</v>
      </c>
      <c r="I536" s="73" t="s">
        <v>21</v>
      </c>
    </row>
    <row r="537">
      <c r="A537" s="16">
        <f t="shared" si="3"/>
        <v>534</v>
      </c>
      <c r="B537" s="90" t="s">
        <v>601</v>
      </c>
      <c r="C537" s="90" t="s">
        <v>50</v>
      </c>
      <c r="D537" s="90" t="s">
        <v>1233</v>
      </c>
      <c r="E537" s="109">
        <v>43433.0</v>
      </c>
      <c r="F537" s="92" t="s">
        <v>1127</v>
      </c>
      <c r="G537" s="105" t="s">
        <v>1073</v>
      </c>
      <c r="H537" s="90" t="s">
        <v>1234</v>
      </c>
      <c r="I537" s="73" t="s">
        <v>21</v>
      </c>
    </row>
    <row r="538">
      <c r="A538" s="16">
        <f t="shared" si="3"/>
        <v>535</v>
      </c>
      <c r="B538" s="90" t="s">
        <v>23</v>
      </c>
      <c r="C538" s="90" t="s">
        <v>39</v>
      </c>
      <c r="D538" s="90" t="s">
        <v>1235</v>
      </c>
      <c r="E538" s="107">
        <v>43371.0</v>
      </c>
      <c r="F538" s="92" t="s">
        <v>1236</v>
      </c>
      <c r="G538" s="105" t="s">
        <v>850</v>
      </c>
      <c r="H538" s="90" t="s">
        <v>28</v>
      </c>
      <c r="I538" s="73" t="s">
        <v>21</v>
      </c>
    </row>
    <row r="539">
      <c r="A539" s="16">
        <f t="shared" si="3"/>
        <v>536</v>
      </c>
      <c r="B539" s="123" t="s">
        <v>601</v>
      </c>
      <c r="C539" s="90" t="s">
        <v>244</v>
      </c>
      <c r="D539" s="90" t="s">
        <v>1237</v>
      </c>
      <c r="E539" s="90" t="s">
        <v>1238</v>
      </c>
      <c r="F539" s="92" t="s">
        <v>1239</v>
      </c>
      <c r="G539" s="90" t="s">
        <v>843</v>
      </c>
      <c r="H539" s="90" t="s">
        <v>1240</v>
      </c>
      <c r="I539" s="73" t="s">
        <v>21</v>
      </c>
    </row>
    <row r="540">
      <c r="A540" s="16">
        <f t="shared" si="3"/>
        <v>537</v>
      </c>
      <c r="B540" s="90" t="s">
        <v>23</v>
      </c>
      <c r="C540" s="90" t="s">
        <v>1241</v>
      </c>
      <c r="D540" s="90" t="s">
        <v>1242</v>
      </c>
      <c r="E540" s="90" t="s">
        <v>1178</v>
      </c>
      <c r="F540" s="92" t="s">
        <v>1243</v>
      </c>
      <c r="G540" s="90" t="s">
        <v>1244</v>
      </c>
      <c r="H540" s="90" t="s">
        <v>846</v>
      </c>
      <c r="I540" s="73" t="s">
        <v>21</v>
      </c>
    </row>
    <row r="541">
      <c r="A541" s="16">
        <f t="shared" si="3"/>
        <v>538</v>
      </c>
      <c r="B541" s="90" t="s">
        <v>1028</v>
      </c>
      <c r="C541" s="90" t="s">
        <v>39</v>
      </c>
      <c r="D541" s="90" t="s">
        <v>1245</v>
      </c>
      <c r="E541" s="118">
        <v>43431.0</v>
      </c>
      <c r="F541" s="92" t="s">
        <v>1246</v>
      </c>
      <c r="G541" s="105" t="s">
        <v>1073</v>
      </c>
      <c r="H541" s="90" t="s">
        <v>1247</v>
      </c>
      <c r="I541" s="73" t="s">
        <v>21</v>
      </c>
    </row>
    <row r="542">
      <c r="A542" s="16">
        <f t="shared" si="3"/>
        <v>539</v>
      </c>
      <c r="B542" s="90" t="s">
        <v>601</v>
      </c>
      <c r="C542" s="90" t="s">
        <v>244</v>
      </c>
      <c r="D542" s="99" t="s">
        <v>1248</v>
      </c>
      <c r="E542" s="90" t="s">
        <v>1249</v>
      </c>
      <c r="F542" s="92" t="s">
        <v>1250</v>
      </c>
      <c r="G542" s="105" t="s">
        <v>588</v>
      </c>
      <c r="H542" s="90" t="s">
        <v>28</v>
      </c>
      <c r="I542" s="73" t="s">
        <v>21</v>
      </c>
    </row>
    <row r="543">
      <c r="A543" s="16">
        <f t="shared" si="3"/>
        <v>540</v>
      </c>
      <c r="B543" s="90" t="s">
        <v>601</v>
      </c>
      <c r="C543" s="90" t="s">
        <v>244</v>
      </c>
      <c r="D543" s="99" t="s">
        <v>522</v>
      </c>
      <c r="E543" s="90" t="s">
        <v>1099</v>
      </c>
      <c r="F543" s="92" t="s">
        <v>1251</v>
      </c>
      <c r="G543" s="105" t="s">
        <v>588</v>
      </c>
      <c r="H543" s="90" t="s">
        <v>1252</v>
      </c>
      <c r="I543" s="73" t="s">
        <v>21</v>
      </c>
    </row>
    <row r="544">
      <c r="A544" s="16">
        <f t="shared" si="3"/>
        <v>541</v>
      </c>
      <c r="B544" s="90"/>
      <c r="C544" s="90" t="s">
        <v>244</v>
      </c>
      <c r="D544" s="99" t="s">
        <v>1253</v>
      </c>
      <c r="E544" s="90" t="s">
        <v>1178</v>
      </c>
      <c r="F544" s="92" t="s">
        <v>1254</v>
      </c>
      <c r="G544" s="105" t="s">
        <v>588</v>
      </c>
      <c r="H544" s="90" t="s">
        <v>28</v>
      </c>
      <c r="I544" s="73" t="s">
        <v>21</v>
      </c>
    </row>
    <row r="545">
      <c r="A545" s="16">
        <f t="shared" si="3"/>
        <v>542</v>
      </c>
      <c r="B545" s="90" t="s">
        <v>1255</v>
      </c>
      <c r="C545" s="90" t="s">
        <v>39</v>
      </c>
      <c r="D545" s="90" t="s">
        <v>1256</v>
      </c>
      <c r="E545" s="90" t="s">
        <v>1198</v>
      </c>
      <c r="F545" s="92" t="s">
        <v>1257</v>
      </c>
      <c r="G545" s="105" t="s">
        <v>588</v>
      </c>
      <c r="H545" s="90" t="s">
        <v>1258</v>
      </c>
      <c r="I545" s="73" t="s">
        <v>21</v>
      </c>
    </row>
    <row r="546">
      <c r="A546" s="16">
        <f t="shared" si="3"/>
        <v>543</v>
      </c>
      <c r="B546" s="90" t="s">
        <v>72</v>
      </c>
      <c r="C546" s="90" t="s">
        <v>16</v>
      </c>
      <c r="D546" s="90" t="s">
        <v>28</v>
      </c>
      <c r="E546" s="90" t="s">
        <v>28</v>
      </c>
      <c r="F546" s="92" t="s">
        <v>1259</v>
      </c>
      <c r="G546" s="90" t="s">
        <v>131</v>
      </c>
      <c r="H546" s="90" t="s">
        <v>1260</v>
      </c>
      <c r="I546" s="73" t="s">
        <v>21</v>
      </c>
    </row>
    <row r="547">
      <c r="A547" s="16">
        <f t="shared" si="3"/>
        <v>544</v>
      </c>
      <c r="B547" s="90" t="s">
        <v>23</v>
      </c>
      <c r="C547" s="90" t="s">
        <v>16</v>
      </c>
      <c r="D547" s="90" t="s">
        <v>567</v>
      </c>
      <c r="E547" s="110">
        <v>43414.0</v>
      </c>
      <c r="F547" s="92" t="s">
        <v>1261</v>
      </c>
      <c r="G547" s="90" t="s">
        <v>590</v>
      </c>
      <c r="H547" s="90" t="s">
        <v>692</v>
      </c>
      <c r="I547" s="73" t="s">
        <v>21</v>
      </c>
    </row>
    <row r="548">
      <c r="A548" s="16">
        <f t="shared" si="3"/>
        <v>545</v>
      </c>
      <c r="B548" s="90" t="s">
        <v>1262</v>
      </c>
      <c r="C548" s="90" t="s">
        <v>39</v>
      </c>
      <c r="D548" s="90" t="s">
        <v>28</v>
      </c>
      <c r="E548" s="110">
        <v>43384.0</v>
      </c>
      <c r="F548" s="92" t="s">
        <v>1263</v>
      </c>
      <c r="G548" s="90" t="s">
        <v>590</v>
      </c>
      <c r="H548" s="90" t="s">
        <v>28</v>
      </c>
      <c r="I548" s="73" t="s">
        <v>21</v>
      </c>
    </row>
    <row r="549">
      <c r="A549" s="16">
        <f t="shared" si="3"/>
        <v>546</v>
      </c>
      <c r="B549" s="90" t="s">
        <v>601</v>
      </c>
      <c r="C549" s="90" t="s">
        <v>244</v>
      </c>
      <c r="D549" s="90" t="s">
        <v>213</v>
      </c>
      <c r="E549" s="108">
        <v>42797.0</v>
      </c>
      <c r="F549" s="92" t="s">
        <v>1264</v>
      </c>
      <c r="G549" s="90" t="s">
        <v>19</v>
      </c>
      <c r="H549" s="90" t="s">
        <v>1265</v>
      </c>
      <c r="I549" s="73" t="s">
        <v>21</v>
      </c>
    </row>
    <row r="550">
      <c r="A550" s="16">
        <f t="shared" si="3"/>
        <v>547</v>
      </c>
      <c r="B550" s="90" t="s">
        <v>23</v>
      </c>
      <c r="C550" s="90" t="s">
        <v>39</v>
      </c>
      <c r="D550" s="90" t="s">
        <v>1266</v>
      </c>
      <c r="E550" s="108">
        <v>43326.0</v>
      </c>
      <c r="F550" s="92" t="s">
        <v>1267</v>
      </c>
      <c r="G550" s="119">
        <v>36530.0</v>
      </c>
      <c r="H550" s="90" t="s">
        <v>1268</v>
      </c>
      <c r="I550" s="73" t="s">
        <v>21</v>
      </c>
    </row>
    <row r="551">
      <c r="A551" s="16">
        <f t="shared" si="3"/>
        <v>548</v>
      </c>
      <c r="B551" s="90" t="s">
        <v>601</v>
      </c>
      <c r="C551" s="90" t="s">
        <v>39</v>
      </c>
      <c r="D551" s="90" t="s">
        <v>1269</v>
      </c>
      <c r="E551" s="90" t="s">
        <v>1270</v>
      </c>
      <c r="F551" s="92" t="s">
        <v>1271</v>
      </c>
      <c r="G551" s="90" t="s">
        <v>843</v>
      </c>
      <c r="H551" s="90" t="s">
        <v>1272</v>
      </c>
      <c r="I551" s="73" t="s">
        <v>21</v>
      </c>
    </row>
    <row r="552">
      <c r="A552" s="16">
        <f t="shared" si="3"/>
        <v>549</v>
      </c>
      <c r="B552" s="90" t="s">
        <v>601</v>
      </c>
      <c r="C552" s="90" t="s">
        <v>39</v>
      </c>
      <c r="D552" s="90" t="s">
        <v>153</v>
      </c>
      <c r="E552" s="90" t="s">
        <v>1273</v>
      </c>
      <c r="F552" s="92" t="s">
        <v>1274</v>
      </c>
      <c r="G552" s="119">
        <v>43137.0</v>
      </c>
      <c r="H552" s="90" t="s">
        <v>1275</v>
      </c>
      <c r="I552" s="73" t="s">
        <v>21</v>
      </c>
    </row>
    <row r="553">
      <c r="A553" s="16">
        <f t="shared" si="3"/>
        <v>550</v>
      </c>
      <c r="B553" s="90" t="s">
        <v>601</v>
      </c>
      <c r="C553" s="90" t="s">
        <v>244</v>
      </c>
      <c r="D553" s="90" t="s">
        <v>1276</v>
      </c>
      <c r="E553" s="90" t="s">
        <v>1277</v>
      </c>
      <c r="F553" s="92" t="s">
        <v>1278</v>
      </c>
      <c r="G553" s="90" t="s">
        <v>19</v>
      </c>
      <c r="H553" s="90" t="s">
        <v>1279</v>
      </c>
      <c r="I553" s="73" t="s">
        <v>21</v>
      </c>
    </row>
    <row r="554">
      <c r="A554" s="16">
        <f t="shared" si="3"/>
        <v>551</v>
      </c>
      <c r="B554" s="90" t="s">
        <v>23</v>
      </c>
      <c r="C554" s="90" t="s">
        <v>244</v>
      </c>
      <c r="D554" s="90" t="s">
        <v>1280</v>
      </c>
      <c r="E554" s="110">
        <v>43435.0</v>
      </c>
      <c r="F554" s="92" t="s">
        <v>1281</v>
      </c>
      <c r="G554" s="105" t="s">
        <v>588</v>
      </c>
      <c r="H554" s="90" t="s">
        <v>1282</v>
      </c>
      <c r="I554" s="73" t="s">
        <v>21</v>
      </c>
    </row>
    <row r="555">
      <c r="A555" s="16">
        <f t="shared" si="3"/>
        <v>552</v>
      </c>
      <c r="B555" s="90" t="s">
        <v>23</v>
      </c>
      <c r="C555" s="90" t="s">
        <v>244</v>
      </c>
      <c r="D555" s="90" t="s">
        <v>1283</v>
      </c>
      <c r="E555" s="110">
        <v>43437.0</v>
      </c>
      <c r="F555" s="92" t="s">
        <v>1284</v>
      </c>
      <c r="G555" s="105" t="s">
        <v>588</v>
      </c>
      <c r="H555" s="90" t="s">
        <v>28</v>
      </c>
      <c r="I555" s="73" t="s">
        <v>21</v>
      </c>
    </row>
    <row r="556">
      <c r="A556" s="16">
        <f t="shared" si="3"/>
        <v>553</v>
      </c>
      <c r="B556" s="90" t="s">
        <v>23</v>
      </c>
      <c r="C556" s="90" t="s">
        <v>377</v>
      </c>
      <c r="D556" s="90" t="s">
        <v>1285</v>
      </c>
      <c r="E556" s="110">
        <v>43432.0</v>
      </c>
      <c r="F556" s="92" t="s">
        <v>1286</v>
      </c>
      <c r="G556" s="90" t="s">
        <v>52</v>
      </c>
      <c r="H556" s="90" t="s">
        <v>1287</v>
      </c>
      <c r="I556" s="73" t="s">
        <v>21</v>
      </c>
    </row>
    <row r="557">
      <c r="A557" s="16">
        <f t="shared" si="3"/>
        <v>554</v>
      </c>
      <c r="B557" s="90" t="s">
        <v>23</v>
      </c>
      <c r="C557" s="90" t="s">
        <v>377</v>
      </c>
      <c r="D557" s="90" t="s">
        <v>1285</v>
      </c>
      <c r="E557" s="110">
        <v>43432.0</v>
      </c>
      <c r="F557" s="92" t="s">
        <v>1286</v>
      </c>
      <c r="G557" s="90" t="s">
        <v>52</v>
      </c>
      <c r="H557" s="90" t="s">
        <v>1287</v>
      </c>
      <c r="I557" s="73" t="s">
        <v>21</v>
      </c>
    </row>
    <row r="558">
      <c r="A558" s="16">
        <f t="shared" si="3"/>
        <v>555</v>
      </c>
      <c r="B558" s="90" t="s">
        <v>23</v>
      </c>
      <c r="C558" s="90" t="s">
        <v>244</v>
      </c>
      <c r="D558" s="90" t="s">
        <v>1288</v>
      </c>
      <c r="E558" s="108">
        <v>42814.0</v>
      </c>
      <c r="F558" s="92" t="s">
        <v>35</v>
      </c>
      <c r="G558" s="90" t="s">
        <v>19</v>
      </c>
      <c r="H558" s="90" t="s">
        <v>1289</v>
      </c>
      <c r="I558" s="73" t="s">
        <v>21</v>
      </c>
    </row>
    <row r="559">
      <c r="A559" s="16">
        <f t="shared" si="3"/>
        <v>556</v>
      </c>
      <c r="B559" s="90" t="s">
        <v>23</v>
      </c>
      <c r="C559" s="90" t="s">
        <v>39</v>
      </c>
      <c r="D559" s="90" t="s">
        <v>1290</v>
      </c>
      <c r="E559" s="108">
        <v>43438.0</v>
      </c>
      <c r="F559" s="92" t="s">
        <v>1291</v>
      </c>
      <c r="G559" s="105" t="s">
        <v>588</v>
      </c>
      <c r="H559" s="90" t="s">
        <v>28</v>
      </c>
      <c r="I559" s="73" t="s">
        <v>21</v>
      </c>
    </row>
    <row r="560">
      <c r="A560" s="16">
        <f t="shared" si="3"/>
        <v>557</v>
      </c>
      <c r="B560" s="90" t="s">
        <v>1292</v>
      </c>
      <c r="C560" s="90" t="s">
        <v>244</v>
      </c>
      <c r="D560" s="90" t="s">
        <v>1293</v>
      </c>
      <c r="E560" s="90">
        <v>2018.0</v>
      </c>
      <c r="F560" s="92" t="s">
        <v>1294</v>
      </c>
      <c r="G560" s="105" t="s">
        <v>588</v>
      </c>
      <c r="H560" s="90" t="s">
        <v>1295</v>
      </c>
      <c r="I560" s="73" t="s">
        <v>21</v>
      </c>
    </row>
    <row r="561">
      <c r="A561" s="16">
        <f t="shared" si="3"/>
        <v>558</v>
      </c>
      <c r="B561" s="90" t="s">
        <v>23</v>
      </c>
      <c r="C561" s="90" t="s">
        <v>39</v>
      </c>
      <c r="D561" s="90" t="s">
        <v>1296</v>
      </c>
      <c r="E561" s="108">
        <v>43440.0</v>
      </c>
      <c r="F561" s="92" t="s">
        <v>1297</v>
      </c>
      <c r="G561" s="105" t="s">
        <v>588</v>
      </c>
      <c r="H561" s="90" t="s">
        <v>28</v>
      </c>
      <c r="I561" s="73" t="s">
        <v>21</v>
      </c>
    </row>
    <row r="562">
      <c r="A562" s="16">
        <f t="shared" si="3"/>
        <v>559</v>
      </c>
      <c r="B562" s="122" t="s">
        <v>23</v>
      </c>
      <c r="C562" s="122" t="s">
        <v>1201</v>
      </c>
      <c r="D562" s="122" t="s">
        <v>1298</v>
      </c>
      <c r="E562" s="124">
        <v>43440.0</v>
      </c>
      <c r="F562" s="125" t="s">
        <v>1299</v>
      </c>
      <c r="G562" s="90" t="s">
        <v>843</v>
      </c>
      <c r="H562" s="122" t="s">
        <v>1300</v>
      </c>
      <c r="I562" s="73" t="s">
        <v>21</v>
      </c>
    </row>
    <row r="563">
      <c r="A563" s="16">
        <f t="shared" si="3"/>
        <v>560</v>
      </c>
      <c r="B563" s="90" t="s">
        <v>23</v>
      </c>
      <c r="C563" s="90" t="s">
        <v>39</v>
      </c>
      <c r="D563" s="90" t="s">
        <v>1301</v>
      </c>
      <c r="E563" s="108">
        <v>43439.0</v>
      </c>
      <c r="F563" s="92" t="s">
        <v>1291</v>
      </c>
      <c r="G563" s="105" t="s">
        <v>588</v>
      </c>
      <c r="H563" s="90" t="s">
        <v>1300</v>
      </c>
      <c r="I563" s="73" t="s">
        <v>21</v>
      </c>
    </row>
    <row r="564">
      <c r="A564" s="16">
        <f t="shared" si="3"/>
        <v>561</v>
      </c>
      <c r="B564" s="90" t="s">
        <v>23</v>
      </c>
      <c r="C564" s="90" t="s">
        <v>39</v>
      </c>
      <c r="D564" s="90" t="s">
        <v>28</v>
      </c>
      <c r="E564" s="90">
        <v>2018.0</v>
      </c>
      <c r="F564" s="92" t="s">
        <v>1302</v>
      </c>
      <c r="G564" s="105" t="s">
        <v>1303</v>
      </c>
      <c r="H564" s="90" t="s">
        <v>1304</v>
      </c>
      <c r="I564" s="73" t="s">
        <v>21</v>
      </c>
    </row>
    <row r="565">
      <c r="A565" s="16">
        <f t="shared" si="3"/>
        <v>562</v>
      </c>
      <c r="B565" s="90" t="s">
        <v>601</v>
      </c>
      <c r="C565" s="90" t="s">
        <v>39</v>
      </c>
      <c r="D565" s="90" t="s">
        <v>295</v>
      </c>
      <c r="E565" s="108">
        <v>43440.0</v>
      </c>
      <c r="F565" s="92" t="s">
        <v>1305</v>
      </c>
      <c r="G565" s="105" t="s">
        <v>588</v>
      </c>
      <c r="H565" s="90" t="s">
        <v>1306</v>
      </c>
      <c r="I565" s="73" t="s">
        <v>21</v>
      </c>
    </row>
    <row r="566">
      <c r="A566" s="16">
        <f t="shared" si="3"/>
        <v>563</v>
      </c>
      <c r="B566" s="90" t="s">
        <v>23</v>
      </c>
      <c r="C566" s="90" t="s">
        <v>1201</v>
      </c>
      <c r="D566" s="99" t="s">
        <v>1307</v>
      </c>
      <c r="E566" s="126">
        <v>43432.0</v>
      </c>
      <c r="F566" s="92" t="s">
        <v>1308</v>
      </c>
      <c r="G566" s="90" t="s">
        <v>1309</v>
      </c>
      <c r="H566" s="90" t="s">
        <v>1310</v>
      </c>
      <c r="I566" s="73" t="s">
        <v>21</v>
      </c>
    </row>
    <row r="567">
      <c r="A567" s="16">
        <f t="shared" si="3"/>
        <v>564</v>
      </c>
      <c r="B567" s="90" t="s">
        <v>23</v>
      </c>
      <c r="C567" s="90" t="s">
        <v>1311</v>
      </c>
      <c r="D567" s="90" t="s">
        <v>1312</v>
      </c>
      <c r="E567" s="127">
        <v>43441.0</v>
      </c>
      <c r="F567" s="92" t="s">
        <v>1313</v>
      </c>
      <c r="G567" s="90" t="s">
        <v>588</v>
      </c>
      <c r="H567" s="90" t="s">
        <v>1314</v>
      </c>
      <c r="I567" s="73" t="s">
        <v>21</v>
      </c>
    </row>
    <row r="568">
      <c r="A568" s="16">
        <f t="shared" si="3"/>
        <v>565</v>
      </c>
      <c r="B568" s="90" t="s">
        <v>23</v>
      </c>
      <c r="C568" s="90" t="s">
        <v>1315</v>
      </c>
      <c r="D568" s="90" t="s">
        <v>1316</v>
      </c>
      <c r="E568" s="90" t="s">
        <v>1317</v>
      </c>
      <c r="F568" s="92" t="s">
        <v>1318</v>
      </c>
      <c r="G568" s="90" t="s">
        <v>588</v>
      </c>
      <c r="H568" s="90" t="s">
        <v>1319</v>
      </c>
      <c r="I568" s="73" t="s">
        <v>21</v>
      </c>
    </row>
    <row r="569">
      <c r="A569" s="16">
        <f t="shared" si="3"/>
        <v>566</v>
      </c>
      <c r="B569" s="90" t="s">
        <v>23</v>
      </c>
      <c r="C569" s="90" t="s">
        <v>244</v>
      </c>
      <c r="D569" s="90" t="s">
        <v>1320</v>
      </c>
      <c r="E569" s="108">
        <v>43440.0</v>
      </c>
      <c r="F569" s="92" t="s">
        <v>1321</v>
      </c>
      <c r="G569" s="90" t="s">
        <v>588</v>
      </c>
      <c r="H569" s="90" t="s">
        <v>1322</v>
      </c>
      <c r="I569" s="73" t="s">
        <v>21</v>
      </c>
    </row>
    <row r="570">
      <c r="A570" s="16">
        <f t="shared" si="3"/>
        <v>567</v>
      </c>
      <c r="B570" s="90" t="s">
        <v>601</v>
      </c>
      <c r="C570" s="90" t="s">
        <v>39</v>
      </c>
      <c r="D570" s="90" t="s">
        <v>153</v>
      </c>
      <c r="E570" s="90" t="s">
        <v>1323</v>
      </c>
      <c r="F570" s="92" t="s">
        <v>1324</v>
      </c>
      <c r="G570" s="90" t="s">
        <v>588</v>
      </c>
      <c r="H570" s="90" t="s">
        <v>28</v>
      </c>
      <c r="I570" s="73" t="s">
        <v>21</v>
      </c>
    </row>
    <row r="571">
      <c r="A571" s="16">
        <f t="shared" si="3"/>
        <v>568</v>
      </c>
      <c r="B571" s="90" t="s">
        <v>1325</v>
      </c>
      <c r="C571" s="90" t="s">
        <v>244</v>
      </c>
      <c r="D571" s="90" t="s">
        <v>1326</v>
      </c>
      <c r="E571" s="90" t="s">
        <v>1327</v>
      </c>
      <c r="F571" s="92" t="s">
        <v>1328</v>
      </c>
      <c r="G571" s="90" t="s">
        <v>588</v>
      </c>
      <c r="H571" s="90" t="s">
        <v>28</v>
      </c>
      <c r="I571" s="73" t="s">
        <v>21</v>
      </c>
    </row>
    <row r="572">
      <c r="A572" s="16">
        <f t="shared" si="3"/>
        <v>569</v>
      </c>
      <c r="B572" s="90" t="s">
        <v>23</v>
      </c>
      <c r="C572" s="90" t="s">
        <v>244</v>
      </c>
      <c r="D572" s="128" t="s">
        <v>1329</v>
      </c>
      <c r="E572" s="90" t="s">
        <v>1330</v>
      </c>
      <c r="F572" s="92" t="s">
        <v>1331</v>
      </c>
      <c r="G572" s="90" t="s">
        <v>588</v>
      </c>
      <c r="H572" s="90" t="s">
        <v>1332</v>
      </c>
      <c r="I572" s="73" t="s">
        <v>21</v>
      </c>
    </row>
    <row r="573">
      <c r="A573" s="16">
        <f t="shared" si="3"/>
        <v>570</v>
      </c>
      <c r="B573" s="90" t="s">
        <v>601</v>
      </c>
      <c r="C573" s="90" t="s">
        <v>1311</v>
      </c>
      <c r="D573" s="99" t="s">
        <v>1333</v>
      </c>
      <c r="E573" s="110">
        <v>43433.0</v>
      </c>
      <c r="F573" s="92" t="s">
        <v>1334</v>
      </c>
      <c r="G573" s="90" t="s">
        <v>1335</v>
      </c>
      <c r="H573" s="90" t="s">
        <v>1336</v>
      </c>
      <c r="I573" s="73" t="s">
        <v>21</v>
      </c>
    </row>
    <row r="574">
      <c r="A574" s="16">
        <f t="shared" si="3"/>
        <v>571</v>
      </c>
      <c r="B574" s="90" t="s">
        <v>601</v>
      </c>
      <c r="C574" s="90" t="s">
        <v>244</v>
      </c>
      <c r="D574" s="90" t="s">
        <v>249</v>
      </c>
      <c r="E574" s="90" t="s">
        <v>1330</v>
      </c>
      <c r="F574" s="92" t="s">
        <v>1337</v>
      </c>
      <c r="G574" s="105" t="s">
        <v>588</v>
      </c>
      <c r="H574" s="90" t="s">
        <v>28</v>
      </c>
      <c r="I574" s="73" t="s">
        <v>21</v>
      </c>
    </row>
    <row r="575">
      <c r="A575" s="16">
        <f t="shared" si="3"/>
        <v>572</v>
      </c>
      <c r="B575" s="90" t="s">
        <v>1338</v>
      </c>
      <c r="C575" s="90" t="s">
        <v>39</v>
      </c>
      <c r="D575" s="99" t="s">
        <v>1339</v>
      </c>
      <c r="E575" s="108">
        <v>43443.0</v>
      </c>
      <c r="F575" s="92" t="s">
        <v>1340</v>
      </c>
      <c r="G575" s="90" t="s">
        <v>1309</v>
      </c>
      <c r="H575" s="90" t="s">
        <v>28</v>
      </c>
      <c r="I575" s="73" t="s">
        <v>21</v>
      </c>
    </row>
    <row r="576">
      <c r="A576" s="16">
        <f t="shared" si="3"/>
        <v>573</v>
      </c>
      <c r="B576" s="90" t="s">
        <v>963</v>
      </c>
      <c r="C576" s="90" t="s">
        <v>39</v>
      </c>
      <c r="D576" s="90" t="s">
        <v>1341</v>
      </c>
      <c r="E576" s="110">
        <v>43446.0</v>
      </c>
      <c r="F576" s="92" t="s">
        <v>1342</v>
      </c>
      <c r="G576" s="90" t="s">
        <v>1309</v>
      </c>
      <c r="H576" s="90" t="s">
        <v>28</v>
      </c>
      <c r="I576" s="73" t="s">
        <v>21</v>
      </c>
    </row>
    <row r="577">
      <c r="A577" s="16">
        <f t="shared" si="3"/>
        <v>574</v>
      </c>
      <c r="B577" s="90" t="s">
        <v>601</v>
      </c>
      <c r="C577" s="90" t="s">
        <v>39</v>
      </c>
      <c r="D577" s="90" t="s">
        <v>147</v>
      </c>
      <c r="E577" s="90" t="s">
        <v>28</v>
      </c>
      <c r="F577" s="92" t="s">
        <v>1343</v>
      </c>
      <c r="G577" s="105" t="s">
        <v>1073</v>
      </c>
      <c r="H577" s="90" t="s">
        <v>1344</v>
      </c>
      <c r="I577" s="73" t="s">
        <v>21</v>
      </c>
    </row>
    <row r="578">
      <c r="A578" s="16">
        <f t="shared" si="3"/>
        <v>575</v>
      </c>
      <c r="B578" s="90" t="s">
        <v>23</v>
      </c>
      <c r="C578" s="90" t="s">
        <v>1038</v>
      </c>
      <c r="D578" s="90" t="s">
        <v>1345</v>
      </c>
      <c r="E578" s="129">
        <v>43440.0</v>
      </c>
      <c r="F578" s="92" t="s">
        <v>1346</v>
      </c>
      <c r="G578" s="90" t="s">
        <v>432</v>
      </c>
      <c r="H578" s="90" t="s">
        <v>1347</v>
      </c>
      <c r="I578" s="73" t="s">
        <v>21</v>
      </c>
    </row>
    <row r="579">
      <c r="A579" s="16">
        <f t="shared" si="3"/>
        <v>576</v>
      </c>
      <c r="B579" s="90" t="s">
        <v>23</v>
      </c>
      <c r="C579" s="90" t="s">
        <v>1348</v>
      </c>
      <c r="D579" s="99" t="s">
        <v>1349</v>
      </c>
      <c r="E579" s="129">
        <v>43446.0</v>
      </c>
      <c r="F579" s="92" t="s">
        <v>1350</v>
      </c>
      <c r="G579" s="90" t="s">
        <v>1309</v>
      </c>
      <c r="H579" s="130" t="s">
        <v>1351</v>
      </c>
      <c r="I579" s="73" t="s">
        <v>21</v>
      </c>
    </row>
    <row r="580">
      <c r="A580" s="16">
        <f t="shared" si="3"/>
        <v>577</v>
      </c>
      <c r="B580" s="90" t="s">
        <v>23</v>
      </c>
      <c r="C580" s="90" t="s">
        <v>244</v>
      </c>
      <c r="D580" s="90" t="s">
        <v>1352</v>
      </c>
      <c r="E580" s="129">
        <v>43448.0</v>
      </c>
      <c r="F580" s="92" t="s">
        <v>1353</v>
      </c>
      <c r="G580" s="105" t="s">
        <v>588</v>
      </c>
      <c r="H580" s="90" t="s">
        <v>1354</v>
      </c>
      <c r="I580" s="73" t="s">
        <v>21</v>
      </c>
    </row>
    <row r="581">
      <c r="A581" s="16">
        <f t="shared" si="3"/>
        <v>578</v>
      </c>
      <c r="B581" s="90" t="s">
        <v>601</v>
      </c>
      <c r="C581" s="90" t="s">
        <v>244</v>
      </c>
      <c r="D581" s="90" t="s">
        <v>153</v>
      </c>
      <c r="E581" s="108">
        <v>43378.0</v>
      </c>
      <c r="F581" s="92" t="s">
        <v>166</v>
      </c>
      <c r="G581" s="90" t="s">
        <v>590</v>
      </c>
      <c r="H581" s="90" t="s">
        <v>1355</v>
      </c>
      <c r="I581" s="73" t="s">
        <v>21</v>
      </c>
    </row>
    <row r="582">
      <c r="A582" s="16">
        <f t="shared" si="3"/>
        <v>579</v>
      </c>
      <c r="B582" s="90" t="s">
        <v>601</v>
      </c>
      <c r="C582" s="90" t="s">
        <v>244</v>
      </c>
      <c r="D582" s="90" t="s">
        <v>153</v>
      </c>
      <c r="E582" s="90" t="s">
        <v>1356</v>
      </c>
      <c r="F582" s="92" t="s">
        <v>1357</v>
      </c>
      <c r="G582" s="105" t="s">
        <v>588</v>
      </c>
      <c r="H582" s="90" t="s">
        <v>1358</v>
      </c>
      <c r="I582" s="73" t="s">
        <v>21</v>
      </c>
    </row>
    <row r="583">
      <c r="A583" s="16">
        <f t="shared" si="3"/>
        <v>580</v>
      </c>
      <c r="B583" s="90" t="s">
        <v>23</v>
      </c>
      <c r="C583" s="90" t="s">
        <v>1186</v>
      </c>
      <c r="D583" s="90" t="s">
        <v>1359</v>
      </c>
      <c r="E583" s="109">
        <v>43445.0</v>
      </c>
      <c r="F583" s="92" t="s">
        <v>1360</v>
      </c>
      <c r="G583" s="90" t="s">
        <v>1205</v>
      </c>
      <c r="H583" s="90" t="s">
        <v>1361</v>
      </c>
      <c r="I583" s="73" t="s">
        <v>21</v>
      </c>
    </row>
    <row r="584">
      <c r="A584" s="16">
        <f t="shared" si="3"/>
        <v>581</v>
      </c>
      <c r="B584" s="90" t="s">
        <v>23</v>
      </c>
      <c r="C584" s="90" t="s">
        <v>16</v>
      </c>
      <c r="D584" s="90" t="s">
        <v>1362</v>
      </c>
      <c r="E584" s="109">
        <v>43087.0</v>
      </c>
      <c r="F584" s="92" t="s">
        <v>1363</v>
      </c>
      <c r="G584" s="90" t="s">
        <v>1303</v>
      </c>
      <c r="H584" s="90" t="s">
        <v>1364</v>
      </c>
      <c r="I584" s="73" t="s">
        <v>21</v>
      </c>
    </row>
    <row r="585">
      <c r="A585" s="16">
        <f t="shared" si="3"/>
        <v>582</v>
      </c>
      <c r="B585" s="90" t="s">
        <v>1325</v>
      </c>
      <c r="C585" s="90" t="s">
        <v>244</v>
      </c>
      <c r="D585" s="90" t="s">
        <v>1365</v>
      </c>
      <c r="E585" s="90" t="s">
        <v>1366</v>
      </c>
      <c r="F585" s="92" t="s">
        <v>1324</v>
      </c>
      <c r="G585" s="90" t="s">
        <v>588</v>
      </c>
      <c r="H585" s="90" t="s">
        <v>28</v>
      </c>
      <c r="I585" s="73" t="s">
        <v>21</v>
      </c>
    </row>
    <row r="586">
      <c r="A586" s="16">
        <f t="shared" si="3"/>
        <v>583</v>
      </c>
      <c r="B586" s="90" t="s">
        <v>23</v>
      </c>
      <c r="C586" s="90" t="s">
        <v>39</v>
      </c>
      <c r="D586" s="90" t="s">
        <v>1359</v>
      </c>
      <c r="E586" s="109">
        <v>43087.0</v>
      </c>
      <c r="F586" s="131" t="s">
        <v>1367</v>
      </c>
      <c r="G586" s="90" t="s">
        <v>588</v>
      </c>
      <c r="H586" s="90" t="s">
        <v>1368</v>
      </c>
      <c r="I586" s="73" t="s">
        <v>21</v>
      </c>
    </row>
    <row r="587">
      <c r="A587" s="16">
        <f t="shared" si="3"/>
        <v>584</v>
      </c>
      <c r="B587" s="90" t="s">
        <v>23</v>
      </c>
      <c r="C587" s="90" t="s">
        <v>39</v>
      </c>
      <c r="D587" s="90" t="s">
        <v>1369</v>
      </c>
      <c r="E587" s="110">
        <v>43453.0</v>
      </c>
      <c r="F587" s="92" t="s">
        <v>1370</v>
      </c>
      <c r="G587" s="90" t="s">
        <v>1205</v>
      </c>
      <c r="H587" s="90" t="s">
        <v>1322</v>
      </c>
      <c r="I587" s="73" t="s">
        <v>21</v>
      </c>
    </row>
    <row r="588">
      <c r="A588" s="16">
        <f t="shared" si="3"/>
        <v>585</v>
      </c>
      <c r="B588" s="90" t="s">
        <v>372</v>
      </c>
      <c r="C588" s="90" t="s">
        <v>16</v>
      </c>
      <c r="D588" s="90" t="s">
        <v>1371</v>
      </c>
      <c r="E588" s="110">
        <v>43453.0</v>
      </c>
      <c r="F588" s="92" t="s">
        <v>1372</v>
      </c>
      <c r="G588" s="90" t="s">
        <v>1373</v>
      </c>
      <c r="H588" s="90" t="s">
        <v>28</v>
      </c>
      <c r="I588" s="73" t="s">
        <v>21</v>
      </c>
    </row>
    <row r="589">
      <c r="A589" s="16">
        <f t="shared" si="3"/>
        <v>586</v>
      </c>
      <c r="B589" s="96" t="s">
        <v>23</v>
      </c>
      <c r="C589" s="96" t="s">
        <v>453</v>
      </c>
      <c r="D589" s="96" t="s">
        <v>418</v>
      </c>
      <c r="E589" s="120">
        <v>43427.0</v>
      </c>
      <c r="F589" s="121" t="s">
        <v>1184</v>
      </c>
      <c r="G589" s="90" t="s">
        <v>843</v>
      </c>
      <c r="H589" s="90" t="s">
        <v>28</v>
      </c>
      <c r="I589" s="73" t="s">
        <v>21</v>
      </c>
    </row>
    <row r="590">
      <c r="A590" s="16">
        <f t="shared" si="3"/>
        <v>587</v>
      </c>
      <c r="B590" s="90" t="s">
        <v>23</v>
      </c>
      <c r="C590" s="90" t="s">
        <v>1186</v>
      </c>
      <c r="D590" s="99" t="s">
        <v>1187</v>
      </c>
      <c r="E590" s="110">
        <v>43420.0</v>
      </c>
      <c r="F590" s="92" t="s">
        <v>1188</v>
      </c>
      <c r="G590" s="90" t="s">
        <v>843</v>
      </c>
      <c r="H590" s="96" t="s">
        <v>1374</v>
      </c>
      <c r="I590" s="73" t="s">
        <v>21</v>
      </c>
    </row>
    <row r="591">
      <c r="A591" s="16">
        <f t="shared" si="3"/>
        <v>588</v>
      </c>
      <c r="B591" s="90" t="s">
        <v>23</v>
      </c>
      <c r="C591" s="90" t="s">
        <v>453</v>
      </c>
      <c r="D591" s="90" t="s">
        <v>1190</v>
      </c>
      <c r="E591" s="110">
        <v>43352.0</v>
      </c>
      <c r="F591" s="92" t="s">
        <v>1191</v>
      </c>
      <c r="G591" s="90" t="s">
        <v>843</v>
      </c>
      <c r="H591" s="90" t="s">
        <v>28</v>
      </c>
      <c r="I591" s="73" t="s">
        <v>21</v>
      </c>
    </row>
    <row r="592">
      <c r="A592" s="16">
        <f t="shared" si="3"/>
        <v>589</v>
      </c>
      <c r="B592" s="90" t="s">
        <v>601</v>
      </c>
      <c r="C592" s="90" t="s">
        <v>453</v>
      </c>
      <c r="D592" s="90" t="s">
        <v>1375</v>
      </c>
      <c r="E592" s="95">
        <v>43146.0</v>
      </c>
      <c r="F592" s="92" t="s">
        <v>1376</v>
      </c>
      <c r="G592" s="105" t="s">
        <v>1303</v>
      </c>
      <c r="H592" s="90" t="s">
        <v>1377</v>
      </c>
      <c r="I592" s="73" t="s">
        <v>21</v>
      </c>
    </row>
    <row r="593">
      <c r="A593" s="16">
        <f t="shared" si="3"/>
        <v>590</v>
      </c>
      <c r="B593" s="90" t="s">
        <v>15</v>
      </c>
      <c r="C593" s="90" t="s">
        <v>453</v>
      </c>
      <c r="D593" s="90" t="s">
        <v>1197</v>
      </c>
      <c r="E593" s="90" t="s">
        <v>1198</v>
      </c>
      <c r="F593" s="92" t="s">
        <v>1199</v>
      </c>
      <c r="G593" s="105" t="s">
        <v>1303</v>
      </c>
      <c r="H593" s="90" t="s">
        <v>28</v>
      </c>
      <c r="I593" s="73" t="s">
        <v>21</v>
      </c>
    </row>
    <row r="594">
      <c r="A594" s="16">
        <f t="shared" si="3"/>
        <v>591</v>
      </c>
      <c r="B594" s="90" t="s">
        <v>23</v>
      </c>
      <c r="C594" s="90" t="s">
        <v>1201</v>
      </c>
      <c r="D594" s="90" t="s">
        <v>1202</v>
      </c>
      <c r="E594" s="90" t="s">
        <v>1203</v>
      </c>
      <c r="F594" s="92" t="s">
        <v>1204</v>
      </c>
      <c r="G594" s="90" t="s">
        <v>1205</v>
      </c>
      <c r="H594" s="90" t="s">
        <v>28</v>
      </c>
      <c r="I594" s="73" t="s">
        <v>21</v>
      </c>
    </row>
    <row r="595">
      <c r="A595" s="16">
        <f t="shared" si="3"/>
        <v>592</v>
      </c>
      <c r="B595" s="90" t="s">
        <v>23</v>
      </c>
      <c r="C595" s="90" t="s">
        <v>1201</v>
      </c>
      <c r="D595" s="90" t="s">
        <v>1202</v>
      </c>
      <c r="E595" s="110">
        <v>43426.0</v>
      </c>
      <c r="F595" s="92" t="s">
        <v>1207</v>
      </c>
      <c r="G595" s="90" t="s">
        <v>1205</v>
      </c>
      <c r="H595" s="90" t="s">
        <v>1378</v>
      </c>
      <c r="I595" s="73" t="s">
        <v>21</v>
      </c>
    </row>
    <row r="596">
      <c r="A596" s="16">
        <f t="shared" si="3"/>
        <v>593</v>
      </c>
      <c r="B596" s="90" t="s">
        <v>601</v>
      </c>
      <c r="C596" s="90" t="s">
        <v>28</v>
      </c>
      <c r="D596" s="90"/>
      <c r="E596" s="110">
        <v>43426.0</v>
      </c>
      <c r="F596" s="92" t="s">
        <v>1210</v>
      </c>
      <c r="G596" s="90" t="s">
        <v>1205</v>
      </c>
      <c r="H596" s="90" t="s">
        <v>28</v>
      </c>
      <c r="I596" s="73" t="s">
        <v>21</v>
      </c>
    </row>
    <row r="597">
      <c r="A597" s="16">
        <f t="shared" si="3"/>
        <v>594</v>
      </c>
      <c r="B597" s="90" t="s">
        <v>23</v>
      </c>
      <c r="C597" s="90" t="s">
        <v>39</v>
      </c>
      <c r="D597" s="90" t="s">
        <v>1202</v>
      </c>
      <c r="E597" s="110">
        <v>43430.0</v>
      </c>
      <c r="F597" s="92" t="s">
        <v>1211</v>
      </c>
      <c r="G597" s="90" t="s">
        <v>1205</v>
      </c>
      <c r="H597" s="132" t="s">
        <v>28</v>
      </c>
      <c r="I597" s="73" t="s">
        <v>21</v>
      </c>
    </row>
    <row r="598">
      <c r="A598" s="16">
        <f t="shared" si="3"/>
        <v>595</v>
      </c>
      <c r="B598" s="90" t="s">
        <v>197</v>
      </c>
      <c r="C598" s="90" t="s">
        <v>39</v>
      </c>
      <c r="D598" s="90" t="s">
        <v>668</v>
      </c>
      <c r="E598" s="110">
        <v>43434.0</v>
      </c>
      <c r="F598" s="92" t="s">
        <v>1379</v>
      </c>
      <c r="G598" s="90" t="s">
        <v>1205</v>
      </c>
      <c r="H598" s="90" t="s">
        <v>1380</v>
      </c>
      <c r="I598" s="73" t="s">
        <v>21</v>
      </c>
    </row>
    <row r="599">
      <c r="A599" s="16">
        <f t="shared" si="3"/>
        <v>596</v>
      </c>
      <c r="B599" s="90" t="s">
        <v>23</v>
      </c>
      <c r="C599" s="90" t="s">
        <v>39</v>
      </c>
      <c r="D599" s="90" t="s">
        <v>40</v>
      </c>
      <c r="E599" s="108">
        <v>43143.0</v>
      </c>
      <c r="F599" s="92" t="s">
        <v>1381</v>
      </c>
      <c r="G599" s="90" t="s">
        <v>1205</v>
      </c>
      <c r="H599" s="90" t="s">
        <v>28</v>
      </c>
      <c r="I599" s="73" t="s">
        <v>21</v>
      </c>
    </row>
    <row r="600">
      <c r="A600" s="16">
        <f t="shared" si="3"/>
        <v>597</v>
      </c>
      <c r="B600" s="90" t="s">
        <v>23</v>
      </c>
      <c r="C600" s="90" t="s">
        <v>1382</v>
      </c>
      <c r="D600" s="90" t="s">
        <v>1383</v>
      </c>
      <c r="E600" s="110">
        <v>43647.0</v>
      </c>
      <c r="F600" s="133" t="s">
        <v>1384</v>
      </c>
      <c r="G600" s="90" t="s">
        <v>850</v>
      </c>
      <c r="H600" s="90" t="s">
        <v>28</v>
      </c>
      <c r="I600" s="73" t="s">
        <v>21</v>
      </c>
    </row>
    <row r="601">
      <c r="A601" s="16">
        <f t="shared" si="3"/>
        <v>598</v>
      </c>
      <c r="B601" s="90" t="s">
        <v>23</v>
      </c>
      <c r="C601" s="90" t="s">
        <v>39</v>
      </c>
      <c r="D601" s="90" t="s">
        <v>153</v>
      </c>
      <c r="E601" s="90" t="s">
        <v>1385</v>
      </c>
      <c r="F601" s="133" t="s">
        <v>1386</v>
      </c>
      <c r="G601" s="90" t="s">
        <v>1387</v>
      </c>
      <c r="H601" s="90" t="s">
        <v>28</v>
      </c>
      <c r="I601" s="73" t="s">
        <v>21</v>
      </c>
    </row>
    <row r="602">
      <c r="A602" s="16">
        <f t="shared" si="3"/>
        <v>599</v>
      </c>
      <c r="B602" s="90" t="s">
        <v>601</v>
      </c>
      <c r="C602" s="90" t="s">
        <v>39</v>
      </c>
      <c r="D602" s="90" t="s">
        <v>70</v>
      </c>
      <c r="E602" s="134">
        <v>43152.0</v>
      </c>
      <c r="F602" s="133" t="s">
        <v>1388</v>
      </c>
      <c r="G602" s="90" t="s">
        <v>432</v>
      </c>
      <c r="H602" s="90" t="s">
        <v>1389</v>
      </c>
      <c r="I602" s="73" t="s">
        <v>21</v>
      </c>
    </row>
    <row r="603">
      <c r="A603" s="16">
        <f t="shared" si="3"/>
        <v>600</v>
      </c>
      <c r="B603" s="90" t="s">
        <v>197</v>
      </c>
      <c r="C603" s="90" t="s">
        <v>39</v>
      </c>
      <c r="D603" s="90" t="s">
        <v>153</v>
      </c>
      <c r="E603" s="134">
        <v>43427.0</v>
      </c>
      <c r="F603" s="133" t="s">
        <v>1390</v>
      </c>
      <c r="G603" s="90" t="s">
        <v>588</v>
      </c>
      <c r="H603" s="90" t="s">
        <v>28</v>
      </c>
      <c r="I603" s="73" t="s">
        <v>21</v>
      </c>
    </row>
    <row r="604">
      <c r="A604" s="16">
        <f t="shared" si="3"/>
        <v>601</v>
      </c>
      <c r="B604" s="90" t="s">
        <v>23</v>
      </c>
      <c r="C604" s="90" t="s">
        <v>16</v>
      </c>
      <c r="D604" s="99" t="s">
        <v>80</v>
      </c>
      <c r="E604" s="135">
        <v>42826.0</v>
      </c>
      <c r="F604" s="133" t="s">
        <v>1391</v>
      </c>
      <c r="G604" s="90" t="s">
        <v>19</v>
      </c>
      <c r="H604" s="90" t="s">
        <v>28</v>
      </c>
      <c r="I604" s="73" t="s">
        <v>21</v>
      </c>
    </row>
    <row r="605">
      <c r="A605" s="16">
        <f t="shared" si="3"/>
        <v>602</v>
      </c>
      <c r="B605" s="90" t="s">
        <v>23</v>
      </c>
      <c r="C605" s="90" t="s">
        <v>1113</v>
      </c>
      <c r="D605" s="90" t="s">
        <v>28</v>
      </c>
      <c r="E605" s="135">
        <v>43070.0</v>
      </c>
      <c r="F605" s="133" t="s">
        <v>1392</v>
      </c>
      <c r="G605" s="90">
        <v>6.2</v>
      </c>
      <c r="H605" s="90" t="s">
        <v>28</v>
      </c>
      <c r="I605" s="73" t="s">
        <v>21</v>
      </c>
    </row>
    <row r="606">
      <c r="A606" s="16">
        <f t="shared" si="3"/>
        <v>603</v>
      </c>
      <c r="B606" s="90" t="s">
        <v>23</v>
      </c>
      <c r="C606" s="90" t="s">
        <v>39</v>
      </c>
      <c r="D606" s="90" t="s">
        <v>1393</v>
      </c>
      <c r="E606" s="108">
        <v>43472.0</v>
      </c>
      <c r="F606" s="133" t="s">
        <v>1394</v>
      </c>
      <c r="G606" s="90" t="s">
        <v>588</v>
      </c>
      <c r="H606" s="90" t="s">
        <v>1395</v>
      </c>
      <c r="I606" s="73" t="s">
        <v>21</v>
      </c>
    </row>
    <row r="607">
      <c r="A607" s="16">
        <f t="shared" si="3"/>
        <v>604</v>
      </c>
      <c r="B607" s="90" t="s">
        <v>23</v>
      </c>
      <c r="C607" s="90" t="s">
        <v>39</v>
      </c>
      <c r="D607" s="90" t="s">
        <v>1396</v>
      </c>
      <c r="E607" s="90" t="s">
        <v>1397</v>
      </c>
      <c r="F607" s="133" t="s">
        <v>1398</v>
      </c>
      <c r="G607" s="90" t="s">
        <v>843</v>
      </c>
      <c r="H607" s="90" t="s">
        <v>1399</v>
      </c>
      <c r="I607" s="73" t="s">
        <v>21</v>
      </c>
    </row>
    <row r="608">
      <c r="A608" s="16">
        <f t="shared" si="3"/>
        <v>605</v>
      </c>
      <c r="B608" s="90" t="s">
        <v>23</v>
      </c>
      <c r="C608" s="90" t="s">
        <v>377</v>
      </c>
      <c r="D608" s="90" t="s">
        <v>1242</v>
      </c>
      <c r="E608" s="91">
        <v>43739.0</v>
      </c>
      <c r="F608" s="133" t="s">
        <v>1400</v>
      </c>
      <c r="G608" s="90" t="s">
        <v>52</v>
      </c>
      <c r="H608" s="90" t="s">
        <v>28</v>
      </c>
      <c r="I608" s="73" t="s">
        <v>21</v>
      </c>
    </row>
    <row r="609">
      <c r="A609" s="16">
        <f t="shared" si="3"/>
        <v>606</v>
      </c>
      <c r="B609" s="90" t="s">
        <v>601</v>
      </c>
      <c r="C609" s="90" t="s">
        <v>39</v>
      </c>
      <c r="D609" s="90" t="s">
        <v>153</v>
      </c>
      <c r="E609" s="90" t="s">
        <v>1401</v>
      </c>
      <c r="F609" s="133" t="s">
        <v>1402</v>
      </c>
      <c r="G609" s="90" t="s">
        <v>588</v>
      </c>
      <c r="H609" s="90" t="s">
        <v>28</v>
      </c>
      <c r="I609" s="73" t="s">
        <v>21</v>
      </c>
    </row>
    <row r="610">
      <c r="A610" s="16">
        <f t="shared" si="3"/>
        <v>607</v>
      </c>
      <c r="B610" s="90" t="s">
        <v>23</v>
      </c>
      <c r="C610" s="90" t="s">
        <v>39</v>
      </c>
      <c r="D610" s="90" t="s">
        <v>1202</v>
      </c>
      <c r="E610" s="91">
        <v>43466.0</v>
      </c>
      <c r="F610" s="133" t="s">
        <v>1403</v>
      </c>
      <c r="G610" s="90" t="s">
        <v>588</v>
      </c>
      <c r="H610" s="90" t="s">
        <v>1404</v>
      </c>
      <c r="I610" s="73" t="s">
        <v>21</v>
      </c>
    </row>
    <row r="611">
      <c r="A611" s="16">
        <f t="shared" si="3"/>
        <v>608</v>
      </c>
      <c r="B611" s="90" t="s">
        <v>23</v>
      </c>
      <c r="C611" s="90" t="s">
        <v>244</v>
      </c>
      <c r="D611" s="90" t="s">
        <v>1405</v>
      </c>
      <c r="E611" s="90" t="s">
        <v>1406</v>
      </c>
      <c r="F611" s="133" t="s">
        <v>1407</v>
      </c>
      <c r="G611" s="90" t="s">
        <v>588</v>
      </c>
      <c r="H611" s="90" t="s">
        <v>1404</v>
      </c>
      <c r="I611" s="73" t="s">
        <v>21</v>
      </c>
    </row>
    <row r="612">
      <c r="A612" s="16">
        <f t="shared" si="3"/>
        <v>609</v>
      </c>
      <c r="B612" s="90" t="s">
        <v>23</v>
      </c>
      <c r="C612" s="90" t="s">
        <v>39</v>
      </c>
      <c r="D612" s="90" t="s">
        <v>40</v>
      </c>
      <c r="E612" s="90" t="s">
        <v>1408</v>
      </c>
      <c r="F612" s="133" t="s">
        <v>1409</v>
      </c>
      <c r="G612" s="90" t="s">
        <v>588</v>
      </c>
      <c r="H612" s="90" t="s">
        <v>1410</v>
      </c>
      <c r="I612" s="73" t="s">
        <v>21</v>
      </c>
    </row>
    <row r="613">
      <c r="A613" s="16">
        <f t="shared" si="3"/>
        <v>610</v>
      </c>
      <c r="B613" s="90" t="s">
        <v>23</v>
      </c>
      <c r="C613" s="90" t="s">
        <v>244</v>
      </c>
      <c r="D613" s="90" t="s">
        <v>803</v>
      </c>
      <c r="E613" s="90" t="s">
        <v>1411</v>
      </c>
      <c r="F613" s="133" t="s">
        <v>1412</v>
      </c>
      <c r="G613" s="90" t="s">
        <v>588</v>
      </c>
      <c r="H613" s="90" t="s">
        <v>28</v>
      </c>
      <c r="I613" s="73" t="s">
        <v>21</v>
      </c>
    </row>
    <row r="614">
      <c r="A614" s="16">
        <f t="shared" si="3"/>
        <v>611</v>
      </c>
      <c r="B614" s="90" t="s">
        <v>23</v>
      </c>
      <c r="C614" s="90" t="s">
        <v>244</v>
      </c>
      <c r="D614" s="90" t="s">
        <v>1413</v>
      </c>
      <c r="E614" s="90" t="s">
        <v>1414</v>
      </c>
      <c r="F614" s="133" t="s">
        <v>1415</v>
      </c>
      <c r="G614" s="90" t="s">
        <v>843</v>
      </c>
      <c r="H614" s="90" t="s">
        <v>1416</v>
      </c>
      <c r="I614" s="73" t="s">
        <v>21</v>
      </c>
    </row>
    <row r="615">
      <c r="A615" s="16">
        <f t="shared" si="3"/>
        <v>612</v>
      </c>
      <c r="B615" s="90" t="s">
        <v>1417</v>
      </c>
      <c r="C615" s="90" t="s">
        <v>39</v>
      </c>
      <c r="D615" s="90" t="s">
        <v>1418</v>
      </c>
      <c r="E615" s="95">
        <v>43089.0</v>
      </c>
      <c r="F615" s="133" t="s">
        <v>1419</v>
      </c>
      <c r="G615" s="90" t="s">
        <v>588</v>
      </c>
      <c r="H615" s="90" t="s">
        <v>1420</v>
      </c>
      <c r="I615" s="73" t="s">
        <v>21</v>
      </c>
    </row>
    <row r="616">
      <c r="A616" s="16">
        <f t="shared" si="3"/>
        <v>613</v>
      </c>
      <c r="B616" s="90" t="s">
        <v>23</v>
      </c>
      <c r="C616" s="90" t="s">
        <v>1421</v>
      </c>
      <c r="D616" s="90" t="s">
        <v>1422</v>
      </c>
      <c r="E616" s="91">
        <v>43498.0</v>
      </c>
      <c r="F616" s="133" t="s">
        <v>1423</v>
      </c>
      <c r="G616" s="90" t="s">
        <v>993</v>
      </c>
      <c r="H616" s="90" t="s">
        <v>28</v>
      </c>
      <c r="I616" s="73" t="s">
        <v>21</v>
      </c>
    </row>
    <row r="617">
      <c r="A617" s="16">
        <f t="shared" si="3"/>
        <v>614</v>
      </c>
      <c r="B617" s="90" t="s">
        <v>601</v>
      </c>
      <c r="C617" s="90" t="s">
        <v>1421</v>
      </c>
      <c r="D617" s="90" t="s">
        <v>153</v>
      </c>
      <c r="E617" s="91">
        <v>43497.0</v>
      </c>
      <c r="F617" s="133" t="s">
        <v>1424</v>
      </c>
      <c r="G617" s="90" t="s">
        <v>993</v>
      </c>
      <c r="H617" s="90" t="s">
        <v>28</v>
      </c>
      <c r="I617" s="73" t="s">
        <v>21</v>
      </c>
    </row>
    <row r="618">
      <c r="A618" s="16">
        <f t="shared" si="3"/>
        <v>615</v>
      </c>
      <c r="B618" s="90" t="s">
        <v>601</v>
      </c>
      <c r="C618" s="90" t="s">
        <v>244</v>
      </c>
      <c r="D618" s="90" t="s">
        <v>70</v>
      </c>
      <c r="E618" s="91">
        <v>43499.0</v>
      </c>
      <c r="F618" s="133" t="s">
        <v>1425</v>
      </c>
      <c r="G618" s="90" t="s">
        <v>588</v>
      </c>
      <c r="H618" s="90" t="s">
        <v>1426</v>
      </c>
      <c r="I618" s="73" t="s">
        <v>21</v>
      </c>
    </row>
    <row r="619">
      <c r="A619" s="16">
        <f t="shared" si="3"/>
        <v>616</v>
      </c>
      <c r="B619" s="90" t="s">
        <v>23</v>
      </c>
      <c r="C619" s="90" t="s">
        <v>39</v>
      </c>
      <c r="D619" s="90" t="s">
        <v>1427</v>
      </c>
      <c r="E619" s="90" t="s">
        <v>1428</v>
      </c>
      <c r="F619" s="133" t="s">
        <v>1429</v>
      </c>
      <c r="G619" s="79" t="s">
        <v>28</v>
      </c>
      <c r="H619" s="90" t="s">
        <v>28</v>
      </c>
      <c r="I619" s="73" t="s">
        <v>21</v>
      </c>
    </row>
    <row r="620">
      <c r="A620" s="16">
        <f t="shared" si="3"/>
        <v>617</v>
      </c>
      <c r="B620" s="90" t="s">
        <v>23</v>
      </c>
      <c r="C620" s="90" t="s">
        <v>244</v>
      </c>
      <c r="D620" s="90" t="s">
        <v>662</v>
      </c>
      <c r="E620" s="91">
        <v>43587.0</v>
      </c>
      <c r="F620" s="136" t="s">
        <v>1430</v>
      </c>
      <c r="G620" s="90" t="s">
        <v>588</v>
      </c>
      <c r="H620" s="90" t="s">
        <v>1431</v>
      </c>
      <c r="I620" s="73" t="s">
        <v>21</v>
      </c>
    </row>
    <row r="621">
      <c r="A621" s="16">
        <f t="shared" si="3"/>
        <v>618</v>
      </c>
      <c r="B621" s="90" t="s">
        <v>23</v>
      </c>
      <c r="C621" s="90" t="s">
        <v>244</v>
      </c>
      <c r="D621" s="90" t="s">
        <v>662</v>
      </c>
      <c r="E621" s="91">
        <v>43648.0</v>
      </c>
      <c r="F621" s="133" t="s">
        <v>1430</v>
      </c>
      <c r="G621" s="90" t="s">
        <v>588</v>
      </c>
      <c r="H621" s="90" t="s">
        <v>1431</v>
      </c>
      <c r="I621" s="73" t="s">
        <v>21</v>
      </c>
    </row>
    <row r="622">
      <c r="A622" s="16">
        <f t="shared" si="3"/>
        <v>619</v>
      </c>
      <c r="B622" s="90" t="s">
        <v>23</v>
      </c>
      <c r="C622" s="90" t="s">
        <v>244</v>
      </c>
      <c r="D622" s="90" t="s">
        <v>606</v>
      </c>
      <c r="E622" s="91">
        <v>43710.0</v>
      </c>
      <c r="F622" s="136" t="s">
        <v>1432</v>
      </c>
      <c r="G622" s="90" t="s">
        <v>588</v>
      </c>
      <c r="H622" s="90" t="s">
        <v>28</v>
      </c>
      <c r="I622" s="73" t="s">
        <v>21</v>
      </c>
    </row>
    <row r="623">
      <c r="A623" s="16">
        <f t="shared" si="3"/>
        <v>620</v>
      </c>
      <c r="B623" s="90" t="s">
        <v>23</v>
      </c>
      <c r="C623" s="90" t="s">
        <v>244</v>
      </c>
      <c r="D623" s="90" t="s">
        <v>1433</v>
      </c>
      <c r="E623" s="90"/>
      <c r="F623" s="133" t="s">
        <v>1434</v>
      </c>
      <c r="G623" s="90" t="s">
        <v>1435</v>
      </c>
      <c r="H623" s="90" t="s">
        <v>1436</v>
      </c>
      <c r="I623" s="73" t="s">
        <v>21</v>
      </c>
    </row>
    <row r="624">
      <c r="A624" s="16">
        <f t="shared" si="3"/>
        <v>621</v>
      </c>
      <c r="B624" s="90" t="s">
        <v>601</v>
      </c>
      <c r="C624" s="90" t="s">
        <v>244</v>
      </c>
      <c r="D624" s="90" t="s">
        <v>1375</v>
      </c>
      <c r="E624" s="91">
        <v>43740.0</v>
      </c>
      <c r="F624" s="133" t="s">
        <v>1437</v>
      </c>
      <c r="G624" s="90" t="s">
        <v>588</v>
      </c>
      <c r="H624" s="90" t="s">
        <v>28</v>
      </c>
      <c r="I624" s="73" t="s">
        <v>21</v>
      </c>
    </row>
    <row r="625">
      <c r="A625" s="16">
        <f t="shared" si="3"/>
        <v>622</v>
      </c>
      <c r="B625" s="137" t="s">
        <v>23</v>
      </c>
      <c r="C625" s="137" t="s">
        <v>1438</v>
      </c>
      <c r="D625" s="137" t="s">
        <v>1439</v>
      </c>
      <c r="E625" s="137" t="s">
        <v>1440</v>
      </c>
      <c r="F625" s="133" t="s">
        <v>1441</v>
      </c>
      <c r="G625" s="137" t="s">
        <v>1442</v>
      </c>
      <c r="H625" s="137" t="s">
        <v>28</v>
      </c>
      <c r="I625" s="73" t="s">
        <v>21</v>
      </c>
    </row>
    <row r="626">
      <c r="A626" s="16">
        <f t="shared" si="3"/>
        <v>623</v>
      </c>
      <c r="B626" s="90" t="s">
        <v>23</v>
      </c>
      <c r="C626" s="90" t="s">
        <v>244</v>
      </c>
      <c r="D626" s="90" t="s">
        <v>28</v>
      </c>
      <c r="E626" s="90" t="s">
        <v>28</v>
      </c>
      <c r="F626" s="133" t="s">
        <v>1443</v>
      </c>
      <c r="G626" s="90" t="s">
        <v>588</v>
      </c>
      <c r="H626" s="90" t="s">
        <v>28</v>
      </c>
      <c r="I626" s="73" t="s">
        <v>21</v>
      </c>
    </row>
    <row r="627">
      <c r="A627" s="16">
        <f t="shared" si="3"/>
        <v>624</v>
      </c>
      <c r="B627" s="90" t="s">
        <v>23</v>
      </c>
      <c r="C627" s="90" t="s">
        <v>244</v>
      </c>
      <c r="D627" s="90" t="s">
        <v>28</v>
      </c>
      <c r="E627" s="90" t="s">
        <v>28</v>
      </c>
      <c r="F627" s="133" t="s">
        <v>1444</v>
      </c>
      <c r="G627" s="90" t="s">
        <v>588</v>
      </c>
      <c r="H627" s="90" t="s">
        <v>28</v>
      </c>
      <c r="I627" s="73" t="s">
        <v>21</v>
      </c>
    </row>
    <row r="628">
      <c r="A628" s="16">
        <f t="shared" si="3"/>
        <v>625</v>
      </c>
      <c r="B628" s="90" t="s">
        <v>23</v>
      </c>
      <c r="C628" s="90" t="s">
        <v>39</v>
      </c>
      <c r="D628" s="90" t="s">
        <v>28</v>
      </c>
      <c r="E628" s="90" t="s">
        <v>28</v>
      </c>
      <c r="F628" s="133" t="s">
        <v>1445</v>
      </c>
      <c r="G628" s="90" t="s">
        <v>843</v>
      </c>
      <c r="H628" s="90" t="s">
        <v>28</v>
      </c>
      <c r="I628" s="73" t="s">
        <v>21</v>
      </c>
    </row>
    <row r="629">
      <c r="A629" s="16">
        <f t="shared" si="3"/>
        <v>626</v>
      </c>
      <c r="B629" s="90" t="s">
        <v>197</v>
      </c>
      <c r="C629" s="90" t="s">
        <v>377</v>
      </c>
      <c r="D629" s="90" t="s">
        <v>28</v>
      </c>
      <c r="E629" s="90" t="s">
        <v>1446</v>
      </c>
      <c r="F629" s="133" t="s">
        <v>1447</v>
      </c>
      <c r="G629" s="90" t="s">
        <v>52</v>
      </c>
      <c r="H629" s="90" t="s">
        <v>28</v>
      </c>
      <c r="I629" s="73" t="s">
        <v>21</v>
      </c>
    </row>
    <row r="630">
      <c r="A630" s="16">
        <f t="shared" si="3"/>
        <v>627</v>
      </c>
      <c r="B630" s="90" t="s">
        <v>23</v>
      </c>
      <c r="C630" s="90" t="s">
        <v>244</v>
      </c>
      <c r="D630" s="90" t="s">
        <v>1448</v>
      </c>
      <c r="E630" s="90" t="s">
        <v>1449</v>
      </c>
      <c r="F630" s="133" t="s">
        <v>1450</v>
      </c>
      <c r="G630" s="90" t="s">
        <v>590</v>
      </c>
      <c r="H630" s="90" t="s">
        <v>1451</v>
      </c>
      <c r="I630" s="73" t="s">
        <v>21</v>
      </c>
    </row>
    <row r="631">
      <c r="A631" s="16">
        <f t="shared" si="3"/>
        <v>628</v>
      </c>
      <c r="B631" s="90" t="s">
        <v>23</v>
      </c>
      <c r="C631" s="90" t="s">
        <v>244</v>
      </c>
      <c r="D631" s="99" t="s">
        <v>1452</v>
      </c>
      <c r="E631" s="91">
        <v>43771.0</v>
      </c>
      <c r="F631" s="133" t="s">
        <v>1453</v>
      </c>
      <c r="G631" s="90" t="s">
        <v>843</v>
      </c>
      <c r="H631" s="90" t="s">
        <v>1454</v>
      </c>
      <c r="I631" s="73" t="s">
        <v>21</v>
      </c>
    </row>
    <row r="632">
      <c r="A632" s="16">
        <f t="shared" si="3"/>
        <v>629</v>
      </c>
      <c r="B632" s="90" t="s">
        <v>23</v>
      </c>
      <c r="C632" s="90" t="s">
        <v>244</v>
      </c>
      <c r="D632" s="90" t="s">
        <v>1455</v>
      </c>
      <c r="E632" s="90" t="s">
        <v>1456</v>
      </c>
      <c r="F632" s="133" t="s">
        <v>1457</v>
      </c>
      <c r="G632" s="90" t="s">
        <v>588</v>
      </c>
      <c r="H632" s="90" t="s">
        <v>28</v>
      </c>
      <c r="I632" s="73" t="s">
        <v>21</v>
      </c>
    </row>
    <row r="633">
      <c r="A633" s="16">
        <f t="shared" si="3"/>
        <v>630</v>
      </c>
      <c r="B633" s="90" t="s">
        <v>72</v>
      </c>
      <c r="C633" s="90" t="s">
        <v>39</v>
      </c>
      <c r="D633" s="90" t="s">
        <v>147</v>
      </c>
      <c r="E633" s="90" t="s">
        <v>1458</v>
      </c>
      <c r="F633" s="136" t="s">
        <v>1459</v>
      </c>
      <c r="G633" s="90" t="s">
        <v>1460</v>
      </c>
      <c r="H633" s="90" t="s">
        <v>28</v>
      </c>
      <c r="I633" s="73" t="s">
        <v>21</v>
      </c>
    </row>
    <row r="634">
      <c r="A634" s="16">
        <f t="shared" si="3"/>
        <v>631</v>
      </c>
      <c r="B634" s="90" t="s">
        <v>23</v>
      </c>
      <c r="C634" s="90" t="s">
        <v>244</v>
      </c>
      <c r="D634" s="90" t="s">
        <v>88</v>
      </c>
      <c r="E634" s="90" t="s">
        <v>28</v>
      </c>
      <c r="F634" s="133" t="s">
        <v>1461</v>
      </c>
      <c r="G634" s="90" t="s">
        <v>28</v>
      </c>
      <c r="H634" s="90" t="s">
        <v>1462</v>
      </c>
      <c r="I634" s="73" t="s">
        <v>21</v>
      </c>
    </row>
    <row r="635">
      <c r="A635" s="16">
        <f t="shared" si="3"/>
        <v>632</v>
      </c>
      <c r="B635" s="90" t="s">
        <v>23</v>
      </c>
      <c r="C635" s="90" t="s">
        <v>1421</v>
      </c>
      <c r="D635" s="90" t="s">
        <v>1463</v>
      </c>
      <c r="E635" s="90" t="s">
        <v>1464</v>
      </c>
      <c r="F635" s="136" t="s">
        <v>1465</v>
      </c>
      <c r="G635" s="90" t="s">
        <v>993</v>
      </c>
      <c r="H635" s="90" t="s">
        <v>28</v>
      </c>
      <c r="I635" s="73" t="s">
        <v>21</v>
      </c>
    </row>
    <row r="636">
      <c r="A636" s="16">
        <f t="shared" si="3"/>
        <v>633</v>
      </c>
      <c r="B636" s="90" t="s">
        <v>23</v>
      </c>
      <c r="C636" s="90" t="s">
        <v>244</v>
      </c>
      <c r="D636" s="90" t="s">
        <v>1466</v>
      </c>
      <c r="E636" s="90" t="s">
        <v>1467</v>
      </c>
      <c r="F636" s="133" t="s">
        <v>1468</v>
      </c>
      <c r="G636" s="90" t="s">
        <v>588</v>
      </c>
      <c r="H636" s="90" t="s">
        <v>1469</v>
      </c>
      <c r="I636" s="73" t="s">
        <v>21</v>
      </c>
    </row>
    <row r="637">
      <c r="A637" s="16">
        <f t="shared" si="3"/>
        <v>634</v>
      </c>
      <c r="B637" s="90" t="s">
        <v>23</v>
      </c>
      <c r="C637" s="90" t="s">
        <v>244</v>
      </c>
      <c r="D637" s="90" t="s">
        <v>1470</v>
      </c>
      <c r="E637" s="90" t="s">
        <v>1471</v>
      </c>
      <c r="F637" s="136" t="s">
        <v>1472</v>
      </c>
      <c r="G637" s="90" t="s">
        <v>588</v>
      </c>
      <c r="H637" s="90" t="s">
        <v>1473</v>
      </c>
      <c r="I637" s="73" t="s">
        <v>21</v>
      </c>
    </row>
    <row r="638">
      <c r="A638" s="16">
        <f t="shared" si="3"/>
        <v>635</v>
      </c>
      <c r="B638" s="90" t="s">
        <v>72</v>
      </c>
      <c r="C638" s="90" t="s">
        <v>39</v>
      </c>
      <c r="D638" s="90" t="s">
        <v>70</v>
      </c>
      <c r="E638" s="91">
        <v>43514.0</v>
      </c>
      <c r="F638" s="136" t="s">
        <v>1474</v>
      </c>
      <c r="G638" s="90" t="s">
        <v>588</v>
      </c>
      <c r="H638" s="90" t="s">
        <v>1475</v>
      </c>
      <c r="I638" s="73" t="s">
        <v>21</v>
      </c>
    </row>
    <row r="639">
      <c r="A639" s="16">
        <f t="shared" si="3"/>
        <v>636</v>
      </c>
      <c r="B639" s="90" t="s">
        <v>197</v>
      </c>
      <c r="C639" s="90" t="s">
        <v>244</v>
      </c>
      <c r="D639" s="90" t="s">
        <v>1476</v>
      </c>
      <c r="E639" s="135">
        <v>43313.0</v>
      </c>
      <c r="F639" s="133" t="s">
        <v>1477</v>
      </c>
      <c r="G639" s="90" t="s">
        <v>588</v>
      </c>
      <c r="H639" s="90" t="s">
        <v>1478</v>
      </c>
      <c r="I639" s="73" t="s">
        <v>21</v>
      </c>
    </row>
    <row r="640">
      <c r="A640" s="16">
        <f t="shared" si="3"/>
        <v>637</v>
      </c>
      <c r="B640" s="90" t="s">
        <v>72</v>
      </c>
      <c r="C640" s="90" t="s">
        <v>1421</v>
      </c>
      <c r="D640" s="90" t="s">
        <v>213</v>
      </c>
      <c r="E640" s="91">
        <v>43472.0</v>
      </c>
      <c r="F640" s="133" t="s">
        <v>1479</v>
      </c>
      <c r="G640" s="90" t="s">
        <v>588</v>
      </c>
      <c r="H640" s="90" t="s">
        <v>1480</v>
      </c>
      <c r="I640" s="73" t="s">
        <v>21</v>
      </c>
    </row>
    <row r="641">
      <c r="A641" s="16">
        <f t="shared" si="3"/>
        <v>638</v>
      </c>
      <c r="B641" s="90" t="s">
        <v>72</v>
      </c>
      <c r="C641" s="90" t="s">
        <v>28</v>
      </c>
      <c r="D641" s="90" t="s">
        <v>28</v>
      </c>
      <c r="E641" s="90" t="s">
        <v>28</v>
      </c>
      <c r="F641" s="133" t="s">
        <v>1481</v>
      </c>
      <c r="G641" s="90" t="s">
        <v>843</v>
      </c>
      <c r="H641" s="90" t="s">
        <v>1482</v>
      </c>
      <c r="I641" s="73" t="s">
        <v>21</v>
      </c>
    </row>
    <row r="642">
      <c r="A642" s="16">
        <f t="shared" si="3"/>
        <v>639</v>
      </c>
      <c r="B642" s="90" t="s">
        <v>23</v>
      </c>
      <c r="C642" s="90" t="s">
        <v>244</v>
      </c>
      <c r="D642" s="90" t="s">
        <v>1483</v>
      </c>
      <c r="E642" s="91">
        <v>43739.0</v>
      </c>
      <c r="F642" s="133" t="s">
        <v>1484</v>
      </c>
      <c r="G642" s="90" t="s">
        <v>590</v>
      </c>
      <c r="H642" s="90" t="s">
        <v>1485</v>
      </c>
      <c r="I642" s="73" t="s">
        <v>21</v>
      </c>
    </row>
    <row r="643">
      <c r="A643" s="16">
        <f t="shared" si="3"/>
        <v>640</v>
      </c>
      <c r="B643" s="90" t="s">
        <v>23</v>
      </c>
      <c r="C643" s="90" t="s">
        <v>244</v>
      </c>
      <c r="D643" s="90" t="s">
        <v>1486</v>
      </c>
      <c r="E643" s="90" t="s">
        <v>1487</v>
      </c>
      <c r="F643" s="92" t="s">
        <v>1461</v>
      </c>
      <c r="G643" s="90" t="s">
        <v>588</v>
      </c>
      <c r="H643" s="90" t="s">
        <v>28</v>
      </c>
      <c r="I643" s="73" t="s">
        <v>21</v>
      </c>
    </row>
    <row r="644">
      <c r="A644" s="16">
        <f t="shared" si="3"/>
        <v>641</v>
      </c>
      <c r="B644" s="90" t="s">
        <v>197</v>
      </c>
      <c r="C644" s="90" t="s">
        <v>244</v>
      </c>
      <c r="D644" s="90" t="s">
        <v>1488</v>
      </c>
      <c r="E644" s="95">
        <v>42797.0</v>
      </c>
      <c r="F644" s="92" t="s">
        <v>1489</v>
      </c>
      <c r="G644" s="90" t="s">
        <v>19</v>
      </c>
      <c r="H644" s="90" t="s">
        <v>1490</v>
      </c>
      <c r="I644" s="73" t="s">
        <v>21</v>
      </c>
    </row>
    <row r="645">
      <c r="A645" s="16">
        <f t="shared" si="3"/>
        <v>642</v>
      </c>
      <c r="B645" s="90" t="s">
        <v>601</v>
      </c>
      <c r="C645" s="90" t="s">
        <v>1421</v>
      </c>
      <c r="D645" s="99" t="s">
        <v>522</v>
      </c>
      <c r="E645" s="90" t="s">
        <v>1491</v>
      </c>
      <c r="F645" s="92" t="s">
        <v>1492</v>
      </c>
      <c r="G645" s="90" t="s">
        <v>1493</v>
      </c>
      <c r="H645" s="90" t="s">
        <v>1494</v>
      </c>
      <c r="I645" s="73" t="s">
        <v>21</v>
      </c>
    </row>
    <row r="646">
      <c r="A646" s="16">
        <f t="shared" si="3"/>
        <v>643</v>
      </c>
      <c r="B646" s="90" t="s">
        <v>23</v>
      </c>
      <c r="C646" s="90" t="s">
        <v>39</v>
      </c>
      <c r="D646" s="99" t="s">
        <v>1452</v>
      </c>
      <c r="E646" s="90" t="s">
        <v>1495</v>
      </c>
      <c r="F646" s="92" t="s">
        <v>1496</v>
      </c>
      <c r="G646" s="90" t="s">
        <v>843</v>
      </c>
      <c r="H646" s="90"/>
      <c r="I646" s="73" t="s">
        <v>21</v>
      </c>
    </row>
    <row r="647">
      <c r="A647" s="16">
        <f t="shared" si="3"/>
        <v>644</v>
      </c>
      <c r="B647" s="90" t="s">
        <v>23</v>
      </c>
      <c r="C647" s="90" t="s">
        <v>244</v>
      </c>
      <c r="D647" s="90" t="s">
        <v>1497</v>
      </c>
      <c r="E647" s="90" t="s">
        <v>1498</v>
      </c>
      <c r="F647" s="92" t="s">
        <v>1499</v>
      </c>
      <c r="G647" s="90" t="s">
        <v>19</v>
      </c>
      <c r="H647" s="90" t="s">
        <v>1500</v>
      </c>
      <c r="I647" s="73" t="s">
        <v>21</v>
      </c>
    </row>
    <row r="648">
      <c r="A648" s="16">
        <f t="shared" si="3"/>
        <v>645</v>
      </c>
      <c r="B648" s="90" t="s">
        <v>23</v>
      </c>
      <c r="C648" s="90" t="s">
        <v>244</v>
      </c>
      <c r="D648" s="90" t="s">
        <v>28</v>
      </c>
      <c r="E648" s="91">
        <v>43499.0</v>
      </c>
      <c r="F648" s="92" t="s">
        <v>1501</v>
      </c>
      <c r="G648" s="90" t="s">
        <v>19</v>
      </c>
      <c r="H648" s="90" t="s">
        <v>28</v>
      </c>
      <c r="I648" s="73" t="s">
        <v>21</v>
      </c>
    </row>
    <row r="649">
      <c r="A649" s="16">
        <f t="shared" si="3"/>
        <v>646</v>
      </c>
      <c r="B649" s="90" t="s">
        <v>72</v>
      </c>
      <c r="C649" s="90" t="s">
        <v>1421</v>
      </c>
      <c r="D649" s="90" t="s">
        <v>1502</v>
      </c>
      <c r="E649" s="90" t="s">
        <v>1503</v>
      </c>
      <c r="F649" s="92" t="s">
        <v>1504</v>
      </c>
      <c r="G649" s="90" t="s">
        <v>588</v>
      </c>
      <c r="H649" s="90" t="s">
        <v>28</v>
      </c>
      <c r="I649" s="73" t="s">
        <v>21</v>
      </c>
    </row>
    <row r="650">
      <c r="A650" s="16">
        <f t="shared" si="3"/>
        <v>647</v>
      </c>
      <c r="B650" s="90" t="s">
        <v>15</v>
      </c>
      <c r="C650" s="90" t="s">
        <v>221</v>
      </c>
      <c r="D650" s="90" t="s">
        <v>1505</v>
      </c>
      <c r="E650" s="90" t="s">
        <v>1503</v>
      </c>
      <c r="F650" s="92" t="s">
        <v>1506</v>
      </c>
      <c r="G650" s="90" t="s">
        <v>42</v>
      </c>
      <c r="H650" s="90" t="s">
        <v>28</v>
      </c>
      <c r="I650" s="73" t="s">
        <v>21</v>
      </c>
    </row>
    <row r="651">
      <c r="A651" s="16">
        <f t="shared" si="3"/>
        <v>648</v>
      </c>
      <c r="B651" s="90" t="s">
        <v>72</v>
      </c>
      <c r="C651" s="90" t="s">
        <v>1507</v>
      </c>
      <c r="D651" s="90" t="s">
        <v>249</v>
      </c>
      <c r="E651" s="138">
        <v>43528.0</v>
      </c>
      <c r="F651" s="92" t="s">
        <v>1508</v>
      </c>
      <c r="G651" s="90" t="s">
        <v>588</v>
      </c>
      <c r="H651" s="90" t="s">
        <v>1509</v>
      </c>
      <c r="I651" s="73" t="s">
        <v>21</v>
      </c>
    </row>
    <row r="652">
      <c r="A652" s="16">
        <f t="shared" si="3"/>
        <v>649</v>
      </c>
      <c r="B652" s="90" t="s">
        <v>72</v>
      </c>
      <c r="C652" s="90" t="s">
        <v>1507</v>
      </c>
      <c r="D652" s="90" t="s">
        <v>1510</v>
      </c>
      <c r="E652" s="139">
        <v>43527.0</v>
      </c>
      <c r="F652" s="92" t="s">
        <v>1511</v>
      </c>
      <c r="G652" s="90" t="s">
        <v>588</v>
      </c>
      <c r="H652" s="90" t="s">
        <v>1512</v>
      </c>
      <c r="I652" s="73" t="s">
        <v>21</v>
      </c>
    </row>
    <row r="653">
      <c r="A653" s="16">
        <f t="shared" si="3"/>
        <v>650</v>
      </c>
      <c r="B653" s="90" t="s">
        <v>72</v>
      </c>
      <c r="C653" s="90" t="s">
        <v>244</v>
      </c>
      <c r="D653" s="99" t="s">
        <v>522</v>
      </c>
      <c r="E653" s="95">
        <v>43454.0</v>
      </c>
      <c r="F653" s="92" t="s">
        <v>1513</v>
      </c>
      <c r="G653" s="90" t="s">
        <v>1514</v>
      </c>
      <c r="H653" s="90" t="s">
        <v>1515</v>
      </c>
      <c r="I653" s="73" t="s">
        <v>21</v>
      </c>
    </row>
    <row r="654">
      <c r="A654" s="16">
        <f t="shared" si="3"/>
        <v>651</v>
      </c>
      <c r="B654" s="90" t="s">
        <v>23</v>
      </c>
      <c r="C654" s="90" t="s">
        <v>1507</v>
      </c>
      <c r="D654" s="99" t="s">
        <v>522</v>
      </c>
      <c r="E654" s="90" t="s">
        <v>1503</v>
      </c>
      <c r="F654" s="115" t="s">
        <v>1516</v>
      </c>
      <c r="G654" s="90" t="s">
        <v>1514</v>
      </c>
      <c r="H654" s="90" t="s">
        <v>1517</v>
      </c>
      <c r="I654" s="73" t="s">
        <v>21</v>
      </c>
    </row>
    <row r="655">
      <c r="A655" s="16">
        <f t="shared" si="3"/>
        <v>652</v>
      </c>
      <c r="B655" s="90" t="s">
        <v>72</v>
      </c>
      <c r="C655" s="90" t="s">
        <v>1507</v>
      </c>
      <c r="D655" s="140" t="s">
        <v>522</v>
      </c>
      <c r="E655" s="91">
        <v>43649.0</v>
      </c>
      <c r="F655" s="92" t="s">
        <v>1518</v>
      </c>
      <c r="G655" s="90" t="s">
        <v>1519</v>
      </c>
      <c r="H655" s="90"/>
      <c r="I655" s="73" t="s">
        <v>21</v>
      </c>
    </row>
    <row r="656">
      <c r="A656" s="16">
        <f t="shared" si="3"/>
        <v>653</v>
      </c>
      <c r="B656" s="90" t="s">
        <v>23</v>
      </c>
      <c r="C656" s="90" t="s">
        <v>39</v>
      </c>
      <c r="D656" s="90" t="s">
        <v>1520</v>
      </c>
      <c r="E656" s="90" t="s">
        <v>28</v>
      </c>
      <c r="F656" s="92" t="s">
        <v>1318</v>
      </c>
      <c r="G656" s="90" t="s">
        <v>19</v>
      </c>
      <c r="H656" s="90" t="s">
        <v>1521</v>
      </c>
      <c r="I656" s="73" t="s">
        <v>21</v>
      </c>
    </row>
    <row r="657">
      <c r="A657" s="16">
        <f t="shared" si="3"/>
        <v>654</v>
      </c>
      <c r="B657" s="90" t="s">
        <v>72</v>
      </c>
      <c r="C657" s="90" t="s">
        <v>39</v>
      </c>
      <c r="D657" s="90" t="s">
        <v>1522</v>
      </c>
      <c r="E657" s="91">
        <v>43499.0</v>
      </c>
      <c r="F657" s="92" t="s">
        <v>1523</v>
      </c>
      <c r="G657" s="90" t="s">
        <v>588</v>
      </c>
      <c r="H657" s="90" t="s">
        <v>1524</v>
      </c>
      <c r="I657" s="73" t="s">
        <v>21</v>
      </c>
    </row>
    <row r="658">
      <c r="A658" s="16">
        <f t="shared" si="3"/>
        <v>655</v>
      </c>
      <c r="B658" s="90" t="s">
        <v>23</v>
      </c>
      <c r="C658" s="90" t="s">
        <v>244</v>
      </c>
      <c r="D658" s="90" t="s">
        <v>1233</v>
      </c>
      <c r="E658" s="91">
        <v>43459.0</v>
      </c>
      <c r="F658" s="92" t="s">
        <v>1525</v>
      </c>
      <c r="G658" s="90" t="s">
        <v>993</v>
      </c>
      <c r="H658" s="90" t="s">
        <v>1526</v>
      </c>
      <c r="I658" s="73" t="s">
        <v>21</v>
      </c>
    </row>
    <row r="659">
      <c r="A659" s="16">
        <f t="shared" si="3"/>
        <v>656</v>
      </c>
      <c r="B659" s="90" t="s">
        <v>23</v>
      </c>
      <c r="C659" s="90" t="s">
        <v>244</v>
      </c>
      <c r="D659" s="90" t="s">
        <v>1527</v>
      </c>
      <c r="E659" s="141">
        <v>43435.0</v>
      </c>
      <c r="F659" s="92" t="s">
        <v>1528</v>
      </c>
      <c r="G659" s="90" t="s">
        <v>1529</v>
      </c>
      <c r="H659" s="90" t="s">
        <v>1530</v>
      </c>
      <c r="I659" s="73" t="s">
        <v>21</v>
      </c>
    </row>
    <row r="660">
      <c r="A660" s="16">
        <f t="shared" si="3"/>
        <v>657</v>
      </c>
      <c r="B660" s="90" t="s">
        <v>1531</v>
      </c>
      <c r="C660" s="90" t="s">
        <v>1532</v>
      </c>
      <c r="D660" s="90" t="s">
        <v>1533</v>
      </c>
      <c r="E660" s="91">
        <v>43772.0</v>
      </c>
      <c r="F660" s="92" t="s">
        <v>1534</v>
      </c>
      <c r="G660" s="90" t="s">
        <v>1535</v>
      </c>
      <c r="H660" s="90" t="s">
        <v>1536</v>
      </c>
      <c r="I660" s="73" t="s">
        <v>21</v>
      </c>
    </row>
    <row r="661">
      <c r="A661" s="16">
        <f t="shared" si="3"/>
        <v>658</v>
      </c>
      <c r="B661" s="90" t="s">
        <v>23</v>
      </c>
      <c r="C661" s="90" t="s">
        <v>1507</v>
      </c>
      <c r="D661" s="99" t="s">
        <v>80</v>
      </c>
      <c r="E661" s="91">
        <v>43419.0</v>
      </c>
      <c r="F661" s="92" t="s">
        <v>1537</v>
      </c>
      <c r="G661" s="90" t="s">
        <v>1538</v>
      </c>
      <c r="H661" s="90" t="s">
        <v>28</v>
      </c>
      <c r="I661" s="73" t="s">
        <v>21</v>
      </c>
    </row>
    <row r="662">
      <c r="A662" s="16">
        <f t="shared" si="3"/>
        <v>659</v>
      </c>
      <c r="B662" s="90" t="s">
        <v>23</v>
      </c>
      <c r="C662" s="90" t="s">
        <v>39</v>
      </c>
      <c r="D662" s="142" t="str">
        <f>HYPERLINK("https://www.originalky.cz/","originalky.cz (CZ)")</f>
        <v>originalky.cz (CZ)</v>
      </c>
      <c r="E662" s="141">
        <v>43543.0</v>
      </c>
      <c r="F662" s="92" t="s">
        <v>1539</v>
      </c>
      <c r="G662" s="90" t="s">
        <v>1540</v>
      </c>
      <c r="H662" s="90" t="s">
        <v>1541</v>
      </c>
      <c r="I662" s="73" t="s">
        <v>21</v>
      </c>
    </row>
    <row r="663">
      <c r="A663" s="16">
        <f t="shared" si="3"/>
        <v>660</v>
      </c>
      <c r="B663" s="90" t="s">
        <v>15</v>
      </c>
      <c r="C663" s="90" t="s">
        <v>50</v>
      </c>
      <c r="D663" s="90" t="s">
        <v>1233</v>
      </c>
      <c r="E663" s="91">
        <v>43525.0</v>
      </c>
      <c r="F663" s="92" t="s">
        <v>1127</v>
      </c>
      <c r="G663" s="90" t="s">
        <v>1542</v>
      </c>
      <c r="H663" s="90" t="s">
        <v>1543</v>
      </c>
      <c r="I663" s="73" t="s">
        <v>21</v>
      </c>
    </row>
    <row r="664">
      <c r="A664" s="16">
        <f t="shared" si="3"/>
        <v>661</v>
      </c>
      <c r="B664" s="90" t="s">
        <v>23</v>
      </c>
      <c r="C664" s="90" t="s">
        <v>28</v>
      </c>
      <c r="D664" s="90" t="s">
        <v>1544</v>
      </c>
      <c r="E664" s="91">
        <v>43710.0</v>
      </c>
      <c r="F664" s="92" t="s">
        <v>1545</v>
      </c>
      <c r="G664" s="90" t="s">
        <v>1514</v>
      </c>
      <c r="H664" s="90" t="s">
        <v>28</v>
      </c>
      <c r="I664" s="73" t="s">
        <v>21</v>
      </c>
    </row>
    <row r="665">
      <c r="A665" s="16">
        <f t="shared" si="3"/>
        <v>662</v>
      </c>
      <c r="B665" s="90" t="s">
        <v>23</v>
      </c>
      <c r="C665" s="90" t="s">
        <v>39</v>
      </c>
      <c r="D665" s="99" t="s">
        <v>1546</v>
      </c>
      <c r="E665" s="143">
        <v>43405.0</v>
      </c>
      <c r="F665" s="92" t="s">
        <v>1547</v>
      </c>
      <c r="G665" s="90" t="s">
        <v>1548</v>
      </c>
      <c r="H665" s="90" t="s">
        <v>1549</v>
      </c>
      <c r="I665" s="73" t="s">
        <v>21</v>
      </c>
    </row>
    <row r="666">
      <c r="A666" s="16">
        <f t="shared" si="3"/>
        <v>663</v>
      </c>
      <c r="B666" s="90" t="s">
        <v>72</v>
      </c>
      <c r="C666" s="90" t="s">
        <v>244</v>
      </c>
      <c r="D666" s="90" t="s">
        <v>153</v>
      </c>
      <c r="E666" s="95">
        <v>43552.0</v>
      </c>
      <c r="F666" s="92" t="s">
        <v>1479</v>
      </c>
      <c r="G666" s="90" t="s">
        <v>588</v>
      </c>
      <c r="H666" s="90" t="s">
        <v>1550</v>
      </c>
      <c r="I666" s="73" t="s">
        <v>21</v>
      </c>
    </row>
    <row r="667">
      <c r="A667" s="16">
        <f t="shared" si="3"/>
        <v>664</v>
      </c>
      <c r="B667" s="90" t="s">
        <v>72</v>
      </c>
      <c r="C667" s="90" t="s">
        <v>244</v>
      </c>
      <c r="D667" s="90" t="s">
        <v>249</v>
      </c>
      <c r="E667" s="95">
        <v>43551.0</v>
      </c>
      <c r="F667" s="92" t="s">
        <v>1551</v>
      </c>
      <c r="G667" s="90" t="s">
        <v>993</v>
      </c>
      <c r="H667" s="90" t="s">
        <v>1550</v>
      </c>
      <c r="I667" s="73" t="s">
        <v>21</v>
      </c>
    </row>
    <row r="668">
      <c r="A668" s="16">
        <f t="shared" si="3"/>
        <v>665</v>
      </c>
      <c r="B668" s="90" t="s">
        <v>15</v>
      </c>
      <c r="C668" s="90" t="s">
        <v>377</v>
      </c>
      <c r="D668" s="90" t="s">
        <v>1552</v>
      </c>
      <c r="E668" s="90" t="s">
        <v>1553</v>
      </c>
      <c r="F668" s="92" t="s">
        <v>1554</v>
      </c>
      <c r="G668" s="90" t="s">
        <v>1555</v>
      </c>
      <c r="H668" s="90"/>
      <c r="I668" s="73" t="s">
        <v>21</v>
      </c>
    </row>
    <row r="669">
      <c r="A669" s="16">
        <f t="shared" si="3"/>
        <v>666</v>
      </c>
      <c r="B669" s="90" t="s">
        <v>23</v>
      </c>
      <c r="C669" s="90" t="s">
        <v>39</v>
      </c>
      <c r="D669" s="90" t="s">
        <v>1556</v>
      </c>
      <c r="E669" s="90" t="s">
        <v>1557</v>
      </c>
      <c r="F669" s="92" t="s">
        <v>999</v>
      </c>
      <c r="G669" s="90" t="s">
        <v>478</v>
      </c>
      <c r="H669" s="90" t="s">
        <v>1558</v>
      </c>
      <c r="I669" s="73" t="s">
        <v>21</v>
      </c>
    </row>
    <row r="670">
      <c r="A670" s="16">
        <f t="shared" si="3"/>
        <v>667</v>
      </c>
      <c r="B670" s="90" t="s">
        <v>1214</v>
      </c>
      <c r="C670" s="90" t="s">
        <v>39</v>
      </c>
      <c r="D670" s="90" t="s">
        <v>1215</v>
      </c>
      <c r="E670" s="90" t="s">
        <v>1559</v>
      </c>
      <c r="F670" s="92" t="s">
        <v>1560</v>
      </c>
      <c r="G670" s="90" t="s">
        <v>1540</v>
      </c>
      <c r="H670" s="90" t="s">
        <v>28</v>
      </c>
      <c r="I670" s="73" t="s">
        <v>21</v>
      </c>
    </row>
    <row r="671">
      <c r="A671" s="16">
        <f t="shared" si="3"/>
        <v>668</v>
      </c>
      <c r="B671" s="90" t="s">
        <v>72</v>
      </c>
      <c r="C671" s="90" t="s">
        <v>39</v>
      </c>
      <c r="D671" s="90" t="s">
        <v>1561</v>
      </c>
      <c r="E671" s="90" t="s">
        <v>1562</v>
      </c>
      <c r="F671" s="92" t="s">
        <v>1563</v>
      </c>
      <c r="G671" s="90" t="s">
        <v>1514</v>
      </c>
      <c r="H671" s="90" t="s">
        <v>28</v>
      </c>
      <c r="I671" s="73" t="s">
        <v>21</v>
      </c>
    </row>
    <row r="672">
      <c r="A672" s="16">
        <f t="shared" si="3"/>
        <v>669</v>
      </c>
      <c r="B672" s="90" t="s">
        <v>23</v>
      </c>
      <c r="C672" s="90" t="s">
        <v>39</v>
      </c>
      <c r="D672" s="90" t="s">
        <v>1564</v>
      </c>
      <c r="E672" s="91">
        <v>43559.0</v>
      </c>
      <c r="F672" s="92" t="s">
        <v>1565</v>
      </c>
      <c r="G672" s="90" t="s">
        <v>1514</v>
      </c>
      <c r="H672" s="90" t="s">
        <v>1566</v>
      </c>
      <c r="I672" s="73" t="s">
        <v>21</v>
      </c>
    </row>
    <row r="673">
      <c r="A673" s="16">
        <f t="shared" si="3"/>
        <v>670</v>
      </c>
      <c r="B673" s="90" t="s">
        <v>23</v>
      </c>
      <c r="C673" s="90" t="s">
        <v>39</v>
      </c>
      <c r="D673" s="90" t="s">
        <v>1202</v>
      </c>
      <c r="E673" s="90" t="s">
        <v>1567</v>
      </c>
      <c r="F673" s="92" t="s">
        <v>1568</v>
      </c>
      <c r="G673" s="90" t="s">
        <v>1514</v>
      </c>
      <c r="H673" s="90" t="s">
        <v>1569</v>
      </c>
      <c r="I673" s="73" t="s">
        <v>21</v>
      </c>
    </row>
    <row r="674">
      <c r="A674" s="16">
        <f t="shared" si="3"/>
        <v>671</v>
      </c>
      <c r="B674" s="90" t="s">
        <v>23</v>
      </c>
      <c r="C674" s="90" t="s">
        <v>39</v>
      </c>
      <c r="D674" s="99" t="s">
        <v>1570</v>
      </c>
      <c r="E674" s="91">
        <v>43558.0</v>
      </c>
      <c r="F674" s="92" t="s">
        <v>1571</v>
      </c>
      <c r="G674" s="90" t="s">
        <v>1514</v>
      </c>
      <c r="H674" s="90" t="s">
        <v>1572</v>
      </c>
      <c r="I674" s="73" t="s">
        <v>21</v>
      </c>
    </row>
    <row r="675">
      <c r="A675" s="16">
        <f t="shared" si="3"/>
        <v>672</v>
      </c>
      <c r="B675" s="90" t="s">
        <v>23</v>
      </c>
      <c r="C675" s="144" t="s">
        <v>1573</v>
      </c>
      <c r="D675" s="90" t="s">
        <v>1574</v>
      </c>
      <c r="E675" s="91">
        <v>43620.0</v>
      </c>
      <c r="F675" s="92" t="s">
        <v>1575</v>
      </c>
      <c r="G675" s="90" t="s">
        <v>1514</v>
      </c>
      <c r="H675" s="90" t="s">
        <v>1576</v>
      </c>
      <c r="I675" s="73" t="s">
        <v>21</v>
      </c>
    </row>
    <row r="676">
      <c r="A676" s="16">
        <f t="shared" si="3"/>
        <v>673</v>
      </c>
      <c r="B676" s="90" t="s">
        <v>72</v>
      </c>
      <c r="C676" s="90" t="s">
        <v>39</v>
      </c>
      <c r="D676" s="90" t="s">
        <v>1577</v>
      </c>
      <c r="E676" s="91">
        <v>43575.0</v>
      </c>
      <c r="F676" s="92" t="s">
        <v>1578</v>
      </c>
      <c r="G676" s="90" t="s">
        <v>1579</v>
      </c>
      <c r="H676" s="90" t="s">
        <v>1580</v>
      </c>
      <c r="I676" s="73" t="s">
        <v>21</v>
      </c>
    </row>
    <row r="677">
      <c r="A677" s="16">
        <f t="shared" si="3"/>
        <v>674</v>
      </c>
      <c r="B677" s="90" t="s">
        <v>601</v>
      </c>
      <c r="C677" s="90" t="s">
        <v>39</v>
      </c>
      <c r="D677" s="90" t="s">
        <v>147</v>
      </c>
      <c r="E677" s="91">
        <v>43489.0</v>
      </c>
      <c r="F677" s="92" t="s">
        <v>1581</v>
      </c>
      <c r="G677" s="90" t="s">
        <v>993</v>
      </c>
      <c r="H677" s="90" t="s">
        <v>1582</v>
      </c>
      <c r="I677" s="73" t="s">
        <v>21</v>
      </c>
    </row>
    <row r="678">
      <c r="A678" s="16">
        <f t="shared" si="3"/>
        <v>675</v>
      </c>
      <c r="B678" s="90" t="s">
        <v>1583</v>
      </c>
      <c r="C678" s="90" t="s">
        <v>39</v>
      </c>
      <c r="D678" s="90" t="s">
        <v>249</v>
      </c>
      <c r="E678" s="95">
        <v>43551.0</v>
      </c>
      <c r="F678" s="92" t="s">
        <v>1584</v>
      </c>
      <c r="G678" s="90" t="s">
        <v>588</v>
      </c>
      <c r="H678" s="90" t="s">
        <v>1585</v>
      </c>
      <c r="I678" s="73" t="s">
        <v>21</v>
      </c>
    </row>
    <row r="679">
      <c r="A679" s="16">
        <f t="shared" si="3"/>
        <v>676</v>
      </c>
      <c r="B679" s="90" t="s">
        <v>23</v>
      </c>
      <c r="C679" s="90" t="s">
        <v>39</v>
      </c>
      <c r="D679" s="99" t="s">
        <v>1586</v>
      </c>
      <c r="E679" s="95">
        <v>43160.0</v>
      </c>
      <c r="F679" s="92" t="s">
        <v>1587</v>
      </c>
      <c r="G679" s="90" t="s">
        <v>588</v>
      </c>
      <c r="H679" s="90" t="s">
        <v>1588</v>
      </c>
      <c r="I679" s="73" t="s">
        <v>21</v>
      </c>
    </row>
    <row r="680">
      <c r="A680" s="16">
        <f t="shared" si="3"/>
        <v>677</v>
      </c>
      <c r="B680" s="90" t="s">
        <v>23</v>
      </c>
      <c r="C680" s="90" t="s">
        <v>39</v>
      </c>
      <c r="D680" s="90" t="s">
        <v>1589</v>
      </c>
      <c r="E680" s="95">
        <v>43449.0</v>
      </c>
      <c r="F680" s="92" t="s">
        <v>1590</v>
      </c>
      <c r="G680" s="90" t="s">
        <v>588</v>
      </c>
      <c r="H680" s="90" t="s">
        <v>1588</v>
      </c>
      <c r="I680" s="73" t="s">
        <v>21</v>
      </c>
    </row>
    <row r="681">
      <c r="A681" s="16">
        <f t="shared" si="3"/>
        <v>678</v>
      </c>
      <c r="B681" s="90" t="s">
        <v>23</v>
      </c>
      <c r="C681" s="90" t="s">
        <v>39</v>
      </c>
      <c r="D681" s="90" t="s">
        <v>1591</v>
      </c>
      <c r="E681" s="90" t="s">
        <v>1592</v>
      </c>
      <c r="F681" s="92" t="s">
        <v>1204</v>
      </c>
      <c r="G681" s="90" t="s">
        <v>1593</v>
      </c>
      <c r="H681" s="90" t="s">
        <v>1594</v>
      </c>
      <c r="I681" s="73" t="s">
        <v>21</v>
      </c>
    </row>
    <row r="682">
      <c r="A682" s="16">
        <f t="shared" si="3"/>
        <v>679</v>
      </c>
      <c r="B682" s="90" t="s">
        <v>601</v>
      </c>
      <c r="C682" s="90" t="s">
        <v>39</v>
      </c>
      <c r="D682" s="90" t="s">
        <v>1595</v>
      </c>
      <c r="E682" s="90" t="s">
        <v>1596</v>
      </c>
      <c r="F682" s="92" t="s">
        <v>1597</v>
      </c>
      <c r="G682" s="90" t="s">
        <v>588</v>
      </c>
      <c r="H682" s="90" t="s">
        <v>28</v>
      </c>
      <c r="I682" s="73" t="s">
        <v>21</v>
      </c>
    </row>
    <row r="683">
      <c r="A683" s="16">
        <f t="shared" si="3"/>
        <v>680</v>
      </c>
      <c r="B683" s="90" t="s">
        <v>601</v>
      </c>
      <c r="C683" s="90" t="s">
        <v>1038</v>
      </c>
      <c r="D683" s="90" t="s">
        <v>1589</v>
      </c>
      <c r="E683" s="91">
        <v>43590.0</v>
      </c>
      <c r="F683" s="92" t="s">
        <v>1598</v>
      </c>
      <c r="G683" s="90" t="s">
        <v>1538</v>
      </c>
      <c r="H683" s="90" t="s">
        <v>1599</v>
      </c>
      <c r="I683" s="73" t="s">
        <v>21</v>
      </c>
    </row>
    <row r="684">
      <c r="A684" s="16">
        <f t="shared" si="3"/>
        <v>681</v>
      </c>
      <c r="B684" s="90" t="s">
        <v>72</v>
      </c>
      <c r="C684" s="90" t="s">
        <v>39</v>
      </c>
      <c r="D684" s="90" t="s">
        <v>147</v>
      </c>
      <c r="E684" s="91">
        <v>43578.0</v>
      </c>
      <c r="F684" s="92" t="s">
        <v>1600</v>
      </c>
      <c r="G684" s="90" t="s">
        <v>1601</v>
      </c>
      <c r="H684" s="90" t="s">
        <v>28</v>
      </c>
      <c r="I684" s="73" t="s">
        <v>21</v>
      </c>
    </row>
    <row r="685">
      <c r="A685" s="16">
        <f t="shared" si="3"/>
        <v>682</v>
      </c>
      <c r="B685" s="90" t="s">
        <v>23</v>
      </c>
      <c r="C685" s="90" t="s">
        <v>1038</v>
      </c>
      <c r="D685" s="90" t="s">
        <v>1602</v>
      </c>
      <c r="E685" s="91">
        <v>43586.0</v>
      </c>
      <c r="F685" s="92" t="s">
        <v>1603</v>
      </c>
      <c r="G685" s="90" t="s">
        <v>1579</v>
      </c>
      <c r="H685" s="90"/>
      <c r="I685" s="73" t="s">
        <v>21</v>
      </c>
    </row>
    <row r="686">
      <c r="A686" s="16">
        <f t="shared" si="3"/>
        <v>683</v>
      </c>
      <c r="B686" s="90" t="s">
        <v>23</v>
      </c>
      <c r="C686" s="90" t="s">
        <v>39</v>
      </c>
      <c r="D686" s="90" t="s">
        <v>1604</v>
      </c>
      <c r="E686" s="90" t="s">
        <v>1605</v>
      </c>
      <c r="F686" s="92" t="s">
        <v>68</v>
      </c>
      <c r="G686" s="90" t="s">
        <v>19</v>
      </c>
      <c r="H686" s="90" t="s">
        <v>1606</v>
      </c>
      <c r="I686" s="73" t="s">
        <v>21</v>
      </c>
    </row>
    <row r="687">
      <c r="A687" s="16">
        <f t="shared" si="3"/>
        <v>684</v>
      </c>
      <c r="B687" s="90" t="s">
        <v>1607</v>
      </c>
      <c r="C687" s="90" t="s">
        <v>244</v>
      </c>
      <c r="D687" s="99" t="s">
        <v>1608</v>
      </c>
      <c r="E687" s="90" t="s">
        <v>1609</v>
      </c>
      <c r="F687" s="92" t="s">
        <v>1610</v>
      </c>
      <c r="G687" s="90" t="s">
        <v>843</v>
      </c>
      <c r="H687" s="90" t="s">
        <v>1183</v>
      </c>
      <c r="I687" s="73" t="s">
        <v>21</v>
      </c>
    </row>
    <row r="688">
      <c r="A688" s="16">
        <f t="shared" si="3"/>
        <v>685</v>
      </c>
      <c r="B688" s="90" t="s">
        <v>601</v>
      </c>
      <c r="C688" s="90" t="s">
        <v>244</v>
      </c>
      <c r="D688" s="90" t="s">
        <v>28</v>
      </c>
      <c r="E688" s="90" t="s">
        <v>1611</v>
      </c>
      <c r="F688" s="92" t="s">
        <v>1612</v>
      </c>
      <c r="G688" s="90" t="s">
        <v>588</v>
      </c>
      <c r="H688" s="90"/>
      <c r="I688" s="73" t="s">
        <v>21</v>
      </c>
    </row>
    <row r="689">
      <c r="A689" s="16">
        <f t="shared" si="3"/>
        <v>686</v>
      </c>
      <c r="B689" s="90" t="s">
        <v>72</v>
      </c>
      <c r="C689" s="90" t="s">
        <v>39</v>
      </c>
      <c r="D689" s="90" t="s">
        <v>1613</v>
      </c>
      <c r="E689" s="95">
        <v>43606.0</v>
      </c>
      <c r="F689" s="92" t="s">
        <v>1614</v>
      </c>
      <c r="G689" s="90" t="s">
        <v>588</v>
      </c>
      <c r="H689" s="90" t="s">
        <v>1615</v>
      </c>
      <c r="I689" s="73" t="s">
        <v>21</v>
      </c>
    </row>
    <row r="690">
      <c r="A690" s="16">
        <f t="shared" si="3"/>
        <v>687</v>
      </c>
      <c r="B690" s="90" t="s">
        <v>72</v>
      </c>
      <c r="C690" s="90" t="s">
        <v>244</v>
      </c>
      <c r="D690" s="90" t="s">
        <v>373</v>
      </c>
      <c r="E690" s="145">
        <v>43622.0</v>
      </c>
      <c r="F690" s="92" t="s">
        <v>1616</v>
      </c>
      <c r="G690" s="90" t="s">
        <v>588</v>
      </c>
      <c r="H690" s="90"/>
      <c r="I690" s="73" t="s">
        <v>21</v>
      </c>
    </row>
    <row r="691">
      <c r="A691" s="16">
        <f t="shared" si="3"/>
        <v>688</v>
      </c>
      <c r="B691" s="90" t="s">
        <v>23</v>
      </c>
      <c r="C691" s="90" t="s">
        <v>244</v>
      </c>
      <c r="D691" s="90" t="s">
        <v>1617</v>
      </c>
      <c r="E691" s="138">
        <v>43451.0</v>
      </c>
      <c r="F691" s="92" t="s">
        <v>1618</v>
      </c>
      <c r="G691" s="90" t="s">
        <v>588</v>
      </c>
      <c r="H691" s="90"/>
      <c r="I691" s="73" t="s">
        <v>21</v>
      </c>
    </row>
    <row r="692">
      <c r="A692" s="16">
        <f t="shared" si="3"/>
        <v>689</v>
      </c>
      <c r="B692" s="90" t="s">
        <v>23</v>
      </c>
      <c r="C692" s="90" t="s">
        <v>39</v>
      </c>
      <c r="D692" s="90" t="s">
        <v>1589</v>
      </c>
      <c r="E692" s="90" t="s">
        <v>1619</v>
      </c>
      <c r="F692" s="92" t="s">
        <v>1620</v>
      </c>
      <c r="G692" s="90" t="s">
        <v>1205</v>
      </c>
      <c r="H692" s="90" t="s">
        <v>1621</v>
      </c>
      <c r="I692" s="73" t="s">
        <v>21</v>
      </c>
    </row>
    <row r="693">
      <c r="A693" s="16">
        <f t="shared" si="3"/>
        <v>690</v>
      </c>
      <c r="B693" s="90" t="s">
        <v>23</v>
      </c>
      <c r="C693" s="90" t="s">
        <v>39</v>
      </c>
      <c r="D693" s="90" t="s">
        <v>1622</v>
      </c>
      <c r="E693" s="90" t="s">
        <v>1623</v>
      </c>
      <c r="F693" s="92" t="s">
        <v>1624</v>
      </c>
      <c r="G693" s="90" t="s">
        <v>588</v>
      </c>
      <c r="H693" s="90" t="s">
        <v>28</v>
      </c>
      <c r="I693" s="73" t="s">
        <v>21</v>
      </c>
    </row>
    <row r="694">
      <c r="A694" s="16">
        <f t="shared" si="3"/>
        <v>691</v>
      </c>
      <c r="B694" s="90" t="s">
        <v>23</v>
      </c>
      <c r="C694" s="90" t="s">
        <v>244</v>
      </c>
      <c r="D694" s="90" t="s">
        <v>1625</v>
      </c>
      <c r="E694" s="91">
        <v>43683.0</v>
      </c>
      <c r="F694" s="92" t="s">
        <v>1626</v>
      </c>
      <c r="G694" s="90" t="s">
        <v>588</v>
      </c>
      <c r="H694" s="90" t="s">
        <v>1627</v>
      </c>
      <c r="I694" s="73" t="s">
        <v>21</v>
      </c>
    </row>
    <row r="695">
      <c r="A695" s="16">
        <f t="shared" si="3"/>
        <v>692</v>
      </c>
      <c r="B695" s="90" t="s">
        <v>23</v>
      </c>
      <c r="C695" s="90" t="s">
        <v>244</v>
      </c>
      <c r="D695" s="90" t="s">
        <v>1628</v>
      </c>
      <c r="E695" s="146" t="s">
        <v>1629</v>
      </c>
      <c r="F695" s="92" t="s">
        <v>1630</v>
      </c>
      <c r="G695" s="90" t="s">
        <v>588</v>
      </c>
      <c r="H695" s="90" t="s">
        <v>28</v>
      </c>
      <c r="I695" s="73" t="s">
        <v>21</v>
      </c>
    </row>
    <row r="696">
      <c r="A696" s="16">
        <f t="shared" si="3"/>
        <v>693</v>
      </c>
      <c r="B696" s="90" t="s">
        <v>23</v>
      </c>
      <c r="C696" s="147" t="s">
        <v>1631</v>
      </c>
      <c r="D696" s="99" t="s">
        <v>1632</v>
      </c>
      <c r="E696" s="91">
        <v>43640.0</v>
      </c>
      <c r="F696" s="92" t="s">
        <v>1633</v>
      </c>
      <c r="G696" s="90" t="s">
        <v>590</v>
      </c>
      <c r="H696" s="90" t="s">
        <v>28</v>
      </c>
      <c r="I696" s="73" t="s">
        <v>21</v>
      </c>
    </row>
    <row r="697">
      <c r="A697" s="16">
        <f t="shared" si="3"/>
        <v>694</v>
      </c>
      <c r="B697" s="90" t="s">
        <v>72</v>
      </c>
      <c r="C697" s="90" t="s">
        <v>39</v>
      </c>
      <c r="D697" s="90" t="s">
        <v>249</v>
      </c>
      <c r="E697" s="91">
        <v>43638.0</v>
      </c>
      <c r="F697" s="92" t="s">
        <v>1634</v>
      </c>
      <c r="G697" s="90" t="s">
        <v>1635</v>
      </c>
      <c r="H697" s="90" t="s">
        <v>28</v>
      </c>
      <c r="I697" s="73" t="s">
        <v>21</v>
      </c>
    </row>
    <row r="698">
      <c r="A698" s="16">
        <f t="shared" si="3"/>
        <v>695</v>
      </c>
      <c r="B698" s="90" t="s">
        <v>601</v>
      </c>
      <c r="C698" s="90" t="s">
        <v>1038</v>
      </c>
      <c r="D698" s="90" t="s">
        <v>1636</v>
      </c>
      <c r="E698" s="91">
        <v>43641.0</v>
      </c>
      <c r="F698" s="92" t="s">
        <v>1637</v>
      </c>
      <c r="G698" s="90" t="s">
        <v>1638</v>
      </c>
      <c r="H698" s="90" t="s">
        <v>1639</v>
      </c>
      <c r="I698" s="73" t="s">
        <v>21</v>
      </c>
    </row>
    <row r="699">
      <c r="A699" s="16">
        <f t="shared" si="3"/>
        <v>696</v>
      </c>
      <c r="B699" s="90" t="s">
        <v>1135</v>
      </c>
      <c r="C699" s="90" t="s">
        <v>39</v>
      </c>
      <c r="D699" s="90" t="s">
        <v>1136</v>
      </c>
      <c r="E699" s="91">
        <v>43617.0</v>
      </c>
      <c r="F699" s="92" t="s">
        <v>1640</v>
      </c>
      <c r="G699" s="90" t="s">
        <v>1579</v>
      </c>
      <c r="H699" s="90" t="s">
        <v>1641</v>
      </c>
      <c r="I699" s="73" t="s">
        <v>21</v>
      </c>
    </row>
    <row r="700">
      <c r="A700" s="16">
        <f t="shared" si="3"/>
        <v>697</v>
      </c>
      <c r="B700" s="90" t="s">
        <v>23</v>
      </c>
      <c r="C700" s="90" t="s">
        <v>39</v>
      </c>
      <c r="D700" s="90" t="s">
        <v>1642</v>
      </c>
      <c r="E700" s="91">
        <v>43655.0</v>
      </c>
      <c r="F700" s="92" t="s">
        <v>1643</v>
      </c>
      <c r="G700" s="90" t="s">
        <v>1514</v>
      </c>
      <c r="H700" s="90" t="s">
        <v>28</v>
      </c>
      <c r="I700" s="73"/>
    </row>
    <row r="701">
      <c r="A701" s="16">
        <f t="shared" si="3"/>
        <v>698</v>
      </c>
      <c r="B701" s="111" t="s">
        <v>601</v>
      </c>
      <c r="C701" s="111" t="s">
        <v>244</v>
      </c>
      <c r="D701" s="148" t="s">
        <v>522</v>
      </c>
      <c r="E701" s="149">
        <v>43661.0</v>
      </c>
      <c r="F701" s="150" t="s">
        <v>1644</v>
      </c>
      <c r="G701" s="90" t="s">
        <v>1638</v>
      </c>
      <c r="H701" s="111" t="s">
        <v>28</v>
      </c>
      <c r="I701" s="73"/>
    </row>
    <row r="702">
      <c r="A702" s="16">
        <f t="shared" si="3"/>
        <v>699</v>
      </c>
      <c r="B702" s="90"/>
      <c r="C702" s="90" t="s">
        <v>244</v>
      </c>
      <c r="D702" s="90"/>
      <c r="E702" s="95"/>
      <c r="F702" s="92"/>
      <c r="G702" s="90"/>
      <c r="H702" s="90"/>
      <c r="I702" s="73"/>
    </row>
    <row r="703">
      <c r="A703" s="16">
        <f t="shared" si="3"/>
        <v>700</v>
      </c>
      <c r="B703" s="90" t="s">
        <v>23</v>
      </c>
      <c r="C703" s="90" t="s">
        <v>244</v>
      </c>
      <c r="D703" s="99" t="s">
        <v>1645</v>
      </c>
      <c r="E703" s="91">
        <v>43153.0</v>
      </c>
      <c r="F703" s="92" t="s">
        <v>1646</v>
      </c>
      <c r="G703" s="90" t="s">
        <v>1647</v>
      </c>
      <c r="H703" s="90" t="s">
        <v>1648</v>
      </c>
      <c r="I703" s="73"/>
    </row>
    <row r="704">
      <c r="A704" s="16">
        <f t="shared" si="3"/>
        <v>701</v>
      </c>
      <c r="B704" s="90" t="s">
        <v>23</v>
      </c>
      <c r="C704" s="90" t="s">
        <v>244</v>
      </c>
      <c r="D704" s="90" t="s">
        <v>1649</v>
      </c>
      <c r="E704" s="91">
        <v>43515.0</v>
      </c>
      <c r="F704" s="92" t="s">
        <v>1650</v>
      </c>
      <c r="G704" s="90" t="s">
        <v>1651</v>
      </c>
      <c r="I704" s="73"/>
    </row>
    <row r="705">
      <c r="A705" s="16">
        <f t="shared" si="3"/>
        <v>702</v>
      </c>
      <c r="B705" s="112" t="s">
        <v>72</v>
      </c>
      <c r="C705" s="111" t="s">
        <v>39</v>
      </c>
      <c r="D705" s="112" t="s">
        <v>1652</v>
      </c>
      <c r="E705" s="151">
        <v>43610.0</v>
      </c>
      <c r="F705" s="112" t="s">
        <v>1653</v>
      </c>
      <c r="G705" s="111" t="s">
        <v>588</v>
      </c>
      <c r="H705" s="90" t="s">
        <v>1654</v>
      </c>
      <c r="I705" s="73"/>
    </row>
    <row r="706">
      <c r="A706" s="16">
        <f t="shared" si="3"/>
        <v>703</v>
      </c>
      <c r="B706" s="90" t="s">
        <v>601</v>
      </c>
      <c r="C706" s="90" t="s">
        <v>1421</v>
      </c>
      <c r="D706" s="90" t="s">
        <v>295</v>
      </c>
      <c r="E706" s="91">
        <v>43659.0</v>
      </c>
      <c r="F706" s="92" t="s">
        <v>1655</v>
      </c>
      <c r="G706" s="90" t="s">
        <v>588</v>
      </c>
      <c r="H706" s="90"/>
      <c r="I706" s="73"/>
    </row>
    <row r="707">
      <c r="A707" s="16">
        <f t="shared" si="3"/>
        <v>704</v>
      </c>
      <c r="B707" s="90" t="s">
        <v>1087</v>
      </c>
      <c r="C707" s="90" t="s">
        <v>861</v>
      </c>
      <c r="D707" s="90" t="s">
        <v>1589</v>
      </c>
      <c r="E707" s="90" t="s">
        <v>1656</v>
      </c>
      <c r="F707" s="92" t="s">
        <v>1657</v>
      </c>
      <c r="G707" s="90" t="s">
        <v>1658</v>
      </c>
      <c r="H707" s="90" t="s">
        <v>1659</v>
      </c>
      <c r="I707" s="73"/>
    </row>
    <row r="708">
      <c r="A708" s="16">
        <f t="shared" si="3"/>
        <v>705</v>
      </c>
      <c r="B708" s="90" t="s">
        <v>72</v>
      </c>
      <c r="C708" s="90" t="s">
        <v>1421</v>
      </c>
      <c r="D708" s="90" t="s">
        <v>213</v>
      </c>
      <c r="E708" s="90"/>
      <c r="F708" s="92"/>
      <c r="G708" s="101"/>
      <c r="H708" s="90"/>
      <c r="I708" s="73"/>
    </row>
    <row r="709">
      <c r="A709" s="16">
        <f t="shared" si="3"/>
        <v>706</v>
      </c>
      <c r="B709" s="90" t="s">
        <v>23</v>
      </c>
      <c r="C709" s="90" t="s">
        <v>244</v>
      </c>
      <c r="D709" s="90" t="s">
        <v>1660</v>
      </c>
      <c r="E709" s="91">
        <v>43668.0</v>
      </c>
      <c r="F709" s="92" t="s">
        <v>1661</v>
      </c>
      <c r="G709" s="90" t="s">
        <v>588</v>
      </c>
      <c r="H709" s="90" t="s">
        <v>1662</v>
      </c>
      <c r="I709" s="73"/>
    </row>
    <row r="710">
      <c r="A710" s="16">
        <f t="shared" si="3"/>
        <v>707</v>
      </c>
      <c r="B710" s="122" t="s">
        <v>23</v>
      </c>
      <c r="C710" s="122" t="s">
        <v>244</v>
      </c>
      <c r="D710" s="122" t="s">
        <v>1663</v>
      </c>
      <c r="E710" s="122" t="s">
        <v>1664</v>
      </c>
      <c r="F710" s="125" t="s">
        <v>1665</v>
      </c>
      <c r="G710" s="122" t="s">
        <v>843</v>
      </c>
      <c r="H710" s="122" t="s">
        <v>1666</v>
      </c>
      <c r="I710" s="73"/>
    </row>
    <row r="711">
      <c r="A711" s="16">
        <f t="shared" si="3"/>
        <v>708</v>
      </c>
      <c r="B711" s="90" t="s">
        <v>601</v>
      </c>
      <c r="C711" s="90" t="s">
        <v>244</v>
      </c>
      <c r="D711" s="90" t="s">
        <v>1667</v>
      </c>
      <c r="E711" s="90"/>
      <c r="F711" s="92"/>
      <c r="G711" s="90"/>
      <c r="H711" s="90"/>
      <c r="I711" s="73"/>
    </row>
    <row r="712">
      <c r="A712" s="16">
        <f t="shared" si="3"/>
        <v>709</v>
      </c>
      <c r="B712" s="90" t="s">
        <v>72</v>
      </c>
      <c r="C712" s="90" t="s">
        <v>39</v>
      </c>
      <c r="D712" s="90" t="s">
        <v>1668</v>
      </c>
      <c r="E712" s="91">
        <v>43778.0</v>
      </c>
      <c r="F712" s="92" t="s">
        <v>1669</v>
      </c>
      <c r="G712" s="90" t="s">
        <v>1670</v>
      </c>
      <c r="H712" s="90" t="s">
        <v>28</v>
      </c>
      <c r="I712" s="73"/>
    </row>
    <row r="713">
      <c r="A713" s="16">
        <f t="shared" si="3"/>
        <v>710</v>
      </c>
      <c r="B713" s="90" t="s">
        <v>23</v>
      </c>
      <c r="C713" s="90" t="s">
        <v>244</v>
      </c>
      <c r="D713" s="90" t="s">
        <v>1312</v>
      </c>
      <c r="E713" s="95">
        <v>43323.0</v>
      </c>
      <c r="F713" s="92" t="s">
        <v>1671</v>
      </c>
      <c r="G713" s="90" t="s">
        <v>1670</v>
      </c>
      <c r="H713" s="90" t="s">
        <v>1672</v>
      </c>
      <c r="I713" s="73"/>
    </row>
    <row r="714">
      <c r="A714" s="16">
        <f t="shared" si="3"/>
        <v>711</v>
      </c>
      <c r="B714" s="90" t="s">
        <v>23</v>
      </c>
      <c r="C714" s="90" t="s">
        <v>39</v>
      </c>
      <c r="D714" s="90" t="s">
        <v>1564</v>
      </c>
      <c r="E714" s="91">
        <v>43687.0</v>
      </c>
      <c r="F714" s="92">
        <v>144.0</v>
      </c>
      <c r="G714" s="90" t="s">
        <v>1670</v>
      </c>
      <c r="H714" s="90" t="s">
        <v>1673</v>
      </c>
      <c r="I714" s="73"/>
    </row>
    <row r="715">
      <c r="A715" s="16">
        <f t="shared" si="3"/>
        <v>712</v>
      </c>
      <c r="B715" s="90" t="s">
        <v>1674</v>
      </c>
      <c r="C715" s="90" t="s">
        <v>39</v>
      </c>
      <c r="D715" s="90" t="s">
        <v>1675</v>
      </c>
      <c r="E715" s="95">
        <v>43689.0</v>
      </c>
      <c r="F715" s="92" t="s">
        <v>1676</v>
      </c>
      <c r="G715" s="90" t="s">
        <v>1677</v>
      </c>
      <c r="H715" s="90" t="s">
        <v>1678</v>
      </c>
      <c r="I715" s="73"/>
    </row>
    <row r="716">
      <c r="A716" s="16">
        <f t="shared" si="3"/>
        <v>713</v>
      </c>
      <c r="B716" s="96" t="s">
        <v>23</v>
      </c>
      <c r="C716" s="96" t="s">
        <v>39</v>
      </c>
      <c r="D716" s="152" t="s">
        <v>476</v>
      </c>
      <c r="E716" s="97">
        <v>43655.0</v>
      </c>
      <c r="F716" s="121" t="s">
        <v>1679</v>
      </c>
      <c r="G716" s="96" t="s">
        <v>1680</v>
      </c>
      <c r="H716" s="96" t="s">
        <v>1681</v>
      </c>
      <c r="I716" s="73"/>
    </row>
    <row r="717">
      <c r="A717" s="16">
        <f t="shared" si="3"/>
        <v>714</v>
      </c>
      <c r="B717" s="90" t="s">
        <v>1674</v>
      </c>
      <c r="C717" s="90" t="s">
        <v>39</v>
      </c>
      <c r="D717" s="99" t="s">
        <v>1682</v>
      </c>
      <c r="E717" s="91">
        <v>42928.0</v>
      </c>
      <c r="F717" s="92" t="s">
        <v>1683</v>
      </c>
      <c r="G717" s="90" t="s">
        <v>231</v>
      </c>
      <c r="H717" s="90" t="s">
        <v>1684</v>
      </c>
      <c r="I717" s="73"/>
    </row>
    <row r="718">
      <c r="A718" s="16">
        <f t="shared" si="3"/>
        <v>715</v>
      </c>
      <c r="B718" s="90" t="s">
        <v>23</v>
      </c>
      <c r="C718" s="90" t="s">
        <v>244</v>
      </c>
      <c r="D718" s="99" t="s">
        <v>1645</v>
      </c>
      <c r="E718" s="91">
        <v>43617.0</v>
      </c>
      <c r="F718" s="92" t="s">
        <v>1685</v>
      </c>
      <c r="G718" s="90" t="s">
        <v>1514</v>
      </c>
      <c r="H718" s="90" t="s">
        <v>1686</v>
      </c>
      <c r="I718" s="73"/>
    </row>
    <row r="719">
      <c r="A719" s="16">
        <f t="shared" si="3"/>
        <v>716</v>
      </c>
      <c r="B719" s="90" t="s">
        <v>23</v>
      </c>
      <c r="C719" s="90" t="s">
        <v>39</v>
      </c>
      <c r="D719" s="90" t="s">
        <v>1687</v>
      </c>
      <c r="E719" s="91">
        <v>43503.0</v>
      </c>
      <c r="F719" s="92" t="s">
        <v>1688</v>
      </c>
      <c r="G719" s="90" t="s">
        <v>1689</v>
      </c>
      <c r="H719" s="90" t="s">
        <v>1690</v>
      </c>
      <c r="I719" s="73"/>
    </row>
    <row r="720">
      <c r="A720" s="16">
        <f t="shared" si="3"/>
        <v>717</v>
      </c>
      <c r="B720" s="90" t="s">
        <v>23</v>
      </c>
      <c r="C720" s="90" t="s">
        <v>244</v>
      </c>
      <c r="D720" s="90" t="s">
        <v>1691</v>
      </c>
      <c r="E720" s="90" t="s">
        <v>1692</v>
      </c>
      <c r="F720" s="92" t="s">
        <v>1321</v>
      </c>
      <c r="G720" s="90" t="s">
        <v>588</v>
      </c>
      <c r="H720" s="90" t="s">
        <v>28</v>
      </c>
      <c r="I720" s="73"/>
    </row>
    <row r="721">
      <c r="A721" s="16">
        <f t="shared" si="3"/>
        <v>718</v>
      </c>
      <c r="B721" s="90" t="s">
        <v>601</v>
      </c>
      <c r="C721" s="90" t="s">
        <v>1421</v>
      </c>
      <c r="D721" s="90" t="s">
        <v>1693</v>
      </c>
      <c r="E721" s="91">
        <v>43528.0</v>
      </c>
      <c r="F721" s="92" t="s">
        <v>1694</v>
      </c>
      <c r="G721" s="90" t="s">
        <v>1695</v>
      </c>
      <c r="H721" s="90"/>
      <c r="I721" s="73"/>
    </row>
    <row r="722">
      <c r="A722" s="16">
        <f t="shared" si="3"/>
        <v>719</v>
      </c>
      <c r="B722" s="90" t="s">
        <v>15</v>
      </c>
      <c r="C722" s="90" t="s">
        <v>39</v>
      </c>
      <c r="D722" s="90" t="s">
        <v>1696</v>
      </c>
      <c r="E722" s="90" t="s">
        <v>1697</v>
      </c>
      <c r="F722" s="92" t="s">
        <v>1698</v>
      </c>
      <c r="G722" s="90" t="s">
        <v>1514</v>
      </c>
      <c r="H722" s="90" t="s">
        <v>1672</v>
      </c>
      <c r="I722" s="73"/>
    </row>
    <row r="723">
      <c r="A723" s="16">
        <f t="shared" si="3"/>
        <v>720</v>
      </c>
      <c r="B723" s="90" t="s">
        <v>1674</v>
      </c>
      <c r="C723" s="90" t="s">
        <v>1699</v>
      </c>
      <c r="D723" s="90" t="s">
        <v>579</v>
      </c>
      <c r="E723" s="90"/>
      <c r="F723" s="92" t="s">
        <v>1700</v>
      </c>
      <c r="G723" s="90" t="s">
        <v>1701</v>
      </c>
      <c r="H723" s="90" t="s">
        <v>1678</v>
      </c>
      <c r="I723" s="73"/>
    </row>
    <row r="724">
      <c r="A724" s="16">
        <f t="shared" si="3"/>
        <v>721</v>
      </c>
      <c r="B724" s="90"/>
      <c r="I724" s="73"/>
    </row>
    <row r="725">
      <c r="A725" s="16">
        <f t="shared" si="3"/>
        <v>722</v>
      </c>
      <c r="B725" s="90"/>
      <c r="C725" s="90" t="s">
        <v>39</v>
      </c>
      <c r="D725" s="90" t="s">
        <v>1702</v>
      </c>
      <c r="E725" s="95">
        <v>43678.0</v>
      </c>
      <c r="F725" s="92" t="s">
        <v>1703</v>
      </c>
      <c r="G725" s="90" t="s">
        <v>1670</v>
      </c>
      <c r="H725" s="90" t="s">
        <v>1704</v>
      </c>
      <c r="I725" s="73"/>
    </row>
    <row r="726">
      <c r="A726" s="16">
        <f t="shared" si="3"/>
        <v>723</v>
      </c>
      <c r="B726" s="90" t="s">
        <v>1674</v>
      </c>
      <c r="C726" s="90" t="s">
        <v>1705</v>
      </c>
      <c r="D726" s="99" t="s">
        <v>240</v>
      </c>
      <c r="E726" s="92" t="s">
        <v>1706</v>
      </c>
      <c r="F726" s="112" t="s">
        <v>1706</v>
      </c>
      <c r="G726" s="90" t="s">
        <v>1589</v>
      </c>
      <c r="H726" s="90" t="s">
        <v>1707</v>
      </c>
      <c r="I726" s="73"/>
    </row>
    <row r="727">
      <c r="A727" s="16">
        <f t="shared" si="3"/>
        <v>724</v>
      </c>
      <c r="B727" s="90" t="s">
        <v>23</v>
      </c>
      <c r="C727" s="90" t="s">
        <v>39</v>
      </c>
      <c r="D727" s="90" t="s">
        <v>1708</v>
      </c>
      <c r="E727" s="90"/>
      <c r="F727" s="92" t="s">
        <v>1709</v>
      </c>
      <c r="G727" s="90" t="s">
        <v>1710</v>
      </c>
      <c r="H727" s="90"/>
      <c r="I727" s="73"/>
    </row>
    <row r="728">
      <c r="A728" s="16">
        <f t="shared" si="3"/>
        <v>725</v>
      </c>
      <c r="B728" s="90" t="s">
        <v>1674</v>
      </c>
      <c r="C728" s="90" t="s">
        <v>39</v>
      </c>
      <c r="D728" s="90" t="s">
        <v>1667</v>
      </c>
      <c r="E728" s="95">
        <v>43706.0</v>
      </c>
      <c r="F728" s="92" t="s">
        <v>1711</v>
      </c>
      <c r="G728" s="90" t="s">
        <v>1712</v>
      </c>
      <c r="H728" s="90" t="s">
        <v>1713</v>
      </c>
      <c r="I728" s="73"/>
    </row>
    <row r="729">
      <c r="A729" s="16">
        <f t="shared" si="3"/>
        <v>726</v>
      </c>
      <c r="B729" s="90" t="s">
        <v>23</v>
      </c>
      <c r="C729" s="90" t="s">
        <v>16</v>
      </c>
      <c r="D729" s="90" t="s">
        <v>1714</v>
      </c>
      <c r="E729" s="90"/>
      <c r="F729" s="92" t="s">
        <v>1715</v>
      </c>
      <c r="G729" s="90" t="s">
        <v>1460</v>
      </c>
      <c r="H729" s="90"/>
      <c r="I729" s="73"/>
    </row>
    <row r="730">
      <c r="A730" s="16">
        <f t="shared" si="3"/>
        <v>727</v>
      </c>
      <c r="B730" s="90" t="s">
        <v>1674</v>
      </c>
      <c r="C730" s="90" t="s">
        <v>39</v>
      </c>
      <c r="D730" s="90" t="s">
        <v>1716</v>
      </c>
      <c r="E730" s="95">
        <v>43735.0</v>
      </c>
      <c r="F730" s="92" t="s">
        <v>1717</v>
      </c>
      <c r="G730" s="90" t="s">
        <v>1538</v>
      </c>
      <c r="H730" s="90" t="s">
        <v>28</v>
      </c>
      <c r="I730" s="73"/>
    </row>
    <row r="731">
      <c r="A731" s="16">
        <f t="shared" si="3"/>
        <v>728</v>
      </c>
      <c r="B731" s="90" t="s">
        <v>23</v>
      </c>
      <c r="C731" s="90" t="s">
        <v>16</v>
      </c>
      <c r="D731" s="90" t="s">
        <v>153</v>
      </c>
      <c r="E731" s="90" t="s">
        <v>1718</v>
      </c>
      <c r="F731" s="115" t="s">
        <v>1719</v>
      </c>
      <c r="G731" s="90" t="s">
        <v>1601</v>
      </c>
      <c r="H731" s="90" t="s">
        <v>1720</v>
      </c>
      <c r="I731" s="73"/>
    </row>
    <row r="732">
      <c r="A732" s="16">
        <f t="shared" si="3"/>
        <v>729</v>
      </c>
      <c r="B732" s="90" t="s">
        <v>23</v>
      </c>
      <c r="C732" s="90" t="s">
        <v>39</v>
      </c>
      <c r="D732" s="90" t="s">
        <v>1721</v>
      </c>
      <c r="E732" s="95">
        <v>43430.0</v>
      </c>
      <c r="F732" s="92" t="s">
        <v>1722</v>
      </c>
      <c r="G732" s="90" t="s">
        <v>588</v>
      </c>
      <c r="H732" s="90" t="s">
        <v>716</v>
      </c>
      <c r="I732" s="73"/>
    </row>
    <row r="733">
      <c r="A733" s="16">
        <f t="shared" si="3"/>
        <v>730</v>
      </c>
      <c r="B733" s="90" t="s">
        <v>23</v>
      </c>
      <c r="C733" s="90" t="s">
        <v>39</v>
      </c>
      <c r="D733" s="90" t="s">
        <v>1723</v>
      </c>
      <c r="E733" s="153">
        <v>43449.0</v>
      </c>
      <c r="F733" s="92" t="s">
        <v>1724</v>
      </c>
      <c r="G733" s="90" t="s">
        <v>1725</v>
      </c>
      <c r="H733" s="90" t="s">
        <v>716</v>
      </c>
      <c r="I733" s="73"/>
    </row>
    <row r="734">
      <c r="A734" s="16">
        <f t="shared" si="3"/>
        <v>731</v>
      </c>
      <c r="B734" s="90" t="s">
        <v>525</v>
      </c>
      <c r="C734" s="90" t="s">
        <v>39</v>
      </c>
      <c r="D734" s="90" t="s">
        <v>1726</v>
      </c>
      <c r="E734" s="95">
        <v>43757.0</v>
      </c>
      <c r="F734" s="92" t="s">
        <v>1719</v>
      </c>
      <c r="G734" s="90" t="s">
        <v>1601</v>
      </c>
      <c r="H734" s="90" t="s">
        <v>1727</v>
      </c>
      <c r="I734" s="73"/>
    </row>
    <row r="735">
      <c r="A735" s="16">
        <f t="shared" si="3"/>
        <v>732</v>
      </c>
      <c r="B735" s="90" t="s">
        <v>23</v>
      </c>
      <c r="C735" s="90" t="s">
        <v>16</v>
      </c>
      <c r="D735" s="90" t="s">
        <v>1728</v>
      </c>
      <c r="E735" s="95">
        <v>43763.0</v>
      </c>
      <c r="F735" s="92" t="s">
        <v>1729</v>
      </c>
      <c r="G735" s="90" t="s">
        <v>588</v>
      </c>
      <c r="H735" s="90" t="s">
        <v>1730</v>
      </c>
      <c r="I735" s="73"/>
    </row>
    <row r="736">
      <c r="A736" s="16">
        <f t="shared" si="3"/>
        <v>733</v>
      </c>
      <c r="B736" s="90" t="s">
        <v>23</v>
      </c>
      <c r="C736" s="90" t="s">
        <v>453</v>
      </c>
      <c r="D736" s="90" t="s">
        <v>1094</v>
      </c>
      <c r="E736" s="91">
        <v>43592.0</v>
      </c>
      <c r="F736" s="92" t="s">
        <v>1731</v>
      </c>
      <c r="G736" s="90" t="s">
        <v>1732</v>
      </c>
      <c r="H736" s="90"/>
      <c r="I736" s="73"/>
    </row>
    <row r="737">
      <c r="A737" s="16">
        <f t="shared" si="3"/>
        <v>734</v>
      </c>
      <c r="B737" s="90" t="s">
        <v>1674</v>
      </c>
      <c r="C737" s="90" t="s">
        <v>1421</v>
      </c>
      <c r="D737" s="90" t="s">
        <v>1094</v>
      </c>
      <c r="E737" s="91">
        <v>43771.0</v>
      </c>
      <c r="F737" s="92" t="s">
        <v>1733</v>
      </c>
      <c r="G737" s="90" t="s">
        <v>843</v>
      </c>
      <c r="H737" s="90"/>
      <c r="I737" s="73"/>
    </row>
    <row r="738">
      <c r="A738" s="16">
        <f t="shared" si="3"/>
        <v>735</v>
      </c>
      <c r="B738" s="90" t="s">
        <v>1674</v>
      </c>
      <c r="C738" s="90" t="s">
        <v>1421</v>
      </c>
      <c r="D738" s="90" t="s">
        <v>295</v>
      </c>
      <c r="E738" s="91">
        <v>43775.0</v>
      </c>
      <c r="F738" s="92" t="s">
        <v>1734</v>
      </c>
      <c r="G738" s="90" t="s">
        <v>843</v>
      </c>
      <c r="H738" s="90"/>
      <c r="I738" s="73"/>
    </row>
    <row r="739">
      <c r="A739" s="16">
        <f t="shared" si="3"/>
        <v>736</v>
      </c>
      <c r="B739" s="90" t="s">
        <v>23</v>
      </c>
      <c r="C739" s="90" t="s">
        <v>244</v>
      </c>
      <c r="D739" s="90" t="s">
        <v>1735</v>
      </c>
      <c r="E739" s="90" t="s">
        <v>1736</v>
      </c>
      <c r="F739" s="92" t="s">
        <v>1737</v>
      </c>
      <c r="G739" s="90" t="s">
        <v>1738</v>
      </c>
      <c r="H739" s="90" t="s">
        <v>1739</v>
      </c>
      <c r="I739" s="73"/>
    </row>
    <row r="740">
      <c r="A740" s="16">
        <f t="shared" si="3"/>
        <v>737</v>
      </c>
      <c r="B740" s="90"/>
      <c r="C740" s="90"/>
      <c r="D740" s="90"/>
      <c r="E740" s="90"/>
      <c r="F740" s="92"/>
      <c r="G740" s="90"/>
      <c r="H740" s="90"/>
      <c r="I740" s="73"/>
    </row>
    <row r="741">
      <c r="A741" s="16">
        <f t="shared" si="3"/>
        <v>738</v>
      </c>
      <c r="B741" s="90"/>
      <c r="C741" s="90"/>
      <c r="D741" s="90"/>
      <c r="E741" s="90"/>
      <c r="F741" s="92"/>
      <c r="G741" s="90"/>
      <c r="H741" s="90"/>
      <c r="I741" s="73"/>
    </row>
    <row r="742">
      <c r="A742" s="16">
        <f t="shared" si="3"/>
        <v>739</v>
      </c>
      <c r="B742" s="90"/>
      <c r="C742" s="90"/>
      <c r="D742" s="90"/>
      <c r="E742" s="90"/>
      <c r="F742" s="92"/>
      <c r="G742" s="90"/>
      <c r="H742" s="90"/>
      <c r="I742" s="73"/>
    </row>
    <row r="743">
      <c r="A743" s="16">
        <f t="shared" si="3"/>
        <v>740</v>
      </c>
      <c r="B743" s="90"/>
      <c r="C743" s="90"/>
      <c r="D743" s="90"/>
      <c r="E743" s="90"/>
      <c r="F743" s="92"/>
      <c r="G743" s="90"/>
      <c r="H743" s="90"/>
      <c r="I743" s="73"/>
    </row>
    <row r="744">
      <c r="A744" s="16">
        <f t="shared" si="3"/>
        <v>741</v>
      </c>
      <c r="B744" s="90"/>
      <c r="C744" s="90"/>
      <c r="D744" s="90"/>
      <c r="E744" s="90"/>
      <c r="F744" s="92"/>
      <c r="G744" s="90"/>
      <c r="H744" s="90"/>
      <c r="I744" s="73"/>
    </row>
    <row r="745">
      <c r="A745" s="16">
        <f t="shared" si="3"/>
        <v>742</v>
      </c>
      <c r="B745" s="90"/>
      <c r="C745" s="90"/>
      <c r="D745" s="90"/>
      <c r="E745" s="90"/>
      <c r="F745" s="92"/>
      <c r="G745" s="90"/>
      <c r="H745" s="90"/>
      <c r="I745" s="73"/>
    </row>
    <row r="746">
      <c r="A746" s="16">
        <f t="shared" si="3"/>
        <v>743</v>
      </c>
      <c r="B746" s="90"/>
      <c r="C746" s="90"/>
      <c r="D746" s="90"/>
      <c r="E746" s="90"/>
      <c r="F746" s="92"/>
      <c r="G746" s="90"/>
      <c r="H746" s="90"/>
      <c r="I746" s="73"/>
    </row>
    <row r="747">
      <c r="A747" s="16">
        <f t="shared" si="3"/>
        <v>744</v>
      </c>
      <c r="B747" s="90"/>
      <c r="C747" s="90"/>
      <c r="D747" s="90"/>
      <c r="E747" s="90"/>
      <c r="F747" s="92"/>
      <c r="G747" s="90"/>
      <c r="H747" s="90"/>
      <c r="I747" s="73"/>
    </row>
    <row r="748">
      <c r="A748" s="16">
        <f t="shared" si="3"/>
        <v>745</v>
      </c>
      <c r="B748" s="90"/>
      <c r="C748" s="90"/>
      <c r="D748" s="90"/>
      <c r="E748" s="90"/>
      <c r="F748" s="92"/>
      <c r="G748" s="90"/>
      <c r="H748" s="90"/>
      <c r="I748" s="73"/>
    </row>
    <row r="749">
      <c r="A749" s="16">
        <f t="shared" si="3"/>
        <v>746</v>
      </c>
      <c r="B749" s="90"/>
      <c r="C749" s="90"/>
      <c r="D749" s="90"/>
      <c r="E749" s="90"/>
      <c r="F749" s="92"/>
      <c r="G749" s="90"/>
      <c r="H749" s="90"/>
      <c r="I749" s="73"/>
    </row>
    <row r="750">
      <c r="A750" s="16">
        <f t="shared" si="3"/>
        <v>747</v>
      </c>
      <c r="B750" s="90"/>
      <c r="C750" s="90"/>
      <c r="D750" s="90"/>
      <c r="E750" s="90"/>
      <c r="F750" s="92"/>
      <c r="G750" s="90"/>
      <c r="H750" s="90"/>
      <c r="I750" s="73"/>
    </row>
    <row r="751">
      <c r="A751" s="16">
        <f t="shared" si="3"/>
        <v>748</v>
      </c>
      <c r="B751" s="90"/>
      <c r="C751" s="90"/>
      <c r="D751" s="90"/>
      <c r="E751" s="90"/>
      <c r="F751" s="92"/>
      <c r="G751" s="90"/>
      <c r="H751" s="90"/>
      <c r="I751" s="73"/>
    </row>
    <row r="752">
      <c r="A752" s="16">
        <f t="shared" si="3"/>
        <v>749</v>
      </c>
      <c r="B752" s="90"/>
      <c r="C752" s="90"/>
      <c r="D752" s="90"/>
      <c r="E752" s="90"/>
      <c r="F752" s="92"/>
      <c r="G752" s="90"/>
      <c r="H752" s="90"/>
      <c r="I752" s="73"/>
    </row>
    <row r="753">
      <c r="A753" s="16">
        <f t="shared" si="3"/>
        <v>750</v>
      </c>
      <c r="B753" s="90"/>
      <c r="C753" s="90"/>
      <c r="D753" s="90"/>
      <c r="E753" s="90"/>
      <c r="F753" s="92"/>
      <c r="G753" s="90"/>
      <c r="H753" s="90"/>
      <c r="I753" s="73"/>
    </row>
    <row r="754">
      <c r="A754" s="16">
        <f t="shared" si="3"/>
        <v>751</v>
      </c>
      <c r="B754" s="90"/>
      <c r="C754" s="90"/>
      <c r="D754" s="90"/>
      <c r="E754" s="90"/>
      <c r="F754" s="92"/>
      <c r="G754" s="90"/>
      <c r="H754" s="90"/>
      <c r="I754" s="73"/>
    </row>
    <row r="755">
      <c r="A755" s="16">
        <f t="shared" si="3"/>
        <v>752</v>
      </c>
      <c r="B755" s="90"/>
      <c r="C755" s="90"/>
      <c r="D755" s="90"/>
      <c r="E755" s="90"/>
      <c r="F755" s="92"/>
      <c r="G755" s="90"/>
      <c r="H755" s="90"/>
      <c r="I755" s="73"/>
    </row>
    <row r="756">
      <c r="A756" s="16">
        <f t="shared" si="3"/>
        <v>753</v>
      </c>
      <c r="B756" s="90"/>
      <c r="C756" s="90"/>
      <c r="D756" s="90"/>
      <c r="E756" s="90"/>
      <c r="F756" s="92"/>
      <c r="G756" s="90"/>
      <c r="H756" s="90"/>
      <c r="I756" s="73"/>
    </row>
    <row r="757">
      <c r="A757" s="16">
        <f t="shared" si="3"/>
        <v>754</v>
      </c>
      <c r="B757" s="90"/>
      <c r="C757" s="90"/>
      <c r="D757" s="90"/>
      <c r="E757" s="90"/>
      <c r="F757" s="92"/>
      <c r="G757" s="90"/>
      <c r="H757" s="90"/>
      <c r="I757" s="73"/>
    </row>
    <row r="758">
      <c r="A758" s="16">
        <f t="shared" si="3"/>
        <v>755</v>
      </c>
      <c r="B758" s="90"/>
      <c r="C758" s="90"/>
      <c r="D758" s="90"/>
      <c r="E758" s="90"/>
      <c r="F758" s="92"/>
      <c r="G758" s="90"/>
      <c r="H758" s="90"/>
      <c r="I758" s="73"/>
    </row>
    <row r="759">
      <c r="A759" s="16">
        <f t="shared" si="3"/>
        <v>756</v>
      </c>
      <c r="B759" s="90"/>
      <c r="C759" s="90"/>
      <c r="D759" s="90"/>
      <c r="E759" s="90"/>
      <c r="F759" s="92"/>
      <c r="G759" s="90"/>
      <c r="H759" s="90"/>
      <c r="I759" s="73"/>
    </row>
    <row r="760">
      <c r="A760" s="16">
        <f t="shared" si="3"/>
        <v>757</v>
      </c>
      <c r="B760" s="90"/>
      <c r="C760" s="90"/>
      <c r="D760" s="90"/>
      <c r="E760" s="90"/>
      <c r="F760" s="92"/>
      <c r="G760" s="90"/>
      <c r="H760" s="90"/>
      <c r="I760" s="73"/>
    </row>
    <row r="761">
      <c r="A761" s="16">
        <f t="shared" si="3"/>
        <v>758</v>
      </c>
      <c r="B761" s="90"/>
      <c r="C761" s="90"/>
      <c r="D761" s="90"/>
      <c r="E761" s="90"/>
      <c r="F761" s="92"/>
      <c r="G761" s="90"/>
      <c r="H761" s="90"/>
      <c r="I761" s="73"/>
    </row>
    <row r="762">
      <c r="A762" s="16">
        <f t="shared" si="3"/>
        <v>759</v>
      </c>
      <c r="B762" s="90"/>
      <c r="C762" s="90"/>
      <c r="D762" s="90"/>
      <c r="E762" s="90"/>
      <c r="F762" s="92"/>
      <c r="G762" s="90"/>
      <c r="H762" s="90"/>
      <c r="I762" s="73"/>
    </row>
    <row r="763">
      <c r="A763" s="16">
        <f t="shared" si="3"/>
        <v>760</v>
      </c>
      <c r="B763" s="90"/>
      <c r="C763" s="90"/>
      <c r="D763" s="90"/>
      <c r="E763" s="90"/>
      <c r="F763" s="92"/>
      <c r="G763" s="90"/>
      <c r="H763" s="90"/>
      <c r="I763" s="73"/>
    </row>
    <row r="764">
      <c r="A764" s="16">
        <f t="shared" si="3"/>
        <v>761</v>
      </c>
      <c r="B764" s="90"/>
      <c r="C764" s="90"/>
      <c r="D764" s="90"/>
      <c r="E764" s="90"/>
      <c r="F764" s="92"/>
      <c r="G764" s="90"/>
      <c r="H764" s="90"/>
      <c r="I764" s="73"/>
    </row>
    <row r="765">
      <c r="A765" s="16">
        <f t="shared" si="3"/>
        <v>762</v>
      </c>
      <c r="B765" s="90"/>
      <c r="C765" s="90"/>
      <c r="D765" s="90"/>
      <c r="E765" s="90"/>
      <c r="F765" s="92"/>
      <c r="G765" s="90"/>
      <c r="H765" s="90"/>
      <c r="I765" s="73"/>
    </row>
    <row r="766">
      <c r="A766" s="16">
        <f t="shared" si="3"/>
        <v>763</v>
      </c>
      <c r="B766" s="90"/>
      <c r="C766" s="90"/>
      <c r="D766" s="90"/>
      <c r="E766" s="90"/>
      <c r="F766" s="92"/>
      <c r="G766" s="90"/>
      <c r="H766" s="90"/>
      <c r="I766" s="73"/>
    </row>
    <row r="767">
      <c r="A767" s="16">
        <f t="shared" si="3"/>
        <v>764</v>
      </c>
      <c r="B767" s="90"/>
      <c r="C767" s="90"/>
      <c r="D767" s="90"/>
      <c r="E767" s="90"/>
      <c r="F767" s="92"/>
      <c r="G767" s="90"/>
      <c r="H767" s="90"/>
      <c r="I767" s="73"/>
    </row>
    <row r="768">
      <c r="A768" s="16">
        <f t="shared" si="3"/>
        <v>765</v>
      </c>
      <c r="B768" s="90"/>
      <c r="C768" s="90"/>
      <c r="D768" s="90"/>
      <c r="E768" s="90"/>
      <c r="F768" s="92"/>
      <c r="G768" s="90"/>
      <c r="H768" s="90"/>
      <c r="I768" s="73"/>
    </row>
    <row r="769">
      <c r="A769" s="16">
        <f t="shared" si="3"/>
        <v>766</v>
      </c>
      <c r="B769" s="90"/>
      <c r="C769" s="90"/>
      <c r="D769" s="90"/>
      <c r="E769" s="90"/>
      <c r="F769" s="92"/>
      <c r="G769" s="90"/>
      <c r="H769" s="90"/>
      <c r="I769" s="73"/>
    </row>
    <row r="770">
      <c r="A770" s="16">
        <f t="shared" si="3"/>
        <v>767</v>
      </c>
      <c r="B770" s="90"/>
      <c r="C770" s="90"/>
      <c r="D770" s="90"/>
      <c r="E770" s="90"/>
      <c r="F770" s="92"/>
      <c r="G770" s="90"/>
      <c r="H770" s="90"/>
      <c r="I770" s="73"/>
    </row>
    <row r="771">
      <c r="A771" s="16">
        <f t="shared" si="3"/>
        <v>768</v>
      </c>
      <c r="B771" s="90"/>
      <c r="C771" s="90"/>
      <c r="D771" s="90"/>
      <c r="E771" s="90"/>
      <c r="F771" s="92"/>
      <c r="G771" s="90"/>
      <c r="H771" s="90"/>
      <c r="I771" s="73"/>
    </row>
    <row r="772">
      <c r="A772" s="16">
        <f t="shared" si="3"/>
        <v>769</v>
      </c>
      <c r="B772" s="90"/>
      <c r="C772" s="90"/>
      <c r="D772" s="90"/>
      <c r="E772" s="90"/>
      <c r="F772" s="92"/>
      <c r="G772" s="90"/>
      <c r="H772" s="90"/>
      <c r="I772" s="73"/>
    </row>
    <row r="773">
      <c r="A773" s="16">
        <f t="shared" si="3"/>
        <v>770</v>
      </c>
      <c r="B773" s="90"/>
      <c r="C773" s="90"/>
      <c r="D773" s="90"/>
      <c r="E773" s="90"/>
      <c r="F773" s="92"/>
      <c r="G773" s="90"/>
      <c r="H773" s="90"/>
      <c r="I773" s="73"/>
    </row>
    <row r="774">
      <c r="A774" s="16">
        <f t="shared" si="3"/>
        <v>771</v>
      </c>
      <c r="B774" s="90"/>
      <c r="C774" s="90"/>
      <c r="D774" s="90"/>
      <c r="E774" s="90"/>
      <c r="F774" s="92"/>
      <c r="G774" s="90"/>
      <c r="H774" s="90"/>
      <c r="I774" s="73"/>
    </row>
    <row r="775">
      <c r="A775" s="16">
        <f t="shared" si="3"/>
        <v>772</v>
      </c>
      <c r="B775" s="90"/>
      <c r="C775" s="90"/>
      <c r="D775" s="90"/>
      <c r="E775" s="90"/>
      <c r="F775" s="92"/>
      <c r="G775" s="90"/>
      <c r="H775" s="90"/>
      <c r="I775" s="73"/>
    </row>
    <row r="776">
      <c r="A776" s="16">
        <f t="shared" si="3"/>
        <v>773</v>
      </c>
      <c r="B776" s="90"/>
      <c r="C776" s="90"/>
      <c r="D776" s="90"/>
      <c r="E776" s="90"/>
      <c r="F776" s="92"/>
      <c r="G776" s="90"/>
      <c r="H776" s="90"/>
      <c r="I776" s="73"/>
    </row>
    <row r="777">
      <c r="A777" s="16">
        <f t="shared" si="3"/>
        <v>774</v>
      </c>
      <c r="B777" s="90"/>
      <c r="C777" s="90"/>
      <c r="D777" s="90"/>
      <c r="E777" s="90"/>
      <c r="F777" s="92"/>
      <c r="G777" s="90"/>
      <c r="H777" s="90"/>
      <c r="I777" s="73"/>
    </row>
    <row r="778">
      <c r="A778" s="16">
        <f t="shared" si="3"/>
        <v>775</v>
      </c>
      <c r="B778" s="90"/>
      <c r="C778" s="90"/>
      <c r="D778" s="90"/>
      <c r="E778" s="90"/>
      <c r="F778" s="92"/>
      <c r="G778" s="90"/>
      <c r="H778" s="90"/>
      <c r="I778" s="73"/>
    </row>
    <row r="779">
      <c r="A779" s="16">
        <f t="shared" si="3"/>
        <v>776</v>
      </c>
      <c r="B779" s="90"/>
      <c r="C779" s="90"/>
      <c r="D779" s="90"/>
      <c r="E779" s="90"/>
      <c r="F779" s="92"/>
      <c r="G779" s="90"/>
      <c r="H779" s="90"/>
      <c r="I779" s="73"/>
    </row>
    <row r="780">
      <c r="A780" s="16">
        <f t="shared" si="3"/>
        <v>777</v>
      </c>
      <c r="B780" s="90"/>
      <c r="C780" s="90"/>
      <c r="D780" s="90"/>
      <c r="E780" s="90"/>
      <c r="F780" s="92"/>
      <c r="G780" s="90"/>
      <c r="H780" s="90"/>
      <c r="I780" s="73"/>
    </row>
    <row r="781">
      <c r="A781" s="16">
        <f t="shared" si="3"/>
        <v>778</v>
      </c>
      <c r="B781" s="90"/>
      <c r="C781" s="90"/>
      <c r="D781" s="90"/>
      <c r="E781" s="90"/>
      <c r="F781" s="92"/>
      <c r="G781" s="90"/>
      <c r="H781" s="90"/>
      <c r="I781" s="73"/>
    </row>
    <row r="782">
      <c r="A782" s="16">
        <f t="shared" si="3"/>
        <v>779</v>
      </c>
      <c r="B782" s="90"/>
      <c r="C782" s="90"/>
      <c r="D782" s="90"/>
      <c r="E782" s="90"/>
      <c r="F782" s="92"/>
      <c r="G782" s="90"/>
      <c r="H782" s="90"/>
      <c r="I782" s="73"/>
    </row>
    <row r="783">
      <c r="A783" s="16">
        <f t="shared" si="3"/>
        <v>780</v>
      </c>
      <c r="B783" s="90"/>
      <c r="C783" s="90"/>
      <c r="D783" s="90"/>
      <c r="E783" s="90"/>
      <c r="F783" s="92"/>
      <c r="G783" s="90"/>
      <c r="H783" s="90"/>
      <c r="I783" s="73"/>
    </row>
    <row r="784">
      <c r="A784" s="16">
        <f t="shared" si="3"/>
        <v>781</v>
      </c>
      <c r="B784" s="90"/>
      <c r="C784" s="90"/>
      <c r="D784" s="90"/>
      <c r="E784" s="90"/>
      <c r="F784" s="92"/>
      <c r="G784" s="90"/>
      <c r="H784" s="90"/>
      <c r="I784" s="73"/>
    </row>
    <row r="785">
      <c r="A785" s="16">
        <f t="shared" si="3"/>
        <v>782</v>
      </c>
      <c r="B785" s="90"/>
      <c r="C785" s="90"/>
      <c r="D785" s="90"/>
      <c r="E785" s="90"/>
      <c r="F785" s="92"/>
      <c r="G785" s="90"/>
      <c r="H785" s="90"/>
      <c r="I785" s="73"/>
    </row>
    <row r="786">
      <c r="A786" s="16">
        <f t="shared" si="3"/>
        <v>783</v>
      </c>
      <c r="B786" s="90"/>
      <c r="C786" s="90"/>
      <c r="D786" s="90"/>
      <c r="E786" s="90"/>
      <c r="F786" s="92"/>
      <c r="G786" s="90"/>
      <c r="H786" s="90"/>
      <c r="I786" s="73"/>
    </row>
    <row r="787">
      <c r="A787" s="16">
        <f t="shared" si="3"/>
        <v>784</v>
      </c>
      <c r="B787" s="90"/>
      <c r="C787" s="90"/>
      <c r="D787" s="90"/>
      <c r="E787" s="90"/>
      <c r="F787" s="92"/>
      <c r="G787" s="90"/>
      <c r="H787" s="90"/>
      <c r="I787" s="73"/>
    </row>
    <row r="788">
      <c r="A788" s="16">
        <f t="shared" si="3"/>
        <v>785</v>
      </c>
      <c r="B788" s="90"/>
      <c r="C788" s="90"/>
      <c r="D788" s="90"/>
      <c r="E788" s="90"/>
      <c r="F788" s="92"/>
      <c r="G788" s="90"/>
      <c r="H788" s="90"/>
      <c r="I788" s="73"/>
    </row>
    <row r="789">
      <c r="A789" s="16">
        <f t="shared" si="3"/>
        <v>786</v>
      </c>
      <c r="B789" s="90"/>
      <c r="C789" s="90"/>
      <c r="D789" s="90"/>
      <c r="E789" s="90"/>
      <c r="F789" s="92"/>
      <c r="G789" s="90"/>
      <c r="H789" s="90"/>
      <c r="I789" s="73"/>
    </row>
    <row r="790">
      <c r="A790" s="16">
        <f t="shared" si="3"/>
        <v>787</v>
      </c>
      <c r="B790" s="90"/>
      <c r="C790" s="90"/>
      <c r="D790" s="90"/>
      <c r="E790" s="90"/>
      <c r="F790" s="92"/>
      <c r="G790" s="90"/>
      <c r="H790" s="90"/>
      <c r="I790" s="73"/>
    </row>
    <row r="791">
      <c r="A791" s="16">
        <f t="shared" si="3"/>
        <v>788</v>
      </c>
      <c r="B791" s="90"/>
      <c r="C791" s="90"/>
      <c r="D791" s="90"/>
      <c r="E791" s="90"/>
      <c r="F791" s="92"/>
      <c r="G791" s="90"/>
      <c r="H791" s="90"/>
      <c r="I791" s="73"/>
    </row>
    <row r="792">
      <c r="A792" s="16">
        <f t="shared" si="3"/>
        <v>789</v>
      </c>
      <c r="B792" s="90"/>
      <c r="C792" s="90"/>
      <c r="D792" s="90"/>
      <c r="E792" s="90"/>
      <c r="F792" s="92"/>
      <c r="G792" s="90"/>
      <c r="H792" s="90"/>
      <c r="I792" s="73"/>
    </row>
    <row r="793">
      <c r="A793" s="16">
        <f t="shared" si="3"/>
        <v>790</v>
      </c>
      <c r="B793" s="90"/>
      <c r="C793" s="90"/>
      <c r="D793" s="90"/>
      <c r="E793" s="90"/>
      <c r="F793" s="92"/>
      <c r="G793" s="90"/>
      <c r="H793" s="90"/>
      <c r="I793" s="73"/>
    </row>
    <row r="794">
      <c r="A794" s="16">
        <f t="shared" si="3"/>
        <v>791</v>
      </c>
      <c r="B794" s="90"/>
      <c r="C794" s="90"/>
      <c r="D794" s="90"/>
      <c r="E794" s="90"/>
      <c r="F794" s="92"/>
      <c r="G794" s="90"/>
      <c r="H794" s="90"/>
      <c r="I794" s="73"/>
    </row>
    <row r="795">
      <c r="A795" s="16">
        <f t="shared" si="3"/>
        <v>792</v>
      </c>
      <c r="B795" s="90"/>
      <c r="C795" s="90"/>
      <c r="D795" s="90"/>
      <c r="E795" s="90"/>
      <c r="F795" s="92"/>
      <c r="G795" s="90"/>
      <c r="H795" s="90"/>
      <c r="I795" s="73"/>
    </row>
    <row r="796">
      <c r="A796" s="16">
        <f t="shared" si="3"/>
        <v>793</v>
      </c>
      <c r="B796" s="90"/>
      <c r="C796" s="90"/>
      <c r="D796" s="90"/>
      <c r="E796" s="90"/>
      <c r="F796" s="92"/>
      <c r="G796" s="90"/>
      <c r="H796" s="90"/>
      <c r="I796" s="73"/>
    </row>
    <row r="797">
      <c r="A797" s="16">
        <f t="shared" si="3"/>
        <v>794</v>
      </c>
      <c r="B797" s="90"/>
      <c r="C797" s="90"/>
      <c r="D797" s="90"/>
      <c r="E797" s="90"/>
      <c r="F797" s="92"/>
      <c r="G797" s="90"/>
      <c r="H797" s="90"/>
      <c r="I797" s="73"/>
    </row>
    <row r="798">
      <c r="A798" s="16">
        <f t="shared" si="3"/>
        <v>795</v>
      </c>
      <c r="B798" s="90"/>
      <c r="C798" s="90"/>
      <c r="D798" s="90"/>
      <c r="E798" s="90"/>
      <c r="F798" s="92"/>
      <c r="G798" s="90"/>
      <c r="H798" s="90"/>
      <c r="I798" s="73"/>
    </row>
    <row r="799">
      <c r="A799" s="16">
        <f t="shared" si="3"/>
        <v>796</v>
      </c>
      <c r="B799" s="90"/>
      <c r="C799" s="90"/>
      <c r="D799" s="90"/>
      <c r="E799" s="90"/>
      <c r="F799" s="92"/>
      <c r="G799" s="90"/>
      <c r="H799" s="90"/>
      <c r="I799" s="73"/>
    </row>
    <row r="800">
      <c r="A800" s="16">
        <f t="shared" si="3"/>
        <v>797</v>
      </c>
      <c r="B800" s="90"/>
      <c r="C800" s="90"/>
      <c r="D800" s="90"/>
      <c r="E800" s="90"/>
      <c r="F800" s="92"/>
      <c r="G800" s="90"/>
      <c r="H800" s="90"/>
      <c r="I800" s="73"/>
    </row>
    <row r="801">
      <c r="A801" s="16">
        <f t="shared" si="3"/>
        <v>798</v>
      </c>
      <c r="B801" s="90"/>
      <c r="C801" s="90"/>
      <c r="D801" s="90"/>
      <c r="E801" s="90"/>
      <c r="F801" s="92"/>
      <c r="G801" s="90"/>
      <c r="H801" s="90"/>
      <c r="I801" s="73"/>
    </row>
    <row r="802">
      <c r="A802" s="16">
        <f t="shared" si="3"/>
        <v>799</v>
      </c>
      <c r="B802" s="90"/>
      <c r="C802" s="90"/>
      <c r="D802" s="90"/>
      <c r="E802" s="90"/>
      <c r="F802" s="92"/>
      <c r="G802" s="90"/>
      <c r="H802" s="90"/>
      <c r="I802" s="73"/>
    </row>
    <row r="803">
      <c r="A803" s="16">
        <f t="shared" si="3"/>
        <v>800</v>
      </c>
      <c r="B803" s="90"/>
      <c r="C803" s="90"/>
      <c r="D803" s="90"/>
      <c r="E803" s="90"/>
      <c r="F803" s="92"/>
      <c r="G803" s="90"/>
      <c r="H803" s="90"/>
      <c r="I803" s="73"/>
    </row>
    <row r="804">
      <c r="A804" s="16">
        <f t="shared" si="3"/>
        <v>801</v>
      </c>
      <c r="B804" s="90"/>
      <c r="C804" s="90"/>
      <c r="D804" s="90"/>
      <c r="E804" s="90"/>
      <c r="F804" s="92"/>
      <c r="G804" s="90"/>
      <c r="H804" s="90"/>
      <c r="I804" s="73"/>
    </row>
    <row r="805">
      <c r="A805" s="16">
        <f t="shared" si="3"/>
        <v>802</v>
      </c>
      <c r="B805" s="90"/>
      <c r="C805" s="90"/>
      <c r="D805" s="90"/>
      <c r="E805" s="90"/>
      <c r="F805" s="92"/>
      <c r="G805" s="90"/>
      <c r="H805" s="90"/>
      <c r="I805" s="73"/>
    </row>
    <row r="806">
      <c r="A806" s="16">
        <f t="shared" si="3"/>
        <v>803</v>
      </c>
      <c r="B806" s="90"/>
      <c r="C806" s="90"/>
      <c r="D806" s="90"/>
      <c r="E806" s="90"/>
      <c r="F806" s="92"/>
      <c r="G806" s="90"/>
      <c r="H806" s="90"/>
      <c r="I806" s="73"/>
    </row>
    <row r="807">
      <c r="A807" s="16">
        <f t="shared" si="3"/>
        <v>804</v>
      </c>
      <c r="B807" s="90"/>
      <c r="C807" s="90"/>
      <c r="D807" s="90"/>
      <c r="E807" s="90"/>
      <c r="F807" s="92"/>
      <c r="G807" s="90"/>
      <c r="H807" s="90"/>
      <c r="I807" s="73"/>
    </row>
    <row r="808">
      <c r="A808" s="16">
        <f t="shared" si="3"/>
        <v>805</v>
      </c>
      <c r="B808" s="90"/>
      <c r="C808" s="90"/>
      <c r="D808" s="90"/>
      <c r="E808" s="90"/>
      <c r="F808" s="92"/>
      <c r="G808" s="90"/>
      <c r="H808" s="90"/>
      <c r="I808" s="73"/>
    </row>
    <row r="809">
      <c r="A809" s="16">
        <f t="shared" si="3"/>
        <v>806</v>
      </c>
      <c r="B809" s="90"/>
      <c r="C809" s="90"/>
      <c r="D809" s="90"/>
      <c r="E809" s="90"/>
      <c r="F809" s="92"/>
      <c r="G809" s="90"/>
      <c r="H809" s="90"/>
      <c r="I809" s="73"/>
    </row>
    <row r="810">
      <c r="A810" s="16">
        <f t="shared" si="3"/>
        <v>807</v>
      </c>
      <c r="B810" s="90"/>
      <c r="C810" s="90"/>
      <c r="D810" s="90"/>
      <c r="E810" s="90"/>
      <c r="F810" s="92"/>
      <c r="G810" s="90"/>
      <c r="H810" s="90"/>
      <c r="I810" s="73"/>
    </row>
    <row r="811">
      <c r="A811" s="16">
        <f t="shared" si="3"/>
        <v>808</v>
      </c>
      <c r="B811" s="90"/>
      <c r="C811" s="90"/>
      <c r="D811" s="90"/>
      <c r="E811" s="90"/>
      <c r="F811" s="92"/>
      <c r="G811" s="90"/>
      <c r="H811" s="90"/>
      <c r="I811" s="73"/>
    </row>
    <row r="812">
      <c r="A812" s="16">
        <f t="shared" si="3"/>
        <v>809</v>
      </c>
      <c r="B812" s="90"/>
      <c r="C812" s="90"/>
      <c r="D812" s="90"/>
      <c r="E812" s="90"/>
      <c r="F812" s="92"/>
      <c r="G812" s="90"/>
      <c r="H812" s="90"/>
      <c r="I812" s="73"/>
    </row>
    <row r="813">
      <c r="A813" s="16">
        <f t="shared" si="3"/>
        <v>810</v>
      </c>
      <c r="B813" s="90"/>
      <c r="C813" s="90"/>
      <c r="D813" s="90"/>
      <c r="E813" s="90"/>
      <c r="F813" s="92"/>
      <c r="G813" s="90"/>
      <c r="H813" s="90"/>
      <c r="I813" s="73"/>
    </row>
    <row r="814">
      <c r="A814" s="16">
        <f t="shared" si="3"/>
        <v>811</v>
      </c>
      <c r="B814" s="90"/>
      <c r="C814" s="90"/>
      <c r="D814" s="90"/>
      <c r="E814" s="90"/>
      <c r="F814" s="92"/>
      <c r="G814" s="90"/>
      <c r="H814" s="90"/>
      <c r="I814" s="73"/>
    </row>
    <row r="815">
      <c r="A815" s="16">
        <f t="shared" si="3"/>
        <v>812</v>
      </c>
      <c r="B815" s="90"/>
      <c r="C815" s="90"/>
      <c r="D815" s="90"/>
      <c r="E815" s="90"/>
      <c r="F815" s="92"/>
      <c r="G815" s="90"/>
      <c r="H815" s="90"/>
      <c r="I815" s="73"/>
    </row>
    <row r="816">
      <c r="A816" s="16">
        <f t="shared" si="3"/>
        <v>813</v>
      </c>
      <c r="B816" s="90"/>
      <c r="C816" s="90"/>
      <c r="D816" s="90"/>
      <c r="E816" s="90"/>
      <c r="F816" s="92"/>
      <c r="G816" s="90"/>
      <c r="H816" s="90"/>
      <c r="I816" s="73"/>
    </row>
    <row r="817">
      <c r="A817" s="16">
        <f t="shared" si="3"/>
        <v>814</v>
      </c>
      <c r="B817" s="90"/>
      <c r="C817" s="90"/>
      <c r="D817" s="90"/>
      <c r="E817" s="90"/>
      <c r="F817" s="92"/>
      <c r="G817" s="90"/>
      <c r="H817" s="90"/>
      <c r="I817" s="73"/>
    </row>
    <row r="818">
      <c r="A818" s="16">
        <f t="shared" si="3"/>
        <v>815</v>
      </c>
      <c r="B818" s="90"/>
      <c r="C818" s="90"/>
      <c r="D818" s="90"/>
      <c r="E818" s="90"/>
      <c r="F818" s="92"/>
      <c r="G818" s="90"/>
      <c r="H818" s="90"/>
      <c r="I818" s="73"/>
    </row>
    <row r="819">
      <c r="A819" s="16">
        <f t="shared" si="3"/>
        <v>816</v>
      </c>
      <c r="B819" s="90"/>
      <c r="C819" s="90"/>
      <c r="D819" s="90"/>
      <c r="E819" s="90"/>
      <c r="F819" s="92"/>
      <c r="G819" s="90"/>
      <c r="H819" s="90"/>
      <c r="I819" s="73"/>
    </row>
    <row r="820">
      <c r="A820" s="16">
        <f t="shared" si="3"/>
        <v>817</v>
      </c>
      <c r="B820" s="90"/>
      <c r="C820" s="90"/>
      <c r="D820" s="90"/>
      <c r="E820" s="90"/>
      <c r="F820" s="92"/>
      <c r="G820" s="90"/>
      <c r="H820" s="90"/>
      <c r="I820" s="73"/>
    </row>
    <row r="821">
      <c r="A821" s="16">
        <f t="shared" si="3"/>
        <v>818</v>
      </c>
      <c r="B821" s="90"/>
      <c r="C821" s="90"/>
      <c r="D821" s="90"/>
      <c r="E821" s="90"/>
      <c r="F821" s="92"/>
      <c r="G821" s="90"/>
      <c r="H821" s="90"/>
      <c r="I821" s="73"/>
    </row>
    <row r="822">
      <c r="A822" s="16">
        <f t="shared" si="3"/>
        <v>819</v>
      </c>
      <c r="B822" s="90"/>
      <c r="C822" s="90"/>
      <c r="D822" s="90"/>
      <c r="E822" s="90"/>
      <c r="F822" s="92"/>
      <c r="G822" s="90"/>
      <c r="H822" s="90"/>
      <c r="I822" s="73"/>
    </row>
    <row r="823">
      <c r="A823" s="16">
        <f t="shared" si="3"/>
        <v>820</v>
      </c>
      <c r="B823" s="90"/>
      <c r="C823" s="90"/>
      <c r="D823" s="90"/>
      <c r="E823" s="90"/>
      <c r="F823" s="92"/>
      <c r="G823" s="90"/>
      <c r="H823" s="90"/>
      <c r="I823" s="73"/>
    </row>
    <row r="824">
      <c r="A824" s="16">
        <f t="shared" si="3"/>
        <v>821</v>
      </c>
      <c r="B824" s="90"/>
      <c r="C824" s="90"/>
      <c r="D824" s="90"/>
      <c r="E824" s="90"/>
      <c r="F824" s="92"/>
      <c r="G824" s="90"/>
      <c r="H824" s="90"/>
      <c r="I824" s="73"/>
    </row>
    <row r="825">
      <c r="A825" s="16">
        <f t="shared" si="3"/>
        <v>822</v>
      </c>
      <c r="B825" s="90"/>
      <c r="C825" s="90"/>
      <c r="D825" s="90"/>
      <c r="E825" s="90"/>
      <c r="F825" s="92"/>
      <c r="G825" s="90"/>
      <c r="H825" s="90"/>
      <c r="I825" s="73"/>
    </row>
    <row r="826">
      <c r="A826" s="16">
        <f t="shared" si="3"/>
        <v>823</v>
      </c>
      <c r="B826" s="90"/>
      <c r="C826" s="90"/>
      <c r="D826" s="90"/>
      <c r="E826" s="90"/>
      <c r="F826" s="92"/>
      <c r="G826" s="90"/>
      <c r="H826" s="90"/>
      <c r="I826" s="73"/>
    </row>
    <row r="827">
      <c r="A827" s="16">
        <f t="shared" si="3"/>
        <v>824</v>
      </c>
      <c r="B827" s="90"/>
      <c r="C827" s="90"/>
      <c r="D827" s="90"/>
      <c r="E827" s="90"/>
      <c r="F827" s="92"/>
      <c r="G827" s="90"/>
      <c r="H827" s="90"/>
      <c r="I827" s="73"/>
    </row>
    <row r="828">
      <c r="A828" s="16">
        <f t="shared" si="3"/>
        <v>825</v>
      </c>
      <c r="B828" s="90"/>
      <c r="C828" s="90"/>
      <c r="D828" s="90"/>
      <c r="E828" s="90"/>
      <c r="F828" s="92"/>
      <c r="G828" s="90"/>
      <c r="H828" s="90"/>
      <c r="I828" s="73"/>
    </row>
    <row r="829">
      <c r="A829" s="16">
        <f t="shared" si="3"/>
        <v>826</v>
      </c>
      <c r="B829" s="90"/>
      <c r="C829" s="90"/>
      <c r="D829" s="90"/>
      <c r="E829" s="90"/>
      <c r="F829" s="92"/>
      <c r="G829" s="90"/>
      <c r="H829" s="90"/>
      <c r="I829" s="73"/>
    </row>
    <row r="830">
      <c r="A830" s="16">
        <f t="shared" si="3"/>
        <v>827</v>
      </c>
      <c r="B830" s="90"/>
      <c r="C830" s="90"/>
      <c r="D830" s="90"/>
      <c r="E830" s="90"/>
      <c r="F830" s="92"/>
      <c r="G830" s="90"/>
      <c r="H830" s="90"/>
      <c r="I830" s="73"/>
    </row>
    <row r="831">
      <c r="A831" s="16">
        <f t="shared" si="3"/>
        <v>828</v>
      </c>
      <c r="B831" s="90"/>
      <c r="C831" s="90"/>
      <c r="D831" s="90"/>
      <c r="E831" s="90"/>
      <c r="F831" s="92"/>
      <c r="G831" s="90"/>
      <c r="H831" s="90"/>
      <c r="I831" s="73"/>
    </row>
    <row r="832">
      <c r="A832" s="16">
        <f t="shared" si="3"/>
        <v>829</v>
      </c>
      <c r="B832" s="90"/>
      <c r="C832" s="90"/>
      <c r="D832" s="90"/>
      <c r="E832" s="90"/>
      <c r="F832" s="92"/>
      <c r="G832" s="90"/>
      <c r="H832" s="90"/>
      <c r="I832" s="73"/>
    </row>
    <row r="833">
      <c r="A833" s="16">
        <f t="shared" si="3"/>
        <v>830</v>
      </c>
      <c r="B833" s="90"/>
      <c r="C833" s="90"/>
      <c r="D833" s="90"/>
      <c r="E833" s="90"/>
      <c r="F833" s="92"/>
      <c r="G833" s="90"/>
      <c r="H833" s="90"/>
      <c r="I833" s="73"/>
    </row>
    <row r="834">
      <c r="A834" s="16">
        <f t="shared" si="3"/>
        <v>831</v>
      </c>
      <c r="B834" s="90"/>
      <c r="C834" s="90"/>
      <c r="D834" s="90"/>
      <c r="E834" s="90"/>
      <c r="F834" s="92"/>
      <c r="G834" s="90"/>
      <c r="H834" s="90"/>
      <c r="I834" s="73"/>
    </row>
    <row r="835">
      <c r="A835" s="16">
        <f t="shared" si="3"/>
        <v>832</v>
      </c>
      <c r="B835" s="90"/>
      <c r="C835" s="90"/>
      <c r="D835" s="90"/>
      <c r="E835" s="90"/>
      <c r="F835" s="92"/>
      <c r="G835" s="90"/>
      <c r="H835" s="90"/>
      <c r="I835" s="73"/>
    </row>
    <row r="836">
      <c r="A836" s="16">
        <f t="shared" si="3"/>
        <v>833</v>
      </c>
      <c r="B836" s="90"/>
      <c r="C836" s="90"/>
      <c r="D836" s="90"/>
      <c r="E836" s="90"/>
      <c r="F836" s="92"/>
      <c r="G836" s="90"/>
      <c r="H836" s="90"/>
      <c r="I836" s="73"/>
    </row>
    <row r="837">
      <c r="A837" s="16">
        <f t="shared" si="3"/>
        <v>834</v>
      </c>
      <c r="B837" s="90"/>
      <c r="C837" s="90"/>
      <c r="D837" s="90"/>
      <c r="E837" s="90"/>
      <c r="F837" s="92"/>
      <c r="G837" s="90"/>
      <c r="H837" s="90"/>
      <c r="I837" s="73"/>
    </row>
    <row r="838">
      <c r="A838" s="16">
        <f t="shared" si="3"/>
        <v>835</v>
      </c>
      <c r="B838" s="90"/>
      <c r="C838" s="90"/>
      <c r="D838" s="90"/>
      <c r="E838" s="90"/>
      <c r="F838" s="92"/>
      <c r="G838" s="90"/>
      <c r="H838" s="90"/>
      <c r="I838" s="73"/>
    </row>
    <row r="839">
      <c r="A839" s="16">
        <f t="shared" si="3"/>
        <v>836</v>
      </c>
      <c r="B839" s="90"/>
      <c r="C839" s="90"/>
      <c r="D839" s="90"/>
      <c r="E839" s="90"/>
      <c r="F839" s="92"/>
      <c r="G839" s="90"/>
      <c r="H839" s="90"/>
      <c r="I839" s="73"/>
    </row>
    <row r="840">
      <c r="A840" s="16">
        <f t="shared" si="3"/>
        <v>837</v>
      </c>
      <c r="B840" s="90"/>
      <c r="C840" s="90"/>
      <c r="D840" s="90"/>
      <c r="E840" s="90"/>
      <c r="F840" s="92"/>
      <c r="G840" s="90"/>
      <c r="H840" s="90"/>
      <c r="I840" s="73"/>
    </row>
    <row r="841">
      <c r="A841" s="16">
        <f t="shared" si="3"/>
        <v>838</v>
      </c>
      <c r="B841" s="90"/>
      <c r="C841" s="90"/>
      <c r="D841" s="90"/>
      <c r="E841" s="90"/>
      <c r="F841" s="92"/>
      <c r="G841" s="90"/>
      <c r="H841" s="90"/>
      <c r="I841" s="73"/>
    </row>
    <row r="842">
      <c r="A842" s="16">
        <f t="shared" si="3"/>
        <v>839</v>
      </c>
      <c r="B842" s="90"/>
      <c r="C842" s="90"/>
      <c r="D842" s="90"/>
      <c r="E842" s="90"/>
      <c r="F842" s="92"/>
      <c r="G842" s="90"/>
      <c r="H842" s="90"/>
      <c r="I842" s="73"/>
    </row>
    <row r="843">
      <c r="A843" s="16">
        <f t="shared" si="3"/>
        <v>840</v>
      </c>
      <c r="B843" s="90"/>
      <c r="C843" s="90"/>
      <c r="D843" s="90"/>
      <c r="E843" s="90"/>
      <c r="F843" s="92"/>
      <c r="G843" s="90"/>
      <c r="H843" s="90"/>
      <c r="I843" s="73"/>
    </row>
    <row r="844">
      <c r="A844" s="16">
        <f t="shared" si="3"/>
        <v>841</v>
      </c>
      <c r="B844" s="90"/>
      <c r="C844" s="90"/>
      <c r="D844" s="90"/>
      <c r="E844" s="90"/>
      <c r="F844" s="92"/>
      <c r="G844" s="90"/>
      <c r="H844" s="90"/>
      <c r="I844" s="73"/>
    </row>
    <row r="845">
      <c r="A845" s="16">
        <f t="shared" si="3"/>
        <v>842</v>
      </c>
      <c r="B845" s="90"/>
      <c r="C845" s="90"/>
      <c r="D845" s="90"/>
      <c r="E845" s="90"/>
      <c r="F845" s="92"/>
      <c r="G845" s="90"/>
      <c r="H845" s="90"/>
      <c r="I845" s="73"/>
    </row>
    <row r="846">
      <c r="A846" s="16">
        <f t="shared" si="3"/>
        <v>843</v>
      </c>
      <c r="B846" s="90"/>
      <c r="C846" s="90"/>
      <c r="D846" s="90"/>
      <c r="E846" s="90"/>
      <c r="F846" s="92"/>
      <c r="G846" s="90"/>
      <c r="H846" s="90"/>
      <c r="I846" s="73"/>
    </row>
    <row r="847">
      <c r="A847" s="16">
        <f t="shared" si="3"/>
        <v>844</v>
      </c>
      <c r="B847" s="90"/>
      <c r="C847" s="90"/>
      <c r="D847" s="90"/>
      <c r="E847" s="90"/>
      <c r="F847" s="92"/>
      <c r="G847" s="90"/>
      <c r="H847" s="90"/>
      <c r="I847" s="73"/>
    </row>
    <row r="848">
      <c r="A848" s="16">
        <f t="shared" si="3"/>
        <v>845</v>
      </c>
      <c r="B848" s="90"/>
      <c r="C848" s="90"/>
      <c r="D848" s="90"/>
      <c r="E848" s="90"/>
      <c r="F848" s="92"/>
      <c r="G848" s="90"/>
      <c r="H848" s="90"/>
      <c r="I848" s="73"/>
    </row>
    <row r="849">
      <c r="A849" s="16">
        <f t="shared" si="3"/>
        <v>846</v>
      </c>
      <c r="B849" s="90"/>
      <c r="C849" s="90"/>
      <c r="D849" s="90"/>
      <c r="E849" s="90"/>
      <c r="F849" s="92"/>
      <c r="G849" s="90"/>
      <c r="H849" s="90"/>
      <c r="I849" s="73"/>
    </row>
    <row r="850">
      <c r="A850" s="16">
        <f t="shared" si="3"/>
        <v>847</v>
      </c>
      <c r="B850" s="90"/>
      <c r="C850" s="90"/>
      <c r="D850" s="90"/>
      <c r="E850" s="90"/>
      <c r="F850" s="92"/>
      <c r="G850" s="90"/>
      <c r="H850" s="90"/>
      <c r="I850" s="73"/>
    </row>
    <row r="851">
      <c r="A851" s="16">
        <f t="shared" si="3"/>
        <v>848</v>
      </c>
      <c r="B851" s="90"/>
      <c r="C851" s="90"/>
      <c r="D851" s="90"/>
      <c r="E851" s="90"/>
      <c r="F851" s="92"/>
      <c r="G851" s="90"/>
      <c r="H851" s="90"/>
      <c r="I851" s="73"/>
    </row>
    <row r="852">
      <c r="A852" s="16">
        <f t="shared" si="3"/>
        <v>849</v>
      </c>
      <c r="B852" s="90"/>
      <c r="C852" s="90"/>
      <c r="D852" s="90"/>
      <c r="E852" s="90"/>
      <c r="F852" s="92"/>
      <c r="G852" s="90"/>
      <c r="H852" s="90"/>
      <c r="I852" s="73"/>
    </row>
    <row r="853">
      <c r="A853" s="16">
        <f t="shared" si="3"/>
        <v>850</v>
      </c>
      <c r="B853" s="90"/>
      <c r="C853" s="90"/>
      <c r="D853" s="90"/>
      <c r="E853" s="90"/>
      <c r="F853" s="92"/>
      <c r="G853" s="90"/>
      <c r="H853" s="90"/>
      <c r="I853" s="73"/>
    </row>
    <row r="854">
      <c r="A854" s="16">
        <f t="shared" si="3"/>
        <v>851</v>
      </c>
      <c r="B854" s="90"/>
      <c r="C854" s="90"/>
      <c r="D854" s="90"/>
      <c r="E854" s="90"/>
      <c r="F854" s="92"/>
      <c r="G854" s="90"/>
      <c r="H854" s="90"/>
      <c r="I854" s="73"/>
    </row>
    <row r="855">
      <c r="A855" s="16">
        <f t="shared" si="3"/>
        <v>852</v>
      </c>
      <c r="B855" s="90"/>
      <c r="C855" s="90"/>
      <c r="D855" s="90"/>
      <c r="E855" s="90"/>
      <c r="F855" s="92"/>
      <c r="G855" s="90"/>
      <c r="H855" s="90"/>
      <c r="I855" s="73"/>
    </row>
    <row r="856">
      <c r="A856" s="16">
        <f t="shared" si="3"/>
        <v>853</v>
      </c>
      <c r="B856" s="90"/>
      <c r="C856" s="90"/>
      <c r="D856" s="90"/>
      <c r="E856" s="90"/>
      <c r="F856" s="92"/>
      <c r="G856" s="90"/>
      <c r="H856" s="90"/>
      <c r="I856" s="73"/>
    </row>
    <row r="857">
      <c r="A857" s="16">
        <f t="shared" si="3"/>
        <v>854</v>
      </c>
      <c r="B857" s="90"/>
      <c r="C857" s="90"/>
      <c r="D857" s="90"/>
      <c r="E857" s="90"/>
      <c r="F857" s="92"/>
      <c r="G857" s="90"/>
      <c r="H857" s="90"/>
      <c r="I857" s="73"/>
    </row>
    <row r="858">
      <c r="A858" s="16">
        <f t="shared" si="3"/>
        <v>855</v>
      </c>
      <c r="B858" s="90"/>
      <c r="C858" s="90"/>
      <c r="D858" s="90"/>
      <c r="E858" s="90"/>
      <c r="F858" s="92"/>
      <c r="G858" s="90"/>
      <c r="H858" s="90"/>
      <c r="I858" s="73"/>
    </row>
    <row r="859">
      <c r="A859" s="16">
        <f t="shared" si="3"/>
        <v>856</v>
      </c>
      <c r="B859" s="90"/>
      <c r="C859" s="90"/>
      <c r="D859" s="90"/>
      <c r="E859" s="90"/>
      <c r="F859" s="92"/>
      <c r="G859" s="90"/>
      <c r="H859" s="90"/>
      <c r="I859" s="73"/>
    </row>
    <row r="860">
      <c r="A860" s="16">
        <f t="shared" si="3"/>
        <v>857</v>
      </c>
      <c r="B860" s="90"/>
      <c r="C860" s="90"/>
      <c r="D860" s="90"/>
      <c r="E860" s="90"/>
      <c r="F860" s="92"/>
      <c r="G860" s="90"/>
      <c r="H860" s="90"/>
      <c r="I860" s="73"/>
    </row>
    <row r="861">
      <c r="A861" s="16">
        <f t="shared" si="3"/>
        <v>858</v>
      </c>
      <c r="B861" s="90"/>
      <c r="C861" s="90"/>
      <c r="D861" s="90"/>
      <c r="E861" s="90"/>
      <c r="F861" s="92"/>
      <c r="G861" s="90"/>
      <c r="H861" s="90"/>
      <c r="I861" s="73"/>
    </row>
    <row r="862">
      <c r="A862" s="16">
        <f t="shared" si="3"/>
        <v>859</v>
      </c>
      <c r="B862" s="90"/>
      <c r="C862" s="90"/>
      <c r="D862" s="90"/>
      <c r="E862" s="90"/>
      <c r="F862" s="92"/>
      <c r="G862" s="90"/>
      <c r="H862" s="90"/>
      <c r="I862" s="73"/>
    </row>
    <row r="863">
      <c r="A863" s="16">
        <f t="shared" si="3"/>
        <v>860</v>
      </c>
      <c r="B863" s="90"/>
      <c r="C863" s="90"/>
      <c r="D863" s="90"/>
      <c r="E863" s="90"/>
      <c r="F863" s="92"/>
      <c r="G863" s="90"/>
      <c r="H863" s="90"/>
      <c r="I863" s="73"/>
    </row>
    <row r="864">
      <c r="A864" s="16">
        <f t="shared" si="3"/>
        <v>861</v>
      </c>
      <c r="B864" s="90"/>
      <c r="C864" s="90"/>
      <c r="D864" s="90"/>
      <c r="E864" s="90"/>
      <c r="F864" s="92"/>
      <c r="G864" s="90"/>
      <c r="H864" s="90"/>
      <c r="I864" s="73"/>
    </row>
    <row r="865">
      <c r="A865" s="16">
        <f t="shared" si="3"/>
        <v>862</v>
      </c>
      <c r="B865" s="90"/>
      <c r="C865" s="90"/>
      <c r="D865" s="90"/>
      <c r="E865" s="90"/>
      <c r="F865" s="92"/>
      <c r="G865" s="90"/>
      <c r="H865" s="90"/>
      <c r="I865" s="73"/>
    </row>
    <row r="866">
      <c r="A866" s="16">
        <f t="shared" si="3"/>
        <v>863</v>
      </c>
      <c r="B866" s="90"/>
      <c r="C866" s="90"/>
      <c r="D866" s="90"/>
      <c r="E866" s="90"/>
      <c r="F866" s="92"/>
      <c r="G866" s="90"/>
      <c r="H866" s="90"/>
      <c r="I866" s="73"/>
    </row>
    <row r="867">
      <c r="A867" s="16">
        <f t="shared" si="3"/>
        <v>864</v>
      </c>
      <c r="B867" s="90"/>
      <c r="C867" s="90"/>
      <c r="D867" s="90"/>
      <c r="E867" s="90"/>
      <c r="F867" s="92"/>
      <c r="G867" s="90"/>
      <c r="H867" s="90"/>
      <c r="I867" s="73"/>
    </row>
    <row r="868">
      <c r="A868" s="16">
        <f t="shared" si="3"/>
        <v>865</v>
      </c>
      <c r="B868" s="90"/>
      <c r="C868" s="90"/>
      <c r="D868" s="90"/>
      <c r="E868" s="90"/>
      <c r="F868" s="92"/>
      <c r="G868" s="90"/>
      <c r="H868" s="90"/>
      <c r="I868" s="73"/>
    </row>
    <row r="869">
      <c r="A869" s="16">
        <f t="shared" si="3"/>
        <v>866</v>
      </c>
      <c r="B869" s="90"/>
      <c r="C869" s="90"/>
      <c r="D869" s="90"/>
      <c r="E869" s="90"/>
      <c r="F869" s="92"/>
      <c r="G869" s="90"/>
      <c r="H869" s="90"/>
      <c r="I869" s="73"/>
    </row>
    <row r="870">
      <c r="A870" s="16">
        <f t="shared" si="3"/>
        <v>867</v>
      </c>
      <c r="B870" s="90"/>
      <c r="C870" s="90"/>
      <c r="D870" s="90"/>
      <c r="E870" s="90"/>
      <c r="F870" s="92"/>
      <c r="G870" s="90"/>
      <c r="H870" s="90"/>
      <c r="I870" s="73"/>
    </row>
    <row r="871">
      <c r="A871" s="16">
        <f t="shared" si="3"/>
        <v>868</v>
      </c>
      <c r="B871" s="90"/>
      <c r="C871" s="90"/>
      <c r="D871" s="90"/>
      <c r="E871" s="90"/>
      <c r="F871" s="92"/>
      <c r="G871" s="90"/>
      <c r="H871" s="90"/>
      <c r="I871" s="73"/>
    </row>
    <row r="872">
      <c r="A872" s="16">
        <f t="shared" si="3"/>
        <v>869</v>
      </c>
      <c r="B872" s="90"/>
      <c r="C872" s="90"/>
      <c r="D872" s="90"/>
      <c r="E872" s="90"/>
      <c r="F872" s="92"/>
      <c r="G872" s="90"/>
      <c r="H872" s="90"/>
      <c r="I872" s="73"/>
    </row>
    <row r="873">
      <c r="A873" s="16">
        <f t="shared" si="3"/>
        <v>870</v>
      </c>
      <c r="B873" s="90"/>
      <c r="C873" s="90"/>
      <c r="D873" s="90"/>
      <c r="E873" s="90"/>
      <c r="F873" s="92"/>
      <c r="G873" s="90"/>
      <c r="H873" s="90"/>
      <c r="I873" s="73"/>
    </row>
    <row r="874">
      <c r="A874" s="16">
        <f t="shared" si="3"/>
        <v>871</v>
      </c>
      <c r="B874" s="90"/>
      <c r="C874" s="90"/>
      <c r="D874" s="90"/>
      <c r="E874" s="90"/>
      <c r="F874" s="92"/>
      <c r="G874" s="90"/>
      <c r="H874" s="90"/>
      <c r="I874" s="73"/>
    </row>
    <row r="875">
      <c r="A875" s="16">
        <f t="shared" si="3"/>
        <v>872</v>
      </c>
      <c r="B875" s="90"/>
      <c r="C875" s="90"/>
      <c r="D875" s="90"/>
      <c r="E875" s="90"/>
      <c r="F875" s="92"/>
      <c r="G875" s="90"/>
      <c r="H875" s="90"/>
      <c r="I875" s="73"/>
    </row>
    <row r="876">
      <c r="A876" s="16">
        <f t="shared" si="3"/>
        <v>873</v>
      </c>
      <c r="B876" s="90"/>
      <c r="C876" s="90"/>
      <c r="D876" s="90"/>
      <c r="E876" s="90"/>
      <c r="F876" s="92"/>
      <c r="G876" s="90"/>
      <c r="H876" s="90"/>
      <c r="I876" s="73"/>
    </row>
    <row r="877">
      <c r="A877" s="16">
        <f t="shared" si="3"/>
        <v>874</v>
      </c>
      <c r="B877" s="90"/>
      <c r="C877" s="90"/>
      <c r="D877" s="90"/>
      <c r="E877" s="90"/>
      <c r="F877" s="92"/>
      <c r="G877" s="90"/>
      <c r="H877" s="90"/>
      <c r="I877" s="73"/>
    </row>
    <row r="878">
      <c r="A878" s="16">
        <f t="shared" si="3"/>
        <v>875</v>
      </c>
      <c r="B878" s="90"/>
      <c r="C878" s="90"/>
      <c r="D878" s="90"/>
      <c r="E878" s="90"/>
      <c r="F878" s="92"/>
      <c r="G878" s="90"/>
      <c r="H878" s="90"/>
      <c r="I878" s="73"/>
    </row>
    <row r="879">
      <c r="A879" s="16">
        <f t="shared" si="3"/>
        <v>876</v>
      </c>
      <c r="B879" s="90"/>
      <c r="C879" s="90"/>
      <c r="D879" s="90"/>
      <c r="E879" s="90"/>
      <c r="F879" s="92"/>
      <c r="G879" s="90"/>
      <c r="H879" s="90"/>
      <c r="I879" s="73"/>
    </row>
    <row r="880">
      <c r="A880" s="16">
        <f t="shared" si="3"/>
        <v>877</v>
      </c>
      <c r="B880" s="90"/>
      <c r="C880" s="90"/>
      <c r="D880" s="90"/>
      <c r="E880" s="90"/>
      <c r="F880" s="92"/>
      <c r="G880" s="90"/>
      <c r="H880" s="90"/>
      <c r="I880" s="73"/>
    </row>
    <row r="881">
      <c r="A881" s="16">
        <f t="shared" si="3"/>
        <v>878</v>
      </c>
      <c r="B881" s="90"/>
      <c r="C881" s="90"/>
      <c r="D881" s="90"/>
      <c r="E881" s="90"/>
      <c r="F881" s="92"/>
      <c r="G881" s="90"/>
      <c r="H881" s="90"/>
      <c r="I881" s="73"/>
    </row>
    <row r="882">
      <c r="A882" s="16">
        <f t="shared" si="3"/>
        <v>879</v>
      </c>
      <c r="B882" s="90"/>
      <c r="C882" s="90"/>
      <c r="D882" s="90"/>
      <c r="E882" s="90"/>
      <c r="F882" s="92"/>
      <c r="G882" s="90"/>
      <c r="H882" s="90"/>
      <c r="I882" s="73"/>
    </row>
    <row r="883">
      <c r="A883" s="16">
        <f t="shared" si="3"/>
        <v>880</v>
      </c>
      <c r="B883" s="90"/>
      <c r="C883" s="90"/>
      <c r="D883" s="90"/>
      <c r="E883" s="90"/>
      <c r="F883" s="92"/>
      <c r="G883" s="90"/>
      <c r="H883" s="90"/>
      <c r="I883" s="73"/>
    </row>
    <row r="884">
      <c r="A884" s="16">
        <f t="shared" si="3"/>
        <v>881</v>
      </c>
      <c r="B884" s="90"/>
      <c r="C884" s="90"/>
      <c r="D884" s="90"/>
      <c r="E884" s="90"/>
      <c r="F884" s="92"/>
      <c r="G884" s="90"/>
      <c r="H884" s="90"/>
      <c r="I884" s="73"/>
    </row>
    <row r="885">
      <c r="A885" s="16">
        <f t="shared" si="3"/>
        <v>882</v>
      </c>
      <c r="B885" s="90"/>
      <c r="C885" s="90"/>
      <c r="D885" s="90"/>
      <c r="E885" s="90"/>
      <c r="F885" s="92"/>
      <c r="G885" s="90"/>
      <c r="H885" s="90"/>
      <c r="I885" s="73"/>
    </row>
    <row r="886">
      <c r="A886" s="16">
        <f t="shared" si="3"/>
        <v>883</v>
      </c>
      <c r="B886" s="90"/>
      <c r="C886" s="90"/>
      <c r="D886" s="90"/>
      <c r="E886" s="90"/>
      <c r="F886" s="92"/>
      <c r="G886" s="90"/>
      <c r="H886" s="90"/>
      <c r="I886" s="73"/>
    </row>
    <row r="887">
      <c r="A887" s="16">
        <f t="shared" si="3"/>
        <v>884</v>
      </c>
      <c r="B887" s="90"/>
      <c r="C887" s="90"/>
      <c r="D887" s="90"/>
      <c r="E887" s="90"/>
      <c r="F887" s="92"/>
      <c r="G887" s="90"/>
      <c r="H887" s="90"/>
      <c r="I887" s="73"/>
    </row>
    <row r="888">
      <c r="A888" s="16">
        <f t="shared" si="3"/>
        <v>885</v>
      </c>
      <c r="B888" s="90"/>
      <c r="C888" s="90"/>
      <c r="D888" s="90"/>
      <c r="E888" s="90"/>
      <c r="F888" s="92"/>
      <c r="G888" s="90"/>
      <c r="H888" s="90"/>
      <c r="I888" s="73"/>
    </row>
    <row r="889">
      <c r="A889" s="16">
        <f t="shared" si="3"/>
        <v>886</v>
      </c>
      <c r="B889" s="90"/>
      <c r="C889" s="90"/>
      <c r="D889" s="90"/>
      <c r="E889" s="90"/>
      <c r="F889" s="92"/>
      <c r="G889" s="90"/>
      <c r="H889" s="90"/>
      <c r="I889" s="73"/>
    </row>
    <row r="890">
      <c r="A890" s="16">
        <f t="shared" si="3"/>
        <v>887</v>
      </c>
      <c r="B890" s="90"/>
      <c r="C890" s="90"/>
      <c r="D890" s="90"/>
      <c r="E890" s="90"/>
      <c r="F890" s="92"/>
      <c r="G890" s="90"/>
      <c r="H890" s="90"/>
      <c r="I890" s="73"/>
    </row>
    <row r="891">
      <c r="A891" s="16">
        <f t="shared" si="3"/>
        <v>888</v>
      </c>
      <c r="B891" s="90"/>
      <c r="C891" s="90"/>
      <c r="D891" s="90"/>
      <c r="E891" s="90"/>
      <c r="F891" s="92"/>
      <c r="G891" s="90"/>
      <c r="H891" s="90"/>
      <c r="I891" s="73"/>
    </row>
    <row r="892">
      <c r="A892" s="16">
        <f t="shared" si="3"/>
        <v>889</v>
      </c>
      <c r="B892" s="90"/>
      <c r="C892" s="90"/>
      <c r="D892" s="90"/>
      <c r="E892" s="90"/>
      <c r="F892" s="92"/>
      <c r="G892" s="90"/>
      <c r="H892" s="90"/>
      <c r="I892" s="73"/>
    </row>
    <row r="893">
      <c r="A893" s="16">
        <f t="shared" si="3"/>
        <v>890</v>
      </c>
      <c r="B893" s="90"/>
      <c r="C893" s="90"/>
      <c r="D893" s="90"/>
      <c r="E893" s="90"/>
      <c r="F893" s="92"/>
      <c r="G893" s="90"/>
      <c r="H893" s="90"/>
      <c r="I893" s="73"/>
    </row>
    <row r="894">
      <c r="A894" s="16">
        <f t="shared" si="3"/>
        <v>891</v>
      </c>
      <c r="B894" s="90"/>
      <c r="C894" s="90"/>
      <c r="D894" s="90"/>
      <c r="E894" s="90"/>
      <c r="F894" s="92"/>
      <c r="G894" s="90"/>
      <c r="H894" s="90"/>
      <c r="I894" s="73"/>
    </row>
    <row r="895">
      <c r="A895" s="16">
        <f t="shared" si="3"/>
        <v>892</v>
      </c>
      <c r="B895" s="90"/>
      <c r="C895" s="90"/>
      <c r="D895" s="90"/>
      <c r="E895" s="90"/>
      <c r="F895" s="92"/>
      <c r="G895" s="90"/>
      <c r="H895" s="90"/>
      <c r="I895" s="73"/>
    </row>
    <row r="896">
      <c r="A896" s="16">
        <f t="shared" si="3"/>
        <v>893</v>
      </c>
      <c r="B896" s="90"/>
      <c r="C896" s="90"/>
      <c r="D896" s="90"/>
      <c r="E896" s="90"/>
      <c r="F896" s="92"/>
      <c r="G896" s="90"/>
      <c r="H896" s="90"/>
      <c r="I896" s="73"/>
    </row>
    <row r="897">
      <c r="A897" s="16">
        <f t="shared" si="3"/>
        <v>894</v>
      </c>
      <c r="B897" s="90"/>
      <c r="C897" s="90"/>
      <c r="D897" s="90"/>
      <c r="E897" s="90"/>
      <c r="F897" s="92"/>
      <c r="G897" s="90"/>
      <c r="H897" s="90"/>
      <c r="I897" s="73"/>
    </row>
    <row r="898">
      <c r="A898" s="16">
        <f t="shared" si="3"/>
        <v>895</v>
      </c>
      <c r="B898" s="90"/>
      <c r="C898" s="90"/>
      <c r="D898" s="90"/>
      <c r="E898" s="90"/>
      <c r="F898" s="92"/>
      <c r="G898" s="90"/>
      <c r="H898" s="90"/>
      <c r="I898" s="73"/>
    </row>
    <row r="899">
      <c r="A899" s="16">
        <f t="shared" si="3"/>
        <v>896</v>
      </c>
      <c r="B899" s="90"/>
      <c r="C899" s="90"/>
      <c r="D899" s="90"/>
      <c r="E899" s="90"/>
      <c r="F899" s="92"/>
      <c r="G899" s="90"/>
      <c r="H899" s="90"/>
      <c r="I899" s="73"/>
    </row>
    <row r="900">
      <c r="A900" s="16">
        <f t="shared" si="3"/>
        <v>897</v>
      </c>
      <c r="B900" s="90"/>
      <c r="C900" s="90"/>
      <c r="D900" s="90"/>
      <c r="E900" s="90"/>
      <c r="F900" s="92"/>
      <c r="G900" s="90"/>
      <c r="H900" s="90"/>
      <c r="I900" s="73"/>
    </row>
    <row r="901">
      <c r="A901" s="16">
        <f t="shared" si="3"/>
        <v>898</v>
      </c>
      <c r="B901" s="90"/>
      <c r="C901" s="90"/>
      <c r="D901" s="90"/>
      <c r="E901" s="90"/>
      <c r="F901" s="92"/>
      <c r="G901" s="90"/>
      <c r="H901" s="90"/>
      <c r="I901" s="73"/>
    </row>
    <row r="902">
      <c r="A902" s="16">
        <f t="shared" si="3"/>
        <v>899</v>
      </c>
      <c r="B902" s="90"/>
      <c r="C902" s="90"/>
      <c r="D902" s="90"/>
      <c r="E902" s="90"/>
      <c r="F902" s="92"/>
      <c r="G902" s="90"/>
      <c r="H902" s="90"/>
      <c r="I902" s="73"/>
    </row>
    <row r="903">
      <c r="A903" s="16">
        <f t="shared" si="3"/>
        <v>900</v>
      </c>
      <c r="B903" s="90"/>
      <c r="C903" s="90"/>
      <c r="D903" s="90"/>
      <c r="E903" s="90"/>
      <c r="F903" s="92"/>
      <c r="G903" s="90"/>
      <c r="H903" s="90"/>
      <c r="I903" s="73"/>
    </row>
    <row r="904">
      <c r="A904" s="16">
        <f t="shared" si="3"/>
        <v>901</v>
      </c>
      <c r="B904" s="90"/>
      <c r="C904" s="90"/>
      <c r="D904" s="90"/>
      <c r="E904" s="90"/>
      <c r="F904" s="92"/>
      <c r="G904" s="90"/>
      <c r="H904" s="90"/>
      <c r="I904" s="73"/>
    </row>
    <row r="905">
      <c r="A905" s="16">
        <f t="shared" si="3"/>
        <v>902</v>
      </c>
      <c r="B905" s="90"/>
      <c r="C905" s="90"/>
      <c r="D905" s="90"/>
      <c r="E905" s="90"/>
      <c r="F905" s="92"/>
      <c r="G905" s="90"/>
      <c r="H905" s="90"/>
      <c r="I905" s="73"/>
    </row>
    <row r="906">
      <c r="A906" s="16">
        <f t="shared" si="3"/>
        <v>903</v>
      </c>
      <c r="B906" s="90"/>
      <c r="C906" s="90"/>
      <c r="D906" s="90"/>
      <c r="E906" s="90"/>
      <c r="F906" s="92"/>
      <c r="G906" s="90"/>
      <c r="H906" s="90"/>
      <c r="I906" s="73"/>
    </row>
    <row r="907">
      <c r="A907" s="16">
        <f t="shared" si="3"/>
        <v>904</v>
      </c>
      <c r="B907" s="90"/>
      <c r="C907" s="90"/>
      <c r="D907" s="90"/>
      <c r="E907" s="90"/>
      <c r="F907" s="92"/>
      <c r="G907" s="90"/>
      <c r="H907" s="90"/>
      <c r="I907" s="73"/>
    </row>
    <row r="908">
      <c r="A908" s="16">
        <f t="shared" si="3"/>
        <v>905</v>
      </c>
      <c r="B908" s="90"/>
      <c r="C908" s="90"/>
      <c r="D908" s="90"/>
      <c r="E908" s="90"/>
      <c r="F908" s="92"/>
      <c r="G908" s="90"/>
      <c r="H908" s="90"/>
      <c r="I908" s="73"/>
    </row>
    <row r="909">
      <c r="A909" s="16">
        <f t="shared" si="3"/>
        <v>906</v>
      </c>
      <c r="B909" s="90"/>
      <c r="C909" s="90"/>
      <c r="D909" s="90"/>
      <c r="E909" s="90"/>
      <c r="F909" s="92"/>
      <c r="G909" s="90"/>
      <c r="H909" s="90"/>
      <c r="I909" s="73"/>
    </row>
    <row r="910">
      <c r="A910" s="16">
        <f t="shared" si="3"/>
        <v>907</v>
      </c>
      <c r="B910" s="90"/>
      <c r="C910" s="90"/>
      <c r="D910" s="90"/>
      <c r="E910" s="90"/>
      <c r="F910" s="92"/>
      <c r="G910" s="90"/>
      <c r="H910" s="90"/>
      <c r="I910" s="73"/>
    </row>
    <row r="911">
      <c r="A911" s="16">
        <f t="shared" si="3"/>
        <v>908</v>
      </c>
      <c r="B911" s="90"/>
      <c r="C911" s="90"/>
      <c r="D911" s="90"/>
      <c r="E911" s="90"/>
      <c r="F911" s="92"/>
      <c r="G911" s="90"/>
      <c r="H911" s="90"/>
      <c r="I911" s="73"/>
    </row>
    <row r="912">
      <c r="A912" s="16">
        <f t="shared" si="3"/>
        <v>909</v>
      </c>
      <c r="B912" s="90"/>
      <c r="C912" s="90"/>
      <c r="D912" s="90"/>
      <c r="E912" s="90"/>
      <c r="F912" s="92"/>
      <c r="G912" s="90"/>
      <c r="H912" s="90"/>
      <c r="I912" s="73"/>
    </row>
    <row r="913">
      <c r="A913" s="16">
        <f t="shared" si="3"/>
        <v>910</v>
      </c>
      <c r="B913" s="90"/>
      <c r="C913" s="90"/>
      <c r="D913" s="90"/>
      <c r="E913" s="90"/>
      <c r="F913" s="92"/>
      <c r="G913" s="90"/>
      <c r="H913" s="90"/>
      <c r="I913" s="73"/>
    </row>
    <row r="914">
      <c r="A914" s="16">
        <f t="shared" si="3"/>
        <v>911</v>
      </c>
      <c r="B914" s="90"/>
      <c r="C914" s="90"/>
      <c r="D914" s="90"/>
      <c r="E914" s="90"/>
      <c r="F914" s="92"/>
      <c r="G914" s="90"/>
      <c r="H914" s="90"/>
      <c r="I914" s="73"/>
    </row>
    <row r="915">
      <c r="A915" s="16">
        <f t="shared" si="3"/>
        <v>912</v>
      </c>
      <c r="B915" s="90"/>
      <c r="C915" s="90"/>
      <c r="D915" s="90"/>
      <c r="E915" s="90"/>
      <c r="F915" s="92"/>
      <c r="G915" s="90"/>
      <c r="H915" s="90"/>
      <c r="I915" s="73"/>
    </row>
    <row r="916">
      <c r="A916" s="16">
        <f t="shared" si="3"/>
        <v>913</v>
      </c>
      <c r="B916" s="90"/>
      <c r="C916" s="90"/>
      <c r="D916" s="90"/>
      <c r="E916" s="90"/>
      <c r="F916" s="92"/>
      <c r="G916" s="90"/>
      <c r="H916" s="90"/>
      <c r="I916" s="73"/>
    </row>
    <row r="917">
      <c r="A917" s="16">
        <f t="shared" si="3"/>
        <v>914</v>
      </c>
      <c r="B917" s="90"/>
      <c r="C917" s="90"/>
      <c r="D917" s="90"/>
      <c r="E917" s="90"/>
      <c r="F917" s="92"/>
      <c r="G917" s="90"/>
      <c r="H917" s="90"/>
      <c r="I917" s="73"/>
    </row>
    <row r="918">
      <c r="A918" s="16">
        <f t="shared" si="3"/>
        <v>915</v>
      </c>
      <c r="B918" s="90"/>
      <c r="C918" s="90"/>
      <c r="D918" s="90"/>
      <c r="E918" s="90"/>
      <c r="F918" s="92"/>
      <c r="G918" s="90"/>
      <c r="H918" s="90"/>
      <c r="I918" s="73"/>
    </row>
    <row r="919">
      <c r="A919" s="16">
        <f t="shared" si="3"/>
        <v>916</v>
      </c>
      <c r="B919" s="90"/>
      <c r="C919" s="90"/>
      <c r="D919" s="90"/>
      <c r="E919" s="90"/>
      <c r="F919" s="92"/>
      <c r="G919" s="90"/>
      <c r="H919" s="90"/>
      <c r="I919" s="73"/>
    </row>
    <row r="920">
      <c r="A920" s="16">
        <f t="shared" si="3"/>
        <v>917</v>
      </c>
      <c r="B920" s="90"/>
      <c r="C920" s="90"/>
      <c r="D920" s="90"/>
      <c r="E920" s="90"/>
      <c r="F920" s="92"/>
      <c r="G920" s="90"/>
      <c r="H920" s="90"/>
      <c r="I920" s="73"/>
    </row>
    <row r="921">
      <c r="A921" s="16">
        <f t="shared" si="3"/>
        <v>918</v>
      </c>
      <c r="B921" s="90"/>
      <c r="C921" s="90"/>
      <c r="D921" s="90"/>
      <c r="E921" s="90"/>
      <c r="F921" s="92"/>
      <c r="G921" s="90"/>
      <c r="H921" s="90"/>
      <c r="I921" s="73"/>
    </row>
    <row r="922">
      <c r="A922" s="16">
        <f t="shared" si="3"/>
        <v>919</v>
      </c>
      <c r="B922" s="90"/>
      <c r="C922" s="90"/>
      <c r="D922" s="90"/>
      <c r="E922" s="90"/>
      <c r="F922" s="92"/>
      <c r="G922" s="90"/>
      <c r="H922" s="90"/>
      <c r="I922" s="73"/>
    </row>
    <row r="923">
      <c r="A923" s="16">
        <f t="shared" si="3"/>
        <v>920</v>
      </c>
      <c r="B923" s="90"/>
      <c r="C923" s="90"/>
      <c r="D923" s="90"/>
      <c r="E923" s="90"/>
      <c r="F923" s="92"/>
      <c r="G923" s="90"/>
      <c r="H923" s="90"/>
      <c r="I923" s="73"/>
    </row>
    <row r="924">
      <c r="A924" s="16">
        <f t="shared" si="3"/>
        <v>921</v>
      </c>
      <c r="B924" s="90"/>
      <c r="C924" s="90"/>
      <c r="D924" s="90"/>
      <c r="E924" s="90"/>
      <c r="F924" s="92"/>
      <c r="G924" s="90"/>
      <c r="H924" s="90"/>
      <c r="I924" s="73"/>
    </row>
    <row r="925">
      <c r="A925" s="16">
        <f t="shared" si="3"/>
        <v>922</v>
      </c>
      <c r="B925" s="90"/>
      <c r="C925" s="90"/>
      <c r="D925" s="90"/>
      <c r="E925" s="90"/>
      <c r="F925" s="92"/>
      <c r="G925" s="90"/>
      <c r="H925" s="90"/>
      <c r="I925" s="73"/>
    </row>
    <row r="926">
      <c r="A926" s="16">
        <f t="shared" si="3"/>
        <v>923</v>
      </c>
      <c r="B926" s="90"/>
      <c r="C926" s="90"/>
      <c r="D926" s="90"/>
      <c r="E926" s="90"/>
      <c r="F926" s="92"/>
      <c r="G926" s="90"/>
      <c r="H926" s="90"/>
      <c r="I926" s="73"/>
    </row>
    <row r="927">
      <c r="A927" s="16">
        <f t="shared" si="3"/>
        <v>924</v>
      </c>
      <c r="B927" s="90"/>
      <c r="C927" s="90"/>
      <c r="D927" s="90"/>
      <c r="E927" s="90"/>
      <c r="F927" s="92"/>
      <c r="G927" s="90"/>
      <c r="H927" s="90"/>
      <c r="I927" s="73"/>
    </row>
    <row r="928">
      <c r="A928" s="16">
        <f t="shared" si="3"/>
        <v>925</v>
      </c>
      <c r="B928" s="90"/>
      <c r="C928" s="90"/>
      <c r="D928" s="90"/>
      <c r="E928" s="90"/>
      <c r="F928" s="92"/>
      <c r="G928" s="90"/>
      <c r="H928" s="90"/>
      <c r="I928" s="73"/>
    </row>
    <row r="929">
      <c r="A929" s="16">
        <f t="shared" si="3"/>
        <v>926</v>
      </c>
      <c r="B929" s="90"/>
      <c r="C929" s="90"/>
      <c r="D929" s="90"/>
      <c r="E929" s="90"/>
      <c r="F929" s="92"/>
      <c r="G929" s="90"/>
      <c r="H929" s="90"/>
      <c r="I929" s="73"/>
    </row>
    <row r="930">
      <c r="A930" s="16">
        <f t="shared" si="3"/>
        <v>927</v>
      </c>
      <c r="B930" s="90"/>
      <c r="C930" s="90"/>
      <c r="D930" s="90"/>
      <c r="E930" s="90"/>
      <c r="F930" s="92"/>
      <c r="G930" s="90"/>
      <c r="H930" s="90"/>
      <c r="I930" s="73"/>
    </row>
    <row r="931">
      <c r="A931" s="16">
        <f t="shared" si="3"/>
        <v>928</v>
      </c>
      <c r="B931" s="90"/>
      <c r="C931" s="90"/>
      <c r="D931" s="90"/>
      <c r="E931" s="90"/>
      <c r="F931" s="92"/>
      <c r="G931" s="90"/>
      <c r="H931" s="90"/>
      <c r="I931" s="73"/>
    </row>
    <row r="932">
      <c r="A932" s="16">
        <f t="shared" si="3"/>
        <v>929</v>
      </c>
      <c r="B932" s="90"/>
      <c r="C932" s="90"/>
      <c r="D932" s="90"/>
      <c r="E932" s="90"/>
      <c r="F932" s="92"/>
      <c r="G932" s="90"/>
      <c r="H932" s="90"/>
      <c r="I932" s="73"/>
    </row>
    <row r="933">
      <c r="A933" s="16">
        <f t="shared" si="3"/>
        <v>930</v>
      </c>
      <c r="B933" s="90"/>
      <c r="C933" s="90"/>
      <c r="D933" s="90"/>
      <c r="E933" s="90"/>
      <c r="F933" s="92"/>
      <c r="G933" s="90"/>
      <c r="H933" s="90"/>
      <c r="I933" s="73"/>
    </row>
    <row r="934">
      <c r="A934" s="16">
        <f t="shared" si="3"/>
        <v>931</v>
      </c>
      <c r="B934" s="90"/>
      <c r="C934" s="90"/>
      <c r="D934" s="90"/>
      <c r="E934" s="90"/>
      <c r="F934" s="92"/>
      <c r="G934" s="90"/>
      <c r="H934" s="90"/>
      <c r="I934" s="73"/>
    </row>
    <row r="935">
      <c r="A935" s="16">
        <f t="shared" si="3"/>
        <v>932</v>
      </c>
      <c r="B935" s="90"/>
      <c r="C935" s="90"/>
      <c r="D935" s="90"/>
      <c r="E935" s="90"/>
      <c r="F935" s="92"/>
      <c r="G935" s="90"/>
      <c r="H935" s="90"/>
      <c r="I935" s="73"/>
    </row>
    <row r="936">
      <c r="A936" s="16">
        <f t="shared" si="3"/>
        <v>933</v>
      </c>
      <c r="B936" s="90"/>
      <c r="C936" s="90"/>
      <c r="D936" s="90"/>
      <c r="E936" s="90"/>
      <c r="F936" s="92"/>
      <c r="G936" s="90"/>
      <c r="H936" s="90"/>
      <c r="I936" s="73"/>
    </row>
    <row r="937">
      <c r="A937" s="16">
        <f t="shared" si="3"/>
        <v>934</v>
      </c>
      <c r="B937" s="90"/>
      <c r="C937" s="90"/>
      <c r="D937" s="90"/>
      <c r="E937" s="90"/>
      <c r="F937" s="92"/>
      <c r="G937" s="90"/>
      <c r="H937" s="90"/>
      <c r="I937" s="73"/>
    </row>
    <row r="938">
      <c r="A938" s="16">
        <f t="shared" si="3"/>
        <v>935</v>
      </c>
      <c r="B938" s="90"/>
      <c r="C938" s="90"/>
      <c r="D938" s="90"/>
      <c r="E938" s="90"/>
      <c r="F938" s="92"/>
      <c r="G938" s="90"/>
      <c r="H938" s="90"/>
      <c r="I938" s="73"/>
    </row>
    <row r="939">
      <c r="A939" s="16">
        <f t="shared" si="3"/>
        <v>936</v>
      </c>
      <c r="B939" s="90"/>
      <c r="C939" s="90"/>
      <c r="D939" s="90"/>
      <c r="E939" s="90"/>
      <c r="F939" s="92"/>
      <c r="G939" s="90"/>
      <c r="H939" s="90"/>
      <c r="I939" s="73"/>
    </row>
    <row r="940">
      <c r="A940" s="16">
        <f t="shared" si="3"/>
        <v>937</v>
      </c>
      <c r="B940" s="90"/>
      <c r="C940" s="90"/>
      <c r="D940" s="90"/>
      <c r="E940" s="90"/>
      <c r="F940" s="92"/>
      <c r="G940" s="90"/>
      <c r="H940" s="90"/>
      <c r="I940" s="73"/>
    </row>
    <row r="941">
      <c r="A941" s="16">
        <f t="shared" si="3"/>
        <v>938</v>
      </c>
      <c r="B941" s="90"/>
      <c r="C941" s="90"/>
      <c r="D941" s="90"/>
      <c r="E941" s="90"/>
      <c r="F941" s="92"/>
      <c r="G941" s="90"/>
      <c r="H941" s="90"/>
      <c r="I941" s="73"/>
    </row>
    <row r="942">
      <c r="A942" s="16">
        <f t="shared" si="3"/>
        <v>939</v>
      </c>
      <c r="B942" s="90"/>
      <c r="C942" s="90"/>
      <c r="D942" s="90"/>
      <c r="E942" s="90"/>
      <c r="F942" s="92"/>
      <c r="G942" s="90"/>
      <c r="H942" s="90"/>
      <c r="I942" s="73"/>
    </row>
    <row r="943">
      <c r="A943" s="16">
        <f t="shared" si="3"/>
        <v>940</v>
      </c>
      <c r="B943" s="90"/>
      <c r="C943" s="90"/>
      <c r="D943" s="90"/>
      <c r="E943" s="90"/>
      <c r="F943" s="92"/>
      <c r="G943" s="90"/>
      <c r="H943" s="90"/>
      <c r="I943" s="73"/>
    </row>
    <row r="944">
      <c r="A944" s="16">
        <f t="shared" si="3"/>
        <v>941</v>
      </c>
      <c r="B944" s="90"/>
      <c r="C944" s="90"/>
      <c r="D944" s="90"/>
      <c r="E944" s="90"/>
      <c r="F944" s="92"/>
      <c r="G944" s="90"/>
      <c r="H944" s="90"/>
      <c r="I944" s="73"/>
    </row>
    <row r="945">
      <c r="A945" s="16">
        <f t="shared" si="3"/>
        <v>942</v>
      </c>
      <c r="B945" s="90"/>
      <c r="C945" s="90"/>
      <c r="D945" s="90"/>
      <c r="E945" s="90"/>
      <c r="F945" s="92"/>
      <c r="G945" s="90"/>
      <c r="H945" s="90"/>
      <c r="I945" s="73"/>
    </row>
    <row r="946">
      <c r="A946" s="16">
        <f t="shared" si="3"/>
        <v>943</v>
      </c>
      <c r="B946" s="90"/>
      <c r="C946" s="90"/>
      <c r="D946" s="90"/>
      <c r="E946" s="90"/>
      <c r="F946" s="92"/>
      <c r="G946" s="90"/>
      <c r="H946" s="90"/>
      <c r="I946" s="73"/>
    </row>
    <row r="947">
      <c r="A947" s="16">
        <f t="shared" si="3"/>
        <v>944</v>
      </c>
      <c r="B947" s="90"/>
      <c r="C947" s="90"/>
      <c r="D947" s="90"/>
      <c r="E947" s="90"/>
      <c r="F947" s="92"/>
      <c r="G947" s="90"/>
      <c r="H947" s="90"/>
      <c r="I947" s="73"/>
    </row>
    <row r="948">
      <c r="A948" s="16">
        <f t="shared" si="3"/>
        <v>945</v>
      </c>
      <c r="B948" s="90"/>
      <c r="C948" s="90"/>
      <c r="D948" s="90"/>
      <c r="E948" s="90"/>
      <c r="F948" s="92"/>
      <c r="G948" s="90"/>
      <c r="H948" s="90"/>
      <c r="I948" s="73"/>
    </row>
    <row r="949">
      <c r="A949" s="16">
        <f t="shared" si="3"/>
        <v>946</v>
      </c>
      <c r="B949" s="90"/>
      <c r="C949" s="90"/>
      <c r="D949" s="90"/>
      <c r="E949" s="90"/>
      <c r="F949" s="92"/>
      <c r="G949" s="90"/>
      <c r="H949" s="90"/>
      <c r="I949" s="73"/>
    </row>
    <row r="950">
      <c r="A950" s="16">
        <f t="shared" si="3"/>
        <v>947</v>
      </c>
      <c r="B950" s="90"/>
      <c r="C950" s="90"/>
      <c r="D950" s="90"/>
      <c r="E950" s="90"/>
      <c r="F950" s="92"/>
      <c r="G950" s="90"/>
      <c r="H950" s="90"/>
      <c r="I950" s="73"/>
    </row>
    <row r="951">
      <c r="A951" s="16">
        <f t="shared" si="3"/>
        <v>948</v>
      </c>
      <c r="B951" s="90"/>
      <c r="C951" s="90"/>
      <c r="D951" s="90"/>
      <c r="E951" s="90"/>
      <c r="F951" s="92"/>
      <c r="G951" s="90"/>
      <c r="H951" s="90"/>
      <c r="I951" s="73"/>
    </row>
    <row r="952">
      <c r="A952" s="16">
        <f t="shared" si="3"/>
        <v>949</v>
      </c>
      <c r="B952" s="90"/>
      <c r="C952" s="90"/>
      <c r="D952" s="90"/>
      <c r="E952" s="90"/>
      <c r="F952" s="92"/>
      <c r="G952" s="90"/>
      <c r="H952" s="90"/>
      <c r="I952" s="73"/>
    </row>
    <row r="953">
      <c r="A953" s="16">
        <f t="shared" si="3"/>
        <v>950</v>
      </c>
      <c r="B953" s="90"/>
      <c r="C953" s="90"/>
      <c r="D953" s="90"/>
      <c r="E953" s="90"/>
      <c r="F953" s="92"/>
      <c r="G953" s="90"/>
      <c r="H953" s="90"/>
      <c r="I953" s="73"/>
    </row>
    <row r="954">
      <c r="A954" s="16">
        <f t="shared" si="3"/>
        <v>951</v>
      </c>
      <c r="B954" s="90"/>
      <c r="C954" s="90"/>
      <c r="D954" s="90"/>
      <c r="E954" s="90"/>
      <c r="F954" s="92"/>
      <c r="G954" s="90"/>
      <c r="H954" s="90"/>
      <c r="I954" s="73"/>
    </row>
    <row r="955">
      <c r="A955" s="16">
        <f t="shared" si="3"/>
        <v>952</v>
      </c>
      <c r="B955" s="90"/>
      <c r="C955" s="90"/>
      <c r="D955" s="90"/>
      <c r="E955" s="90"/>
      <c r="F955" s="92"/>
      <c r="G955" s="90"/>
      <c r="H955" s="90"/>
      <c r="I955" s="73"/>
    </row>
    <row r="956">
      <c r="A956" s="16">
        <f t="shared" si="3"/>
        <v>953</v>
      </c>
      <c r="B956" s="90"/>
      <c r="C956" s="90"/>
      <c r="D956" s="90"/>
      <c r="E956" s="90"/>
      <c r="F956" s="92"/>
      <c r="G956" s="90"/>
      <c r="H956" s="90"/>
      <c r="I956" s="73"/>
    </row>
    <row r="957">
      <c r="A957" s="16">
        <f t="shared" si="3"/>
        <v>954</v>
      </c>
      <c r="B957" s="90"/>
      <c r="C957" s="90"/>
      <c r="D957" s="90"/>
      <c r="E957" s="90"/>
      <c r="F957" s="92"/>
      <c r="G957" s="90"/>
      <c r="H957" s="90"/>
      <c r="I957" s="73"/>
    </row>
    <row r="958">
      <c r="A958" s="16">
        <f t="shared" si="3"/>
        <v>955</v>
      </c>
      <c r="B958" s="90"/>
      <c r="C958" s="90"/>
      <c r="D958" s="90"/>
      <c r="E958" s="90"/>
      <c r="F958" s="92"/>
      <c r="G958" s="90"/>
      <c r="H958" s="90"/>
      <c r="I958" s="73"/>
    </row>
    <row r="959">
      <c r="A959" s="16">
        <f t="shared" si="3"/>
        <v>956</v>
      </c>
      <c r="B959" s="90"/>
      <c r="C959" s="90"/>
      <c r="D959" s="90"/>
      <c r="E959" s="90"/>
      <c r="F959" s="92"/>
      <c r="G959" s="90"/>
      <c r="H959" s="90"/>
      <c r="I959" s="73"/>
    </row>
    <row r="960">
      <c r="A960" s="16">
        <f t="shared" si="3"/>
        <v>957</v>
      </c>
      <c r="B960" s="90"/>
      <c r="C960" s="90"/>
      <c r="D960" s="90"/>
      <c r="E960" s="90"/>
      <c r="F960" s="92"/>
      <c r="G960" s="90"/>
      <c r="H960" s="90"/>
      <c r="I960" s="73"/>
    </row>
    <row r="961">
      <c r="A961" s="16">
        <f t="shared" si="3"/>
        <v>958</v>
      </c>
      <c r="B961" s="90"/>
      <c r="C961" s="90"/>
      <c r="D961" s="90"/>
      <c r="E961" s="90"/>
      <c r="F961" s="92"/>
      <c r="G961" s="90"/>
      <c r="H961" s="90"/>
      <c r="I961" s="73"/>
    </row>
    <row r="962">
      <c r="A962" s="16">
        <f t="shared" si="3"/>
        <v>959</v>
      </c>
      <c r="B962" s="90"/>
      <c r="C962" s="90"/>
      <c r="D962" s="90"/>
      <c r="E962" s="90"/>
      <c r="F962" s="92"/>
      <c r="G962" s="90"/>
      <c r="H962" s="90"/>
      <c r="I962" s="73"/>
    </row>
    <row r="963">
      <c r="A963" s="16">
        <f t="shared" si="3"/>
        <v>960</v>
      </c>
      <c r="B963" s="90"/>
      <c r="C963" s="90"/>
      <c r="D963" s="90"/>
      <c r="E963" s="90"/>
      <c r="F963" s="92"/>
      <c r="G963" s="90"/>
      <c r="H963" s="90"/>
      <c r="I963" s="73"/>
    </row>
    <row r="964">
      <c r="A964" s="16">
        <f t="shared" si="3"/>
        <v>961</v>
      </c>
      <c r="B964" s="90"/>
      <c r="C964" s="90"/>
      <c r="D964" s="90"/>
      <c r="E964" s="90"/>
      <c r="F964" s="92"/>
      <c r="G964" s="90"/>
      <c r="H964" s="90"/>
      <c r="I964" s="73"/>
    </row>
    <row r="965">
      <c r="A965" s="16">
        <f t="shared" si="3"/>
        <v>962</v>
      </c>
      <c r="B965" s="90"/>
      <c r="C965" s="90"/>
      <c r="D965" s="90"/>
      <c r="E965" s="90"/>
      <c r="F965" s="92"/>
      <c r="G965" s="90"/>
      <c r="H965" s="90"/>
      <c r="I965" s="73"/>
    </row>
    <row r="966">
      <c r="A966" s="16">
        <f t="shared" si="3"/>
        <v>963</v>
      </c>
      <c r="B966" s="90"/>
      <c r="C966" s="90"/>
      <c r="D966" s="90"/>
      <c r="E966" s="90"/>
      <c r="F966" s="92"/>
      <c r="G966" s="90"/>
      <c r="H966" s="90"/>
      <c r="I966" s="73"/>
    </row>
    <row r="967">
      <c r="A967" s="16">
        <f t="shared" si="3"/>
        <v>964</v>
      </c>
      <c r="B967" s="90"/>
      <c r="C967" s="90"/>
      <c r="D967" s="90"/>
      <c r="E967" s="90"/>
      <c r="F967" s="92"/>
      <c r="G967" s="90"/>
      <c r="H967" s="90"/>
      <c r="I967" s="73"/>
    </row>
    <row r="968">
      <c r="A968" s="16">
        <f t="shared" si="3"/>
        <v>965</v>
      </c>
      <c r="B968" s="90"/>
      <c r="C968" s="90"/>
      <c r="D968" s="90"/>
      <c r="E968" s="90"/>
      <c r="F968" s="92"/>
      <c r="G968" s="90"/>
      <c r="H968" s="90"/>
      <c r="I968" s="73"/>
    </row>
    <row r="969">
      <c r="A969" s="16">
        <f t="shared" si="3"/>
        <v>966</v>
      </c>
      <c r="B969" s="90"/>
      <c r="C969" s="90"/>
      <c r="D969" s="90"/>
      <c r="E969" s="90"/>
      <c r="F969" s="92"/>
      <c r="G969" s="90"/>
      <c r="H969" s="90"/>
      <c r="I969" s="73"/>
    </row>
    <row r="970">
      <c r="A970" s="16">
        <f t="shared" si="3"/>
        <v>967</v>
      </c>
      <c r="B970" s="90"/>
      <c r="C970" s="90"/>
      <c r="D970" s="90"/>
      <c r="E970" s="90"/>
      <c r="F970" s="92"/>
      <c r="G970" s="90"/>
      <c r="H970" s="90"/>
      <c r="I970" s="73"/>
    </row>
    <row r="971">
      <c r="A971" s="16">
        <f t="shared" si="3"/>
        <v>968</v>
      </c>
      <c r="B971" s="90"/>
      <c r="C971" s="90"/>
      <c r="D971" s="90"/>
      <c r="E971" s="90"/>
      <c r="F971" s="92"/>
      <c r="G971" s="90"/>
      <c r="H971" s="90"/>
      <c r="I971" s="73"/>
    </row>
    <row r="972">
      <c r="A972" s="16">
        <f t="shared" si="3"/>
        <v>969</v>
      </c>
      <c r="B972" s="90"/>
      <c r="C972" s="90"/>
      <c r="D972" s="90"/>
      <c r="E972" s="90"/>
      <c r="F972" s="92"/>
      <c r="G972" s="90"/>
      <c r="H972" s="90"/>
      <c r="I972" s="73"/>
    </row>
    <row r="973">
      <c r="A973" s="16">
        <f t="shared" si="3"/>
        <v>970</v>
      </c>
      <c r="B973" s="90"/>
      <c r="C973" s="90"/>
      <c r="D973" s="90"/>
      <c r="E973" s="90"/>
      <c r="F973" s="92"/>
      <c r="G973" s="90"/>
      <c r="H973" s="90"/>
      <c r="I973" s="73"/>
    </row>
    <row r="974">
      <c r="A974" s="16">
        <f t="shared" si="3"/>
        <v>971</v>
      </c>
      <c r="B974" s="90"/>
      <c r="C974" s="90"/>
      <c r="D974" s="90"/>
      <c r="E974" s="90"/>
      <c r="F974" s="92"/>
      <c r="G974" s="90"/>
      <c r="H974" s="90"/>
      <c r="I974" s="73"/>
    </row>
    <row r="975">
      <c r="A975" s="16">
        <f t="shared" si="3"/>
        <v>972</v>
      </c>
      <c r="B975" s="90"/>
      <c r="C975" s="90"/>
      <c r="D975" s="90"/>
      <c r="E975" s="90"/>
      <c r="F975" s="92"/>
      <c r="G975" s="90"/>
      <c r="H975" s="90"/>
      <c r="I975" s="73"/>
    </row>
    <row r="976">
      <c r="A976" s="16">
        <f t="shared" si="3"/>
        <v>973</v>
      </c>
      <c r="B976" s="90"/>
      <c r="C976" s="90"/>
      <c r="D976" s="90"/>
      <c r="E976" s="90"/>
      <c r="F976" s="92"/>
      <c r="G976" s="90"/>
      <c r="H976" s="90"/>
      <c r="I976" s="73"/>
    </row>
    <row r="977">
      <c r="A977" s="16">
        <f t="shared" si="3"/>
        <v>974</v>
      </c>
      <c r="B977" s="90"/>
      <c r="C977" s="90"/>
      <c r="D977" s="90"/>
      <c r="E977" s="90"/>
      <c r="F977" s="92"/>
      <c r="G977" s="90"/>
      <c r="H977" s="90"/>
      <c r="I977" s="73"/>
    </row>
    <row r="978">
      <c r="A978" s="16">
        <f t="shared" si="3"/>
        <v>975</v>
      </c>
      <c r="B978" s="90"/>
      <c r="C978" s="90"/>
      <c r="D978" s="90"/>
      <c r="E978" s="90"/>
      <c r="F978" s="92"/>
      <c r="G978" s="90"/>
      <c r="H978" s="90"/>
      <c r="I978" s="73"/>
    </row>
    <row r="979">
      <c r="A979" s="16">
        <f t="shared" si="3"/>
        <v>976</v>
      </c>
      <c r="B979" s="90"/>
      <c r="C979" s="90"/>
      <c r="D979" s="90"/>
      <c r="E979" s="90"/>
      <c r="F979" s="92"/>
      <c r="G979" s="90"/>
      <c r="H979" s="90"/>
      <c r="I979" s="73"/>
    </row>
    <row r="980">
      <c r="A980" s="16">
        <f t="shared" si="3"/>
        <v>977</v>
      </c>
      <c r="B980" s="90"/>
      <c r="C980" s="90"/>
      <c r="D980" s="90"/>
      <c r="E980" s="90"/>
      <c r="F980" s="92"/>
      <c r="G980" s="90"/>
      <c r="H980" s="90"/>
      <c r="I980" s="73"/>
    </row>
    <row r="981">
      <c r="A981" s="16">
        <f t="shared" si="3"/>
        <v>978</v>
      </c>
      <c r="B981" s="90"/>
      <c r="C981" s="90"/>
      <c r="D981" s="90"/>
      <c r="E981" s="90"/>
      <c r="F981" s="92"/>
      <c r="G981" s="90"/>
      <c r="H981" s="90"/>
      <c r="I981" s="73"/>
    </row>
    <row r="982">
      <c r="A982" s="16">
        <f t="shared" si="3"/>
        <v>979</v>
      </c>
      <c r="B982" s="90"/>
      <c r="C982" s="90"/>
      <c r="D982" s="90"/>
      <c r="E982" s="90"/>
      <c r="F982" s="92"/>
      <c r="G982" s="90"/>
      <c r="H982" s="90"/>
      <c r="I982" s="73"/>
    </row>
    <row r="983">
      <c r="A983" s="16">
        <f t="shared" si="3"/>
        <v>980</v>
      </c>
      <c r="B983" s="90"/>
      <c r="C983" s="90"/>
      <c r="D983" s="90"/>
      <c r="E983" s="90"/>
      <c r="F983" s="92"/>
      <c r="G983" s="90"/>
      <c r="H983" s="90"/>
      <c r="I983" s="73"/>
    </row>
    <row r="984">
      <c r="A984" s="16">
        <f t="shared" si="3"/>
        <v>981</v>
      </c>
      <c r="B984" s="90"/>
      <c r="C984" s="90"/>
      <c r="D984" s="90"/>
      <c r="E984" s="90"/>
      <c r="F984" s="92"/>
      <c r="G984" s="90"/>
      <c r="H984" s="90"/>
      <c r="I984" s="73"/>
    </row>
    <row r="985">
      <c r="A985" s="16">
        <f t="shared" si="3"/>
        <v>982</v>
      </c>
      <c r="B985" s="90"/>
      <c r="C985" s="90"/>
      <c r="D985" s="90"/>
      <c r="E985" s="90"/>
      <c r="F985" s="92"/>
      <c r="G985" s="90"/>
      <c r="H985" s="90"/>
      <c r="I985" s="73"/>
    </row>
    <row r="986">
      <c r="A986" s="16">
        <f t="shared" si="3"/>
        <v>983</v>
      </c>
      <c r="B986" s="90"/>
      <c r="C986" s="90"/>
      <c r="D986" s="90"/>
      <c r="E986" s="90"/>
      <c r="F986" s="92"/>
      <c r="G986" s="90"/>
      <c r="H986" s="90"/>
      <c r="I986" s="73"/>
    </row>
    <row r="987">
      <c r="A987" s="16">
        <f t="shared" si="3"/>
        <v>984</v>
      </c>
      <c r="B987" s="90"/>
      <c r="C987" s="90"/>
      <c r="D987" s="90"/>
      <c r="E987" s="90"/>
      <c r="F987" s="92"/>
      <c r="G987" s="90"/>
      <c r="H987" s="90"/>
      <c r="I987" s="73"/>
    </row>
    <row r="988">
      <c r="A988" s="16">
        <f t="shared" si="3"/>
        <v>985</v>
      </c>
      <c r="B988" s="90"/>
      <c r="C988" s="90"/>
      <c r="D988" s="90"/>
      <c r="E988" s="90"/>
      <c r="F988" s="92"/>
      <c r="G988" s="90"/>
      <c r="H988" s="90"/>
      <c r="I988" s="73"/>
    </row>
    <row r="989">
      <c r="A989" s="16">
        <f t="shared" si="3"/>
        <v>986</v>
      </c>
      <c r="B989" s="90"/>
      <c r="C989" s="90"/>
      <c r="D989" s="90"/>
      <c r="E989" s="90"/>
      <c r="F989" s="92"/>
      <c r="G989" s="90"/>
      <c r="H989" s="90"/>
      <c r="I989" s="73"/>
    </row>
    <row r="990">
      <c r="A990" s="16">
        <f t="shared" si="3"/>
        <v>987</v>
      </c>
      <c r="B990" s="90"/>
      <c r="C990" s="90"/>
      <c r="D990" s="90"/>
      <c r="E990" s="90"/>
      <c r="F990" s="92"/>
      <c r="G990" s="90"/>
      <c r="H990" s="90"/>
      <c r="I990" s="73"/>
    </row>
    <row r="991">
      <c r="A991" s="16">
        <f t="shared" si="3"/>
        <v>988</v>
      </c>
      <c r="B991" s="90"/>
      <c r="C991" s="90"/>
      <c r="D991" s="90"/>
      <c r="E991" s="90"/>
      <c r="F991" s="92"/>
      <c r="G991" s="90"/>
      <c r="H991" s="90"/>
      <c r="I991" s="73"/>
    </row>
    <row r="992">
      <c r="A992" s="16">
        <f t="shared" si="3"/>
        <v>989</v>
      </c>
      <c r="B992" s="90"/>
      <c r="C992" s="90"/>
      <c r="D992" s="90"/>
      <c r="E992" s="90"/>
      <c r="F992" s="92"/>
      <c r="G992" s="90"/>
      <c r="H992" s="90"/>
      <c r="I992" s="73"/>
    </row>
    <row r="993">
      <c r="A993" s="16">
        <f t="shared" si="3"/>
        <v>990</v>
      </c>
      <c r="B993" s="90"/>
      <c r="C993" s="90"/>
      <c r="D993" s="90"/>
      <c r="E993" s="90"/>
      <c r="F993" s="92"/>
      <c r="G993" s="90"/>
      <c r="H993" s="90"/>
      <c r="I993" s="73"/>
    </row>
    <row r="994">
      <c r="A994" s="16">
        <f t="shared" si="3"/>
        <v>991</v>
      </c>
      <c r="B994" s="90"/>
      <c r="C994" s="90"/>
      <c r="D994" s="90"/>
      <c r="E994" s="90"/>
      <c r="F994" s="92"/>
      <c r="G994" s="90"/>
      <c r="H994" s="90"/>
      <c r="I994" s="73"/>
    </row>
    <row r="995">
      <c r="A995" s="16">
        <f t="shared" si="3"/>
        <v>992</v>
      </c>
      <c r="B995" s="90"/>
      <c r="C995" s="90"/>
      <c r="D995" s="90"/>
      <c r="E995" s="90"/>
      <c r="F995" s="92"/>
      <c r="G995" s="90"/>
      <c r="H995" s="90"/>
      <c r="I995" s="73"/>
    </row>
    <row r="996">
      <c r="A996" s="16">
        <f t="shared" si="3"/>
        <v>993</v>
      </c>
      <c r="B996" s="90"/>
      <c r="C996" s="90"/>
      <c r="D996" s="90"/>
      <c r="E996" s="90"/>
      <c r="F996" s="92"/>
      <c r="G996" s="90"/>
      <c r="H996" s="90"/>
      <c r="I996" s="73"/>
    </row>
    <row r="997">
      <c r="A997" s="16">
        <f t="shared" si="3"/>
        <v>994</v>
      </c>
      <c r="B997" s="90"/>
      <c r="C997" s="90"/>
      <c r="D997" s="90"/>
      <c r="E997" s="90"/>
      <c r="F997" s="92"/>
      <c r="G997" s="90"/>
      <c r="H997" s="90"/>
      <c r="I997" s="73"/>
    </row>
    <row r="998">
      <c r="A998" s="16">
        <f t="shared" si="3"/>
        <v>995</v>
      </c>
      <c r="B998" s="90"/>
      <c r="C998" s="90"/>
      <c r="D998" s="90"/>
      <c r="E998" s="90"/>
      <c r="F998" s="92"/>
      <c r="G998" s="90"/>
      <c r="H998" s="90"/>
      <c r="I998" s="73"/>
    </row>
    <row r="999">
      <c r="A999" s="16">
        <f t="shared" si="3"/>
        <v>996</v>
      </c>
      <c r="B999" s="90"/>
      <c r="C999" s="90"/>
      <c r="D999" s="90"/>
      <c r="E999" s="90"/>
      <c r="F999" s="92"/>
      <c r="G999" s="90"/>
      <c r="H999" s="90"/>
      <c r="I999" s="73"/>
    </row>
    <row r="1000">
      <c r="A1000" s="16">
        <f t="shared" si="3"/>
        <v>997</v>
      </c>
      <c r="B1000" s="90"/>
      <c r="C1000" s="90"/>
      <c r="D1000" s="90"/>
      <c r="E1000" s="90"/>
      <c r="F1000" s="92"/>
      <c r="G1000" s="90"/>
      <c r="H1000" s="90"/>
      <c r="I1000" s="73"/>
    </row>
    <row r="1001">
      <c r="A1001" s="16">
        <f t="shared" si="3"/>
        <v>998</v>
      </c>
      <c r="B1001" s="90"/>
      <c r="C1001" s="90"/>
      <c r="D1001" s="90"/>
      <c r="E1001" s="90"/>
      <c r="F1001" s="92"/>
      <c r="G1001" s="90"/>
      <c r="H1001" s="90"/>
      <c r="I1001" s="73"/>
    </row>
    <row r="1002">
      <c r="A1002" s="16">
        <f t="shared" si="3"/>
        <v>999</v>
      </c>
      <c r="B1002" s="90"/>
      <c r="C1002" s="90"/>
      <c r="D1002" s="90"/>
      <c r="E1002" s="90"/>
      <c r="F1002" s="92"/>
      <c r="G1002" s="90"/>
      <c r="H1002" s="90"/>
      <c r="I1002" s="73"/>
    </row>
    <row r="1003">
      <c r="A1003" s="16">
        <f t="shared" si="3"/>
        <v>1000</v>
      </c>
      <c r="B1003" s="90"/>
      <c r="C1003" s="90"/>
      <c r="D1003" s="90"/>
      <c r="E1003" s="90"/>
      <c r="F1003" s="92"/>
      <c r="G1003" s="90"/>
      <c r="H1003" s="90"/>
      <c r="I1003" s="73"/>
    </row>
    <row r="1004">
      <c r="A1004" s="16">
        <f t="shared" si="3"/>
        <v>1001</v>
      </c>
      <c r="B1004" s="90"/>
      <c r="C1004" s="90"/>
      <c r="D1004" s="90"/>
      <c r="E1004" s="90"/>
      <c r="F1004" s="92"/>
      <c r="G1004" s="90"/>
      <c r="H1004" s="90"/>
      <c r="I1004" s="73"/>
    </row>
    <row r="1005">
      <c r="A1005" s="16">
        <f t="shared" si="3"/>
        <v>1002</v>
      </c>
      <c r="B1005" s="90"/>
      <c r="C1005" s="90"/>
      <c r="D1005" s="90"/>
      <c r="E1005" s="90"/>
      <c r="F1005" s="92"/>
      <c r="G1005" s="90"/>
      <c r="H1005" s="90"/>
      <c r="I1005" s="73"/>
    </row>
    <row r="1006">
      <c r="A1006" s="16">
        <f t="shared" si="3"/>
        <v>1003</v>
      </c>
      <c r="B1006" s="90"/>
      <c r="C1006" s="90"/>
      <c r="D1006" s="90"/>
      <c r="E1006" s="90"/>
      <c r="F1006" s="92"/>
      <c r="G1006" s="90"/>
      <c r="H1006" s="90"/>
      <c r="I1006" s="73"/>
    </row>
    <row r="1007">
      <c r="A1007" s="16">
        <f t="shared" si="3"/>
        <v>1004</v>
      </c>
      <c r="B1007" s="90"/>
      <c r="C1007" s="90"/>
      <c r="D1007" s="90"/>
      <c r="E1007" s="90"/>
      <c r="F1007" s="92"/>
      <c r="G1007" s="90"/>
      <c r="H1007" s="90"/>
      <c r="I1007" s="73"/>
    </row>
    <row r="1008">
      <c r="A1008" s="16">
        <f t="shared" si="3"/>
        <v>1005</v>
      </c>
      <c r="B1008" s="90"/>
      <c r="C1008" s="90"/>
      <c r="D1008" s="90"/>
      <c r="E1008" s="90"/>
      <c r="F1008" s="92"/>
      <c r="G1008" s="90"/>
      <c r="H1008" s="90"/>
      <c r="I1008" s="73"/>
    </row>
    <row r="1009">
      <c r="A1009" s="16">
        <f t="shared" si="3"/>
        <v>1006</v>
      </c>
      <c r="B1009" s="90"/>
      <c r="C1009" s="90"/>
      <c r="D1009" s="90"/>
      <c r="E1009" s="90"/>
      <c r="F1009" s="92"/>
      <c r="G1009" s="90"/>
      <c r="H1009" s="90"/>
      <c r="I1009" s="73"/>
    </row>
    <row r="1010">
      <c r="A1010" s="16">
        <f t="shared" si="3"/>
        <v>1007</v>
      </c>
      <c r="B1010" s="90"/>
      <c r="C1010" s="90"/>
      <c r="D1010" s="90"/>
      <c r="E1010" s="90"/>
      <c r="F1010" s="92"/>
      <c r="G1010" s="90"/>
      <c r="H1010" s="90"/>
      <c r="I1010" s="73"/>
    </row>
    <row r="1011">
      <c r="A1011" s="16">
        <f t="shared" si="3"/>
        <v>1008</v>
      </c>
      <c r="B1011" s="90"/>
      <c r="C1011" s="90"/>
      <c r="D1011" s="90"/>
      <c r="E1011" s="90"/>
      <c r="F1011" s="92"/>
      <c r="G1011" s="90"/>
      <c r="H1011" s="90"/>
      <c r="I1011" s="73"/>
    </row>
    <row r="1012">
      <c r="A1012" s="16">
        <f t="shared" si="3"/>
        <v>1009</v>
      </c>
      <c r="B1012" s="90"/>
      <c r="C1012" s="90"/>
      <c r="D1012" s="90"/>
      <c r="E1012" s="90"/>
      <c r="F1012" s="92"/>
      <c r="G1012" s="90"/>
      <c r="H1012" s="90"/>
      <c r="I1012" s="73"/>
    </row>
    <row r="1013">
      <c r="A1013" s="16">
        <f t="shared" si="3"/>
        <v>1010</v>
      </c>
      <c r="B1013" s="90"/>
      <c r="C1013" s="90"/>
      <c r="D1013" s="90"/>
      <c r="E1013" s="90"/>
      <c r="F1013" s="92"/>
      <c r="G1013" s="90"/>
      <c r="H1013" s="90"/>
      <c r="I1013" s="73"/>
    </row>
    <row r="1014">
      <c r="A1014" s="16">
        <f t="shared" si="3"/>
        <v>1011</v>
      </c>
      <c r="B1014" s="90"/>
      <c r="C1014" s="90"/>
      <c r="D1014" s="90"/>
      <c r="E1014" s="90"/>
      <c r="F1014" s="92"/>
      <c r="G1014" s="90"/>
      <c r="H1014" s="90"/>
      <c r="I1014" s="73"/>
    </row>
    <row r="1015">
      <c r="A1015" s="16">
        <f t="shared" si="3"/>
        <v>1012</v>
      </c>
      <c r="B1015" s="90"/>
      <c r="C1015" s="90"/>
      <c r="D1015" s="90"/>
      <c r="E1015" s="90"/>
      <c r="F1015" s="92"/>
      <c r="G1015" s="90"/>
      <c r="H1015" s="90"/>
      <c r="I1015" s="73"/>
    </row>
    <row r="1016">
      <c r="A1016" s="16">
        <f t="shared" si="3"/>
        <v>1013</v>
      </c>
      <c r="B1016" s="90"/>
      <c r="C1016" s="90"/>
      <c r="D1016" s="90"/>
      <c r="E1016" s="90"/>
      <c r="F1016" s="92"/>
      <c r="G1016" s="90"/>
      <c r="H1016" s="90"/>
      <c r="I1016" s="73"/>
    </row>
    <row r="1017">
      <c r="A1017" s="16">
        <f t="shared" si="3"/>
        <v>1014</v>
      </c>
      <c r="B1017" s="90"/>
      <c r="C1017" s="90"/>
      <c r="D1017" s="90"/>
      <c r="E1017" s="90"/>
      <c r="F1017" s="92"/>
      <c r="G1017" s="90"/>
      <c r="H1017" s="90"/>
      <c r="I1017" s="73"/>
    </row>
    <row r="1018">
      <c r="A1018" s="16">
        <f t="shared" si="3"/>
        <v>1015</v>
      </c>
      <c r="B1018" s="90"/>
      <c r="C1018" s="90"/>
      <c r="D1018" s="90"/>
      <c r="E1018" s="90"/>
      <c r="F1018" s="92"/>
      <c r="G1018" s="90"/>
      <c r="H1018" s="90"/>
      <c r="I1018" s="73"/>
    </row>
    <row r="1019">
      <c r="A1019" s="16">
        <f t="shared" si="3"/>
        <v>1016</v>
      </c>
      <c r="B1019" s="90"/>
      <c r="C1019" s="90"/>
      <c r="D1019" s="90"/>
      <c r="E1019" s="90"/>
      <c r="F1019" s="92"/>
      <c r="G1019" s="90"/>
      <c r="H1019" s="90"/>
      <c r="I1019" s="73"/>
    </row>
    <row r="1020">
      <c r="A1020" s="16">
        <f t="shared" si="3"/>
        <v>1017</v>
      </c>
      <c r="B1020" s="90"/>
      <c r="C1020" s="90"/>
      <c r="D1020" s="90"/>
      <c r="E1020" s="90"/>
      <c r="F1020" s="92"/>
      <c r="G1020" s="90"/>
      <c r="H1020" s="90"/>
      <c r="I1020" s="73"/>
    </row>
    <row r="1021">
      <c r="A1021" s="16">
        <f t="shared" si="3"/>
        <v>1018</v>
      </c>
      <c r="B1021" s="90"/>
      <c r="C1021" s="90"/>
      <c r="D1021" s="90"/>
      <c r="E1021" s="90"/>
      <c r="F1021" s="92"/>
      <c r="G1021" s="90"/>
      <c r="H1021" s="90"/>
      <c r="I1021" s="73"/>
    </row>
    <row r="1022">
      <c r="A1022" s="16">
        <f t="shared" si="3"/>
        <v>1019</v>
      </c>
      <c r="B1022" s="90"/>
      <c r="C1022" s="90"/>
      <c r="D1022" s="90"/>
      <c r="E1022" s="90"/>
      <c r="F1022" s="92"/>
      <c r="G1022" s="90"/>
      <c r="H1022" s="90"/>
      <c r="I1022" s="73"/>
    </row>
    <row r="1023">
      <c r="A1023" s="16">
        <f t="shared" si="3"/>
        <v>1020</v>
      </c>
      <c r="B1023" s="90"/>
      <c r="C1023" s="90"/>
      <c r="D1023" s="90"/>
      <c r="E1023" s="90"/>
      <c r="F1023" s="92"/>
      <c r="G1023" s="90"/>
      <c r="H1023" s="90"/>
      <c r="I1023" s="73"/>
    </row>
    <row r="1024">
      <c r="A1024" s="16">
        <f t="shared" si="3"/>
        <v>1021</v>
      </c>
      <c r="B1024" s="90"/>
      <c r="C1024" s="90"/>
      <c r="D1024" s="90"/>
      <c r="E1024" s="90"/>
      <c r="F1024" s="92"/>
      <c r="G1024" s="90"/>
      <c r="H1024" s="90"/>
      <c r="I1024" s="73"/>
    </row>
    <row r="1025">
      <c r="A1025" s="16">
        <f t="shared" si="3"/>
        <v>1022</v>
      </c>
      <c r="B1025" s="90"/>
      <c r="C1025" s="90"/>
      <c r="D1025" s="90"/>
      <c r="E1025" s="90"/>
      <c r="F1025" s="92"/>
      <c r="G1025" s="90"/>
      <c r="H1025" s="90"/>
      <c r="I1025" s="73"/>
    </row>
    <row r="1026">
      <c r="A1026" s="16">
        <f t="shared" si="3"/>
        <v>1023</v>
      </c>
      <c r="B1026" s="90"/>
      <c r="C1026" s="90"/>
      <c r="D1026" s="90"/>
      <c r="E1026" s="90"/>
      <c r="F1026" s="92"/>
      <c r="G1026" s="90"/>
      <c r="H1026" s="90"/>
      <c r="I1026" s="73"/>
    </row>
    <row r="1027">
      <c r="A1027" s="16">
        <f t="shared" si="3"/>
        <v>1024</v>
      </c>
      <c r="B1027" s="90"/>
      <c r="C1027" s="90"/>
      <c r="D1027" s="90"/>
      <c r="E1027" s="90"/>
      <c r="F1027" s="92"/>
      <c r="G1027" s="90"/>
      <c r="H1027" s="90"/>
      <c r="I1027" s="73"/>
    </row>
    <row r="1028">
      <c r="A1028" s="16">
        <f t="shared" si="3"/>
        <v>1025</v>
      </c>
      <c r="B1028" s="90"/>
      <c r="C1028" s="90"/>
      <c r="D1028" s="90"/>
      <c r="E1028" s="90"/>
      <c r="F1028" s="92"/>
      <c r="G1028" s="90"/>
      <c r="H1028" s="90"/>
      <c r="I1028" s="73"/>
    </row>
    <row r="1029">
      <c r="A1029" s="16">
        <f t="shared" si="3"/>
        <v>1026</v>
      </c>
      <c r="B1029" s="90"/>
      <c r="C1029" s="90"/>
      <c r="D1029" s="90"/>
      <c r="E1029" s="90"/>
      <c r="F1029" s="92"/>
      <c r="G1029" s="90"/>
      <c r="H1029" s="90"/>
      <c r="I1029" s="73"/>
    </row>
    <row r="1030">
      <c r="A1030" s="16">
        <f t="shared" si="3"/>
        <v>1027</v>
      </c>
      <c r="B1030" s="90"/>
      <c r="C1030" s="90"/>
      <c r="D1030" s="90"/>
      <c r="E1030" s="90"/>
      <c r="F1030" s="92"/>
      <c r="G1030" s="90"/>
      <c r="H1030" s="90"/>
      <c r="I1030" s="73"/>
    </row>
    <row r="1031">
      <c r="A1031" s="16">
        <f t="shared" si="3"/>
        <v>1028</v>
      </c>
      <c r="B1031" s="90"/>
      <c r="C1031" s="90"/>
      <c r="D1031" s="90"/>
      <c r="E1031" s="90"/>
      <c r="F1031" s="92"/>
      <c r="G1031" s="90"/>
      <c r="H1031" s="90"/>
      <c r="I1031" s="73"/>
    </row>
    <row r="1032">
      <c r="A1032" s="16">
        <f t="shared" si="3"/>
        <v>1029</v>
      </c>
      <c r="B1032" s="90"/>
      <c r="C1032" s="90"/>
      <c r="D1032" s="90"/>
      <c r="E1032" s="90"/>
      <c r="F1032" s="92"/>
      <c r="G1032" s="90"/>
      <c r="H1032" s="90"/>
      <c r="I1032" s="73"/>
    </row>
    <row r="1033">
      <c r="A1033" s="16">
        <f t="shared" si="3"/>
        <v>1030</v>
      </c>
      <c r="B1033" s="90"/>
      <c r="C1033" s="90"/>
      <c r="D1033" s="90"/>
      <c r="E1033" s="90"/>
      <c r="F1033" s="92"/>
      <c r="G1033" s="90"/>
      <c r="H1033" s="90"/>
      <c r="I1033" s="73"/>
    </row>
    <row r="1034">
      <c r="A1034" s="16">
        <f t="shared" si="3"/>
        <v>1031</v>
      </c>
      <c r="B1034" s="90"/>
      <c r="C1034" s="90"/>
      <c r="D1034" s="90"/>
      <c r="E1034" s="90"/>
      <c r="F1034" s="92"/>
      <c r="G1034" s="90"/>
      <c r="H1034" s="90"/>
      <c r="I1034" s="73"/>
    </row>
    <row r="1035">
      <c r="A1035" s="16">
        <f t="shared" si="3"/>
        <v>1032</v>
      </c>
      <c r="B1035" s="90"/>
      <c r="C1035" s="90"/>
      <c r="D1035" s="90"/>
      <c r="E1035" s="90"/>
      <c r="F1035" s="92"/>
      <c r="G1035" s="90"/>
      <c r="H1035" s="90"/>
      <c r="I1035" s="73"/>
    </row>
    <row r="1036">
      <c r="A1036" s="16">
        <f t="shared" si="3"/>
        <v>1033</v>
      </c>
      <c r="B1036" s="90"/>
      <c r="C1036" s="90"/>
      <c r="D1036" s="90"/>
      <c r="E1036" s="90"/>
      <c r="F1036" s="92"/>
      <c r="G1036" s="90"/>
      <c r="H1036" s="90"/>
      <c r="I1036" s="73"/>
    </row>
    <row r="1037">
      <c r="A1037" s="16">
        <f t="shared" si="3"/>
        <v>1034</v>
      </c>
      <c r="B1037" s="90"/>
      <c r="C1037" s="90"/>
      <c r="D1037" s="90"/>
      <c r="E1037" s="90"/>
      <c r="F1037" s="92"/>
      <c r="G1037" s="90"/>
      <c r="H1037" s="90"/>
      <c r="I1037" s="73"/>
    </row>
    <row r="1038">
      <c r="A1038" s="16">
        <f t="shared" si="3"/>
        <v>1035</v>
      </c>
      <c r="B1038" s="90"/>
      <c r="C1038" s="90"/>
      <c r="D1038" s="90"/>
      <c r="E1038" s="90"/>
      <c r="F1038" s="92"/>
      <c r="G1038" s="90"/>
      <c r="H1038" s="90"/>
      <c r="I1038" s="73"/>
    </row>
    <row r="1039">
      <c r="A1039" s="16">
        <f t="shared" si="3"/>
        <v>1036</v>
      </c>
      <c r="B1039" s="90"/>
      <c r="C1039" s="90"/>
      <c r="D1039" s="90"/>
      <c r="E1039" s="90"/>
      <c r="F1039" s="92"/>
      <c r="G1039" s="90"/>
      <c r="H1039" s="90"/>
      <c r="I1039" s="73"/>
    </row>
    <row r="1040">
      <c r="A1040" s="16">
        <f t="shared" si="3"/>
        <v>1037</v>
      </c>
      <c r="B1040" s="90"/>
      <c r="C1040" s="90"/>
      <c r="D1040" s="90"/>
      <c r="E1040" s="90"/>
      <c r="F1040" s="92"/>
      <c r="G1040" s="90"/>
      <c r="H1040" s="90"/>
      <c r="I1040" s="73"/>
    </row>
    <row r="1041">
      <c r="A1041" s="16">
        <f t="shared" si="3"/>
        <v>1038</v>
      </c>
      <c r="B1041" s="90"/>
      <c r="C1041" s="90"/>
      <c r="D1041" s="90"/>
      <c r="E1041" s="90"/>
      <c r="F1041" s="92"/>
      <c r="G1041" s="90"/>
      <c r="H1041" s="90"/>
      <c r="I1041" s="73"/>
    </row>
    <row r="1042">
      <c r="A1042" s="16">
        <f t="shared" si="3"/>
        <v>1039</v>
      </c>
      <c r="B1042" s="90"/>
      <c r="C1042" s="90"/>
      <c r="D1042" s="90"/>
      <c r="E1042" s="90"/>
      <c r="F1042" s="92"/>
      <c r="G1042" s="90"/>
      <c r="H1042" s="90"/>
      <c r="I1042" s="73"/>
    </row>
    <row r="1043">
      <c r="A1043" s="16">
        <f t="shared" si="3"/>
        <v>1040</v>
      </c>
      <c r="B1043" s="90"/>
      <c r="C1043" s="90"/>
      <c r="D1043" s="90"/>
      <c r="E1043" s="90"/>
      <c r="F1043" s="92"/>
      <c r="G1043" s="90"/>
      <c r="H1043" s="90"/>
      <c r="I1043" s="73"/>
    </row>
    <row r="1044">
      <c r="A1044" s="16">
        <f t="shared" si="3"/>
        <v>1041</v>
      </c>
      <c r="B1044" s="90"/>
      <c r="C1044" s="90"/>
      <c r="D1044" s="90"/>
      <c r="E1044" s="90"/>
      <c r="F1044" s="92"/>
      <c r="G1044" s="90"/>
      <c r="H1044" s="90"/>
      <c r="I1044" s="73"/>
    </row>
    <row r="1045">
      <c r="A1045" s="16">
        <f t="shared" si="3"/>
        <v>1042</v>
      </c>
      <c r="B1045" s="90"/>
      <c r="C1045" s="90"/>
      <c r="D1045" s="90"/>
      <c r="E1045" s="90"/>
      <c r="F1045" s="92"/>
      <c r="G1045" s="90"/>
      <c r="H1045" s="90"/>
      <c r="I1045" s="73"/>
    </row>
    <row r="1046">
      <c r="A1046" s="16">
        <f t="shared" si="3"/>
        <v>1043</v>
      </c>
      <c r="B1046" s="90"/>
      <c r="C1046" s="90"/>
      <c r="D1046" s="90"/>
      <c r="E1046" s="90"/>
      <c r="F1046" s="92"/>
      <c r="G1046" s="90"/>
      <c r="H1046" s="90"/>
      <c r="I1046" s="73"/>
    </row>
    <row r="1047">
      <c r="A1047" s="16">
        <f t="shared" si="3"/>
        <v>1044</v>
      </c>
      <c r="B1047" s="90"/>
      <c r="C1047" s="90"/>
      <c r="D1047" s="90"/>
      <c r="E1047" s="90"/>
      <c r="F1047" s="92"/>
      <c r="G1047" s="90"/>
      <c r="H1047" s="90"/>
      <c r="I1047" s="73"/>
    </row>
    <row r="1048">
      <c r="A1048" s="16">
        <f t="shared" si="3"/>
        <v>1045</v>
      </c>
      <c r="B1048" s="90"/>
      <c r="C1048" s="90"/>
      <c r="D1048" s="90"/>
      <c r="E1048" s="90"/>
      <c r="F1048" s="92"/>
      <c r="G1048" s="90"/>
      <c r="H1048" s="90"/>
      <c r="I1048" s="73"/>
    </row>
    <row r="1049">
      <c r="A1049" s="16">
        <f t="shared" si="3"/>
        <v>1046</v>
      </c>
      <c r="B1049" s="90"/>
      <c r="C1049" s="90"/>
      <c r="D1049" s="90"/>
      <c r="E1049" s="90"/>
      <c r="F1049" s="92"/>
      <c r="G1049" s="90"/>
      <c r="H1049" s="90"/>
      <c r="I1049" s="73"/>
    </row>
    <row r="1050">
      <c r="A1050" s="16">
        <f t="shared" si="3"/>
        <v>1047</v>
      </c>
      <c r="B1050" s="90"/>
      <c r="C1050" s="90"/>
      <c r="D1050" s="90"/>
      <c r="E1050" s="90"/>
      <c r="F1050" s="92"/>
      <c r="G1050" s="90"/>
      <c r="H1050" s="90"/>
      <c r="I1050" s="73"/>
    </row>
    <row r="1051">
      <c r="A1051" s="16">
        <f t="shared" si="3"/>
        <v>1048</v>
      </c>
      <c r="B1051" s="90"/>
      <c r="C1051" s="90"/>
      <c r="D1051" s="90"/>
      <c r="E1051" s="90"/>
      <c r="F1051" s="92"/>
      <c r="G1051" s="90"/>
      <c r="H1051" s="90"/>
      <c r="I1051" s="73"/>
    </row>
    <row r="1052">
      <c r="A1052" s="16">
        <f t="shared" si="3"/>
        <v>1049</v>
      </c>
      <c r="B1052" s="90"/>
      <c r="C1052" s="90"/>
      <c r="D1052" s="90"/>
      <c r="E1052" s="90"/>
      <c r="F1052" s="92"/>
      <c r="G1052" s="90"/>
      <c r="H1052" s="90"/>
      <c r="I1052" s="73"/>
    </row>
    <row r="1053">
      <c r="A1053" s="16">
        <f t="shared" si="3"/>
        <v>1050</v>
      </c>
      <c r="B1053" s="90"/>
      <c r="C1053" s="90"/>
      <c r="D1053" s="90"/>
      <c r="E1053" s="90"/>
      <c r="F1053" s="92"/>
      <c r="G1053" s="90"/>
      <c r="H1053" s="90"/>
      <c r="I1053" s="73"/>
    </row>
    <row r="1054">
      <c r="A1054" s="16">
        <f t="shared" si="3"/>
        <v>1051</v>
      </c>
      <c r="B1054" s="90"/>
      <c r="C1054" s="90"/>
      <c r="D1054" s="90"/>
      <c r="E1054" s="90"/>
      <c r="F1054" s="92"/>
      <c r="G1054" s="90"/>
      <c r="H1054" s="90"/>
      <c r="I1054" s="73"/>
    </row>
    <row r="1055">
      <c r="A1055" s="16">
        <f t="shared" si="3"/>
        <v>1052</v>
      </c>
      <c r="B1055" s="90"/>
      <c r="C1055" s="90"/>
      <c r="D1055" s="90"/>
      <c r="E1055" s="90"/>
      <c r="F1055" s="92"/>
      <c r="G1055" s="90"/>
      <c r="H1055" s="90"/>
      <c r="I1055" s="73"/>
    </row>
    <row r="1056">
      <c r="A1056" s="16">
        <f t="shared" si="3"/>
        <v>1053</v>
      </c>
      <c r="B1056" s="90"/>
      <c r="C1056" s="90"/>
      <c r="D1056" s="90"/>
      <c r="E1056" s="90"/>
      <c r="F1056" s="92"/>
      <c r="G1056" s="90"/>
      <c r="H1056" s="90"/>
      <c r="I1056" s="73"/>
    </row>
    <row r="1057">
      <c r="A1057" s="16">
        <f t="shared" si="3"/>
        <v>1054</v>
      </c>
      <c r="B1057" s="90"/>
      <c r="C1057" s="90"/>
      <c r="D1057" s="90"/>
      <c r="E1057" s="90"/>
      <c r="F1057" s="92"/>
      <c r="G1057" s="90"/>
      <c r="H1057" s="90"/>
      <c r="I1057" s="73"/>
    </row>
    <row r="1058">
      <c r="A1058" s="16">
        <f t="shared" si="3"/>
        <v>1055</v>
      </c>
      <c r="B1058" s="90"/>
      <c r="C1058" s="90"/>
      <c r="D1058" s="90"/>
      <c r="E1058" s="90"/>
      <c r="F1058" s="92"/>
      <c r="G1058" s="90"/>
      <c r="H1058" s="90"/>
      <c r="I1058" s="73"/>
    </row>
    <row r="1059">
      <c r="A1059" s="16">
        <f t="shared" si="3"/>
        <v>1056</v>
      </c>
      <c r="B1059" s="90"/>
      <c r="C1059" s="90"/>
      <c r="D1059" s="90"/>
      <c r="E1059" s="90"/>
      <c r="F1059" s="92"/>
      <c r="G1059" s="90"/>
      <c r="H1059" s="90"/>
      <c r="I1059" s="73"/>
    </row>
    <row r="1060">
      <c r="A1060" s="16">
        <f t="shared" si="3"/>
        <v>1057</v>
      </c>
      <c r="B1060" s="90"/>
      <c r="C1060" s="90"/>
      <c r="D1060" s="90"/>
      <c r="E1060" s="90"/>
      <c r="F1060" s="92"/>
      <c r="G1060" s="90"/>
      <c r="H1060" s="90"/>
      <c r="I1060" s="73"/>
    </row>
    <row r="1061">
      <c r="A1061" s="16">
        <f t="shared" si="3"/>
        <v>1058</v>
      </c>
      <c r="B1061" s="90"/>
      <c r="C1061" s="90"/>
      <c r="D1061" s="90"/>
      <c r="E1061" s="90"/>
      <c r="F1061" s="92"/>
      <c r="G1061" s="90"/>
      <c r="H1061" s="90"/>
      <c r="I1061" s="73"/>
    </row>
    <row r="1062">
      <c r="A1062" s="16">
        <f t="shared" si="3"/>
        <v>1059</v>
      </c>
      <c r="B1062" s="90"/>
      <c r="C1062" s="90"/>
      <c r="D1062" s="90"/>
      <c r="E1062" s="90"/>
      <c r="F1062" s="92"/>
      <c r="G1062" s="90"/>
      <c r="H1062" s="90"/>
      <c r="I1062" s="73"/>
    </row>
    <row r="1063">
      <c r="A1063" s="16">
        <f t="shared" si="3"/>
        <v>1060</v>
      </c>
      <c r="B1063" s="90"/>
      <c r="C1063" s="90"/>
      <c r="D1063" s="90"/>
      <c r="E1063" s="90"/>
      <c r="F1063" s="92"/>
      <c r="G1063" s="90"/>
      <c r="H1063" s="90"/>
      <c r="I1063" s="73"/>
    </row>
    <row r="1064">
      <c r="A1064" s="16">
        <f t="shared" si="3"/>
        <v>1061</v>
      </c>
      <c r="B1064" s="90"/>
      <c r="C1064" s="90"/>
      <c r="D1064" s="90"/>
      <c r="E1064" s="90"/>
      <c r="F1064" s="92"/>
      <c r="G1064" s="90"/>
      <c r="H1064" s="90"/>
      <c r="I1064" s="73"/>
    </row>
    <row r="1065">
      <c r="A1065" s="16">
        <f t="shared" si="3"/>
        <v>1062</v>
      </c>
      <c r="B1065" s="90"/>
      <c r="C1065" s="90"/>
      <c r="D1065" s="90"/>
      <c r="E1065" s="90"/>
      <c r="F1065" s="92"/>
      <c r="G1065" s="90"/>
      <c r="H1065" s="90"/>
      <c r="I1065" s="73"/>
    </row>
    <row r="1066">
      <c r="A1066" s="16">
        <f t="shared" si="3"/>
        <v>1063</v>
      </c>
      <c r="B1066" s="90"/>
      <c r="C1066" s="90"/>
      <c r="D1066" s="90"/>
      <c r="E1066" s="90"/>
      <c r="F1066" s="92"/>
      <c r="G1066" s="90"/>
      <c r="H1066" s="90"/>
      <c r="I1066" s="73"/>
    </row>
    <row r="1067">
      <c r="A1067" s="16">
        <f t="shared" si="3"/>
        <v>1064</v>
      </c>
      <c r="B1067" s="90"/>
      <c r="C1067" s="90"/>
      <c r="D1067" s="90"/>
      <c r="E1067" s="90"/>
      <c r="F1067" s="92"/>
      <c r="G1067" s="90"/>
      <c r="H1067" s="90"/>
      <c r="I1067" s="73"/>
    </row>
    <row r="1068">
      <c r="A1068" s="16">
        <f t="shared" si="3"/>
        <v>1065</v>
      </c>
      <c r="B1068" s="90"/>
      <c r="C1068" s="90"/>
      <c r="D1068" s="90"/>
      <c r="E1068" s="90"/>
      <c r="F1068" s="92"/>
      <c r="G1068" s="90"/>
      <c r="H1068" s="90"/>
      <c r="I1068" s="73"/>
    </row>
    <row r="1069">
      <c r="A1069" s="16">
        <f t="shared" si="3"/>
        <v>1066</v>
      </c>
      <c r="B1069" s="90"/>
      <c r="C1069" s="90"/>
      <c r="D1069" s="90"/>
      <c r="E1069" s="90"/>
      <c r="F1069" s="92"/>
      <c r="G1069" s="90"/>
      <c r="H1069" s="90"/>
      <c r="I1069" s="73"/>
    </row>
    <row r="1070">
      <c r="A1070" s="16">
        <f t="shared" si="3"/>
        <v>1067</v>
      </c>
      <c r="B1070" s="90"/>
      <c r="C1070" s="90"/>
      <c r="D1070" s="90"/>
      <c r="E1070" s="90"/>
      <c r="F1070" s="92"/>
      <c r="G1070" s="90"/>
      <c r="H1070" s="90"/>
      <c r="I1070" s="73"/>
    </row>
    <row r="1071">
      <c r="A1071" s="16">
        <f t="shared" si="3"/>
        <v>1068</v>
      </c>
      <c r="B1071" s="90"/>
      <c r="C1071" s="90"/>
      <c r="D1071" s="90"/>
      <c r="E1071" s="90"/>
      <c r="F1071" s="92"/>
      <c r="G1071" s="90"/>
      <c r="H1071" s="90"/>
      <c r="I1071" s="73"/>
    </row>
    <row r="1072">
      <c r="A1072" s="16">
        <f t="shared" si="3"/>
        <v>1069</v>
      </c>
      <c r="B1072" s="90"/>
      <c r="C1072" s="90"/>
      <c r="D1072" s="90"/>
      <c r="E1072" s="90"/>
      <c r="F1072" s="92"/>
      <c r="G1072" s="90"/>
      <c r="H1072" s="90"/>
      <c r="I1072" s="73"/>
    </row>
    <row r="1073">
      <c r="A1073" s="16">
        <f t="shared" si="3"/>
        <v>1070</v>
      </c>
      <c r="B1073" s="90"/>
      <c r="C1073" s="90"/>
      <c r="D1073" s="90"/>
      <c r="E1073" s="90"/>
      <c r="F1073" s="92"/>
      <c r="G1073" s="90"/>
      <c r="H1073" s="90"/>
      <c r="I1073" s="73"/>
    </row>
    <row r="1074">
      <c r="A1074" s="16">
        <f t="shared" si="3"/>
        <v>1071</v>
      </c>
      <c r="B1074" s="90"/>
      <c r="C1074" s="90"/>
      <c r="D1074" s="90"/>
      <c r="E1074" s="90"/>
      <c r="F1074" s="92"/>
      <c r="G1074" s="90"/>
      <c r="H1074" s="90"/>
      <c r="I1074" s="73"/>
    </row>
    <row r="1075">
      <c r="A1075" s="16">
        <f t="shared" si="3"/>
        <v>1072</v>
      </c>
      <c r="B1075" s="90"/>
      <c r="C1075" s="90"/>
      <c r="D1075" s="90"/>
      <c r="E1075" s="90"/>
      <c r="F1075" s="92"/>
      <c r="G1075" s="90"/>
      <c r="H1075" s="90"/>
      <c r="I1075" s="73"/>
    </row>
    <row r="1076">
      <c r="A1076" s="16">
        <f t="shared" si="3"/>
        <v>1073</v>
      </c>
      <c r="B1076" s="90"/>
      <c r="C1076" s="90"/>
      <c r="D1076" s="90"/>
      <c r="E1076" s="90"/>
      <c r="F1076" s="92"/>
      <c r="G1076" s="90"/>
      <c r="H1076" s="90"/>
      <c r="I1076" s="73"/>
    </row>
    <row r="1077">
      <c r="A1077" s="16">
        <f t="shared" si="3"/>
        <v>1074</v>
      </c>
      <c r="B1077" s="90"/>
      <c r="C1077" s="90"/>
      <c r="D1077" s="90"/>
      <c r="E1077" s="90"/>
      <c r="F1077" s="92"/>
      <c r="G1077" s="90"/>
      <c r="H1077" s="90"/>
      <c r="I1077" s="73"/>
    </row>
    <row r="1078">
      <c r="A1078" s="16">
        <f t="shared" si="3"/>
        <v>1075</v>
      </c>
      <c r="B1078" s="90"/>
      <c r="C1078" s="90"/>
      <c r="D1078" s="90"/>
      <c r="E1078" s="90"/>
      <c r="F1078" s="92"/>
      <c r="G1078" s="90"/>
      <c r="H1078" s="90"/>
      <c r="I1078" s="73"/>
    </row>
    <row r="1079">
      <c r="A1079" s="16">
        <f t="shared" si="3"/>
        <v>1076</v>
      </c>
      <c r="B1079" s="90"/>
      <c r="C1079" s="90"/>
      <c r="D1079" s="90"/>
      <c r="E1079" s="90"/>
      <c r="F1079" s="92"/>
      <c r="G1079" s="90"/>
      <c r="H1079" s="90"/>
      <c r="I1079" s="73"/>
    </row>
    <row r="1080">
      <c r="A1080" s="16">
        <f t="shared" si="3"/>
        <v>1077</v>
      </c>
      <c r="B1080" s="90"/>
      <c r="C1080" s="90"/>
      <c r="D1080" s="90"/>
      <c r="E1080" s="90"/>
      <c r="F1080" s="92"/>
      <c r="G1080" s="90"/>
      <c r="H1080" s="90"/>
      <c r="I1080" s="73"/>
    </row>
    <row r="1081">
      <c r="A1081" s="16">
        <f t="shared" si="3"/>
        <v>1078</v>
      </c>
      <c r="B1081" s="90"/>
      <c r="C1081" s="90"/>
      <c r="D1081" s="90"/>
      <c r="E1081" s="90"/>
      <c r="F1081" s="92"/>
      <c r="G1081" s="90"/>
      <c r="H1081" s="90"/>
      <c r="I1081" s="73"/>
    </row>
    <row r="1082">
      <c r="A1082" s="16">
        <f t="shared" si="3"/>
        <v>1079</v>
      </c>
      <c r="B1082" s="90"/>
      <c r="C1082" s="90"/>
      <c r="D1082" s="90"/>
      <c r="E1082" s="90"/>
      <c r="F1082" s="92"/>
      <c r="G1082" s="90"/>
      <c r="H1082" s="90"/>
      <c r="I1082" s="73"/>
    </row>
    <row r="1083">
      <c r="A1083" s="16">
        <f t="shared" si="3"/>
        <v>1080</v>
      </c>
      <c r="B1083" s="90"/>
      <c r="C1083" s="90"/>
      <c r="D1083" s="90"/>
      <c r="E1083" s="90"/>
      <c r="F1083" s="92"/>
      <c r="G1083" s="90"/>
      <c r="H1083" s="90"/>
      <c r="I1083" s="73"/>
    </row>
    <row r="1084">
      <c r="A1084" s="16">
        <f t="shared" si="3"/>
        <v>1081</v>
      </c>
      <c r="B1084" s="90"/>
      <c r="C1084" s="90"/>
      <c r="D1084" s="90"/>
      <c r="E1084" s="90"/>
      <c r="F1084" s="92"/>
      <c r="G1084" s="90"/>
      <c r="H1084" s="90"/>
      <c r="I1084" s="73"/>
    </row>
    <row r="1085">
      <c r="A1085" s="16">
        <f t="shared" si="3"/>
        <v>1082</v>
      </c>
      <c r="B1085" s="90"/>
      <c r="C1085" s="90"/>
      <c r="D1085" s="90"/>
      <c r="E1085" s="90"/>
      <c r="F1085" s="92"/>
      <c r="G1085" s="90"/>
      <c r="H1085" s="90"/>
      <c r="I1085" s="73"/>
    </row>
    <row r="1086">
      <c r="A1086" s="16">
        <f t="shared" si="3"/>
        <v>1083</v>
      </c>
      <c r="B1086" s="90"/>
      <c r="C1086" s="90"/>
      <c r="D1086" s="90"/>
      <c r="E1086" s="90"/>
      <c r="F1086" s="92"/>
      <c r="G1086" s="90"/>
      <c r="H1086" s="90"/>
      <c r="I1086" s="73"/>
    </row>
    <row r="1087">
      <c r="A1087" s="16">
        <f t="shared" si="3"/>
        <v>1084</v>
      </c>
      <c r="B1087" s="90"/>
      <c r="C1087" s="90"/>
      <c r="D1087" s="90"/>
      <c r="E1087" s="90"/>
      <c r="F1087" s="92"/>
      <c r="G1087" s="90"/>
      <c r="H1087" s="90"/>
      <c r="I1087" s="73"/>
    </row>
    <row r="1088">
      <c r="A1088" s="16">
        <f t="shared" si="3"/>
        <v>1085</v>
      </c>
      <c r="B1088" s="90"/>
      <c r="C1088" s="90"/>
      <c r="D1088" s="90"/>
      <c r="E1088" s="90"/>
      <c r="F1088" s="92"/>
      <c r="G1088" s="90"/>
      <c r="H1088" s="90"/>
      <c r="I1088" s="73"/>
    </row>
    <row r="1089">
      <c r="A1089" s="16">
        <f t="shared" si="3"/>
        <v>1086</v>
      </c>
      <c r="B1089" s="90"/>
      <c r="C1089" s="90"/>
      <c r="D1089" s="90"/>
      <c r="E1089" s="90"/>
      <c r="F1089" s="92"/>
      <c r="G1089" s="90"/>
      <c r="H1089" s="90"/>
      <c r="I1089" s="73"/>
    </row>
    <row r="1090">
      <c r="A1090" s="16">
        <f t="shared" si="3"/>
        <v>1087</v>
      </c>
      <c r="B1090" s="90"/>
      <c r="C1090" s="90"/>
      <c r="D1090" s="90"/>
      <c r="E1090" s="90"/>
      <c r="F1090" s="92"/>
      <c r="G1090" s="90"/>
      <c r="H1090" s="90"/>
      <c r="I1090" s="73"/>
    </row>
    <row r="1091">
      <c r="A1091" s="16">
        <f t="shared" si="3"/>
        <v>1088</v>
      </c>
      <c r="B1091" s="90"/>
      <c r="C1091" s="90"/>
      <c r="D1091" s="90"/>
      <c r="E1091" s="90"/>
      <c r="F1091" s="92"/>
      <c r="G1091" s="90"/>
      <c r="H1091" s="90"/>
      <c r="I1091" s="73"/>
    </row>
    <row r="1092">
      <c r="A1092" s="16">
        <f t="shared" si="3"/>
        <v>1089</v>
      </c>
      <c r="B1092" s="90"/>
      <c r="C1092" s="90"/>
      <c r="D1092" s="90"/>
      <c r="E1092" s="90"/>
      <c r="F1092" s="92"/>
      <c r="G1092" s="90"/>
      <c r="H1092" s="90"/>
      <c r="I1092" s="73"/>
    </row>
    <row r="1093">
      <c r="A1093" s="16">
        <f t="shared" si="3"/>
        <v>1090</v>
      </c>
      <c r="B1093" s="90"/>
      <c r="C1093" s="90"/>
      <c r="D1093" s="90"/>
      <c r="E1093" s="90"/>
      <c r="F1093" s="92"/>
      <c r="G1093" s="90"/>
      <c r="H1093" s="90"/>
      <c r="I1093" s="73"/>
    </row>
    <row r="1094">
      <c r="A1094" s="16">
        <f t="shared" si="3"/>
        <v>1091</v>
      </c>
      <c r="B1094" s="90"/>
      <c r="C1094" s="90"/>
      <c r="D1094" s="90"/>
      <c r="E1094" s="90"/>
      <c r="F1094" s="92"/>
      <c r="G1094" s="90"/>
      <c r="H1094" s="90"/>
      <c r="I1094" s="73"/>
    </row>
    <row r="1095">
      <c r="A1095" s="16">
        <f t="shared" si="3"/>
        <v>1092</v>
      </c>
      <c r="B1095" s="90"/>
      <c r="C1095" s="90"/>
      <c r="D1095" s="90"/>
      <c r="E1095" s="90"/>
      <c r="F1095" s="92"/>
      <c r="G1095" s="90"/>
      <c r="H1095" s="90"/>
      <c r="I1095" s="73"/>
    </row>
    <row r="1096">
      <c r="A1096" s="16">
        <f t="shared" si="3"/>
        <v>1093</v>
      </c>
      <c r="B1096" s="90"/>
      <c r="C1096" s="90"/>
      <c r="D1096" s="90"/>
      <c r="E1096" s="90"/>
      <c r="F1096" s="92"/>
      <c r="G1096" s="90"/>
      <c r="H1096" s="90"/>
      <c r="I1096" s="73"/>
    </row>
    <row r="1097">
      <c r="A1097" s="16">
        <f t="shared" si="3"/>
        <v>1094</v>
      </c>
      <c r="B1097" s="90"/>
      <c r="C1097" s="90"/>
      <c r="D1097" s="90"/>
      <c r="E1097" s="90"/>
      <c r="F1097" s="92"/>
      <c r="G1097" s="90"/>
      <c r="H1097" s="90"/>
      <c r="I1097" s="73"/>
    </row>
    <row r="1098">
      <c r="A1098" s="16">
        <f t="shared" si="3"/>
        <v>1095</v>
      </c>
      <c r="B1098" s="90"/>
      <c r="C1098" s="90"/>
      <c r="D1098" s="90"/>
      <c r="E1098" s="90"/>
      <c r="F1098" s="92"/>
      <c r="G1098" s="90"/>
      <c r="H1098" s="90"/>
      <c r="I1098" s="73"/>
    </row>
    <row r="1099">
      <c r="A1099" s="16">
        <f t="shared" si="3"/>
        <v>1096</v>
      </c>
      <c r="B1099" s="90"/>
      <c r="C1099" s="90"/>
      <c r="D1099" s="90"/>
      <c r="E1099" s="90"/>
      <c r="F1099" s="92"/>
      <c r="G1099" s="90"/>
      <c r="H1099" s="90"/>
      <c r="I1099" s="73"/>
    </row>
    <row r="1100">
      <c r="A1100" s="16">
        <f t="shared" si="3"/>
        <v>1097</v>
      </c>
      <c r="B1100" s="90"/>
      <c r="C1100" s="90"/>
      <c r="D1100" s="90"/>
      <c r="E1100" s="90"/>
      <c r="F1100" s="92"/>
      <c r="G1100" s="90"/>
      <c r="H1100" s="90"/>
      <c r="I1100" s="73"/>
    </row>
    <row r="1101">
      <c r="A1101" s="16">
        <f t="shared" si="3"/>
        <v>1098</v>
      </c>
      <c r="B1101" s="90"/>
      <c r="C1101" s="90"/>
      <c r="D1101" s="90"/>
      <c r="E1101" s="90"/>
      <c r="F1101" s="92"/>
      <c r="G1101" s="90"/>
      <c r="H1101" s="90"/>
      <c r="I1101" s="73"/>
    </row>
    <row r="1102">
      <c r="A1102" s="16">
        <f t="shared" si="3"/>
        <v>1099</v>
      </c>
      <c r="B1102" s="90"/>
      <c r="C1102" s="90"/>
      <c r="D1102" s="90"/>
      <c r="E1102" s="90"/>
      <c r="F1102" s="92"/>
      <c r="G1102" s="90"/>
      <c r="H1102" s="90"/>
      <c r="I1102" s="73"/>
    </row>
    <row r="1103">
      <c r="A1103" s="16">
        <f t="shared" si="3"/>
        <v>1100</v>
      </c>
      <c r="B1103" s="90"/>
      <c r="C1103" s="90"/>
      <c r="D1103" s="90"/>
      <c r="E1103" s="90"/>
      <c r="F1103" s="92"/>
      <c r="G1103" s="90"/>
      <c r="H1103" s="90"/>
      <c r="I1103" s="73"/>
    </row>
    <row r="1104">
      <c r="A1104" s="16">
        <f t="shared" si="3"/>
        <v>1101</v>
      </c>
      <c r="B1104" s="90"/>
      <c r="C1104" s="90"/>
      <c r="D1104" s="90"/>
      <c r="E1104" s="90"/>
      <c r="F1104" s="92"/>
      <c r="G1104" s="90"/>
      <c r="H1104" s="90"/>
      <c r="I1104" s="73"/>
    </row>
    <row r="1105">
      <c r="A1105" s="16">
        <f t="shared" si="3"/>
        <v>1102</v>
      </c>
      <c r="B1105" s="90"/>
      <c r="C1105" s="90"/>
      <c r="D1105" s="90"/>
      <c r="E1105" s="90"/>
      <c r="F1105" s="92"/>
      <c r="G1105" s="90"/>
      <c r="H1105" s="90"/>
      <c r="I1105" s="73"/>
    </row>
    <row r="1106">
      <c r="A1106" s="16">
        <f t="shared" si="3"/>
        <v>1103</v>
      </c>
      <c r="B1106" s="90"/>
      <c r="C1106" s="90"/>
      <c r="D1106" s="90"/>
      <c r="E1106" s="90"/>
      <c r="F1106" s="92"/>
      <c r="G1106" s="90"/>
      <c r="H1106" s="90"/>
      <c r="I1106" s="73"/>
    </row>
    <row r="1107">
      <c r="A1107" s="16">
        <f t="shared" si="3"/>
        <v>1104</v>
      </c>
      <c r="B1107" s="90"/>
      <c r="C1107" s="90"/>
      <c r="D1107" s="90"/>
      <c r="E1107" s="90"/>
      <c r="F1107" s="92"/>
      <c r="G1107" s="90"/>
      <c r="H1107" s="90"/>
      <c r="I1107" s="73"/>
    </row>
    <row r="1108">
      <c r="A1108" s="16">
        <f t="shared" si="3"/>
        <v>1105</v>
      </c>
      <c r="B1108" s="90"/>
      <c r="C1108" s="90"/>
      <c r="D1108" s="90"/>
      <c r="E1108" s="90"/>
      <c r="F1108" s="92"/>
      <c r="G1108" s="90"/>
      <c r="H1108" s="90"/>
      <c r="I1108" s="73"/>
    </row>
    <row r="1109">
      <c r="A1109" s="16">
        <f t="shared" si="3"/>
        <v>1106</v>
      </c>
      <c r="B1109" s="90"/>
      <c r="C1109" s="90"/>
      <c r="D1109" s="90"/>
      <c r="E1109" s="90"/>
      <c r="F1109" s="92"/>
      <c r="G1109" s="90"/>
      <c r="H1109" s="90"/>
      <c r="I1109" s="73"/>
    </row>
    <row r="1110">
      <c r="A1110" s="16">
        <f t="shared" si="3"/>
        <v>1107</v>
      </c>
      <c r="B1110" s="90"/>
      <c r="C1110" s="90"/>
      <c r="D1110" s="90"/>
      <c r="E1110" s="90"/>
      <c r="F1110" s="92"/>
      <c r="G1110" s="90"/>
      <c r="H1110" s="90"/>
      <c r="I1110" s="73"/>
    </row>
    <row r="1111">
      <c r="A1111" s="16">
        <f t="shared" si="3"/>
        <v>1108</v>
      </c>
      <c r="B1111" s="90"/>
      <c r="C1111" s="90"/>
      <c r="D1111" s="90"/>
      <c r="E1111" s="90"/>
      <c r="F1111" s="92"/>
      <c r="G1111" s="90"/>
      <c r="H1111" s="90"/>
      <c r="I1111" s="73"/>
    </row>
    <row r="1112">
      <c r="A1112" s="16">
        <f t="shared" si="3"/>
        <v>1109</v>
      </c>
      <c r="B1112" s="90"/>
      <c r="C1112" s="90"/>
      <c r="D1112" s="90"/>
      <c r="E1112" s="90"/>
      <c r="F1112" s="92"/>
      <c r="G1112" s="90"/>
      <c r="H1112" s="90"/>
      <c r="I1112" s="73"/>
    </row>
    <row r="1113">
      <c r="A1113" s="16">
        <f t="shared" si="3"/>
        <v>1110</v>
      </c>
      <c r="B1113" s="90"/>
      <c r="C1113" s="90"/>
      <c r="D1113" s="90"/>
      <c r="E1113" s="90"/>
      <c r="F1113" s="92"/>
      <c r="G1113" s="90"/>
      <c r="H1113" s="90"/>
      <c r="I1113" s="73"/>
    </row>
    <row r="1114">
      <c r="A1114" s="16">
        <f t="shared" si="3"/>
        <v>1111</v>
      </c>
      <c r="B1114" s="90"/>
      <c r="C1114" s="90"/>
      <c r="D1114" s="90"/>
      <c r="E1114" s="90"/>
      <c r="F1114" s="92"/>
      <c r="G1114" s="90"/>
      <c r="H1114" s="90"/>
      <c r="I1114" s="73"/>
    </row>
    <row r="1115">
      <c r="A1115" s="16">
        <f t="shared" si="3"/>
        <v>1112</v>
      </c>
      <c r="B1115" s="90"/>
      <c r="C1115" s="90"/>
      <c r="D1115" s="90"/>
      <c r="E1115" s="90"/>
      <c r="F1115" s="92"/>
      <c r="G1115" s="90"/>
      <c r="H1115" s="90"/>
      <c r="I1115" s="73"/>
    </row>
    <row r="1116">
      <c r="A1116" s="16">
        <f t="shared" si="3"/>
        <v>1113</v>
      </c>
      <c r="B1116" s="90"/>
      <c r="C1116" s="90"/>
      <c r="D1116" s="90"/>
      <c r="E1116" s="90"/>
      <c r="F1116" s="92"/>
      <c r="G1116" s="90"/>
      <c r="H1116" s="90"/>
      <c r="I1116" s="73"/>
    </row>
    <row r="1117">
      <c r="A1117" s="16">
        <f t="shared" si="3"/>
        <v>1114</v>
      </c>
      <c r="B1117" s="90"/>
      <c r="C1117" s="90"/>
      <c r="D1117" s="90"/>
      <c r="E1117" s="90"/>
      <c r="F1117" s="92"/>
      <c r="G1117" s="90"/>
      <c r="H1117" s="90"/>
      <c r="I1117" s="73"/>
    </row>
    <row r="1118">
      <c r="A1118" s="16">
        <f t="shared" si="3"/>
        <v>1115</v>
      </c>
      <c r="B1118" s="90"/>
      <c r="C1118" s="90"/>
      <c r="D1118" s="90"/>
      <c r="E1118" s="90"/>
      <c r="F1118" s="92"/>
      <c r="G1118" s="90"/>
      <c r="H1118" s="90"/>
      <c r="I1118" s="73"/>
    </row>
    <row r="1119">
      <c r="A1119" s="16">
        <f t="shared" si="3"/>
        <v>1116</v>
      </c>
      <c r="B1119" s="90"/>
      <c r="C1119" s="90"/>
      <c r="D1119" s="90"/>
      <c r="E1119" s="90"/>
      <c r="F1119" s="92"/>
      <c r="G1119" s="90"/>
      <c r="H1119" s="90"/>
      <c r="I1119" s="73"/>
    </row>
    <row r="1120">
      <c r="A1120" s="16">
        <f t="shared" si="3"/>
        <v>1117</v>
      </c>
      <c r="B1120" s="90"/>
      <c r="C1120" s="90"/>
      <c r="D1120" s="90"/>
      <c r="E1120" s="90"/>
      <c r="F1120" s="92"/>
      <c r="G1120" s="90"/>
      <c r="H1120" s="90"/>
      <c r="I1120" s="73"/>
    </row>
    <row r="1121">
      <c r="A1121" s="16">
        <f t="shared" si="3"/>
        <v>1118</v>
      </c>
      <c r="B1121" s="90"/>
      <c r="C1121" s="90"/>
      <c r="D1121" s="90"/>
      <c r="E1121" s="90"/>
      <c r="F1121" s="92"/>
      <c r="G1121" s="90"/>
      <c r="H1121" s="90"/>
      <c r="I1121" s="73"/>
    </row>
    <row r="1122">
      <c r="A1122" s="16">
        <f t="shared" si="3"/>
        <v>1119</v>
      </c>
      <c r="B1122" s="90"/>
      <c r="C1122" s="90"/>
      <c r="D1122" s="90"/>
      <c r="E1122" s="90"/>
      <c r="F1122" s="92"/>
      <c r="G1122" s="90"/>
      <c r="H1122" s="90"/>
      <c r="I1122" s="73"/>
    </row>
    <row r="1123">
      <c r="A1123" s="16">
        <f t="shared" si="3"/>
        <v>1120</v>
      </c>
      <c r="B1123" s="90"/>
      <c r="C1123" s="90"/>
      <c r="D1123" s="90"/>
      <c r="E1123" s="90"/>
      <c r="F1123" s="92"/>
      <c r="G1123" s="90"/>
      <c r="H1123" s="90"/>
      <c r="I1123" s="73"/>
    </row>
    <row r="1124">
      <c r="A1124" s="16">
        <f t="shared" si="3"/>
        <v>1121</v>
      </c>
      <c r="B1124" s="90"/>
      <c r="C1124" s="90"/>
      <c r="D1124" s="90"/>
      <c r="E1124" s="90"/>
      <c r="F1124" s="92"/>
      <c r="G1124" s="90"/>
      <c r="H1124" s="90"/>
      <c r="I1124" s="73"/>
    </row>
    <row r="1125">
      <c r="A1125" s="16">
        <f t="shared" si="3"/>
        <v>1122</v>
      </c>
      <c r="B1125" s="90"/>
      <c r="C1125" s="90"/>
      <c r="D1125" s="90"/>
      <c r="E1125" s="90"/>
      <c r="F1125" s="92"/>
      <c r="G1125" s="90"/>
      <c r="H1125" s="90"/>
      <c r="I1125" s="73"/>
    </row>
    <row r="1126">
      <c r="A1126" s="16">
        <f t="shared" si="3"/>
        <v>1123</v>
      </c>
      <c r="B1126" s="90"/>
      <c r="C1126" s="90"/>
      <c r="D1126" s="90"/>
      <c r="E1126" s="90"/>
      <c r="F1126" s="92"/>
      <c r="G1126" s="90"/>
      <c r="H1126" s="90"/>
      <c r="I1126" s="73"/>
    </row>
    <row r="1127">
      <c r="A1127" s="16">
        <f t="shared" si="3"/>
        <v>1124</v>
      </c>
      <c r="B1127" s="90"/>
      <c r="C1127" s="90"/>
      <c r="D1127" s="90"/>
      <c r="E1127" s="90"/>
      <c r="F1127" s="92"/>
      <c r="G1127" s="90"/>
      <c r="H1127" s="90"/>
      <c r="I1127" s="73"/>
    </row>
    <row r="1128">
      <c r="A1128" s="16">
        <f t="shared" si="3"/>
        <v>1125</v>
      </c>
      <c r="B1128" s="90"/>
      <c r="C1128" s="90"/>
      <c r="D1128" s="90"/>
      <c r="E1128" s="90"/>
      <c r="F1128" s="92"/>
      <c r="G1128" s="90"/>
      <c r="H1128" s="90"/>
      <c r="I1128" s="73"/>
    </row>
    <row r="1129">
      <c r="A1129" s="16">
        <f t="shared" si="3"/>
        <v>1126</v>
      </c>
      <c r="B1129" s="90"/>
      <c r="C1129" s="90"/>
      <c r="D1129" s="90"/>
      <c r="E1129" s="90"/>
      <c r="F1129" s="92"/>
      <c r="G1129" s="90"/>
      <c r="H1129" s="90"/>
      <c r="I1129" s="73"/>
    </row>
    <row r="1130">
      <c r="A1130" s="16">
        <f t="shared" si="3"/>
        <v>1127</v>
      </c>
      <c r="B1130" s="90"/>
      <c r="C1130" s="90"/>
      <c r="D1130" s="90"/>
      <c r="E1130" s="90"/>
      <c r="F1130" s="92"/>
      <c r="G1130" s="90"/>
      <c r="H1130" s="90"/>
      <c r="I1130" s="73"/>
    </row>
    <row r="1131">
      <c r="A1131" s="16">
        <f t="shared" si="3"/>
        <v>1128</v>
      </c>
      <c r="B1131" s="90"/>
      <c r="C1131" s="90"/>
      <c r="D1131" s="90"/>
      <c r="E1131" s="90"/>
      <c r="F1131" s="92"/>
      <c r="G1131" s="90"/>
      <c r="H1131" s="90"/>
      <c r="I1131" s="73"/>
    </row>
    <row r="1132">
      <c r="A1132" s="16">
        <f t="shared" si="3"/>
        <v>1129</v>
      </c>
      <c r="B1132" s="90"/>
      <c r="C1132" s="90"/>
      <c r="D1132" s="90"/>
      <c r="E1132" s="90"/>
      <c r="F1132" s="92"/>
      <c r="G1132" s="90"/>
      <c r="H1132" s="90"/>
      <c r="I1132" s="73"/>
    </row>
    <row r="1133">
      <c r="A1133" s="16">
        <f t="shared" si="3"/>
        <v>1130</v>
      </c>
      <c r="B1133" s="90"/>
      <c r="C1133" s="90"/>
      <c r="D1133" s="90"/>
      <c r="E1133" s="90"/>
      <c r="F1133" s="92"/>
      <c r="G1133" s="90"/>
      <c r="H1133" s="90"/>
      <c r="I1133" s="73"/>
    </row>
    <row r="1134">
      <c r="A1134" s="16">
        <f t="shared" si="3"/>
        <v>1131</v>
      </c>
      <c r="B1134" s="90"/>
      <c r="C1134" s="90"/>
      <c r="D1134" s="90"/>
      <c r="E1134" s="90"/>
      <c r="F1134" s="92"/>
      <c r="G1134" s="90"/>
      <c r="H1134" s="90"/>
      <c r="I1134" s="73"/>
    </row>
    <row r="1135">
      <c r="A1135" s="16">
        <f t="shared" si="3"/>
        <v>1132</v>
      </c>
      <c r="B1135" s="90"/>
      <c r="C1135" s="90"/>
      <c r="D1135" s="90"/>
      <c r="E1135" s="90"/>
      <c r="F1135" s="92"/>
      <c r="G1135" s="90"/>
      <c r="H1135" s="90"/>
      <c r="I1135" s="73"/>
    </row>
    <row r="1136">
      <c r="A1136" s="16">
        <f t="shared" si="3"/>
        <v>1133</v>
      </c>
      <c r="B1136" s="90"/>
      <c r="C1136" s="90"/>
      <c r="D1136" s="90"/>
      <c r="E1136" s="90"/>
      <c r="F1136" s="92"/>
      <c r="G1136" s="90"/>
      <c r="H1136" s="90"/>
      <c r="I1136" s="73"/>
    </row>
    <row r="1137">
      <c r="A1137" s="16">
        <f t="shared" si="3"/>
        <v>1134</v>
      </c>
      <c r="B1137" s="90"/>
      <c r="C1137" s="90"/>
      <c r="D1137" s="90"/>
      <c r="E1137" s="90"/>
      <c r="F1137" s="92"/>
      <c r="G1137" s="90"/>
      <c r="H1137" s="90"/>
      <c r="I1137" s="73"/>
    </row>
    <row r="1138">
      <c r="A1138" s="16">
        <f t="shared" si="3"/>
        <v>1135</v>
      </c>
      <c r="B1138" s="90"/>
      <c r="C1138" s="90"/>
      <c r="D1138" s="90"/>
      <c r="E1138" s="90"/>
      <c r="F1138" s="92"/>
      <c r="G1138" s="90"/>
      <c r="H1138" s="90"/>
      <c r="I1138" s="73"/>
    </row>
    <row r="1139">
      <c r="A1139" s="16">
        <f t="shared" si="3"/>
        <v>1136</v>
      </c>
      <c r="B1139" s="90"/>
      <c r="C1139" s="90"/>
      <c r="D1139" s="90"/>
      <c r="E1139" s="90"/>
      <c r="F1139" s="92"/>
      <c r="G1139" s="90"/>
      <c r="H1139" s="90"/>
      <c r="I1139" s="73"/>
    </row>
    <row r="1140">
      <c r="A1140" s="16">
        <f t="shared" si="3"/>
        <v>1137</v>
      </c>
      <c r="B1140" s="90"/>
      <c r="C1140" s="90"/>
      <c r="D1140" s="90"/>
      <c r="E1140" s="90"/>
      <c r="F1140" s="92"/>
      <c r="G1140" s="90"/>
      <c r="H1140" s="90"/>
      <c r="I1140" s="73"/>
    </row>
    <row r="1141">
      <c r="A1141" s="16">
        <f t="shared" si="3"/>
        <v>1138</v>
      </c>
      <c r="B1141" s="90"/>
      <c r="C1141" s="90"/>
      <c r="D1141" s="90"/>
      <c r="E1141" s="90"/>
      <c r="F1141" s="92"/>
      <c r="G1141" s="90"/>
      <c r="H1141" s="90"/>
      <c r="I1141" s="73"/>
    </row>
    <row r="1142">
      <c r="A1142" s="16">
        <f t="shared" si="3"/>
        <v>1139</v>
      </c>
      <c r="B1142" s="90"/>
      <c r="C1142" s="90"/>
      <c r="D1142" s="90"/>
      <c r="E1142" s="90"/>
      <c r="F1142" s="92"/>
      <c r="G1142" s="90"/>
      <c r="H1142" s="90"/>
      <c r="I1142" s="73"/>
    </row>
    <row r="1143">
      <c r="A1143" s="16">
        <f t="shared" si="3"/>
        <v>1140</v>
      </c>
      <c r="B1143" s="90"/>
      <c r="C1143" s="90"/>
      <c r="D1143" s="90"/>
      <c r="E1143" s="90"/>
      <c r="F1143" s="92"/>
      <c r="G1143" s="90"/>
      <c r="H1143" s="90"/>
      <c r="I1143" s="73"/>
    </row>
    <row r="1144">
      <c r="A1144" s="16">
        <f t="shared" si="3"/>
        <v>1141</v>
      </c>
      <c r="B1144" s="90"/>
      <c r="C1144" s="90"/>
      <c r="D1144" s="90"/>
      <c r="E1144" s="90"/>
      <c r="F1144" s="92"/>
      <c r="G1144" s="90"/>
      <c r="H1144" s="90"/>
      <c r="I1144" s="73"/>
    </row>
    <row r="1145">
      <c r="A1145" s="16">
        <f t="shared" si="3"/>
        <v>1142</v>
      </c>
      <c r="B1145" s="90"/>
      <c r="C1145" s="90"/>
      <c r="D1145" s="90"/>
      <c r="E1145" s="90"/>
      <c r="F1145" s="92"/>
      <c r="G1145" s="90"/>
      <c r="H1145" s="90"/>
      <c r="I1145" s="73"/>
    </row>
    <row r="1146">
      <c r="A1146" s="16">
        <f t="shared" si="3"/>
        <v>1143</v>
      </c>
      <c r="B1146" s="90"/>
      <c r="C1146" s="90"/>
      <c r="D1146" s="90"/>
      <c r="E1146" s="90"/>
      <c r="F1146" s="92"/>
      <c r="G1146" s="90"/>
      <c r="H1146" s="90"/>
      <c r="I1146" s="73"/>
    </row>
    <row r="1147">
      <c r="A1147" s="16">
        <f t="shared" si="3"/>
        <v>1144</v>
      </c>
      <c r="B1147" s="90"/>
      <c r="C1147" s="90"/>
      <c r="D1147" s="90"/>
      <c r="E1147" s="90"/>
      <c r="F1147" s="92"/>
      <c r="G1147" s="90"/>
      <c r="H1147" s="90"/>
      <c r="I1147" s="73"/>
    </row>
    <row r="1148">
      <c r="A1148" s="16">
        <f t="shared" si="3"/>
        <v>1145</v>
      </c>
      <c r="B1148" s="90"/>
      <c r="C1148" s="90"/>
      <c r="D1148" s="90"/>
      <c r="E1148" s="90"/>
      <c r="F1148" s="92"/>
      <c r="G1148" s="90"/>
      <c r="H1148" s="90"/>
      <c r="I1148" s="73"/>
    </row>
    <row r="1149">
      <c r="A1149" s="16">
        <f t="shared" si="3"/>
        <v>1146</v>
      </c>
      <c r="B1149" s="90"/>
      <c r="C1149" s="90"/>
      <c r="D1149" s="90"/>
      <c r="E1149" s="90"/>
      <c r="F1149" s="92"/>
      <c r="G1149" s="90"/>
      <c r="H1149" s="90"/>
      <c r="I1149" s="73"/>
    </row>
    <row r="1150">
      <c r="A1150" s="16">
        <f t="shared" si="3"/>
        <v>1147</v>
      </c>
      <c r="B1150" s="90"/>
      <c r="C1150" s="90"/>
      <c r="D1150" s="90"/>
      <c r="E1150" s="90"/>
      <c r="F1150" s="92"/>
      <c r="G1150" s="90"/>
      <c r="H1150" s="90"/>
      <c r="I1150" s="73"/>
    </row>
    <row r="1151">
      <c r="A1151" s="16">
        <f t="shared" si="3"/>
        <v>1148</v>
      </c>
      <c r="B1151" s="90"/>
      <c r="C1151" s="90"/>
      <c r="D1151" s="90"/>
      <c r="E1151" s="90"/>
      <c r="F1151" s="92"/>
      <c r="G1151" s="90"/>
      <c r="H1151" s="90"/>
      <c r="I1151" s="73"/>
    </row>
    <row r="1152">
      <c r="A1152" s="16">
        <f t="shared" si="3"/>
        <v>1149</v>
      </c>
      <c r="B1152" s="90"/>
      <c r="C1152" s="90"/>
      <c r="D1152" s="90"/>
      <c r="E1152" s="90"/>
      <c r="F1152" s="92"/>
      <c r="G1152" s="90"/>
      <c r="H1152" s="90"/>
      <c r="I1152" s="73"/>
    </row>
    <row r="1153">
      <c r="A1153" s="16">
        <f t="shared" si="3"/>
        <v>1150</v>
      </c>
      <c r="B1153" s="90"/>
      <c r="C1153" s="90"/>
      <c r="D1153" s="90"/>
      <c r="E1153" s="90"/>
      <c r="F1153" s="92"/>
      <c r="G1153" s="90"/>
      <c r="H1153" s="90"/>
      <c r="I1153" s="73"/>
    </row>
    <row r="1154">
      <c r="A1154" s="16">
        <f t="shared" si="3"/>
        <v>1151</v>
      </c>
      <c r="B1154" s="90"/>
      <c r="C1154" s="90"/>
      <c r="D1154" s="90"/>
      <c r="E1154" s="90"/>
      <c r="F1154" s="92"/>
      <c r="G1154" s="90"/>
      <c r="H1154" s="90"/>
      <c r="I1154" s="73"/>
    </row>
    <row r="1155">
      <c r="A1155" s="16">
        <f t="shared" si="3"/>
        <v>1152</v>
      </c>
      <c r="B1155" s="90"/>
      <c r="C1155" s="90"/>
      <c r="D1155" s="90"/>
      <c r="E1155" s="90"/>
      <c r="F1155" s="92"/>
      <c r="G1155" s="90"/>
      <c r="H1155" s="90"/>
      <c r="I1155" s="73"/>
    </row>
    <row r="1156">
      <c r="A1156" s="16">
        <f t="shared" si="3"/>
        <v>1153</v>
      </c>
      <c r="B1156" s="90"/>
      <c r="C1156" s="90"/>
      <c r="D1156" s="90"/>
      <c r="E1156" s="90"/>
      <c r="F1156" s="92"/>
      <c r="G1156" s="90"/>
      <c r="H1156" s="90"/>
      <c r="I1156" s="73"/>
    </row>
    <row r="1157">
      <c r="A1157" s="16">
        <f t="shared" si="3"/>
        <v>1154</v>
      </c>
      <c r="B1157" s="90"/>
      <c r="C1157" s="90"/>
      <c r="D1157" s="90"/>
      <c r="E1157" s="90"/>
      <c r="F1157" s="92"/>
      <c r="G1157" s="90"/>
      <c r="H1157" s="90"/>
      <c r="I1157" s="73"/>
    </row>
    <row r="1158">
      <c r="A1158" s="16">
        <f t="shared" si="3"/>
        <v>1155</v>
      </c>
      <c r="B1158" s="90"/>
      <c r="C1158" s="90"/>
      <c r="D1158" s="90"/>
      <c r="E1158" s="90"/>
      <c r="F1158" s="92"/>
      <c r="G1158" s="90"/>
      <c r="H1158" s="90"/>
      <c r="I1158" s="73"/>
    </row>
    <row r="1159">
      <c r="A1159" s="16">
        <f t="shared" si="3"/>
        <v>1156</v>
      </c>
      <c r="B1159" s="90"/>
      <c r="C1159" s="90"/>
      <c r="D1159" s="90"/>
      <c r="E1159" s="90"/>
      <c r="F1159" s="92"/>
      <c r="G1159" s="90"/>
      <c r="H1159" s="90"/>
      <c r="I1159" s="73"/>
    </row>
    <row r="1160">
      <c r="A1160" s="16">
        <f t="shared" si="3"/>
        <v>1157</v>
      </c>
      <c r="B1160" s="90"/>
      <c r="C1160" s="90"/>
      <c r="D1160" s="90"/>
      <c r="E1160" s="90"/>
      <c r="F1160" s="92"/>
      <c r="G1160" s="90"/>
      <c r="H1160" s="90"/>
      <c r="I1160" s="73"/>
    </row>
    <row r="1161">
      <c r="A1161" s="16">
        <f t="shared" si="3"/>
        <v>1158</v>
      </c>
      <c r="B1161" s="90"/>
      <c r="C1161" s="90"/>
      <c r="D1161" s="90"/>
      <c r="E1161" s="90"/>
      <c r="F1161" s="92"/>
      <c r="G1161" s="90"/>
      <c r="H1161" s="90"/>
      <c r="I1161" s="73"/>
    </row>
    <row r="1162">
      <c r="A1162" s="16">
        <f t="shared" si="3"/>
        <v>1159</v>
      </c>
      <c r="B1162" s="90"/>
      <c r="C1162" s="90"/>
      <c r="D1162" s="90"/>
      <c r="E1162" s="90"/>
      <c r="F1162" s="92"/>
      <c r="G1162" s="90"/>
      <c r="H1162" s="90"/>
      <c r="I1162" s="73"/>
    </row>
    <row r="1163">
      <c r="A1163" s="16">
        <f t="shared" si="3"/>
        <v>1160</v>
      </c>
      <c r="B1163" s="90"/>
      <c r="C1163" s="90"/>
      <c r="D1163" s="90"/>
      <c r="E1163" s="90"/>
      <c r="F1163" s="92"/>
      <c r="G1163" s="90"/>
      <c r="H1163" s="90"/>
      <c r="I1163" s="73"/>
    </row>
    <row r="1164">
      <c r="A1164" s="16">
        <f t="shared" si="3"/>
        <v>1161</v>
      </c>
      <c r="B1164" s="90"/>
      <c r="C1164" s="90"/>
      <c r="D1164" s="90"/>
      <c r="E1164" s="90"/>
      <c r="F1164" s="92"/>
      <c r="G1164" s="90"/>
      <c r="H1164" s="90"/>
      <c r="I1164" s="73"/>
    </row>
    <row r="1165">
      <c r="A1165" s="16">
        <f t="shared" si="3"/>
        <v>1162</v>
      </c>
      <c r="B1165" s="90"/>
      <c r="C1165" s="90"/>
      <c r="D1165" s="90"/>
      <c r="E1165" s="90"/>
      <c r="F1165" s="92"/>
      <c r="G1165" s="90"/>
      <c r="H1165" s="90"/>
      <c r="I1165" s="73"/>
    </row>
    <row r="1166">
      <c r="A1166" s="16">
        <f t="shared" si="3"/>
        <v>1163</v>
      </c>
      <c r="B1166" s="90"/>
      <c r="C1166" s="90"/>
      <c r="D1166" s="90"/>
      <c r="E1166" s="90"/>
      <c r="F1166" s="92"/>
      <c r="G1166" s="90"/>
      <c r="H1166" s="90"/>
      <c r="I1166" s="73"/>
    </row>
    <row r="1167">
      <c r="A1167" s="16">
        <f t="shared" si="3"/>
        <v>1164</v>
      </c>
      <c r="B1167" s="90"/>
      <c r="C1167" s="90"/>
      <c r="D1167" s="90"/>
      <c r="E1167" s="90"/>
      <c r="F1167" s="92"/>
      <c r="G1167" s="90"/>
      <c r="H1167" s="90"/>
      <c r="I1167" s="73"/>
    </row>
    <row r="1168">
      <c r="A1168" s="16">
        <f t="shared" si="3"/>
        <v>1165</v>
      </c>
      <c r="B1168" s="90"/>
      <c r="C1168" s="90"/>
      <c r="D1168" s="90"/>
      <c r="E1168" s="90"/>
      <c r="F1168" s="92"/>
      <c r="G1168" s="90"/>
      <c r="H1168" s="90"/>
      <c r="I1168" s="73"/>
    </row>
    <row r="1169">
      <c r="A1169" s="16">
        <f t="shared" si="3"/>
        <v>1166</v>
      </c>
      <c r="B1169" s="90"/>
      <c r="C1169" s="90"/>
      <c r="D1169" s="90"/>
      <c r="E1169" s="90"/>
      <c r="F1169" s="92"/>
      <c r="G1169" s="90"/>
      <c r="H1169" s="90"/>
      <c r="I1169" s="73"/>
    </row>
    <row r="1170">
      <c r="A1170" s="16">
        <f t="shared" si="3"/>
        <v>1167</v>
      </c>
      <c r="B1170" s="90"/>
      <c r="C1170" s="90"/>
      <c r="D1170" s="90"/>
      <c r="E1170" s="90"/>
      <c r="F1170" s="92"/>
      <c r="G1170" s="90"/>
      <c r="H1170" s="90"/>
      <c r="I1170" s="73"/>
    </row>
    <row r="1171">
      <c r="A1171" s="16">
        <f t="shared" si="3"/>
        <v>1168</v>
      </c>
      <c r="B1171" s="90"/>
      <c r="C1171" s="90"/>
      <c r="D1171" s="90"/>
      <c r="E1171" s="90"/>
      <c r="F1171" s="92"/>
      <c r="G1171" s="90"/>
      <c r="H1171" s="90"/>
      <c r="I1171" s="73"/>
    </row>
    <row r="1172">
      <c r="A1172" s="16">
        <f t="shared" si="3"/>
        <v>1169</v>
      </c>
      <c r="B1172" s="90"/>
      <c r="C1172" s="90"/>
      <c r="D1172" s="90"/>
      <c r="E1172" s="90"/>
      <c r="F1172" s="92"/>
      <c r="G1172" s="90"/>
      <c r="H1172" s="90"/>
      <c r="I1172" s="73"/>
    </row>
    <row r="1173">
      <c r="A1173" s="16">
        <f t="shared" si="3"/>
        <v>1170</v>
      </c>
      <c r="B1173" s="90"/>
      <c r="C1173" s="90"/>
      <c r="D1173" s="90"/>
      <c r="E1173" s="90"/>
      <c r="F1173" s="92"/>
      <c r="G1173" s="90"/>
      <c r="H1173" s="90"/>
      <c r="I1173" s="73"/>
    </row>
    <row r="1174">
      <c r="A1174" s="16">
        <f t="shared" si="3"/>
        <v>1171</v>
      </c>
      <c r="B1174" s="90"/>
      <c r="C1174" s="90"/>
      <c r="D1174" s="90"/>
      <c r="E1174" s="90"/>
      <c r="F1174" s="92"/>
      <c r="G1174" s="90"/>
      <c r="H1174" s="90"/>
      <c r="I1174" s="73"/>
    </row>
    <row r="1175">
      <c r="A1175" s="16">
        <f t="shared" si="3"/>
        <v>1172</v>
      </c>
      <c r="B1175" s="90"/>
      <c r="C1175" s="90"/>
      <c r="D1175" s="90"/>
      <c r="E1175" s="90"/>
      <c r="F1175" s="92"/>
      <c r="G1175" s="90"/>
      <c r="H1175" s="90"/>
      <c r="I1175" s="73"/>
    </row>
    <row r="1176">
      <c r="A1176" s="16">
        <f t="shared" si="3"/>
        <v>1173</v>
      </c>
      <c r="B1176" s="90"/>
      <c r="C1176" s="90"/>
      <c r="D1176" s="90"/>
      <c r="E1176" s="90"/>
      <c r="F1176" s="92"/>
      <c r="G1176" s="90"/>
      <c r="H1176" s="90"/>
      <c r="I1176" s="73"/>
    </row>
    <row r="1177">
      <c r="A1177" s="16">
        <f t="shared" si="3"/>
        <v>1174</v>
      </c>
      <c r="B1177" s="90"/>
      <c r="C1177" s="90"/>
      <c r="D1177" s="90"/>
      <c r="E1177" s="90"/>
      <c r="F1177" s="92"/>
      <c r="G1177" s="90"/>
      <c r="H1177" s="90"/>
      <c r="I1177" s="73"/>
    </row>
    <row r="1178">
      <c r="A1178" s="16">
        <f t="shared" si="3"/>
        <v>1175</v>
      </c>
      <c r="B1178" s="90"/>
      <c r="C1178" s="90"/>
      <c r="D1178" s="90"/>
      <c r="E1178" s="90"/>
      <c r="F1178" s="92"/>
      <c r="G1178" s="90"/>
      <c r="H1178" s="90"/>
      <c r="I1178" s="73"/>
    </row>
    <row r="1179">
      <c r="A1179" s="16">
        <f t="shared" si="3"/>
        <v>1176</v>
      </c>
      <c r="B1179" s="90"/>
      <c r="C1179" s="90"/>
      <c r="D1179" s="90"/>
      <c r="E1179" s="90"/>
      <c r="F1179" s="92"/>
      <c r="G1179" s="90"/>
      <c r="H1179" s="90"/>
      <c r="I1179" s="73"/>
    </row>
    <row r="1180">
      <c r="A1180" s="16">
        <f t="shared" si="3"/>
        <v>1177</v>
      </c>
      <c r="B1180" s="90"/>
      <c r="C1180" s="90"/>
      <c r="D1180" s="90"/>
      <c r="E1180" s="90"/>
      <c r="F1180" s="92"/>
      <c r="G1180" s="90"/>
      <c r="H1180" s="90"/>
      <c r="I1180" s="73"/>
    </row>
    <row r="1181">
      <c r="A1181" s="16">
        <f t="shared" si="3"/>
        <v>1178</v>
      </c>
      <c r="B1181" s="90"/>
      <c r="C1181" s="90"/>
      <c r="D1181" s="90"/>
      <c r="E1181" s="90"/>
      <c r="F1181" s="92"/>
      <c r="G1181" s="90"/>
      <c r="H1181" s="90"/>
      <c r="I1181" s="73"/>
    </row>
    <row r="1182">
      <c r="A1182" s="16">
        <f t="shared" si="3"/>
        <v>1179</v>
      </c>
      <c r="B1182" s="90"/>
      <c r="C1182" s="90"/>
      <c r="D1182" s="90"/>
      <c r="E1182" s="90"/>
      <c r="F1182" s="92"/>
      <c r="G1182" s="90"/>
      <c r="H1182" s="90"/>
      <c r="I1182" s="73"/>
    </row>
    <row r="1183">
      <c r="A1183" s="16">
        <f t="shared" si="3"/>
        <v>1180</v>
      </c>
      <c r="B1183" s="90"/>
      <c r="C1183" s="90"/>
      <c r="D1183" s="90"/>
      <c r="E1183" s="90"/>
      <c r="F1183" s="92"/>
      <c r="G1183" s="90"/>
      <c r="H1183" s="90"/>
      <c r="I1183" s="73"/>
    </row>
    <row r="1184">
      <c r="A1184" s="16">
        <f t="shared" si="3"/>
        <v>1181</v>
      </c>
      <c r="B1184" s="90"/>
      <c r="C1184" s="90"/>
      <c r="D1184" s="90"/>
      <c r="E1184" s="90"/>
      <c r="F1184" s="92"/>
      <c r="G1184" s="90"/>
      <c r="H1184" s="90"/>
      <c r="I1184" s="73"/>
    </row>
    <row r="1185">
      <c r="A1185" s="16">
        <f t="shared" si="3"/>
        <v>1182</v>
      </c>
      <c r="B1185" s="90"/>
      <c r="C1185" s="90"/>
      <c r="D1185" s="90"/>
      <c r="E1185" s="90"/>
      <c r="F1185" s="92"/>
      <c r="G1185" s="90"/>
      <c r="H1185" s="90"/>
      <c r="I1185" s="73"/>
    </row>
    <row r="1186">
      <c r="A1186" s="16">
        <f t="shared" si="3"/>
        <v>1183</v>
      </c>
      <c r="B1186" s="90"/>
      <c r="C1186" s="90"/>
      <c r="D1186" s="90"/>
      <c r="E1186" s="90"/>
      <c r="F1186" s="92"/>
      <c r="G1186" s="90"/>
      <c r="H1186" s="90"/>
      <c r="I1186" s="73"/>
    </row>
    <row r="1187">
      <c r="A1187" s="16">
        <f t="shared" si="3"/>
        <v>1184</v>
      </c>
      <c r="B1187" s="90"/>
      <c r="C1187" s="90"/>
      <c r="D1187" s="90"/>
      <c r="E1187" s="90"/>
      <c r="F1187" s="92"/>
      <c r="G1187" s="90"/>
      <c r="H1187" s="90"/>
      <c r="I1187" s="73"/>
    </row>
    <row r="1188">
      <c r="A1188" s="16">
        <f t="shared" si="3"/>
        <v>1185</v>
      </c>
      <c r="B1188" s="90"/>
      <c r="C1188" s="90"/>
      <c r="D1188" s="90"/>
      <c r="E1188" s="90"/>
      <c r="F1188" s="92"/>
      <c r="G1188" s="90"/>
      <c r="H1188" s="90"/>
      <c r="I1188" s="73"/>
    </row>
    <row r="1189">
      <c r="A1189" s="16">
        <f t="shared" si="3"/>
        <v>1186</v>
      </c>
      <c r="B1189" s="90"/>
      <c r="C1189" s="90"/>
      <c r="D1189" s="90"/>
      <c r="E1189" s="90"/>
      <c r="F1189" s="92"/>
      <c r="G1189" s="90"/>
      <c r="H1189" s="90"/>
      <c r="I1189" s="73"/>
    </row>
    <row r="1190">
      <c r="A1190" s="16">
        <f t="shared" si="3"/>
        <v>1187</v>
      </c>
      <c r="B1190" s="90"/>
      <c r="C1190" s="90"/>
      <c r="D1190" s="90"/>
      <c r="E1190" s="90"/>
      <c r="F1190" s="92"/>
      <c r="G1190" s="90"/>
      <c r="H1190" s="90"/>
      <c r="I1190" s="73"/>
    </row>
    <row r="1191">
      <c r="A1191" s="16">
        <f t="shared" si="3"/>
        <v>1188</v>
      </c>
      <c r="B1191" s="90"/>
      <c r="C1191" s="90"/>
      <c r="D1191" s="90"/>
      <c r="E1191" s="90"/>
      <c r="F1191" s="92"/>
      <c r="G1191" s="90"/>
      <c r="H1191" s="90"/>
      <c r="I1191" s="73"/>
    </row>
    <row r="1192">
      <c r="A1192" s="16">
        <f t="shared" si="3"/>
        <v>1189</v>
      </c>
      <c r="B1192" s="90"/>
      <c r="C1192" s="90"/>
      <c r="D1192" s="90"/>
      <c r="E1192" s="90"/>
      <c r="F1192" s="92"/>
      <c r="G1192" s="90"/>
      <c r="H1192" s="90"/>
      <c r="I1192" s="73"/>
    </row>
    <row r="1193">
      <c r="A1193" s="16">
        <f t="shared" si="3"/>
        <v>1190</v>
      </c>
      <c r="B1193" s="90"/>
      <c r="C1193" s="90"/>
      <c r="D1193" s="90"/>
      <c r="E1193" s="90"/>
      <c r="F1193" s="92"/>
      <c r="G1193" s="90"/>
      <c r="H1193" s="90"/>
      <c r="I1193" s="73"/>
    </row>
    <row r="1194">
      <c r="A1194" s="16">
        <f t="shared" si="3"/>
        <v>1191</v>
      </c>
      <c r="B1194" s="90"/>
      <c r="C1194" s="90"/>
      <c r="D1194" s="90"/>
      <c r="E1194" s="90"/>
      <c r="F1194" s="92"/>
      <c r="G1194" s="90"/>
      <c r="H1194" s="90"/>
      <c r="I1194" s="73"/>
    </row>
    <row r="1195">
      <c r="A1195" s="16">
        <f t="shared" si="3"/>
        <v>1192</v>
      </c>
      <c r="B1195" s="90"/>
      <c r="C1195" s="90"/>
      <c r="D1195" s="90"/>
      <c r="E1195" s="90"/>
      <c r="F1195" s="92"/>
      <c r="G1195" s="90"/>
      <c r="H1195" s="90"/>
      <c r="I1195" s="73"/>
    </row>
    <row r="1196">
      <c r="A1196" s="16">
        <f t="shared" si="3"/>
        <v>1193</v>
      </c>
      <c r="B1196" s="90"/>
      <c r="C1196" s="90"/>
      <c r="D1196" s="90"/>
      <c r="E1196" s="90"/>
      <c r="F1196" s="92"/>
      <c r="G1196" s="90"/>
      <c r="H1196" s="90"/>
      <c r="I1196" s="73"/>
    </row>
    <row r="1197">
      <c r="A1197" s="16">
        <f t="shared" si="3"/>
        <v>1194</v>
      </c>
      <c r="B1197" s="90"/>
      <c r="C1197" s="90"/>
      <c r="D1197" s="90"/>
      <c r="E1197" s="90"/>
      <c r="F1197" s="92"/>
      <c r="G1197" s="90"/>
      <c r="H1197" s="90"/>
      <c r="I1197" s="73"/>
    </row>
    <row r="1198">
      <c r="A1198" s="16">
        <f t="shared" si="3"/>
        <v>1195</v>
      </c>
      <c r="B1198" s="90"/>
      <c r="C1198" s="90"/>
      <c r="D1198" s="90"/>
      <c r="E1198" s="90"/>
      <c r="F1198" s="92"/>
      <c r="G1198" s="90"/>
      <c r="H1198" s="90"/>
      <c r="I1198" s="73"/>
    </row>
    <row r="1199">
      <c r="A1199" s="16">
        <f t="shared" si="3"/>
        <v>1196</v>
      </c>
      <c r="B1199" s="90"/>
      <c r="C1199" s="90"/>
      <c r="D1199" s="90"/>
      <c r="E1199" s="90"/>
      <c r="F1199" s="92"/>
      <c r="G1199" s="90"/>
      <c r="H1199" s="90"/>
      <c r="I1199" s="73"/>
    </row>
    <row r="1200">
      <c r="A1200" s="16">
        <f t="shared" si="3"/>
        <v>1197</v>
      </c>
      <c r="B1200" s="90"/>
      <c r="C1200" s="90"/>
      <c r="D1200" s="90"/>
      <c r="E1200" s="90"/>
      <c r="F1200" s="92"/>
      <c r="G1200" s="90"/>
      <c r="H1200" s="90"/>
      <c r="I1200" s="73"/>
    </row>
    <row r="1201">
      <c r="A1201" s="16">
        <f t="shared" si="3"/>
        <v>1198</v>
      </c>
      <c r="B1201" s="90"/>
      <c r="C1201" s="90"/>
      <c r="D1201" s="90"/>
      <c r="E1201" s="90"/>
      <c r="F1201" s="92"/>
      <c r="G1201" s="90"/>
      <c r="H1201" s="90"/>
      <c r="I1201" s="73"/>
    </row>
    <row r="1202">
      <c r="A1202" s="16">
        <f t="shared" si="3"/>
        <v>1199</v>
      </c>
      <c r="B1202" s="90"/>
      <c r="C1202" s="90"/>
      <c r="D1202" s="90"/>
      <c r="E1202" s="90"/>
      <c r="F1202" s="92"/>
      <c r="G1202" s="90"/>
      <c r="H1202" s="90"/>
      <c r="I1202" s="73"/>
    </row>
    <row r="1203">
      <c r="A1203" s="16">
        <f t="shared" si="3"/>
        <v>1200</v>
      </c>
      <c r="B1203" s="90"/>
      <c r="C1203" s="90"/>
      <c r="D1203" s="90"/>
      <c r="E1203" s="90"/>
      <c r="F1203" s="92"/>
      <c r="G1203" s="90"/>
      <c r="H1203" s="90"/>
      <c r="I1203" s="73"/>
    </row>
    <row r="1204">
      <c r="A1204" s="16">
        <f t="shared" si="3"/>
        <v>1201</v>
      </c>
      <c r="B1204" s="90"/>
      <c r="C1204" s="90"/>
      <c r="D1204" s="90"/>
      <c r="E1204" s="90"/>
      <c r="F1204" s="92"/>
      <c r="G1204" s="90"/>
      <c r="H1204" s="90"/>
      <c r="I1204" s="73"/>
    </row>
    <row r="1205">
      <c r="A1205" s="16">
        <f t="shared" si="3"/>
        <v>1202</v>
      </c>
      <c r="B1205" s="90"/>
      <c r="C1205" s="90"/>
      <c r="D1205" s="90"/>
      <c r="E1205" s="90"/>
      <c r="F1205" s="92"/>
      <c r="G1205" s="90"/>
      <c r="H1205" s="90"/>
      <c r="I1205" s="73"/>
    </row>
    <row r="1206">
      <c r="A1206" s="16">
        <f t="shared" si="3"/>
        <v>1203</v>
      </c>
      <c r="B1206" s="90"/>
      <c r="C1206" s="90"/>
      <c r="D1206" s="90"/>
      <c r="E1206" s="90"/>
      <c r="F1206" s="92"/>
      <c r="G1206" s="90"/>
      <c r="H1206" s="90"/>
      <c r="I1206" s="73"/>
    </row>
    <row r="1207">
      <c r="A1207" s="16">
        <f t="shared" si="3"/>
        <v>1204</v>
      </c>
      <c r="B1207" s="90"/>
      <c r="C1207" s="90"/>
      <c r="D1207" s="90"/>
      <c r="E1207" s="90"/>
      <c r="F1207" s="92"/>
      <c r="G1207" s="90"/>
      <c r="H1207" s="90"/>
      <c r="I1207" s="73"/>
    </row>
    <row r="1208">
      <c r="A1208" s="16">
        <f t="shared" si="3"/>
        <v>1205</v>
      </c>
      <c r="B1208" s="90"/>
      <c r="C1208" s="90"/>
      <c r="D1208" s="90"/>
      <c r="E1208" s="90"/>
      <c r="F1208" s="92"/>
      <c r="G1208" s="90"/>
      <c r="H1208" s="90"/>
      <c r="I1208" s="73"/>
    </row>
    <row r="1209">
      <c r="A1209" s="16">
        <f t="shared" si="3"/>
        <v>1206</v>
      </c>
      <c r="B1209" s="90"/>
      <c r="C1209" s="90"/>
      <c r="D1209" s="90"/>
      <c r="E1209" s="90"/>
      <c r="F1209" s="92"/>
      <c r="G1209" s="90"/>
      <c r="H1209" s="90"/>
      <c r="I1209" s="73"/>
    </row>
    <row r="1210">
      <c r="A1210" s="16">
        <f t="shared" si="3"/>
        <v>1207</v>
      </c>
      <c r="B1210" s="90"/>
      <c r="C1210" s="90"/>
      <c r="D1210" s="90"/>
      <c r="E1210" s="90"/>
      <c r="F1210" s="92"/>
      <c r="G1210" s="90"/>
      <c r="H1210" s="90"/>
      <c r="I1210" s="73"/>
    </row>
    <row r="1211">
      <c r="A1211" s="16">
        <f t="shared" si="3"/>
        <v>1208</v>
      </c>
      <c r="B1211" s="90"/>
      <c r="C1211" s="90"/>
      <c r="D1211" s="90"/>
      <c r="E1211" s="90"/>
      <c r="F1211" s="92"/>
      <c r="G1211" s="90"/>
      <c r="H1211" s="90"/>
      <c r="I1211" s="73"/>
    </row>
    <row r="1212">
      <c r="A1212" s="16">
        <f t="shared" si="3"/>
        <v>1209</v>
      </c>
      <c r="B1212" s="90"/>
      <c r="C1212" s="90"/>
      <c r="D1212" s="90"/>
      <c r="E1212" s="90"/>
      <c r="F1212" s="92"/>
      <c r="G1212" s="90"/>
      <c r="H1212" s="90"/>
      <c r="I1212" s="73"/>
    </row>
    <row r="1213">
      <c r="A1213" s="16">
        <f t="shared" si="3"/>
        <v>1210</v>
      </c>
      <c r="B1213" s="90"/>
      <c r="C1213" s="90"/>
      <c r="D1213" s="90"/>
      <c r="E1213" s="90"/>
      <c r="F1213" s="92"/>
      <c r="G1213" s="90"/>
      <c r="H1213" s="90"/>
      <c r="I1213" s="73"/>
    </row>
    <row r="1214">
      <c r="A1214" s="16">
        <f t="shared" si="3"/>
        <v>1211</v>
      </c>
      <c r="B1214" s="90"/>
      <c r="C1214" s="90"/>
      <c r="D1214" s="90"/>
      <c r="E1214" s="90"/>
      <c r="F1214" s="92"/>
      <c r="G1214" s="90"/>
      <c r="H1214" s="90"/>
      <c r="I1214" s="73"/>
    </row>
    <row r="1215">
      <c r="A1215" s="16">
        <f t="shared" si="3"/>
        <v>1212</v>
      </c>
      <c r="B1215" s="90"/>
      <c r="C1215" s="90"/>
      <c r="D1215" s="90"/>
      <c r="E1215" s="90"/>
      <c r="F1215" s="92"/>
      <c r="G1215" s="90"/>
      <c r="H1215" s="90"/>
      <c r="I1215" s="73"/>
    </row>
    <row r="1216">
      <c r="A1216" s="16">
        <f t="shared" si="3"/>
        <v>1213</v>
      </c>
      <c r="B1216" s="90"/>
      <c r="C1216" s="90"/>
      <c r="D1216" s="90"/>
      <c r="E1216" s="90"/>
      <c r="F1216" s="92"/>
      <c r="G1216" s="90"/>
      <c r="H1216" s="90"/>
      <c r="I1216" s="73"/>
    </row>
    <row r="1217">
      <c r="A1217" s="16">
        <f t="shared" si="3"/>
        <v>1214</v>
      </c>
      <c r="B1217" s="90"/>
      <c r="C1217" s="90"/>
      <c r="D1217" s="90"/>
      <c r="E1217" s="90"/>
      <c r="F1217" s="92"/>
      <c r="G1217" s="90"/>
      <c r="H1217" s="90"/>
      <c r="I1217" s="73"/>
    </row>
    <row r="1218">
      <c r="A1218" s="16">
        <f t="shared" si="3"/>
        <v>1215</v>
      </c>
      <c r="B1218" s="90"/>
      <c r="C1218" s="90"/>
      <c r="D1218" s="90"/>
      <c r="E1218" s="90"/>
      <c r="F1218" s="92"/>
      <c r="G1218" s="90"/>
      <c r="H1218" s="90"/>
      <c r="I1218" s="73"/>
    </row>
    <row r="1219">
      <c r="A1219" s="16">
        <f t="shared" si="3"/>
        <v>1216</v>
      </c>
      <c r="B1219" s="90"/>
      <c r="C1219" s="90"/>
      <c r="D1219" s="90"/>
      <c r="E1219" s="90"/>
      <c r="F1219" s="92"/>
      <c r="G1219" s="90"/>
      <c r="H1219" s="90"/>
      <c r="I1219" s="73"/>
    </row>
    <row r="1220">
      <c r="A1220" s="16">
        <f t="shared" si="3"/>
        <v>1217</v>
      </c>
      <c r="B1220" s="90"/>
      <c r="C1220" s="90"/>
      <c r="D1220" s="90"/>
      <c r="E1220" s="90"/>
      <c r="F1220" s="92"/>
      <c r="G1220" s="90"/>
      <c r="H1220" s="90"/>
      <c r="I1220" s="73"/>
    </row>
    <row r="1221">
      <c r="A1221" s="16">
        <f t="shared" si="3"/>
        <v>1218</v>
      </c>
      <c r="B1221" s="90"/>
      <c r="C1221" s="90"/>
      <c r="D1221" s="90"/>
      <c r="E1221" s="90"/>
      <c r="F1221" s="92"/>
      <c r="G1221" s="90"/>
      <c r="H1221" s="90"/>
      <c r="I1221" s="73"/>
    </row>
    <row r="1222">
      <c r="A1222" s="16">
        <f t="shared" si="3"/>
        <v>1219</v>
      </c>
      <c r="B1222" s="90"/>
      <c r="C1222" s="90"/>
      <c r="D1222" s="90"/>
      <c r="E1222" s="90"/>
      <c r="F1222" s="92"/>
      <c r="G1222" s="90"/>
      <c r="H1222" s="90"/>
      <c r="I1222" s="73"/>
    </row>
    <row r="1223">
      <c r="A1223" s="16">
        <f t="shared" si="3"/>
        <v>1220</v>
      </c>
      <c r="B1223" s="90"/>
      <c r="C1223" s="90"/>
      <c r="D1223" s="90"/>
      <c r="E1223" s="90"/>
      <c r="F1223" s="92"/>
      <c r="G1223" s="90"/>
      <c r="H1223" s="90"/>
      <c r="I1223" s="73"/>
    </row>
    <row r="1224">
      <c r="A1224" s="16">
        <f t="shared" si="3"/>
        <v>1221</v>
      </c>
      <c r="B1224" s="90"/>
      <c r="C1224" s="90"/>
      <c r="D1224" s="90"/>
      <c r="E1224" s="90"/>
      <c r="F1224" s="92"/>
      <c r="G1224" s="90"/>
      <c r="H1224" s="90"/>
      <c r="I1224" s="73"/>
    </row>
    <row r="1225">
      <c r="A1225" s="16">
        <f t="shared" si="3"/>
        <v>1222</v>
      </c>
      <c r="B1225" s="90"/>
      <c r="C1225" s="90"/>
      <c r="D1225" s="90"/>
      <c r="E1225" s="90"/>
      <c r="F1225" s="92"/>
      <c r="G1225" s="90"/>
      <c r="H1225" s="90"/>
      <c r="I1225" s="73"/>
    </row>
    <row r="1226">
      <c r="A1226" s="16">
        <f t="shared" si="3"/>
        <v>1223</v>
      </c>
      <c r="B1226" s="90"/>
      <c r="C1226" s="90"/>
      <c r="D1226" s="90"/>
      <c r="E1226" s="90"/>
      <c r="F1226" s="92"/>
      <c r="G1226" s="90"/>
      <c r="H1226" s="90"/>
      <c r="I1226" s="73"/>
    </row>
    <row r="1227">
      <c r="A1227" s="16">
        <f t="shared" si="3"/>
        <v>1224</v>
      </c>
      <c r="B1227" s="90"/>
      <c r="C1227" s="90"/>
      <c r="D1227" s="90"/>
      <c r="E1227" s="90"/>
      <c r="F1227" s="92"/>
      <c r="G1227" s="90"/>
      <c r="H1227" s="90"/>
      <c r="I1227" s="73"/>
    </row>
    <row r="1228">
      <c r="A1228" s="16">
        <f t="shared" si="3"/>
        <v>1225</v>
      </c>
      <c r="B1228" s="90"/>
      <c r="C1228" s="90"/>
      <c r="D1228" s="90"/>
      <c r="E1228" s="90"/>
      <c r="F1228" s="92"/>
      <c r="G1228" s="90"/>
      <c r="H1228" s="90"/>
      <c r="I1228" s="73"/>
    </row>
    <row r="1229">
      <c r="A1229" s="16">
        <f t="shared" si="3"/>
        <v>1226</v>
      </c>
      <c r="B1229" s="90"/>
      <c r="C1229" s="90"/>
      <c r="D1229" s="90"/>
      <c r="E1229" s="90"/>
      <c r="F1229" s="92"/>
      <c r="G1229" s="90"/>
      <c r="H1229" s="90"/>
      <c r="I1229" s="73"/>
    </row>
    <row r="1230">
      <c r="A1230" s="16">
        <f t="shared" si="3"/>
        <v>1227</v>
      </c>
      <c r="B1230" s="90"/>
      <c r="C1230" s="90"/>
      <c r="D1230" s="90"/>
      <c r="E1230" s="90"/>
      <c r="F1230" s="92"/>
      <c r="G1230" s="90"/>
      <c r="H1230" s="90"/>
      <c r="I1230" s="73"/>
    </row>
    <row r="1231">
      <c r="A1231" s="16">
        <f t="shared" si="3"/>
        <v>1228</v>
      </c>
      <c r="B1231" s="90"/>
      <c r="C1231" s="90"/>
      <c r="D1231" s="90"/>
      <c r="E1231" s="90"/>
      <c r="F1231" s="92"/>
      <c r="G1231" s="90"/>
      <c r="H1231" s="90"/>
      <c r="I1231" s="73"/>
    </row>
    <row r="1232">
      <c r="A1232" s="16">
        <f t="shared" si="3"/>
        <v>1229</v>
      </c>
      <c r="B1232" s="90"/>
      <c r="C1232" s="90"/>
      <c r="D1232" s="90"/>
      <c r="E1232" s="90"/>
      <c r="F1232" s="92"/>
      <c r="G1232" s="90"/>
      <c r="H1232" s="90"/>
      <c r="I1232" s="73"/>
    </row>
    <row r="1233">
      <c r="A1233" s="16">
        <f t="shared" si="3"/>
        <v>1230</v>
      </c>
      <c r="B1233" s="90"/>
      <c r="C1233" s="90"/>
      <c r="D1233" s="90"/>
      <c r="E1233" s="90"/>
      <c r="F1233" s="92"/>
      <c r="G1233" s="90"/>
      <c r="H1233" s="90"/>
      <c r="I1233" s="73"/>
    </row>
    <row r="1234">
      <c r="A1234" s="16">
        <f t="shared" si="3"/>
        <v>1231</v>
      </c>
      <c r="B1234" s="90"/>
      <c r="C1234" s="90"/>
      <c r="D1234" s="90"/>
      <c r="E1234" s="90"/>
      <c r="F1234" s="92"/>
      <c r="G1234" s="90"/>
      <c r="H1234" s="90"/>
      <c r="I1234" s="73"/>
    </row>
    <row r="1235">
      <c r="A1235" s="16">
        <f t="shared" si="3"/>
        <v>1232</v>
      </c>
      <c r="B1235" s="90"/>
      <c r="C1235" s="90"/>
      <c r="D1235" s="90"/>
      <c r="E1235" s="90"/>
      <c r="F1235" s="92"/>
      <c r="G1235" s="90"/>
      <c r="H1235" s="90"/>
      <c r="I1235" s="73"/>
    </row>
    <row r="1236">
      <c r="A1236" s="16">
        <f t="shared" si="3"/>
        <v>1233</v>
      </c>
      <c r="B1236" s="90"/>
      <c r="C1236" s="90"/>
      <c r="D1236" s="90"/>
      <c r="E1236" s="90"/>
      <c r="F1236" s="92"/>
      <c r="G1236" s="90"/>
      <c r="H1236" s="90"/>
      <c r="I1236" s="73"/>
    </row>
    <row r="1237">
      <c r="A1237" s="16">
        <f t="shared" si="3"/>
        <v>1234</v>
      </c>
      <c r="B1237" s="90"/>
      <c r="C1237" s="90"/>
      <c r="D1237" s="90"/>
      <c r="E1237" s="90"/>
      <c r="F1237" s="92"/>
      <c r="G1237" s="90"/>
      <c r="H1237" s="90"/>
      <c r="I1237" s="73"/>
    </row>
    <row r="1238">
      <c r="A1238" s="16">
        <f t="shared" si="3"/>
        <v>1235</v>
      </c>
      <c r="B1238" s="90"/>
      <c r="C1238" s="90"/>
      <c r="D1238" s="90"/>
      <c r="E1238" s="90"/>
      <c r="F1238" s="92"/>
      <c r="G1238" s="90"/>
      <c r="H1238" s="90"/>
      <c r="I1238" s="73"/>
    </row>
    <row r="1239">
      <c r="A1239" s="16">
        <f t="shared" si="3"/>
        <v>1236</v>
      </c>
      <c r="B1239" s="90"/>
      <c r="C1239" s="90"/>
      <c r="D1239" s="90"/>
      <c r="E1239" s="90"/>
      <c r="F1239" s="92"/>
      <c r="G1239" s="90"/>
      <c r="H1239" s="90"/>
      <c r="I1239" s="73"/>
    </row>
    <row r="1240">
      <c r="A1240" s="16">
        <f t="shared" si="3"/>
        <v>1237</v>
      </c>
      <c r="B1240" s="90"/>
      <c r="C1240" s="90"/>
      <c r="D1240" s="90"/>
      <c r="E1240" s="90"/>
      <c r="F1240" s="92"/>
      <c r="G1240" s="90"/>
      <c r="H1240" s="90"/>
      <c r="I1240" s="73"/>
    </row>
    <row r="1241">
      <c r="A1241" s="16">
        <f t="shared" si="3"/>
        <v>1238</v>
      </c>
      <c r="B1241" s="90"/>
      <c r="C1241" s="90"/>
      <c r="D1241" s="90"/>
      <c r="E1241" s="90"/>
      <c r="F1241" s="92"/>
      <c r="G1241" s="90"/>
      <c r="H1241" s="90"/>
      <c r="I1241" s="73"/>
    </row>
    <row r="1242">
      <c r="A1242" s="16">
        <f t="shared" si="3"/>
        <v>1239</v>
      </c>
      <c r="B1242" s="90"/>
      <c r="C1242" s="90"/>
      <c r="D1242" s="90"/>
      <c r="E1242" s="90"/>
      <c r="F1242" s="92"/>
      <c r="G1242" s="90"/>
      <c r="H1242" s="90"/>
      <c r="I1242" s="73"/>
    </row>
    <row r="1243">
      <c r="A1243" s="16">
        <f t="shared" si="3"/>
        <v>1240</v>
      </c>
      <c r="B1243" s="90"/>
      <c r="C1243" s="90"/>
      <c r="D1243" s="90"/>
      <c r="E1243" s="90"/>
      <c r="F1243" s="92"/>
      <c r="G1243" s="90"/>
      <c r="H1243" s="90"/>
      <c r="I1243" s="73"/>
    </row>
    <row r="1244">
      <c r="A1244" s="16">
        <f t="shared" si="3"/>
        <v>1241</v>
      </c>
      <c r="B1244" s="90"/>
      <c r="C1244" s="90"/>
      <c r="D1244" s="90"/>
      <c r="E1244" s="90"/>
      <c r="F1244" s="92"/>
      <c r="G1244" s="90"/>
      <c r="H1244" s="90"/>
      <c r="I1244" s="73"/>
    </row>
    <row r="1245">
      <c r="A1245" s="16">
        <f t="shared" si="3"/>
        <v>1242</v>
      </c>
      <c r="B1245" s="90"/>
      <c r="C1245" s="90"/>
      <c r="D1245" s="90"/>
      <c r="E1245" s="90"/>
      <c r="F1245" s="92"/>
      <c r="G1245" s="90"/>
      <c r="H1245" s="90"/>
      <c r="I1245" s="73"/>
    </row>
    <row r="1246">
      <c r="A1246" s="16">
        <f t="shared" si="3"/>
        <v>1243</v>
      </c>
      <c r="B1246" s="90"/>
      <c r="C1246" s="90"/>
      <c r="D1246" s="90"/>
      <c r="E1246" s="90"/>
      <c r="F1246" s="92"/>
      <c r="G1246" s="90"/>
      <c r="H1246" s="90"/>
      <c r="I1246" s="73"/>
    </row>
    <row r="1247">
      <c r="A1247" s="16">
        <f t="shared" si="3"/>
        <v>1244</v>
      </c>
      <c r="B1247" s="90"/>
      <c r="C1247" s="90"/>
      <c r="D1247" s="90"/>
      <c r="E1247" s="90"/>
      <c r="F1247" s="92"/>
      <c r="G1247" s="90"/>
      <c r="H1247" s="90"/>
      <c r="I1247" s="73"/>
    </row>
    <row r="1248">
      <c r="A1248" s="16">
        <f t="shared" si="3"/>
        <v>1245</v>
      </c>
      <c r="B1248" s="90"/>
      <c r="C1248" s="90"/>
      <c r="D1248" s="90"/>
      <c r="E1248" s="90"/>
      <c r="F1248" s="92"/>
      <c r="G1248" s="90"/>
      <c r="H1248" s="90"/>
      <c r="I1248" s="73"/>
    </row>
    <row r="1249">
      <c r="A1249" s="16">
        <f t="shared" si="3"/>
        <v>1246</v>
      </c>
      <c r="B1249" s="90"/>
      <c r="C1249" s="90"/>
      <c r="D1249" s="90"/>
      <c r="E1249" s="90"/>
      <c r="F1249" s="92"/>
      <c r="G1249" s="90"/>
      <c r="H1249" s="90"/>
      <c r="I1249" s="73"/>
    </row>
    <row r="1250">
      <c r="A1250" s="16">
        <f t="shared" si="3"/>
        <v>1247</v>
      </c>
      <c r="B1250" s="90"/>
      <c r="C1250" s="90"/>
      <c r="D1250" s="90"/>
      <c r="E1250" s="90"/>
      <c r="F1250" s="92"/>
      <c r="G1250" s="90"/>
      <c r="H1250" s="90"/>
      <c r="I1250" s="73"/>
    </row>
    <row r="1251">
      <c r="A1251" s="16">
        <f t="shared" si="3"/>
        <v>1248</v>
      </c>
      <c r="B1251" s="90"/>
      <c r="C1251" s="90"/>
      <c r="D1251" s="90"/>
      <c r="E1251" s="90"/>
      <c r="F1251" s="92"/>
      <c r="G1251" s="90"/>
      <c r="H1251" s="90"/>
      <c r="I1251" s="73"/>
    </row>
    <row r="1252">
      <c r="A1252" s="16">
        <f t="shared" si="3"/>
        <v>1249</v>
      </c>
      <c r="B1252" s="90"/>
      <c r="C1252" s="90"/>
      <c r="D1252" s="90"/>
      <c r="E1252" s="90"/>
      <c r="F1252" s="92"/>
      <c r="G1252" s="90"/>
      <c r="H1252" s="90"/>
      <c r="I1252" s="73"/>
    </row>
    <row r="1253">
      <c r="A1253" s="16">
        <f t="shared" si="3"/>
        <v>1250</v>
      </c>
      <c r="B1253" s="90"/>
      <c r="C1253" s="90"/>
      <c r="D1253" s="90"/>
      <c r="E1253" s="90"/>
      <c r="F1253" s="92"/>
      <c r="G1253" s="90"/>
      <c r="H1253" s="90"/>
      <c r="I1253" s="73"/>
    </row>
    <row r="1254">
      <c r="A1254" s="16">
        <f t="shared" si="3"/>
        <v>1251</v>
      </c>
      <c r="B1254" s="90"/>
      <c r="C1254" s="90"/>
      <c r="D1254" s="90"/>
      <c r="E1254" s="90"/>
      <c r="F1254" s="92"/>
      <c r="G1254" s="90"/>
      <c r="H1254" s="90"/>
      <c r="I1254" s="73"/>
    </row>
    <row r="1255">
      <c r="A1255" s="16">
        <f t="shared" si="3"/>
        <v>1252</v>
      </c>
      <c r="B1255" s="90"/>
      <c r="C1255" s="90"/>
      <c r="D1255" s="90"/>
      <c r="E1255" s="90"/>
      <c r="F1255" s="92"/>
      <c r="G1255" s="90"/>
      <c r="H1255" s="90"/>
      <c r="I1255" s="73"/>
    </row>
    <row r="1256">
      <c r="A1256" s="16">
        <f t="shared" si="3"/>
        <v>1253</v>
      </c>
      <c r="B1256" s="90"/>
      <c r="C1256" s="90"/>
      <c r="D1256" s="90"/>
      <c r="E1256" s="90"/>
      <c r="F1256" s="92"/>
      <c r="G1256" s="90"/>
      <c r="H1256" s="90"/>
      <c r="I1256" s="73"/>
    </row>
    <row r="1257">
      <c r="A1257" s="16">
        <f t="shared" si="3"/>
        <v>1254</v>
      </c>
      <c r="B1257" s="90"/>
      <c r="C1257" s="90"/>
      <c r="D1257" s="90"/>
      <c r="E1257" s="90"/>
      <c r="F1257" s="92"/>
      <c r="G1257" s="90"/>
      <c r="H1257" s="90"/>
      <c r="I1257" s="73"/>
    </row>
    <row r="1258">
      <c r="A1258" s="16">
        <f t="shared" si="3"/>
        <v>1255</v>
      </c>
      <c r="B1258" s="90"/>
      <c r="C1258" s="90"/>
      <c r="D1258" s="90"/>
      <c r="E1258" s="90"/>
      <c r="F1258" s="92"/>
      <c r="G1258" s="90"/>
      <c r="H1258" s="90"/>
      <c r="I1258" s="73"/>
    </row>
    <row r="1259">
      <c r="A1259" s="16">
        <f t="shared" si="3"/>
        <v>1256</v>
      </c>
      <c r="B1259" s="90"/>
      <c r="C1259" s="90"/>
      <c r="D1259" s="90"/>
      <c r="E1259" s="90"/>
      <c r="F1259" s="92"/>
      <c r="G1259" s="90"/>
      <c r="H1259" s="90"/>
      <c r="I1259" s="73"/>
    </row>
    <row r="1260">
      <c r="A1260" s="16">
        <f t="shared" si="3"/>
        <v>1257</v>
      </c>
      <c r="B1260" s="90"/>
      <c r="C1260" s="90"/>
      <c r="D1260" s="90"/>
      <c r="E1260" s="90"/>
      <c r="F1260" s="92"/>
      <c r="G1260" s="90"/>
      <c r="H1260" s="90"/>
      <c r="I1260" s="73"/>
    </row>
    <row r="1261">
      <c r="A1261" s="16">
        <f t="shared" si="3"/>
        <v>1258</v>
      </c>
      <c r="B1261" s="90"/>
      <c r="C1261" s="90"/>
      <c r="D1261" s="90"/>
      <c r="E1261" s="90"/>
      <c r="F1261" s="92"/>
      <c r="G1261" s="90"/>
      <c r="H1261" s="90"/>
      <c r="I1261" s="73"/>
    </row>
    <row r="1262">
      <c r="A1262" s="16">
        <f t="shared" si="3"/>
        <v>1259</v>
      </c>
      <c r="B1262" s="90"/>
      <c r="C1262" s="90"/>
      <c r="D1262" s="90"/>
      <c r="E1262" s="90"/>
      <c r="F1262" s="92"/>
      <c r="G1262" s="90"/>
      <c r="H1262" s="90"/>
      <c r="I1262" s="73"/>
    </row>
    <row r="1263">
      <c r="A1263" s="16">
        <f t="shared" si="3"/>
        <v>1260</v>
      </c>
      <c r="B1263" s="90"/>
      <c r="C1263" s="90"/>
      <c r="D1263" s="90"/>
      <c r="E1263" s="90"/>
      <c r="F1263" s="92"/>
      <c r="G1263" s="90"/>
      <c r="H1263" s="90"/>
      <c r="I1263" s="73"/>
    </row>
    <row r="1264">
      <c r="A1264" s="16">
        <f t="shared" si="3"/>
        <v>1261</v>
      </c>
      <c r="B1264" s="90"/>
      <c r="C1264" s="90"/>
      <c r="D1264" s="90"/>
      <c r="E1264" s="90"/>
      <c r="F1264" s="92"/>
      <c r="G1264" s="90"/>
      <c r="H1264" s="90"/>
      <c r="I1264" s="73"/>
    </row>
    <row r="1265">
      <c r="A1265" s="16">
        <f t="shared" si="3"/>
        <v>1262</v>
      </c>
      <c r="B1265" s="90"/>
      <c r="C1265" s="90"/>
      <c r="D1265" s="90"/>
      <c r="E1265" s="90"/>
      <c r="F1265" s="92"/>
      <c r="G1265" s="90"/>
      <c r="H1265" s="90"/>
      <c r="I1265" s="73"/>
    </row>
    <row r="1266">
      <c r="A1266" s="16">
        <f t="shared" si="3"/>
        <v>1263</v>
      </c>
      <c r="B1266" s="90"/>
      <c r="C1266" s="90"/>
      <c r="D1266" s="90"/>
      <c r="E1266" s="90"/>
      <c r="F1266" s="92"/>
      <c r="G1266" s="90"/>
      <c r="H1266" s="90"/>
      <c r="I1266" s="73"/>
    </row>
    <row r="1267">
      <c r="A1267" s="16">
        <f t="shared" si="3"/>
        <v>1264</v>
      </c>
      <c r="B1267" s="90"/>
      <c r="C1267" s="90"/>
      <c r="D1267" s="90"/>
      <c r="E1267" s="90"/>
      <c r="F1267" s="92"/>
      <c r="G1267" s="90"/>
      <c r="H1267" s="90"/>
      <c r="I1267" s="73"/>
    </row>
    <row r="1268">
      <c r="A1268" s="16">
        <f t="shared" si="3"/>
        <v>1265</v>
      </c>
      <c r="B1268" s="90"/>
      <c r="C1268" s="90"/>
      <c r="D1268" s="90"/>
      <c r="E1268" s="90"/>
      <c r="F1268" s="92"/>
      <c r="G1268" s="90"/>
      <c r="H1268" s="90"/>
      <c r="I1268" s="73"/>
    </row>
    <row r="1269">
      <c r="A1269" s="16">
        <f t="shared" si="3"/>
        <v>1266</v>
      </c>
      <c r="B1269" s="90"/>
      <c r="C1269" s="90"/>
      <c r="D1269" s="90"/>
      <c r="E1269" s="90"/>
      <c r="F1269" s="92"/>
      <c r="G1269" s="90"/>
      <c r="H1269" s="90"/>
      <c r="I1269" s="73"/>
    </row>
    <row r="1270">
      <c r="A1270" s="16">
        <f t="shared" si="3"/>
        <v>1267</v>
      </c>
      <c r="B1270" s="90"/>
      <c r="C1270" s="90"/>
      <c r="D1270" s="90"/>
      <c r="E1270" s="90"/>
      <c r="F1270" s="92"/>
      <c r="G1270" s="90"/>
      <c r="H1270" s="90"/>
      <c r="I1270" s="73"/>
    </row>
    <row r="1271">
      <c r="A1271" s="16">
        <f t="shared" si="3"/>
        <v>1268</v>
      </c>
      <c r="B1271" s="90"/>
      <c r="C1271" s="90"/>
      <c r="D1271" s="90"/>
      <c r="E1271" s="90"/>
      <c r="F1271" s="92"/>
      <c r="G1271" s="90"/>
      <c r="H1271" s="90"/>
      <c r="I1271" s="73"/>
    </row>
    <row r="1272">
      <c r="A1272" s="16">
        <f t="shared" si="3"/>
        <v>1269</v>
      </c>
      <c r="B1272" s="90"/>
      <c r="C1272" s="90"/>
      <c r="D1272" s="90"/>
      <c r="E1272" s="90"/>
      <c r="F1272" s="92"/>
      <c r="G1272" s="90"/>
      <c r="H1272" s="90"/>
      <c r="I1272" s="73"/>
    </row>
    <row r="1273">
      <c r="A1273" s="16">
        <f t="shared" si="3"/>
        <v>1270</v>
      </c>
      <c r="B1273" s="90"/>
      <c r="C1273" s="90"/>
      <c r="D1273" s="90"/>
      <c r="E1273" s="90"/>
      <c r="F1273" s="92"/>
      <c r="G1273" s="90"/>
      <c r="H1273" s="90"/>
      <c r="I1273" s="73"/>
    </row>
    <row r="1274">
      <c r="A1274" s="16">
        <f t="shared" si="3"/>
        <v>1271</v>
      </c>
      <c r="B1274" s="90"/>
      <c r="C1274" s="90"/>
      <c r="D1274" s="90"/>
      <c r="E1274" s="90"/>
      <c r="F1274" s="92"/>
      <c r="G1274" s="90"/>
      <c r="H1274" s="90"/>
      <c r="I1274" s="73"/>
    </row>
    <row r="1275">
      <c r="A1275" s="16">
        <f t="shared" si="3"/>
        <v>1272</v>
      </c>
      <c r="B1275" s="90"/>
      <c r="C1275" s="90"/>
      <c r="D1275" s="90"/>
      <c r="E1275" s="90"/>
      <c r="F1275" s="92"/>
      <c r="G1275" s="90"/>
      <c r="H1275" s="90"/>
      <c r="I1275" s="73"/>
    </row>
    <row r="1276">
      <c r="A1276" s="16">
        <f t="shared" si="3"/>
        <v>1273</v>
      </c>
      <c r="B1276" s="90"/>
      <c r="C1276" s="90"/>
      <c r="D1276" s="90"/>
      <c r="E1276" s="90"/>
      <c r="F1276" s="92"/>
      <c r="G1276" s="90"/>
      <c r="H1276" s="90"/>
      <c r="I1276" s="73"/>
    </row>
    <row r="1277">
      <c r="A1277" s="16">
        <f t="shared" si="3"/>
        <v>1274</v>
      </c>
      <c r="B1277" s="90"/>
      <c r="C1277" s="90"/>
      <c r="D1277" s="90"/>
      <c r="E1277" s="90"/>
      <c r="F1277" s="92"/>
      <c r="G1277" s="90"/>
      <c r="H1277" s="90"/>
      <c r="I1277" s="73"/>
    </row>
    <row r="1278">
      <c r="A1278" s="16">
        <f t="shared" si="3"/>
        <v>1275</v>
      </c>
      <c r="B1278" s="90"/>
      <c r="C1278" s="90"/>
      <c r="D1278" s="90"/>
      <c r="E1278" s="90"/>
      <c r="F1278" s="92"/>
      <c r="G1278" s="90"/>
      <c r="H1278" s="90"/>
      <c r="I1278" s="73"/>
    </row>
    <row r="1279">
      <c r="A1279" s="16">
        <f t="shared" si="3"/>
        <v>1276</v>
      </c>
      <c r="B1279" s="90"/>
      <c r="C1279" s="90"/>
      <c r="D1279" s="90"/>
      <c r="E1279" s="90"/>
      <c r="F1279" s="92"/>
      <c r="G1279" s="90"/>
      <c r="H1279" s="90"/>
      <c r="I1279" s="73"/>
    </row>
    <row r="1280">
      <c r="A1280" s="16">
        <f t="shared" si="3"/>
        <v>1277</v>
      </c>
      <c r="B1280" s="90"/>
      <c r="C1280" s="90"/>
      <c r="D1280" s="90"/>
      <c r="E1280" s="90"/>
      <c r="F1280" s="92"/>
      <c r="G1280" s="90"/>
      <c r="H1280" s="90"/>
      <c r="I1280" s="73"/>
    </row>
    <row r="1281">
      <c r="A1281" s="16">
        <f t="shared" si="3"/>
        <v>1278</v>
      </c>
      <c r="B1281" s="90"/>
      <c r="C1281" s="90"/>
      <c r="D1281" s="90"/>
      <c r="E1281" s="90"/>
      <c r="F1281" s="92"/>
      <c r="G1281" s="90"/>
      <c r="H1281" s="90"/>
      <c r="I1281" s="73"/>
    </row>
    <row r="1282">
      <c r="A1282" s="16">
        <f t="shared" si="3"/>
        <v>1279</v>
      </c>
      <c r="B1282" s="90"/>
      <c r="C1282" s="90"/>
      <c r="D1282" s="90"/>
      <c r="E1282" s="90"/>
      <c r="F1282" s="92"/>
      <c r="G1282" s="90"/>
      <c r="H1282" s="90"/>
      <c r="I1282" s="73"/>
    </row>
    <row r="1283">
      <c r="A1283" s="16">
        <f t="shared" si="3"/>
        <v>1280</v>
      </c>
      <c r="B1283" s="90"/>
      <c r="C1283" s="90"/>
      <c r="D1283" s="90"/>
      <c r="E1283" s="90"/>
      <c r="F1283" s="92"/>
      <c r="G1283" s="90"/>
      <c r="H1283" s="90"/>
      <c r="I1283" s="73"/>
    </row>
    <row r="1284">
      <c r="A1284" s="16">
        <f t="shared" si="3"/>
        <v>1281</v>
      </c>
      <c r="B1284" s="90"/>
      <c r="C1284" s="90"/>
      <c r="D1284" s="90"/>
      <c r="E1284" s="90"/>
      <c r="F1284" s="92"/>
      <c r="G1284" s="90"/>
      <c r="H1284" s="90"/>
      <c r="I1284" s="73"/>
    </row>
    <row r="1285">
      <c r="A1285" s="16">
        <f t="shared" si="3"/>
        <v>1282</v>
      </c>
      <c r="B1285" s="90"/>
      <c r="C1285" s="90"/>
      <c r="D1285" s="90"/>
      <c r="E1285" s="90"/>
      <c r="F1285" s="92"/>
      <c r="G1285" s="90"/>
      <c r="H1285" s="90"/>
      <c r="I1285" s="73"/>
    </row>
    <row r="1286">
      <c r="A1286" s="16">
        <f t="shared" si="3"/>
        <v>1283</v>
      </c>
      <c r="B1286" s="90"/>
      <c r="C1286" s="90"/>
      <c r="D1286" s="90"/>
      <c r="E1286" s="90"/>
      <c r="F1286" s="92"/>
      <c r="G1286" s="90"/>
      <c r="H1286" s="90"/>
      <c r="I1286" s="73"/>
    </row>
    <row r="1287">
      <c r="A1287" s="16">
        <f t="shared" si="3"/>
        <v>1284</v>
      </c>
      <c r="B1287" s="90"/>
      <c r="C1287" s="90"/>
      <c r="D1287" s="90"/>
      <c r="E1287" s="90"/>
      <c r="F1287" s="92"/>
      <c r="G1287" s="90"/>
      <c r="H1287" s="90"/>
      <c r="I1287" s="73"/>
    </row>
    <row r="1288">
      <c r="A1288" s="16">
        <f t="shared" si="3"/>
        <v>1285</v>
      </c>
      <c r="B1288" s="90"/>
      <c r="C1288" s="90"/>
      <c r="D1288" s="90"/>
      <c r="E1288" s="90"/>
      <c r="F1288" s="92"/>
      <c r="G1288" s="90"/>
      <c r="H1288" s="90"/>
      <c r="I1288" s="73"/>
    </row>
    <row r="1289">
      <c r="A1289" s="16">
        <f t="shared" si="3"/>
        <v>1286</v>
      </c>
      <c r="B1289" s="90"/>
      <c r="C1289" s="90"/>
      <c r="D1289" s="90"/>
      <c r="E1289" s="90"/>
      <c r="F1289" s="92"/>
      <c r="G1289" s="90"/>
      <c r="H1289" s="90"/>
      <c r="I1289" s="73"/>
    </row>
    <row r="1290">
      <c r="A1290" s="16">
        <f t="shared" si="3"/>
        <v>1287</v>
      </c>
      <c r="B1290" s="90"/>
      <c r="C1290" s="90"/>
      <c r="D1290" s="90"/>
      <c r="E1290" s="90"/>
      <c r="F1290" s="92"/>
      <c r="G1290" s="90"/>
      <c r="H1290" s="90"/>
      <c r="I1290" s="73"/>
    </row>
    <row r="1291">
      <c r="A1291" s="16">
        <f t="shared" si="3"/>
        <v>1288</v>
      </c>
      <c r="B1291" s="90"/>
      <c r="C1291" s="90"/>
      <c r="D1291" s="90"/>
      <c r="E1291" s="90"/>
      <c r="F1291" s="92"/>
      <c r="G1291" s="90"/>
      <c r="H1291" s="90"/>
      <c r="I1291" s="73"/>
    </row>
    <row r="1292">
      <c r="A1292" s="16">
        <f t="shared" si="3"/>
        <v>1289</v>
      </c>
      <c r="B1292" s="90"/>
      <c r="C1292" s="90"/>
      <c r="D1292" s="90"/>
      <c r="E1292" s="90"/>
      <c r="F1292" s="92"/>
      <c r="G1292" s="90"/>
      <c r="H1292" s="90"/>
      <c r="I1292" s="73"/>
    </row>
    <row r="1293">
      <c r="A1293" s="16">
        <f t="shared" si="3"/>
        <v>1290</v>
      </c>
      <c r="B1293" s="90"/>
      <c r="C1293" s="90"/>
      <c r="D1293" s="90"/>
      <c r="E1293" s="90"/>
      <c r="F1293" s="92"/>
      <c r="G1293" s="90"/>
      <c r="H1293" s="90"/>
      <c r="I1293" s="73"/>
    </row>
    <row r="1294">
      <c r="A1294" s="16">
        <f t="shared" si="3"/>
        <v>1291</v>
      </c>
      <c r="B1294" s="90"/>
      <c r="C1294" s="90"/>
      <c r="D1294" s="90"/>
      <c r="E1294" s="90"/>
      <c r="F1294" s="92"/>
      <c r="G1294" s="90"/>
      <c r="H1294" s="90"/>
      <c r="I1294" s="73"/>
    </row>
    <row r="1295">
      <c r="A1295" s="16">
        <f t="shared" si="3"/>
        <v>1292</v>
      </c>
      <c r="B1295" s="90"/>
      <c r="C1295" s="90"/>
      <c r="D1295" s="90"/>
      <c r="E1295" s="90"/>
      <c r="F1295" s="92"/>
      <c r="G1295" s="90"/>
      <c r="H1295" s="90"/>
      <c r="I1295" s="73"/>
    </row>
    <row r="1296">
      <c r="A1296" s="16">
        <f t="shared" si="3"/>
        <v>1293</v>
      </c>
      <c r="B1296" s="90"/>
      <c r="C1296" s="90"/>
      <c r="D1296" s="90"/>
      <c r="E1296" s="90"/>
      <c r="F1296" s="92"/>
      <c r="G1296" s="90"/>
      <c r="H1296" s="90"/>
      <c r="I1296" s="73"/>
    </row>
    <row r="1297">
      <c r="A1297" s="16">
        <f t="shared" si="3"/>
        <v>1294</v>
      </c>
      <c r="B1297" s="90"/>
      <c r="C1297" s="90"/>
      <c r="D1297" s="90"/>
      <c r="E1297" s="90"/>
      <c r="F1297" s="92"/>
      <c r="G1297" s="90"/>
      <c r="H1297" s="90"/>
      <c r="I1297" s="73"/>
    </row>
    <row r="1298">
      <c r="A1298" s="16">
        <f t="shared" si="3"/>
        <v>1295</v>
      </c>
      <c r="B1298" s="90"/>
      <c r="C1298" s="90"/>
      <c r="D1298" s="90"/>
      <c r="E1298" s="90"/>
      <c r="F1298" s="92"/>
      <c r="G1298" s="90"/>
      <c r="H1298" s="90"/>
      <c r="I1298" s="73"/>
    </row>
    <row r="1299">
      <c r="A1299" s="16">
        <f t="shared" si="3"/>
        <v>1296</v>
      </c>
      <c r="B1299" s="90"/>
      <c r="C1299" s="90"/>
      <c r="D1299" s="90"/>
      <c r="E1299" s="90"/>
      <c r="F1299" s="92"/>
      <c r="G1299" s="90"/>
      <c r="H1299" s="90"/>
      <c r="I1299" s="73"/>
    </row>
    <row r="1300">
      <c r="A1300" s="16">
        <f t="shared" si="3"/>
        <v>1297</v>
      </c>
      <c r="B1300" s="90"/>
      <c r="C1300" s="90"/>
      <c r="D1300" s="90"/>
      <c r="E1300" s="90"/>
      <c r="F1300" s="92"/>
      <c r="G1300" s="90"/>
      <c r="H1300" s="90"/>
      <c r="I1300" s="73"/>
    </row>
    <row r="1301">
      <c r="A1301" s="16">
        <f t="shared" si="3"/>
        <v>1298</v>
      </c>
      <c r="B1301" s="90"/>
      <c r="C1301" s="90"/>
      <c r="D1301" s="90"/>
      <c r="E1301" s="90"/>
      <c r="F1301" s="92"/>
      <c r="G1301" s="90"/>
      <c r="H1301" s="90"/>
      <c r="I1301" s="73"/>
    </row>
    <row r="1302">
      <c r="A1302" s="16">
        <f t="shared" si="3"/>
        <v>1299</v>
      </c>
      <c r="B1302" s="90"/>
      <c r="C1302" s="90"/>
      <c r="D1302" s="90"/>
      <c r="E1302" s="90"/>
      <c r="F1302" s="92"/>
      <c r="G1302" s="90"/>
      <c r="H1302" s="90"/>
      <c r="I1302" s="73"/>
    </row>
    <row r="1303">
      <c r="A1303" s="16">
        <f t="shared" si="3"/>
        <v>1300</v>
      </c>
      <c r="B1303" s="90"/>
      <c r="C1303" s="90"/>
      <c r="D1303" s="90"/>
      <c r="E1303" s="90"/>
      <c r="F1303" s="92"/>
      <c r="G1303" s="90"/>
      <c r="H1303" s="90"/>
      <c r="I1303" s="73"/>
    </row>
    <row r="1304">
      <c r="A1304" s="16">
        <f t="shared" si="3"/>
        <v>1301</v>
      </c>
      <c r="B1304" s="90"/>
      <c r="C1304" s="90"/>
      <c r="D1304" s="90"/>
      <c r="E1304" s="90"/>
      <c r="F1304" s="92"/>
      <c r="G1304" s="90"/>
      <c r="H1304" s="90"/>
      <c r="I1304" s="73"/>
    </row>
    <row r="1305">
      <c r="A1305" s="16">
        <f t="shared" si="3"/>
        <v>1302</v>
      </c>
      <c r="B1305" s="90"/>
      <c r="C1305" s="90"/>
      <c r="D1305" s="90"/>
      <c r="E1305" s="90"/>
      <c r="F1305" s="92"/>
      <c r="G1305" s="90"/>
      <c r="H1305" s="90"/>
      <c r="I1305" s="73"/>
    </row>
    <row r="1306">
      <c r="A1306" s="16">
        <f t="shared" si="3"/>
        <v>1303</v>
      </c>
      <c r="B1306" s="90"/>
      <c r="C1306" s="90"/>
      <c r="D1306" s="90"/>
      <c r="E1306" s="90"/>
      <c r="F1306" s="92"/>
      <c r="G1306" s="90"/>
      <c r="H1306" s="90"/>
      <c r="I1306" s="73"/>
    </row>
    <row r="1307">
      <c r="A1307" s="16">
        <f t="shared" si="3"/>
        <v>1304</v>
      </c>
      <c r="B1307" s="90"/>
      <c r="C1307" s="90"/>
      <c r="D1307" s="90"/>
      <c r="E1307" s="90"/>
      <c r="F1307" s="92"/>
      <c r="G1307" s="90"/>
      <c r="H1307" s="90"/>
      <c r="I1307" s="73"/>
    </row>
    <row r="1308">
      <c r="A1308" s="16">
        <f t="shared" si="3"/>
        <v>1305</v>
      </c>
      <c r="B1308" s="90"/>
      <c r="C1308" s="90"/>
      <c r="D1308" s="90"/>
      <c r="E1308" s="90"/>
      <c r="F1308" s="92"/>
      <c r="G1308" s="90"/>
      <c r="H1308" s="90"/>
      <c r="I1308" s="73"/>
    </row>
    <row r="1309">
      <c r="A1309" s="16">
        <f t="shared" si="3"/>
        <v>1306</v>
      </c>
      <c r="B1309" s="90"/>
      <c r="C1309" s="90"/>
      <c r="D1309" s="90"/>
      <c r="E1309" s="90"/>
      <c r="F1309" s="92"/>
      <c r="G1309" s="90"/>
      <c r="H1309" s="90"/>
      <c r="I1309" s="73"/>
    </row>
    <row r="1310">
      <c r="A1310" s="16">
        <f t="shared" si="3"/>
        <v>1307</v>
      </c>
      <c r="B1310" s="90"/>
      <c r="C1310" s="90"/>
      <c r="D1310" s="90"/>
      <c r="E1310" s="90"/>
      <c r="F1310" s="92"/>
      <c r="G1310" s="90"/>
      <c r="H1310" s="90"/>
      <c r="I1310" s="73"/>
    </row>
    <row r="1311">
      <c r="A1311" s="16">
        <f t="shared" si="3"/>
        <v>1308</v>
      </c>
      <c r="B1311" s="90"/>
      <c r="C1311" s="90"/>
      <c r="D1311" s="90"/>
      <c r="E1311" s="90"/>
      <c r="F1311" s="92"/>
      <c r="G1311" s="90"/>
      <c r="H1311" s="90"/>
      <c r="I1311" s="73"/>
    </row>
    <row r="1312">
      <c r="A1312" s="16">
        <f t="shared" si="3"/>
        <v>1309</v>
      </c>
      <c r="B1312" s="90"/>
      <c r="C1312" s="90"/>
      <c r="D1312" s="90"/>
      <c r="E1312" s="90"/>
      <c r="F1312" s="92"/>
      <c r="G1312" s="90"/>
      <c r="H1312" s="90"/>
      <c r="I1312" s="73"/>
    </row>
    <row r="1313">
      <c r="A1313" s="16">
        <f t="shared" si="3"/>
        <v>1310</v>
      </c>
      <c r="B1313" s="90"/>
      <c r="C1313" s="90"/>
      <c r="D1313" s="90"/>
      <c r="E1313" s="90"/>
      <c r="F1313" s="92"/>
      <c r="G1313" s="90"/>
      <c r="H1313" s="90"/>
      <c r="I1313" s="73"/>
    </row>
    <row r="1314">
      <c r="A1314" s="16">
        <f t="shared" si="3"/>
        <v>1311</v>
      </c>
      <c r="B1314" s="90"/>
      <c r="C1314" s="90"/>
      <c r="D1314" s="90"/>
      <c r="E1314" s="90"/>
      <c r="F1314" s="92"/>
      <c r="G1314" s="90"/>
      <c r="H1314" s="90"/>
      <c r="I1314" s="73"/>
    </row>
    <row r="1315">
      <c r="A1315" s="16">
        <f t="shared" si="3"/>
        <v>1312</v>
      </c>
      <c r="B1315" s="90"/>
      <c r="C1315" s="90"/>
      <c r="D1315" s="90"/>
      <c r="E1315" s="90"/>
      <c r="F1315" s="92"/>
      <c r="G1315" s="90"/>
      <c r="H1315" s="90"/>
      <c r="I1315" s="73"/>
    </row>
    <row r="1316">
      <c r="A1316" s="16">
        <f t="shared" si="3"/>
        <v>1313</v>
      </c>
      <c r="B1316" s="90"/>
      <c r="C1316" s="90"/>
      <c r="D1316" s="90"/>
      <c r="E1316" s="90"/>
      <c r="F1316" s="92"/>
      <c r="G1316" s="90"/>
      <c r="H1316" s="90"/>
      <c r="I1316" s="73"/>
    </row>
    <row r="1317">
      <c r="A1317" s="16">
        <f t="shared" si="3"/>
        <v>1314</v>
      </c>
      <c r="B1317" s="90"/>
      <c r="C1317" s="90"/>
      <c r="D1317" s="90"/>
      <c r="E1317" s="90"/>
      <c r="F1317" s="92"/>
      <c r="G1317" s="90"/>
      <c r="H1317" s="90"/>
      <c r="I1317" s="73"/>
    </row>
    <row r="1318">
      <c r="A1318" s="16">
        <f t="shared" si="3"/>
        <v>1315</v>
      </c>
      <c r="B1318" s="90"/>
      <c r="C1318" s="90"/>
      <c r="D1318" s="90"/>
      <c r="E1318" s="90"/>
      <c r="F1318" s="92"/>
      <c r="G1318" s="90"/>
      <c r="H1318" s="90"/>
      <c r="I1318" s="73"/>
    </row>
    <row r="1319">
      <c r="A1319" s="16">
        <f t="shared" si="3"/>
        <v>1316</v>
      </c>
      <c r="B1319" s="90"/>
      <c r="C1319" s="90"/>
      <c r="D1319" s="90"/>
      <c r="E1319" s="90"/>
      <c r="F1319" s="92"/>
      <c r="G1319" s="90"/>
      <c r="H1319" s="90"/>
      <c r="I1319" s="73"/>
    </row>
    <row r="1320">
      <c r="A1320" s="16">
        <f t="shared" si="3"/>
        <v>1317</v>
      </c>
      <c r="B1320" s="90"/>
      <c r="C1320" s="90"/>
      <c r="D1320" s="90"/>
      <c r="E1320" s="90"/>
      <c r="F1320" s="92"/>
      <c r="G1320" s="90"/>
      <c r="H1320" s="90"/>
      <c r="I1320" s="73"/>
    </row>
    <row r="1321">
      <c r="A1321" s="16">
        <f t="shared" si="3"/>
        <v>1318</v>
      </c>
      <c r="B1321" s="90"/>
      <c r="C1321" s="90"/>
      <c r="D1321" s="90"/>
      <c r="E1321" s="90"/>
      <c r="F1321" s="92"/>
      <c r="G1321" s="90"/>
      <c r="H1321" s="90"/>
      <c r="I1321" s="73"/>
    </row>
    <row r="1322">
      <c r="A1322" s="16">
        <f t="shared" si="3"/>
        <v>1319</v>
      </c>
      <c r="B1322" s="90"/>
      <c r="C1322" s="90"/>
      <c r="D1322" s="90"/>
      <c r="E1322" s="90"/>
      <c r="F1322" s="92"/>
      <c r="G1322" s="90"/>
      <c r="H1322" s="90"/>
      <c r="I1322" s="73"/>
    </row>
    <row r="1323">
      <c r="A1323" s="16">
        <f t="shared" si="3"/>
        <v>1320</v>
      </c>
      <c r="B1323" s="90"/>
      <c r="C1323" s="90"/>
      <c r="D1323" s="90"/>
      <c r="E1323" s="90"/>
      <c r="F1323" s="92"/>
      <c r="G1323" s="90"/>
      <c r="H1323" s="90"/>
      <c r="I1323" s="73"/>
    </row>
    <row r="1324">
      <c r="A1324" s="16">
        <f t="shared" si="3"/>
        <v>1321</v>
      </c>
      <c r="B1324" s="90"/>
      <c r="C1324" s="90"/>
      <c r="D1324" s="90"/>
      <c r="E1324" s="90"/>
      <c r="F1324" s="92"/>
      <c r="G1324" s="90"/>
      <c r="H1324" s="90"/>
      <c r="I1324" s="73"/>
    </row>
    <row r="1325">
      <c r="A1325" s="16">
        <f t="shared" si="3"/>
        <v>1322</v>
      </c>
      <c r="B1325" s="90"/>
      <c r="C1325" s="90"/>
      <c r="D1325" s="90"/>
      <c r="E1325" s="90"/>
      <c r="F1325" s="92"/>
      <c r="G1325" s="90"/>
      <c r="H1325" s="90"/>
      <c r="I1325" s="73"/>
    </row>
    <row r="1326">
      <c r="A1326" s="16">
        <f t="shared" si="3"/>
        <v>1323</v>
      </c>
      <c r="B1326" s="90"/>
      <c r="C1326" s="90"/>
      <c r="D1326" s="90"/>
      <c r="E1326" s="90"/>
      <c r="F1326" s="92"/>
      <c r="G1326" s="90"/>
      <c r="H1326" s="90"/>
      <c r="I1326" s="73"/>
    </row>
    <row r="1327">
      <c r="A1327" s="16">
        <f t="shared" si="3"/>
        <v>1324</v>
      </c>
      <c r="B1327" s="90"/>
      <c r="C1327" s="90"/>
      <c r="D1327" s="90"/>
      <c r="E1327" s="90"/>
      <c r="F1327" s="92"/>
      <c r="G1327" s="90"/>
      <c r="H1327" s="90"/>
      <c r="I1327" s="73"/>
    </row>
    <row r="1328">
      <c r="A1328" s="16">
        <f t="shared" si="3"/>
        <v>1325</v>
      </c>
      <c r="B1328" s="90"/>
      <c r="C1328" s="90"/>
      <c r="D1328" s="90"/>
      <c r="E1328" s="90"/>
      <c r="F1328" s="92"/>
      <c r="G1328" s="90"/>
      <c r="H1328" s="90"/>
      <c r="I1328" s="73"/>
    </row>
    <row r="1329">
      <c r="A1329" s="16">
        <f t="shared" si="3"/>
        <v>1326</v>
      </c>
      <c r="B1329" s="90"/>
      <c r="C1329" s="90"/>
      <c r="D1329" s="90"/>
      <c r="E1329" s="90"/>
      <c r="F1329" s="92"/>
      <c r="G1329" s="90"/>
      <c r="H1329" s="90"/>
      <c r="I1329" s="73"/>
    </row>
    <row r="1330">
      <c r="A1330" s="16">
        <f t="shared" si="3"/>
        <v>1327</v>
      </c>
      <c r="B1330" s="90"/>
      <c r="C1330" s="90"/>
      <c r="D1330" s="90"/>
      <c r="E1330" s="90"/>
      <c r="F1330" s="92"/>
      <c r="G1330" s="90"/>
      <c r="H1330" s="90"/>
      <c r="I1330" s="73"/>
    </row>
    <row r="1331">
      <c r="A1331" s="16">
        <f t="shared" si="3"/>
        <v>1328</v>
      </c>
      <c r="B1331" s="90"/>
      <c r="C1331" s="90"/>
      <c r="D1331" s="90"/>
      <c r="E1331" s="90"/>
      <c r="F1331" s="92"/>
      <c r="G1331" s="90"/>
      <c r="H1331" s="90"/>
      <c r="I1331" s="73"/>
    </row>
    <row r="1332">
      <c r="A1332" s="16">
        <f t="shared" si="3"/>
        <v>1329</v>
      </c>
      <c r="B1332" s="90"/>
      <c r="C1332" s="90"/>
      <c r="D1332" s="90"/>
      <c r="E1332" s="90"/>
      <c r="F1332" s="92"/>
      <c r="G1332" s="90"/>
      <c r="H1332" s="90"/>
      <c r="I1332" s="73"/>
    </row>
    <row r="1333">
      <c r="A1333" s="16">
        <f t="shared" si="3"/>
        <v>1330</v>
      </c>
      <c r="B1333" s="90"/>
      <c r="C1333" s="90"/>
      <c r="D1333" s="90"/>
      <c r="E1333" s="90"/>
      <c r="F1333" s="92"/>
      <c r="G1333" s="90"/>
      <c r="H1333" s="90"/>
      <c r="I1333" s="73"/>
    </row>
    <row r="1334">
      <c r="A1334" s="16">
        <f t="shared" si="3"/>
        <v>1331</v>
      </c>
      <c r="B1334" s="90"/>
      <c r="C1334" s="90"/>
      <c r="D1334" s="90"/>
      <c r="E1334" s="90"/>
      <c r="F1334" s="92"/>
      <c r="G1334" s="90"/>
      <c r="H1334" s="90"/>
      <c r="I1334" s="73"/>
    </row>
    <row r="1335">
      <c r="A1335" s="16">
        <f t="shared" si="3"/>
        <v>1332</v>
      </c>
      <c r="B1335" s="90"/>
      <c r="C1335" s="90"/>
      <c r="D1335" s="90"/>
      <c r="E1335" s="90"/>
      <c r="F1335" s="92"/>
      <c r="G1335" s="90"/>
      <c r="H1335" s="90"/>
      <c r="I1335" s="73"/>
    </row>
    <row r="1336">
      <c r="A1336" s="16">
        <f t="shared" si="3"/>
        <v>1333</v>
      </c>
      <c r="B1336" s="90"/>
      <c r="C1336" s="90"/>
      <c r="D1336" s="90"/>
      <c r="E1336" s="90"/>
      <c r="F1336" s="92"/>
      <c r="G1336" s="90"/>
      <c r="H1336" s="90"/>
      <c r="I1336" s="73"/>
    </row>
    <row r="1337">
      <c r="A1337" s="16">
        <f t="shared" si="3"/>
        <v>1334</v>
      </c>
      <c r="B1337" s="90"/>
      <c r="C1337" s="90"/>
      <c r="D1337" s="90"/>
      <c r="E1337" s="90"/>
      <c r="F1337" s="92"/>
      <c r="G1337" s="90"/>
      <c r="H1337" s="90"/>
      <c r="I1337" s="73"/>
    </row>
    <row r="1338">
      <c r="A1338" s="16">
        <f t="shared" si="3"/>
        <v>1335</v>
      </c>
      <c r="B1338" s="90"/>
      <c r="C1338" s="90"/>
      <c r="D1338" s="90"/>
      <c r="E1338" s="90"/>
      <c r="F1338" s="92"/>
      <c r="G1338" s="90"/>
      <c r="H1338" s="90"/>
      <c r="I1338" s="73"/>
    </row>
    <row r="1339">
      <c r="A1339" s="16">
        <f t="shared" si="3"/>
        <v>1336</v>
      </c>
      <c r="B1339" s="90"/>
      <c r="C1339" s="90"/>
      <c r="D1339" s="90"/>
      <c r="E1339" s="90"/>
      <c r="F1339" s="92"/>
      <c r="G1339" s="90"/>
      <c r="H1339" s="90"/>
      <c r="I1339" s="73"/>
    </row>
    <row r="1340">
      <c r="A1340" s="16">
        <f t="shared" si="3"/>
        <v>1337</v>
      </c>
      <c r="B1340" s="90"/>
      <c r="C1340" s="90"/>
      <c r="D1340" s="90"/>
      <c r="E1340" s="90"/>
      <c r="F1340" s="92"/>
      <c r="G1340" s="90"/>
      <c r="H1340" s="90"/>
      <c r="I1340" s="73"/>
    </row>
    <row r="1341">
      <c r="A1341" s="16">
        <f t="shared" si="3"/>
        <v>1338</v>
      </c>
      <c r="B1341" s="90"/>
      <c r="C1341" s="90"/>
      <c r="D1341" s="90"/>
      <c r="E1341" s="90"/>
      <c r="F1341" s="92"/>
      <c r="G1341" s="90"/>
      <c r="H1341" s="90"/>
      <c r="I1341" s="73"/>
    </row>
    <row r="1342">
      <c r="A1342" s="16">
        <f t="shared" si="3"/>
        <v>1339</v>
      </c>
      <c r="B1342" s="90"/>
      <c r="C1342" s="90"/>
      <c r="D1342" s="90"/>
      <c r="E1342" s="90"/>
      <c r="F1342" s="92"/>
      <c r="G1342" s="90"/>
      <c r="H1342" s="90"/>
      <c r="I1342" s="73"/>
    </row>
    <row r="1343">
      <c r="A1343" s="16">
        <f t="shared" si="3"/>
        <v>1340</v>
      </c>
      <c r="B1343" s="90"/>
      <c r="C1343" s="90"/>
      <c r="D1343" s="90"/>
      <c r="E1343" s="90"/>
      <c r="F1343" s="92"/>
      <c r="G1343" s="90"/>
      <c r="H1343" s="90"/>
      <c r="I1343" s="73"/>
    </row>
    <row r="1344">
      <c r="A1344" s="16">
        <f t="shared" si="3"/>
        <v>1341</v>
      </c>
      <c r="B1344" s="90"/>
      <c r="C1344" s="90"/>
      <c r="D1344" s="90"/>
      <c r="E1344" s="90"/>
      <c r="F1344" s="92"/>
      <c r="G1344" s="90"/>
      <c r="H1344" s="90"/>
      <c r="I1344" s="73"/>
    </row>
    <row r="1345">
      <c r="A1345" s="16">
        <f t="shared" si="3"/>
        <v>1342</v>
      </c>
      <c r="B1345" s="90"/>
      <c r="C1345" s="90"/>
      <c r="D1345" s="90"/>
      <c r="E1345" s="90"/>
      <c r="F1345" s="92"/>
      <c r="G1345" s="90"/>
      <c r="H1345" s="90"/>
      <c r="I1345" s="73"/>
    </row>
    <row r="1346">
      <c r="A1346" s="16">
        <f t="shared" si="3"/>
        <v>1343</v>
      </c>
      <c r="B1346" s="90"/>
      <c r="C1346" s="90"/>
      <c r="D1346" s="90"/>
      <c r="E1346" s="90"/>
      <c r="F1346" s="92"/>
      <c r="G1346" s="90"/>
      <c r="H1346" s="90"/>
      <c r="I1346" s="73"/>
    </row>
    <row r="1347">
      <c r="A1347" s="16">
        <f t="shared" si="3"/>
        <v>1344</v>
      </c>
      <c r="B1347" s="90"/>
      <c r="C1347" s="90"/>
      <c r="D1347" s="90"/>
      <c r="E1347" s="90"/>
      <c r="F1347" s="92"/>
      <c r="G1347" s="90"/>
      <c r="H1347" s="90"/>
      <c r="I1347" s="73"/>
    </row>
    <row r="1348">
      <c r="A1348" s="16">
        <f t="shared" si="3"/>
        <v>1345</v>
      </c>
      <c r="B1348" s="90"/>
      <c r="C1348" s="90"/>
      <c r="D1348" s="90"/>
      <c r="E1348" s="90"/>
      <c r="F1348" s="92"/>
      <c r="G1348" s="90"/>
      <c r="H1348" s="90"/>
      <c r="I1348" s="73"/>
    </row>
    <row r="1349">
      <c r="A1349" s="16">
        <f t="shared" si="3"/>
        <v>1346</v>
      </c>
      <c r="B1349" s="90"/>
      <c r="C1349" s="90"/>
      <c r="D1349" s="90"/>
      <c r="E1349" s="90"/>
      <c r="F1349" s="92"/>
      <c r="G1349" s="90"/>
      <c r="H1349" s="90"/>
      <c r="I1349" s="73"/>
    </row>
    <row r="1350">
      <c r="A1350" s="16">
        <f t="shared" si="3"/>
        <v>1347</v>
      </c>
      <c r="B1350" s="90"/>
      <c r="C1350" s="90"/>
      <c r="D1350" s="90"/>
      <c r="E1350" s="90"/>
      <c r="F1350" s="92"/>
      <c r="G1350" s="90"/>
      <c r="H1350" s="90"/>
      <c r="I1350" s="73"/>
    </row>
    <row r="1351">
      <c r="A1351" s="16">
        <f t="shared" si="3"/>
        <v>1348</v>
      </c>
      <c r="B1351" s="90"/>
      <c r="C1351" s="90"/>
      <c r="D1351" s="90"/>
      <c r="E1351" s="90"/>
      <c r="F1351" s="92"/>
      <c r="G1351" s="90"/>
      <c r="H1351" s="90"/>
      <c r="I1351" s="73"/>
    </row>
    <row r="1352">
      <c r="A1352" s="16">
        <f t="shared" si="3"/>
        <v>1349</v>
      </c>
      <c r="B1352" s="90"/>
      <c r="C1352" s="90"/>
      <c r="D1352" s="90"/>
      <c r="E1352" s="90"/>
      <c r="F1352" s="92"/>
      <c r="G1352" s="90"/>
      <c r="H1352" s="90"/>
      <c r="I1352" s="73"/>
    </row>
    <row r="1353">
      <c r="A1353" s="16">
        <f t="shared" si="3"/>
        <v>1350</v>
      </c>
      <c r="B1353" s="90"/>
      <c r="C1353" s="90"/>
      <c r="D1353" s="90"/>
      <c r="E1353" s="90"/>
      <c r="F1353" s="92"/>
      <c r="G1353" s="90"/>
      <c r="H1353" s="90"/>
      <c r="I1353" s="73"/>
    </row>
    <row r="1354">
      <c r="A1354" s="16">
        <f t="shared" si="3"/>
        <v>1351</v>
      </c>
      <c r="B1354" s="90"/>
      <c r="C1354" s="90"/>
      <c r="D1354" s="90"/>
      <c r="E1354" s="90"/>
      <c r="F1354" s="92"/>
      <c r="G1354" s="90"/>
      <c r="H1354" s="90"/>
      <c r="I1354" s="73"/>
    </row>
    <row r="1355">
      <c r="A1355" s="16">
        <f t="shared" si="3"/>
        <v>1352</v>
      </c>
      <c r="B1355" s="90"/>
      <c r="C1355" s="90"/>
      <c r="D1355" s="90"/>
      <c r="E1355" s="90"/>
      <c r="F1355" s="92"/>
      <c r="G1355" s="90"/>
      <c r="H1355" s="90"/>
      <c r="I1355" s="73"/>
    </row>
    <row r="1356">
      <c r="A1356" s="16">
        <f t="shared" si="3"/>
        <v>1353</v>
      </c>
      <c r="B1356" s="90"/>
      <c r="C1356" s="90"/>
      <c r="D1356" s="90"/>
      <c r="E1356" s="90"/>
      <c r="F1356" s="92"/>
      <c r="G1356" s="90"/>
      <c r="H1356" s="90"/>
      <c r="I1356" s="73"/>
    </row>
    <row r="1357">
      <c r="A1357" s="16">
        <f t="shared" si="3"/>
        <v>1354</v>
      </c>
      <c r="B1357" s="90"/>
      <c r="C1357" s="90"/>
      <c r="D1357" s="90"/>
      <c r="E1357" s="90"/>
      <c r="F1357" s="92"/>
      <c r="G1357" s="90"/>
      <c r="H1357" s="90"/>
      <c r="I1357" s="73"/>
    </row>
    <row r="1358">
      <c r="A1358" s="16">
        <f t="shared" si="3"/>
        <v>1355</v>
      </c>
      <c r="B1358" s="90"/>
      <c r="C1358" s="90"/>
      <c r="D1358" s="90"/>
      <c r="E1358" s="90"/>
      <c r="F1358" s="92"/>
      <c r="G1358" s="90"/>
      <c r="H1358" s="90"/>
      <c r="I1358" s="73"/>
    </row>
    <row r="1359">
      <c r="A1359" s="16">
        <f t="shared" si="3"/>
        <v>1356</v>
      </c>
      <c r="B1359" s="90"/>
      <c r="C1359" s="90"/>
      <c r="D1359" s="90"/>
      <c r="E1359" s="90"/>
      <c r="F1359" s="92"/>
      <c r="G1359" s="90"/>
      <c r="H1359" s="90"/>
      <c r="I1359" s="73"/>
    </row>
    <row r="1360">
      <c r="A1360" s="16">
        <f t="shared" si="3"/>
        <v>1357</v>
      </c>
      <c r="B1360" s="90"/>
      <c r="C1360" s="90"/>
      <c r="D1360" s="90"/>
      <c r="E1360" s="90"/>
      <c r="F1360" s="92"/>
      <c r="G1360" s="90"/>
      <c r="H1360" s="90"/>
      <c r="I1360" s="73"/>
    </row>
    <row r="1361">
      <c r="A1361" s="16">
        <f t="shared" si="3"/>
        <v>1358</v>
      </c>
      <c r="B1361" s="90"/>
      <c r="C1361" s="90"/>
      <c r="D1361" s="90"/>
      <c r="E1361" s="90"/>
      <c r="F1361" s="92"/>
      <c r="G1361" s="90"/>
      <c r="H1361" s="90"/>
      <c r="I1361" s="73"/>
    </row>
    <row r="1362">
      <c r="A1362" s="16">
        <f t="shared" si="3"/>
        <v>1359</v>
      </c>
      <c r="B1362" s="90"/>
      <c r="C1362" s="90"/>
      <c r="D1362" s="90"/>
      <c r="E1362" s="90"/>
      <c r="F1362" s="92"/>
      <c r="G1362" s="90"/>
      <c r="H1362" s="90"/>
      <c r="I1362" s="73"/>
    </row>
    <row r="1363">
      <c r="A1363" s="16">
        <f t="shared" si="3"/>
        <v>1360</v>
      </c>
      <c r="B1363" s="90"/>
      <c r="C1363" s="90"/>
      <c r="D1363" s="90"/>
      <c r="E1363" s="90"/>
      <c r="F1363" s="92"/>
      <c r="G1363" s="90"/>
      <c r="H1363" s="90"/>
      <c r="I1363" s="73"/>
    </row>
    <row r="1364">
      <c r="A1364" s="16">
        <f t="shared" si="3"/>
        <v>1361</v>
      </c>
      <c r="B1364" s="90"/>
      <c r="C1364" s="90"/>
      <c r="D1364" s="90"/>
      <c r="E1364" s="90"/>
      <c r="F1364" s="92"/>
      <c r="G1364" s="90"/>
      <c r="H1364" s="90"/>
      <c r="I1364" s="73"/>
    </row>
    <row r="1365">
      <c r="A1365" s="16">
        <f t="shared" si="3"/>
        <v>1362</v>
      </c>
      <c r="B1365" s="90"/>
      <c r="C1365" s="90"/>
      <c r="D1365" s="90"/>
      <c r="E1365" s="90"/>
      <c r="F1365" s="92"/>
      <c r="G1365" s="90"/>
      <c r="H1365" s="90"/>
      <c r="I1365" s="73"/>
    </row>
    <row r="1366">
      <c r="A1366" s="16">
        <f t="shared" si="3"/>
        <v>1363</v>
      </c>
      <c r="B1366" s="90"/>
      <c r="C1366" s="90"/>
      <c r="D1366" s="90"/>
      <c r="E1366" s="90"/>
      <c r="F1366" s="92"/>
      <c r="G1366" s="90"/>
      <c r="H1366" s="90"/>
      <c r="I1366" s="73"/>
    </row>
    <row r="1367">
      <c r="A1367" s="16">
        <f t="shared" si="3"/>
        <v>1364</v>
      </c>
      <c r="B1367" s="90"/>
      <c r="C1367" s="90"/>
      <c r="D1367" s="90"/>
      <c r="E1367" s="90"/>
      <c r="F1367" s="92"/>
      <c r="G1367" s="90"/>
      <c r="H1367" s="90"/>
      <c r="I1367" s="73"/>
    </row>
    <row r="1368">
      <c r="A1368" s="16">
        <f t="shared" si="3"/>
        <v>1365</v>
      </c>
      <c r="B1368" s="90"/>
      <c r="C1368" s="90"/>
      <c r="D1368" s="90"/>
      <c r="E1368" s="90"/>
      <c r="F1368" s="92"/>
      <c r="G1368" s="90"/>
      <c r="H1368" s="90"/>
      <c r="I1368" s="73"/>
    </row>
    <row r="1369">
      <c r="A1369" s="16">
        <f t="shared" si="3"/>
        <v>1366</v>
      </c>
      <c r="B1369" s="90"/>
      <c r="C1369" s="90"/>
      <c r="D1369" s="90"/>
      <c r="E1369" s="90"/>
      <c r="F1369" s="92"/>
      <c r="G1369" s="90"/>
      <c r="H1369" s="90"/>
      <c r="I1369" s="73"/>
    </row>
    <row r="1370">
      <c r="A1370" s="16">
        <f t="shared" si="3"/>
        <v>1367</v>
      </c>
      <c r="B1370" s="90"/>
      <c r="C1370" s="90"/>
      <c r="D1370" s="90"/>
      <c r="E1370" s="90"/>
      <c r="F1370" s="92"/>
      <c r="G1370" s="90"/>
      <c r="H1370" s="90"/>
      <c r="I1370" s="73"/>
    </row>
    <row r="1371">
      <c r="A1371" s="16">
        <f t="shared" si="3"/>
        <v>1368</v>
      </c>
      <c r="B1371" s="90"/>
      <c r="C1371" s="90"/>
      <c r="D1371" s="90"/>
      <c r="E1371" s="90"/>
      <c r="F1371" s="92"/>
      <c r="G1371" s="90"/>
      <c r="H1371" s="90"/>
      <c r="I1371" s="73"/>
    </row>
    <row r="1372">
      <c r="A1372" s="16">
        <f t="shared" si="3"/>
        <v>1369</v>
      </c>
      <c r="B1372" s="90"/>
      <c r="C1372" s="90"/>
      <c r="D1372" s="90"/>
      <c r="E1372" s="90"/>
      <c r="F1372" s="92"/>
      <c r="G1372" s="90"/>
      <c r="H1372" s="90"/>
      <c r="I1372" s="73"/>
    </row>
    <row r="1373">
      <c r="A1373" s="16">
        <f t="shared" si="3"/>
        <v>1370</v>
      </c>
      <c r="B1373" s="90"/>
      <c r="C1373" s="90"/>
      <c r="D1373" s="90"/>
      <c r="E1373" s="90"/>
      <c r="F1373" s="92"/>
      <c r="G1373" s="90"/>
      <c r="H1373" s="90"/>
      <c r="I1373" s="73"/>
    </row>
    <row r="1374">
      <c r="A1374" s="16">
        <f t="shared" si="3"/>
        <v>1371</v>
      </c>
      <c r="B1374" s="90"/>
      <c r="C1374" s="90"/>
      <c r="D1374" s="90"/>
      <c r="E1374" s="90"/>
      <c r="F1374" s="92"/>
      <c r="G1374" s="90"/>
      <c r="H1374" s="90"/>
      <c r="I1374" s="73"/>
    </row>
    <row r="1375">
      <c r="A1375" s="16">
        <f t="shared" si="3"/>
        <v>1372</v>
      </c>
      <c r="B1375" s="90"/>
      <c r="C1375" s="90"/>
      <c r="D1375" s="90"/>
      <c r="E1375" s="90"/>
      <c r="F1375" s="92"/>
      <c r="G1375" s="90"/>
      <c r="H1375" s="90"/>
      <c r="I1375" s="73"/>
    </row>
    <row r="1376">
      <c r="A1376" s="16">
        <f t="shared" si="3"/>
        <v>1373</v>
      </c>
      <c r="B1376" s="90"/>
      <c r="C1376" s="90"/>
      <c r="D1376" s="90"/>
      <c r="E1376" s="90"/>
      <c r="F1376" s="92"/>
      <c r="G1376" s="90"/>
      <c r="H1376" s="90"/>
      <c r="I1376" s="73"/>
    </row>
    <row r="1377">
      <c r="A1377" s="16">
        <f t="shared" si="3"/>
        <v>1374</v>
      </c>
      <c r="B1377" s="90"/>
      <c r="C1377" s="90"/>
      <c r="D1377" s="90"/>
      <c r="E1377" s="90"/>
      <c r="F1377" s="92"/>
      <c r="G1377" s="90"/>
      <c r="H1377" s="90"/>
      <c r="I1377" s="73"/>
    </row>
    <row r="1378">
      <c r="A1378" s="16">
        <f t="shared" si="3"/>
        <v>1375</v>
      </c>
      <c r="B1378" s="90"/>
      <c r="C1378" s="90"/>
      <c r="D1378" s="90"/>
      <c r="E1378" s="90"/>
      <c r="F1378" s="92"/>
      <c r="G1378" s="90"/>
      <c r="H1378" s="90"/>
      <c r="I1378" s="73"/>
    </row>
    <row r="1379">
      <c r="A1379" s="16">
        <f t="shared" si="3"/>
        <v>1376</v>
      </c>
      <c r="B1379" s="90"/>
      <c r="C1379" s="90"/>
      <c r="D1379" s="90"/>
      <c r="E1379" s="90"/>
      <c r="F1379" s="92"/>
      <c r="G1379" s="90"/>
      <c r="H1379" s="90"/>
      <c r="I1379" s="73"/>
    </row>
    <row r="1380">
      <c r="A1380" s="16">
        <f t="shared" si="3"/>
        <v>1377</v>
      </c>
      <c r="B1380" s="90"/>
      <c r="C1380" s="90"/>
      <c r="D1380" s="90"/>
      <c r="E1380" s="90"/>
      <c r="F1380" s="92"/>
      <c r="G1380" s="90"/>
      <c r="H1380" s="90"/>
      <c r="I1380" s="73"/>
    </row>
    <row r="1381">
      <c r="A1381" s="16">
        <f t="shared" si="3"/>
        <v>1378</v>
      </c>
      <c r="B1381" s="90"/>
      <c r="C1381" s="90"/>
      <c r="D1381" s="90"/>
      <c r="E1381" s="90"/>
      <c r="F1381" s="92"/>
      <c r="G1381" s="90"/>
      <c r="H1381" s="90"/>
      <c r="I1381" s="73"/>
    </row>
    <row r="1382">
      <c r="A1382" s="16">
        <f t="shared" si="3"/>
        <v>1379</v>
      </c>
      <c r="B1382" s="90"/>
      <c r="C1382" s="90"/>
      <c r="D1382" s="90"/>
      <c r="E1382" s="90"/>
      <c r="F1382" s="92"/>
      <c r="G1382" s="90"/>
      <c r="H1382" s="90"/>
      <c r="I1382" s="73"/>
    </row>
    <row r="1383">
      <c r="A1383" s="16">
        <f t="shared" si="3"/>
        <v>1380</v>
      </c>
      <c r="B1383" s="90"/>
      <c r="C1383" s="90"/>
      <c r="D1383" s="90"/>
      <c r="E1383" s="90"/>
      <c r="F1383" s="92"/>
      <c r="G1383" s="90"/>
      <c r="H1383" s="90"/>
      <c r="I1383" s="73"/>
    </row>
    <row r="1384">
      <c r="A1384" s="16">
        <f t="shared" si="3"/>
        <v>1381</v>
      </c>
      <c r="B1384" s="90"/>
      <c r="C1384" s="90"/>
      <c r="D1384" s="90"/>
      <c r="E1384" s="90"/>
      <c r="F1384" s="92"/>
      <c r="G1384" s="90"/>
      <c r="H1384" s="90"/>
      <c r="I1384" s="73"/>
    </row>
    <row r="1385">
      <c r="A1385" s="16">
        <f t="shared" si="3"/>
        <v>1382</v>
      </c>
      <c r="B1385" s="90"/>
      <c r="C1385" s="90"/>
      <c r="D1385" s="90"/>
      <c r="E1385" s="90"/>
      <c r="F1385" s="92"/>
      <c r="G1385" s="90"/>
      <c r="H1385" s="90"/>
      <c r="I1385" s="73"/>
    </row>
    <row r="1386">
      <c r="A1386" s="16">
        <f t="shared" si="3"/>
        <v>1383</v>
      </c>
      <c r="B1386" s="90"/>
      <c r="C1386" s="90"/>
      <c r="D1386" s="90"/>
      <c r="E1386" s="90"/>
      <c r="F1386" s="92"/>
      <c r="G1386" s="90"/>
      <c r="H1386" s="90"/>
      <c r="I1386" s="73"/>
    </row>
    <row r="1387">
      <c r="A1387" s="16">
        <f t="shared" si="3"/>
        <v>1384</v>
      </c>
      <c r="B1387" s="90"/>
      <c r="C1387" s="90"/>
      <c r="D1387" s="90"/>
      <c r="E1387" s="90"/>
      <c r="F1387" s="92"/>
      <c r="G1387" s="90"/>
      <c r="H1387" s="90"/>
      <c r="I1387" s="73"/>
    </row>
    <row r="1388">
      <c r="A1388" s="16">
        <f t="shared" si="3"/>
        <v>1385</v>
      </c>
      <c r="B1388" s="90"/>
      <c r="C1388" s="90"/>
      <c r="D1388" s="90"/>
      <c r="E1388" s="90"/>
      <c r="F1388" s="92"/>
      <c r="G1388" s="90"/>
      <c r="H1388" s="90"/>
      <c r="I1388" s="73"/>
    </row>
    <row r="1389">
      <c r="A1389" s="16">
        <f t="shared" si="3"/>
        <v>1386</v>
      </c>
      <c r="B1389" s="90"/>
      <c r="C1389" s="90"/>
      <c r="D1389" s="90"/>
      <c r="E1389" s="90"/>
      <c r="F1389" s="92"/>
      <c r="G1389" s="90"/>
      <c r="H1389" s="90"/>
      <c r="I1389" s="73"/>
    </row>
    <row r="1390">
      <c r="A1390" s="16">
        <f t="shared" si="3"/>
        <v>1387</v>
      </c>
      <c r="B1390" s="90"/>
      <c r="C1390" s="90"/>
      <c r="D1390" s="90"/>
      <c r="E1390" s="90"/>
      <c r="F1390" s="92"/>
      <c r="G1390" s="90"/>
      <c r="H1390" s="90"/>
      <c r="I1390" s="73"/>
    </row>
    <row r="1391">
      <c r="A1391" s="16">
        <f t="shared" si="3"/>
        <v>1388</v>
      </c>
      <c r="B1391" s="90"/>
      <c r="C1391" s="90"/>
      <c r="D1391" s="90"/>
      <c r="E1391" s="90"/>
      <c r="F1391" s="92"/>
      <c r="G1391" s="90"/>
      <c r="H1391" s="90"/>
      <c r="I1391" s="73"/>
    </row>
    <row r="1392">
      <c r="A1392" s="16">
        <f t="shared" si="3"/>
        <v>1389</v>
      </c>
      <c r="B1392" s="90"/>
      <c r="C1392" s="90"/>
      <c r="D1392" s="90"/>
      <c r="E1392" s="90"/>
      <c r="F1392" s="92"/>
      <c r="G1392" s="90"/>
      <c r="H1392" s="90"/>
      <c r="I1392" s="73"/>
    </row>
    <row r="1393">
      <c r="A1393" s="16">
        <f t="shared" si="3"/>
        <v>1390</v>
      </c>
      <c r="B1393" s="90"/>
      <c r="C1393" s="90"/>
      <c r="D1393" s="90"/>
      <c r="E1393" s="90"/>
      <c r="F1393" s="92"/>
      <c r="G1393" s="90"/>
      <c r="H1393" s="90"/>
      <c r="I1393" s="73"/>
    </row>
    <row r="1394">
      <c r="A1394" s="16">
        <f t="shared" si="3"/>
        <v>1391</v>
      </c>
      <c r="B1394" s="90"/>
      <c r="C1394" s="90"/>
      <c r="D1394" s="90"/>
      <c r="E1394" s="90"/>
      <c r="F1394" s="92"/>
      <c r="G1394" s="90"/>
      <c r="H1394" s="90"/>
      <c r="I1394" s="73"/>
    </row>
    <row r="1395">
      <c r="A1395" s="16">
        <f t="shared" si="3"/>
        <v>1392</v>
      </c>
      <c r="B1395" s="90"/>
      <c r="C1395" s="90"/>
      <c r="D1395" s="90"/>
      <c r="E1395" s="90"/>
      <c r="F1395" s="92"/>
      <c r="G1395" s="90"/>
      <c r="H1395" s="90"/>
      <c r="I1395" s="73"/>
    </row>
    <row r="1396">
      <c r="A1396" s="16">
        <f t="shared" si="3"/>
        <v>1393</v>
      </c>
      <c r="B1396" s="90"/>
      <c r="C1396" s="90"/>
      <c r="D1396" s="90"/>
      <c r="E1396" s="90"/>
      <c r="F1396" s="92"/>
      <c r="G1396" s="90"/>
      <c r="H1396" s="90"/>
      <c r="I1396" s="73"/>
    </row>
    <row r="1397">
      <c r="A1397" s="16">
        <f t="shared" si="3"/>
        <v>1394</v>
      </c>
      <c r="B1397" s="90"/>
      <c r="C1397" s="90"/>
      <c r="D1397" s="90"/>
      <c r="E1397" s="90"/>
      <c r="F1397" s="92"/>
      <c r="G1397" s="90"/>
      <c r="H1397" s="90"/>
      <c r="I1397" s="73"/>
    </row>
    <row r="1398">
      <c r="A1398" s="16">
        <f t="shared" si="3"/>
        <v>1395</v>
      </c>
      <c r="B1398" s="90"/>
      <c r="C1398" s="90"/>
      <c r="D1398" s="90"/>
      <c r="E1398" s="90"/>
      <c r="F1398" s="92"/>
      <c r="G1398" s="90"/>
      <c r="H1398" s="90"/>
      <c r="I1398" s="73"/>
    </row>
    <row r="1399">
      <c r="A1399" s="16">
        <f t="shared" si="3"/>
        <v>1396</v>
      </c>
      <c r="B1399" s="90"/>
      <c r="C1399" s="90"/>
      <c r="D1399" s="90"/>
      <c r="E1399" s="90"/>
      <c r="F1399" s="92"/>
      <c r="G1399" s="90"/>
      <c r="H1399" s="90"/>
      <c r="I1399" s="73"/>
    </row>
    <row r="1400">
      <c r="A1400" s="16">
        <f t="shared" si="3"/>
        <v>1397</v>
      </c>
      <c r="B1400" s="90"/>
      <c r="C1400" s="90"/>
      <c r="D1400" s="90"/>
      <c r="E1400" s="90"/>
      <c r="F1400" s="92"/>
      <c r="G1400" s="90"/>
      <c r="H1400" s="90"/>
      <c r="I1400" s="73"/>
    </row>
    <row r="1401">
      <c r="A1401" s="16">
        <f t="shared" si="3"/>
        <v>1398</v>
      </c>
      <c r="B1401" s="90"/>
      <c r="C1401" s="90"/>
      <c r="D1401" s="90"/>
      <c r="E1401" s="90"/>
      <c r="F1401" s="92"/>
      <c r="G1401" s="90"/>
      <c r="H1401" s="90"/>
      <c r="I1401" s="73"/>
    </row>
    <row r="1402">
      <c r="A1402" s="16">
        <f t="shared" si="3"/>
        <v>1399</v>
      </c>
      <c r="B1402" s="90"/>
      <c r="C1402" s="90"/>
      <c r="D1402" s="90"/>
      <c r="E1402" s="90"/>
      <c r="F1402" s="92"/>
      <c r="G1402" s="90"/>
      <c r="H1402" s="90"/>
      <c r="I1402" s="73"/>
    </row>
    <row r="1403">
      <c r="A1403" s="16">
        <f t="shared" si="3"/>
        <v>1400</v>
      </c>
      <c r="B1403" s="90"/>
      <c r="C1403" s="90"/>
      <c r="D1403" s="90"/>
      <c r="E1403" s="90"/>
      <c r="F1403" s="92"/>
      <c r="G1403" s="90"/>
      <c r="H1403" s="90"/>
      <c r="I1403" s="73"/>
    </row>
    <row r="1404">
      <c r="A1404" s="16">
        <f t="shared" si="3"/>
        <v>1401</v>
      </c>
      <c r="B1404" s="90"/>
      <c r="C1404" s="90"/>
      <c r="D1404" s="90"/>
      <c r="E1404" s="90"/>
      <c r="F1404" s="92"/>
      <c r="G1404" s="90"/>
      <c r="H1404" s="90"/>
      <c r="I1404" s="73"/>
    </row>
    <row r="1405">
      <c r="A1405" s="16">
        <f t="shared" si="3"/>
        <v>1402</v>
      </c>
      <c r="B1405" s="90"/>
      <c r="C1405" s="90"/>
      <c r="D1405" s="90"/>
      <c r="E1405" s="90"/>
      <c r="F1405" s="92"/>
      <c r="G1405" s="90"/>
      <c r="H1405" s="90"/>
      <c r="I1405" s="73"/>
    </row>
    <row r="1406">
      <c r="A1406" s="16">
        <f t="shared" si="3"/>
        <v>1403</v>
      </c>
      <c r="B1406" s="90"/>
      <c r="C1406" s="90"/>
      <c r="D1406" s="90"/>
      <c r="E1406" s="90"/>
      <c r="F1406" s="92"/>
      <c r="G1406" s="90"/>
      <c r="H1406" s="90"/>
      <c r="I1406" s="73"/>
    </row>
    <row r="1407">
      <c r="A1407" s="16">
        <f t="shared" si="3"/>
        <v>1404</v>
      </c>
      <c r="B1407" s="90"/>
      <c r="C1407" s="90"/>
      <c r="D1407" s="90"/>
      <c r="E1407" s="90"/>
      <c r="F1407" s="92"/>
      <c r="G1407" s="90"/>
      <c r="H1407" s="90"/>
      <c r="I1407" s="73"/>
    </row>
    <row r="1408">
      <c r="A1408" s="16">
        <f t="shared" si="3"/>
        <v>1405</v>
      </c>
      <c r="B1408" s="90"/>
      <c r="C1408" s="90"/>
      <c r="D1408" s="90"/>
      <c r="E1408" s="90"/>
      <c r="F1408" s="92"/>
      <c r="G1408" s="90"/>
      <c r="H1408" s="90"/>
      <c r="I1408" s="73"/>
    </row>
    <row r="1409">
      <c r="A1409" s="16">
        <f t="shared" si="3"/>
        <v>1406</v>
      </c>
      <c r="B1409" s="90"/>
      <c r="C1409" s="90"/>
      <c r="D1409" s="90"/>
      <c r="E1409" s="90"/>
      <c r="F1409" s="92"/>
      <c r="G1409" s="90"/>
      <c r="H1409" s="90"/>
      <c r="I1409" s="73"/>
    </row>
    <row r="1410">
      <c r="A1410" s="16">
        <f t="shared" si="3"/>
        <v>1407</v>
      </c>
      <c r="B1410" s="90"/>
      <c r="C1410" s="90"/>
      <c r="D1410" s="90"/>
      <c r="E1410" s="90"/>
      <c r="F1410" s="92"/>
      <c r="G1410" s="90"/>
      <c r="H1410" s="90"/>
      <c r="I1410" s="73"/>
    </row>
    <row r="1411">
      <c r="A1411" s="16">
        <f t="shared" si="3"/>
        <v>1408</v>
      </c>
      <c r="B1411" s="90"/>
      <c r="C1411" s="90"/>
      <c r="D1411" s="90"/>
      <c r="E1411" s="90"/>
      <c r="F1411" s="92"/>
      <c r="G1411" s="90"/>
      <c r="H1411" s="90"/>
      <c r="I1411" s="73"/>
    </row>
    <row r="1412">
      <c r="A1412" s="16">
        <f t="shared" si="3"/>
        <v>1409</v>
      </c>
      <c r="B1412" s="90"/>
      <c r="C1412" s="90"/>
      <c r="D1412" s="90"/>
      <c r="E1412" s="90"/>
      <c r="F1412" s="92"/>
      <c r="G1412" s="90"/>
      <c r="H1412" s="90"/>
      <c r="I1412" s="73"/>
    </row>
    <row r="1413">
      <c r="A1413" s="16">
        <f t="shared" si="3"/>
        <v>1410</v>
      </c>
      <c r="B1413" s="90"/>
      <c r="C1413" s="90"/>
      <c r="D1413" s="90"/>
      <c r="E1413" s="90"/>
      <c r="F1413" s="92"/>
      <c r="G1413" s="90"/>
      <c r="H1413" s="90"/>
      <c r="I1413" s="73"/>
    </row>
    <row r="1414">
      <c r="A1414" s="16">
        <f t="shared" si="3"/>
        <v>1411</v>
      </c>
      <c r="B1414" s="90"/>
      <c r="C1414" s="90"/>
      <c r="D1414" s="90"/>
      <c r="E1414" s="90"/>
      <c r="F1414" s="92"/>
      <c r="G1414" s="90"/>
      <c r="H1414" s="90"/>
      <c r="I1414" s="73"/>
    </row>
    <row r="1415">
      <c r="A1415" s="16">
        <f t="shared" si="3"/>
        <v>1412</v>
      </c>
      <c r="B1415" s="90"/>
      <c r="C1415" s="90"/>
      <c r="D1415" s="90"/>
      <c r="E1415" s="90"/>
      <c r="F1415" s="92"/>
      <c r="G1415" s="90"/>
      <c r="H1415" s="90"/>
      <c r="I1415" s="73"/>
    </row>
    <row r="1416">
      <c r="A1416" s="16">
        <f t="shared" si="3"/>
        <v>1413</v>
      </c>
      <c r="B1416" s="90"/>
      <c r="C1416" s="90"/>
      <c r="D1416" s="90"/>
      <c r="E1416" s="90"/>
      <c r="F1416" s="92"/>
      <c r="G1416" s="90"/>
      <c r="H1416" s="90"/>
      <c r="I1416" s="73"/>
    </row>
    <row r="1417">
      <c r="A1417" s="16">
        <f t="shared" si="3"/>
        <v>1414</v>
      </c>
      <c r="B1417" s="90"/>
      <c r="C1417" s="90"/>
      <c r="D1417" s="90"/>
      <c r="E1417" s="90"/>
      <c r="F1417" s="92"/>
      <c r="G1417" s="90"/>
      <c r="H1417" s="90"/>
      <c r="I1417" s="73"/>
    </row>
    <row r="1418">
      <c r="A1418" s="16">
        <f t="shared" si="3"/>
        <v>1415</v>
      </c>
      <c r="B1418" s="90"/>
      <c r="C1418" s="90"/>
      <c r="D1418" s="90"/>
      <c r="E1418" s="90"/>
      <c r="F1418" s="92"/>
      <c r="G1418" s="90"/>
      <c r="H1418" s="90"/>
      <c r="I1418" s="73"/>
    </row>
    <row r="1419">
      <c r="A1419" s="16">
        <f t="shared" si="3"/>
        <v>1416</v>
      </c>
      <c r="B1419" s="90"/>
      <c r="C1419" s="90"/>
      <c r="D1419" s="90"/>
      <c r="E1419" s="90"/>
      <c r="F1419" s="92"/>
      <c r="G1419" s="90"/>
      <c r="H1419" s="90"/>
      <c r="I1419" s="73"/>
    </row>
    <row r="1420">
      <c r="A1420" s="16">
        <f t="shared" si="3"/>
        <v>1417</v>
      </c>
      <c r="B1420" s="90"/>
      <c r="C1420" s="90"/>
      <c r="D1420" s="90"/>
      <c r="E1420" s="90"/>
      <c r="F1420" s="92"/>
      <c r="G1420" s="90"/>
      <c r="H1420" s="90"/>
      <c r="I1420" s="73"/>
    </row>
    <row r="1421">
      <c r="A1421" s="16">
        <f t="shared" si="3"/>
        <v>1418</v>
      </c>
      <c r="B1421" s="90"/>
      <c r="C1421" s="90"/>
      <c r="D1421" s="90"/>
      <c r="E1421" s="90"/>
      <c r="F1421" s="92"/>
      <c r="G1421" s="90"/>
      <c r="H1421" s="90"/>
      <c r="I1421" s="73"/>
    </row>
    <row r="1422">
      <c r="A1422" s="16">
        <f t="shared" si="3"/>
        <v>1419</v>
      </c>
      <c r="B1422" s="90"/>
      <c r="C1422" s="90"/>
      <c r="D1422" s="90"/>
      <c r="E1422" s="90"/>
      <c r="F1422" s="92"/>
      <c r="G1422" s="90"/>
      <c r="H1422" s="90"/>
      <c r="I1422" s="73"/>
    </row>
    <row r="1423">
      <c r="A1423" s="16">
        <f t="shared" si="3"/>
        <v>1420</v>
      </c>
      <c r="B1423" s="90"/>
      <c r="C1423" s="90"/>
      <c r="D1423" s="90"/>
      <c r="E1423" s="90"/>
      <c r="F1423" s="92"/>
      <c r="G1423" s="90"/>
      <c r="H1423" s="90"/>
      <c r="I1423" s="73"/>
    </row>
    <row r="1424">
      <c r="A1424" s="16">
        <f t="shared" si="3"/>
        <v>1421</v>
      </c>
      <c r="B1424" s="90"/>
      <c r="C1424" s="90"/>
      <c r="D1424" s="90"/>
      <c r="E1424" s="90"/>
      <c r="F1424" s="92"/>
      <c r="G1424" s="90"/>
      <c r="H1424" s="90"/>
      <c r="I1424" s="73"/>
    </row>
    <row r="1425">
      <c r="A1425" s="16">
        <f t="shared" si="3"/>
        <v>1422</v>
      </c>
      <c r="B1425" s="90"/>
      <c r="C1425" s="90"/>
      <c r="D1425" s="90"/>
      <c r="E1425" s="90"/>
      <c r="F1425" s="92"/>
      <c r="G1425" s="90"/>
      <c r="H1425" s="90"/>
      <c r="I1425" s="73"/>
    </row>
    <row r="1426">
      <c r="A1426" s="16">
        <f t="shared" si="3"/>
        <v>1423</v>
      </c>
      <c r="B1426" s="90"/>
      <c r="C1426" s="90"/>
      <c r="D1426" s="90"/>
      <c r="E1426" s="90"/>
      <c r="F1426" s="92"/>
      <c r="G1426" s="90"/>
      <c r="H1426" s="90"/>
      <c r="I1426" s="73"/>
    </row>
    <row r="1427">
      <c r="A1427" s="16">
        <f t="shared" si="3"/>
        <v>1424</v>
      </c>
      <c r="B1427" s="90"/>
      <c r="C1427" s="90"/>
      <c r="D1427" s="90"/>
      <c r="E1427" s="90"/>
      <c r="F1427" s="92"/>
      <c r="G1427" s="90"/>
      <c r="H1427" s="90"/>
      <c r="I1427" s="73"/>
    </row>
    <row r="1428">
      <c r="A1428" s="16">
        <f t="shared" si="3"/>
        <v>1425</v>
      </c>
      <c r="B1428" s="90"/>
      <c r="C1428" s="90"/>
      <c r="D1428" s="90"/>
      <c r="E1428" s="90"/>
      <c r="F1428" s="92"/>
      <c r="G1428" s="90"/>
      <c r="H1428" s="90"/>
      <c r="I1428" s="73"/>
    </row>
  </sheetData>
  <customSheetViews>
    <customSheetView guid="{18417178-B2FF-4C8A-BBCF-32A6095EE28C}" filter="1" showAutoFilter="1">
      <autoFilter ref="$H$539:$H$544"/>
    </customSheetView>
  </customSheetViews>
  <mergeCells count="1431">
    <mergeCell ref="A1:D2"/>
    <mergeCell ref="E1:F2"/>
    <mergeCell ref="G1:G2"/>
    <mergeCell ref="H1:I2"/>
    <mergeCell ref="J1:J2"/>
    <mergeCell ref="I3:J3"/>
    <mergeCell ref="I4:J4"/>
    <mergeCell ref="I5:J5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I40:J40"/>
    <mergeCell ref="I41:J41"/>
    <mergeCell ref="I42:J42"/>
    <mergeCell ref="I43:J43"/>
    <mergeCell ref="I44:J44"/>
    <mergeCell ref="I45:J45"/>
    <mergeCell ref="I46:J46"/>
    <mergeCell ref="I47:J47"/>
    <mergeCell ref="I48:J48"/>
    <mergeCell ref="I49:J49"/>
    <mergeCell ref="I50:J50"/>
    <mergeCell ref="I51:J51"/>
    <mergeCell ref="I52:J52"/>
    <mergeCell ref="I53:J53"/>
    <mergeCell ref="I54:J54"/>
    <mergeCell ref="I55:J55"/>
    <mergeCell ref="I56:J56"/>
    <mergeCell ref="I57:J57"/>
    <mergeCell ref="I58:J58"/>
    <mergeCell ref="I59:J59"/>
    <mergeCell ref="I60:J60"/>
    <mergeCell ref="I61:J61"/>
    <mergeCell ref="I62:J62"/>
    <mergeCell ref="I63:J63"/>
    <mergeCell ref="I64:J64"/>
    <mergeCell ref="I65:J65"/>
    <mergeCell ref="I66:J66"/>
    <mergeCell ref="I67:J67"/>
    <mergeCell ref="I68:J68"/>
    <mergeCell ref="I69:J69"/>
    <mergeCell ref="I70:J70"/>
    <mergeCell ref="I71:J71"/>
    <mergeCell ref="I72:J72"/>
    <mergeCell ref="I73:J73"/>
    <mergeCell ref="I74:J74"/>
    <mergeCell ref="I75:J75"/>
    <mergeCell ref="I76:J76"/>
    <mergeCell ref="I77:J77"/>
    <mergeCell ref="I78:J78"/>
    <mergeCell ref="I79:J79"/>
    <mergeCell ref="I80:J80"/>
    <mergeCell ref="I81:J81"/>
    <mergeCell ref="I82:J82"/>
    <mergeCell ref="I83:J83"/>
    <mergeCell ref="I84:J84"/>
    <mergeCell ref="I85:J85"/>
    <mergeCell ref="I86:J86"/>
    <mergeCell ref="I87:J87"/>
    <mergeCell ref="I88:J88"/>
    <mergeCell ref="I89:J89"/>
    <mergeCell ref="I90:J90"/>
    <mergeCell ref="I91:J91"/>
    <mergeCell ref="I92:J92"/>
    <mergeCell ref="I93:J93"/>
    <mergeCell ref="I94:J94"/>
    <mergeCell ref="I95:J95"/>
    <mergeCell ref="I96:J96"/>
    <mergeCell ref="I97:J97"/>
    <mergeCell ref="I98:J98"/>
    <mergeCell ref="I99:J99"/>
    <mergeCell ref="I100:J100"/>
    <mergeCell ref="I101:J101"/>
    <mergeCell ref="I102:J102"/>
    <mergeCell ref="I103:J103"/>
    <mergeCell ref="I104:J104"/>
    <mergeCell ref="I105:J105"/>
    <mergeCell ref="I106:J106"/>
    <mergeCell ref="I107:J107"/>
    <mergeCell ref="I108:J108"/>
    <mergeCell ref="I109:J109"/>
    <mergeCell ref="I110:J110"/>
    <mergeCell ref="I111:J111"/>
    <mergeCell ref="I112:J112"/>
    <mergeCell ref="I113:J113"/>
    <mergeCell ref="I114:J114"/>
    <mergeCell ref="I115:J115"/>
    <mergeCell ref="I116:J116"/>
    <mergeCell ref="I117:J117"/>
    <mergeCell ref="I118:J118"/>
    <mergeCell ref="I119:J119"/>
    <mergeCell ref="I120:J120"/>
    <mergeCell ref="I121:J121"/>
    <mergeCell ref="I122:J122"/>
    <mergeCell ref="I123:J123"/>
    <mergeCell ref="I124:J124"/>
    <mergeCell ref="I125:J125"/>
    <mergeCell ref="I126:J126"/>
    <mergeCell ref="I127:J127"/>
    <mergeCell ref="I128:J128"/>
    <mergeCell ref="I129:J129"/>
    <mergeCell ref="I130:J130"/>
    <mergeCell ref="I131:J131"/>
    <mergeCell ref="I132:J132"/>
    <mergeCell ref="I133:J133"/>
    <mergeCell ref="I134:J134"/>
    <mergeCell ref="I135:J135"/>
    <mergeCell ref="I136:J136"/>
    <mergeCell ref="I137:J137"/>
    <mergeCell ref="I138:J138"/>
    <mergeCell ref="I139:J139"/>
    <mergeCell ref="I140:J140"/>
    <mergeCell ref="I141:J141"/>
    <mergeCell ref="I142:J142"/>
    <mergeCell ref="I143:J143"/>
    <mergeCell ref="I144:J144"/>
    <mergeCell ref="I145:J145"/>
    <mergeCell ref="I146:J146"/>
    <mergeCell ref="I147:J147"/>
    <mergeCell ref="I148:J148"/>
    <mergeCell ref="I149:J149"/>
    <mergeCell ref="I150:J150"/>
    <mergeCell ref="I151:J151"/>
    <mergeCell ref="I152:J152"/>
    <mergeCell ref="I153:J153"/>
    <mergeCell ref="I154:J154"/>
    <mergeCell ref="I155:J155"/>
    <mergeCell ref="I156:J156"/>
    <mergeCell ref="I157:J157"/>
    <mergeCell ref="I158:J158"/>
    <mergeCell ref="I159:J159"/>
    <mergeCell ref="I160:J160"/>
    <mergeCell ref="I161:J161"/>
    <mergeCell ref="I162:J162"/>
    <mergeCell ref="I163:J163"/>
    <mergeCell ref="I164:J164"/>
    <mergeCell ref="I165:J165"/>
    <mergeCell ref="I166:J166"/>
    <mergeCell ref="I167:J167"/>
    <mergeCell ref="I168:J168"/>
    <mergeCell ref="I169:J169"/>
    <mergeCell ref="I170:J170"/>
    <mergeCell ref="I171:J171"/>
    <mergeCell ref="I172:J172"/>
    <mergeCell ref="I173:J173"/>
    <mergeCell ref="I174:J174"/>
    <mergeCell ref="I175:J175"/>
    <mergeCell ref="I176:J176"/>
    <mergeCell ref="I177:J177"/>
    <mergeCell ref="I178:J178"/>
    <mergeCell ref="I179:J179"/>
    <mergeCell ref="I180:J180"/>
    <mergeCell ref="I181:J181"/>
    <mergeCell ref="I182:J182"/>
    <mergeCell ref="I183:J183"/>
    <mergeCell ref="I184:J184"/>
    <mergeCell ref="I185:J185"/>
    <mergeCell ref="I186:J186"/>
    <mergeCell ref="I187:J187"/>
    <mergeCell ref="I188:J188"/>
    <mergeCell ref="I189:J189"/>
    <mergeCell ref="I190:J190"/>
    <mergeCell ref="I191:J191"/>
    <mergeCell ref="I192:J192"/>
    <mergeCell ref="I193:J193"/>
    <mergeCell ref="I194:J194"/>
    <mergeCell ref="I195:J195"/>
    <mergeCell ref="I196:J196"/>
    <mergeCell ref="I197:J197"/>
    <mergeCell ref="I198:J198"/>
    <mergeCell ref="I199:J199"/>
    <mergeCell ref="I200:J200"/>
    <mergeCell ref="I201:J201"/>
    <mergeCell ref="I202:J202"/>
    <mergeCell ref="I203:J203"/>
    <mergeCell ref="I204:J204"/>
    <mergeCell ref="I205:J205"/>
    <mergeCell ref="I206:J206"/>
    <mergeCell ref="I207:J207"/>
    <mergeCell ref="I208:J208"/>
    <mergeCell ref="I209:J209"/>
    <mergeCell ref="I210:J210"/>
    <mergeCell ref="I211:J211"/>
    <mergeCell ref="I212:J212"/>
    <mergeCell ref="I213:J213"/>
    <mergeCell ref="I214:J214"/>
    <mergeCell ref="I215:J215"/>
    <mergeCell ref="I216:J216"/>
    <mergeCell ref="I217:J217"/>
    <mergeCell ref="I218:J218"/>
    <mergeCell ref="I219:J219"/>
    <mergeCell ref="I220:J220"/>
    <mergeCell ref="I221:J221"/>
    <mergeCell ref="I222:J222"/>
    <mergeCell ref="I223:J223"/>
    <mergeCell ref="I224:J224"/>
    <mergeCell ref="I225:J225"/>
    <mergeCell ref="I226:J226"/>
    <mergeCell ref="I227:J227"/>
    <mergeCell ref="I228:J228"/>
    <mergeCell ref="I229:J229"/>
    <mergeCell ref="I230:J230"/>
    <mergeCell ref="I231:J231"/>
    <mergeCell ref="I232:J232"/>
    <mergeCell ref="I233:J233"/>
    <mergeCell ref="I234:J234"/>
    <mergeCell ref="I235:J235"/>
    <mergeCell ref="I236:J236"/>
    <mergeCell ref="I237:J237"/>
    <mergeCell ref="I238:J238"/>
    <mergeCell ref="I239:J239"/>
    <mergeCell ref="I240:J240"/>
    <mergeCell ref="I241:J241"/>
    <mergeCell ref="I242:J242"/>
    <mergeCell ref="I243:J243"/>
    <mergeCell ref="I244:J244"/>
    <mergeCell ref="I245:J245"/>
    <mergeCell ref="I246:J246"/>
    <mergeCell ref="I247:J247"/>
    <mergeCell ref="I248:J248"/>
    <mergeCell ref="I249:J249"/>
    <mergeCell ref="I250:J250"/>
    <mergeCell ref="I251:J251"/>
    <mergeCell ref="I252:J252"/>
    <mergeCell ref="I253:J253"/>
    <mergeCell ref="I254:J254"/>
    <mergeCell ref="I255:J255"/>
    <mergeCell ref="I256:J256"/>
    <mergeCell ref="I257:J257"/>
    <mergeCell ref="I258:J258"/>
    <mergeCell ref="I259:J259"/>
    <mergeCell ref="I260:J260"/>
    <mergeCell ref="I261:J261"/>
    <mergeCell ref="I262:J262"/>
    <mergeCell ref="I263:J263"/>
    <mergeCell ref="I264:J264"/>
    <mergeCell ref="I265:J265"/>
    <mergeCell ref="I266:J266"/>
    <mergeCell ref="I267:J267"/>
    <mergeCell ref="I268:J268"/>
    <mergeCell ref="I269:J269"/>
    <mergeCell ref="I270:J270"/>
    <mergeCell ref="I271:J271"/>
    <mergeCell ref="I272:J272"/>
    <mergeCell ref="I273:J273"/>
    <mergeCell ref="I274:J274"/>
    <mergeCell ref="I275:J275"/>
    <mergeCell ref="I276:J276"/>
    <mergeCell ref="I277:J277"/>
    <mergeCell ref="I278:J278"/>
    <mergeCell ref="I279:J279"/>
    <mergeCell ref="I280:J280"/>
    <mergeCell ref="I281:J281"/>
    <mergeCell ref="I282:J282"/>
    <mergeCell ref="I283:J283"/>
    <mergeCell ref="I284:J284"/>
    <mergeCell ref="I285:J285"/>
    <mergeCell ref="I286:J286"/>
    <mergeCell ref="I287:J287"/>
    <mergeCell ref="I288:J288"/>
    <mergeCell ref="I289:J289"/>
    <mergeCell ref="I290:J290"/>
    <mergeCell ref="I291:J291"/>
    <mergeCell ref="I292:J292"/>
    <mergeCell ref="I293:J293"/>
    <mergeCell ref="I294:J294"/>
    <mergeCell ref="I295:J295"/>
    <mergeCell ref="I296:J296"/>
    <mergeCell ref="I297:J297"/>
    <mergeCell ref="I298:J298"/>
    <mergeCell ref="I299:J299"/>
    <mergeCell ref="I300:J300"/>
    <mergeCell ref="I301:J301"/>
    <mergeCell ref="I302:J302"/>
    <mergeCell ref="I303:J303"/>
    <mergeCell ref="I304:J304"/>
    <mergeCell ref="I305:J305"/>
    <mergeCell ref="I306:J306"/>
    <mergeCell ref="I307:J307"/>
    <mergeCell ref="I308:J308"/>
    <mergeCell ref="I309:J309"/>
    <mergeCell ref="I310:J310"/>
    <mergeCell ref="I311:J311"/>
    <mergeCell ref="I312:J312"/>
    <mergeCell ref="I313:J313"/>
    <mergeCell ref="I314:J314"/>
    <mergeCell ref="I315:J315"/>
    <mergeCell ref="I316:J316"/>
    <mergeCell ref="I317:J317"/>
    <mergeCell ref="I318:J318"/>
    <mergeCell ref="I319:J319"/>
    <mergeCell ref="I320:J320"/>
    <mergeCell ref="I321:J321"/>
    <mergeCell ref="I322:J322"/>
    <mergeCell ref="I323:J323"/>
    <mergeCell ref="I324:J324"/>
    <mergeCell ref="I325:J325"/>
    <mergeCell ref="I326:J326"/>
    <mergeCell ref="I327:J327"/>
    <mergeCell ref="I328:J328"/>
    <mergeCell ref="I329:J329"/>
    <mergeCell ref="I330:J330"/>
    <mergeCell ref="I331:J331"/>
    <mergeCell ref="I332:J332"/>
    <mergeCell ref="I333:J333"/>
    <mergeCell ref="I334:J334"/>
    <mergeCell ref="I335:J335"/>
    <mergeCell ref="I336:J336"/>
    <mergeCell ref="I337:J337"/>
    <mergeCell ref="I338:J338"/>
    <mergeCell ref="I339:J339"/>
    <mergeCell ref="I340:J340"/>
    <mergeCell ref="I341:J341"/>
    <mergeCell ref="I342:J342"/>
    <mergeCell ref="I343:J343"/>
    <mergeCell ref="I344:J344"/>
    <mergeCell ref="I345:J345"/>
    <mergeCell ref="I346:J346"/>
    <mergeCell ref="I347:J347"/>
    <mergeCell ref="I348:J348"/>
    <mergeCell ref="I349:J349"/>
    <mergeCell ref="I350:J350"/>
    <mergeCell ref="I351:J351"/>
    <mergeCell ref="I352:J352"/>
    <mergeCell ref="I353:J353"/>
    <mergeCell ref="I354:J354"/>
    <mergeCell ref="I355:J355"/>
    <mergeCell ref="I356:J356"/>
    <mergeCell ref="I357:J357"/>
    <mergeCell ref="I358:J358"/>
    <mergeCell ref="I359:J359"/>
    <mergeCell ref="I360:J360"/>
    <mergeCell ref="I361:J361"/>
    <mergeCell ref="I362:J362"/>
    <mergeCell ref="I363:J363"/>
    <mergeCell ref="I364:J364"/>
    <mergeCell ref="I365:J365"/>
    <mergeCell ref="I366:J366"/>
    <mergeCell ref="I367:J367"/>
    <mergeCell ref="I368:J368"/>
    <mergeCell ref="I369:J369"/>
    <mergeCell ref="I370:J370"/>
    <mergeCell ref="I371:J371"/>
    <mergeCell ref="I372:J372"/>
    <mergeCell ref="I373:J373"/>
    <mergeCell ref="I374:J374"/>
    <mergeCell ref="I375:J375"/>
    <mergeCell ref="I376:J376"/>
    <mergeCell ref="I377:J377"/>
    <mergeCell ref="I378:J378"/>
    <mergeCell ref="I379:J379"/>
    <mergeCell ref="I380:J380"/>
    <mergeCell ref="I381:J381"/>
    <mergeCell ref="I382:J382"/>
    <mergeCell ref="I383:J383"/>
    <mergeCell ref="I384:J384"/>
    <mergeCell ref="I385:J385"/>
    <mergeCell ref="I386:J386"/>
    <mergeCell ref="I387:J387"/>
    <mergeCell ref="I388:J388"/>
    <mergeCell ref="I389:J389"/>
    <mergeCell ref="I390:J390"/>
    <mergeCell ref="I391:J391"/>
    <mergeCell ref="I392:J392"/>
    <mergeCell ref="I393:J393"/>
    <mergeCell ref="I394:J394"/>
    <mergeCell ref="I395:J395"/>
    <mergeCell ref="I396:J396"/>
    <mergeCell ref="I397:J397"/>
    <mergeCell ref="I398:J398"/>
    <mergeCell ref="I399:J399"/>
    <mergeCell ref="I400:J400"/>
    <mergeCell ref="I401:J401"/>
    <mergeCell ref="I402:J402"/>
    <mergeCell ref="I403:J403"/>
    <mergeCell ref="I404:J404"/>
    <mergeCell ref="I405:J405"/>
    <mergeCell ref="I406:J406"/>
    <mergeCell ref="I407:J407"/>
    <mergeCell ref="I408:J408"/>
    <mergeCell ref="I409:J409"/>
    <mergeCell ref="I410:J410"/>
    <mergeCell ref="I411:J411"/>
    <mergeCell ref="I412:J412"/>
    <mergeCell ref="I413:J413"/>
    <mergeCell ref="I414:J414"/>
    <mergeCell ref="I415:J415"/>
    <mergeCell ref="I416:J416"/>
    <mergeCell ref="I417:J417"/>
    <mergeCell ref="I418:J418"/>
    <mergeCell ref="I419:J419"/>
    <mergeCell ref="I420:J420"/>
    <mergeCell ref="I421:J421"/>
    <mergeCell ref="I422:J422"/>
    <mergeCell ref="I423:J423"/>
    <mergeCell ref="I424:J424"/>
    <mergeCell ref="I425:J425"/>
    <mergeCell ref="I426:J426"/>
    <mergeCell ref="I427:J427"/>
    <mergeCell ref="I428:J428"/>
    <mergeCell ref="I429:J429"/>
    <mergeCell ref="I430:J430"/>
    <mergeCell ref="I431:J431"/>
    <mergeCell ref="I432:J432"/>
    <mergeCell ref="I433:J433"/>
    <mergeCell ref="I434:J434"/>
    <mergeCell ref="I435:J435"/>
    <mergeCell ref="I436:J436"/>
    <mergeCell ref="I437:J437"/>
    <mergeCell ref="I438:J438"/>
    <mergeCell ref="I439:J439"/>
    <mergeCell ref="I440:J440"/>
    <mergeCell ref="I441:J441"/>
    <mergeCell ref="I442:J442"/>
    <mergeCell ref="I443:J443"/>
    <mergeCell ref="I444:J444"/>
    <mergeCell ref="I445:J445"/>
    <mergeCell ref="I446:J446"/>
    <mergeCell ref="I447:J447"/>
    <mergeCell ref="I448:J448"/>
    <mergeCell ref="I449:J449"/>
    <mergeCell ref="I450:J450"/>
    <mergeCell ref="I451:J451"/>
    <mergeCell ref="I452:J452"/>
    <mergeCell ref="I453:J453"/>
    <mergeCell ref="I454:J454"/>
    <mergeCell ref="I455:J455"/>
    <mergeCell ref="I456:J456"/>
    <mergeCell ref="I457:J457"/>
    <mergeCell ref="I458:J458"/>
    <mergeCell ref="I459:J459"/>
    <mergeCell ref="I460:J460"/>
    <mergeCell ref="I461:J461"/>
    <mergeCell ref="I462:J462"/>
    <mergeCell ref="I463:J463"/>
    <mergeCell ref="I464:J464"/>
    <mergeCell ref="I465:J465"/>
    <mergeCell ref="I466:J466"/>
    <mergeCell ref="I467:J467"/>
    <mergeCell ref="I468:J468"/>
    <mergeCell ref="I469:J469"/>
    <mergeCell ref="I470:J470"/>
    <mergeCell ref="I471:J471"/>
    <mergeCell ref="I472:J472"/>
    <mergeCell ref="I473:J473"/>
    <mergeCell ref="I474:J474"/>
    <mergeCell ref="I475:J475"/>
    <mergeCell ref="I476:J476"/>
    <mergeCell ref="I477:J477"/>
    <mergeCell ref="I478:J478"/>
    <mergeCell ref="I479:J479"/>
    <mergeCell ref="I480:J480"/>
    <mergeCell ref="I481:J481"/>
    <mergeCell ref="I482:J482"/>
    <mergeCell ref="I483:J483"/>
    <mergeCell ref="I484:J484"/>
    <mergeCell ref="I485:J485"/>
    <mergeCell ref="I486:J486"/>
    <mergeCell ref="I487:J487"/>
    <mergeCell ref="I488:J488"/>
    <mergeCell ref="I489:J489"/>
    <mergeCell ref="I490:J490"/>
    <mergeCell ref="I491:J491"/>
    <mergeCell ref="I492:J492"/>
    <mergeCell ref="I493:J493"/>
    <mergeCell ref="I494:J494"/>
    <mergeCell ref="I495:J495"/>
    <mergeCell ref="I496:J496"/>
    <mergeCell ref="I497:J497"/>
    <mergeCell ref="I498:J498"/>
    <mergeCell ref="I499:J499"/>
    <mergeCell ref="I500:J500"/>
    <mergeCell ref="I501:J501"/>
    <mergeCell ref="I502:J502"/>
    <mergeCell ref="I503:J503"/>
    <mergeCell ref="I504:J504"/>
    <mergeCell ref="I505:J505"/>
    <mergeCell ref="I506:J506"/>
    <mergeCell ref="I507:J507"/>
    <mergeCell ref="I508:J508"/>
    <mergeCell ref="I509:J509"/>
    <mergeCell ref="I510:J510"/>
    <mergeCell ref="I511:J511"/>
    <mergeCell ref="I512:J512"/>
    <mergeCell ref="I513:J513"/>
    <mergeCell ref="I514:J514"/>
    <mergeCell ref="I515:J515"/>
    <mergeCell ref="I516:J516"/>
    <mergeCell ref="I517:J517"/>
    <mergeCell ref="I518:J518"/>
    <mergeCell ref="I519:J519"/>
    <mergeCell ref="I520:J520"/>
    <mergeCell ref="I521:J521"/>
    <mergeCell ref="I522:J522"/>
    <mergeCell ref="I523:J523"/>
    <mergeCell ref="I524:J524"/>
    <mergeCell ref="I525:J525"/>
    <mergeCell ref="I526:J526"/>
    <mergeCell ref="I527:J527"/>
    <mergeCell ref="I528:J528"/>
    <mergeCell ref="I529:J529"/>
    <mergeCell ref="I530:J530"/>
    <mergeCell ref="I531:J531"/>
    <mergeCell ref="I532:J532"/>
    <mergeCell ref="I533:J533"/>
    <mergeCell ref="I534:J534"/>
    <mergeCell ref="I535:J535"/>
    <mergeCell ref="I536:J536"/>
    <mergeCell ref="I537:J537"/>
    <mergeCell ref="I538:J538"/>
    <mergeCell ref="I539:J539"/>
    <mergeCell ref="I540:J540"/>
    <mergeCell ref="I541:J541"/>
    <mergeCell ref="I542:J542"/>
    <mergeCell ref="I543:J543"/>
    <mergeCell ref="I544:J544"/>
    <mergeCell ref="I545:J545"/>
    <mergeCell ref="I546:J546"/>
    <mergeCell ref="I547:J547"/>
    <mergeCell ref="I548:J548"/>
    <mergeCell ref="I549:J549"/>
    <mergeCell ref="I550:J550"/>
    <mergeCell ref="I551:J551"/>
    <mergeCell ref="I552:J552"/>
    <mergeCell ref="I553:J553"/>
    <mergeCell ref="I554:J554"/>
    <mergeCell ref="I555:J555"/>
    <mergeCell ref="I556:J556"/>
    <mergeCell ref="I557:J557"/>
    <mergeCell ref="I558:J558"/>
    <mergeCell ref="I559:J559"/>
    <mergeCell ref="I560:J560"/>
    <mergeCell ref="I561:J561"/>
    <mergeCell ref="I562:J562"/>
    <mergeCell ref="I563:J563"/>
    <mergeCell ref="I564:J564"/>
    <mergeCell ref="I565:J565"/>
    <mergeCell ref="I566:J566"/>
    <mergeCell ref="I567:J567"/>
    <mergeCell ref="I568:J568"/>
    <mergeCell ref="I569:J569"/>
    <mergeCell ref="I570:J570"/>
    <mergeCell ref="I571:J571"/>
    <mergeCell ref="I572:J572"/>
    <mergeCell ref="I573:J573"/>
    <mergeCell ref="I574:J574"/>
    <mergeCell ref="I575:J575"/>
    <mergeCell ref="I576:J576"/>
    <mergeCell ref="I577:J577"/>
    <mergeCell ref="I578:J578"/>
    <mergeCell ref="I579:J579"/>
    <mergeCell ref="I580:J580"/>
    <mergeCell ref="I581:J581"/>
    <mergeCell ref="I582:J582"/>
    <mergeCell ref="I583:J583"/>
    <mergeCell ref="I584:J584"/>
    <mergeCell ref="I585:J585"/>
    <mergeCell ref="I586:J586"/>
    <mergeCell ref="I587:J587"/>
    <mergeCell ref="I588:J588"/>
    <mergeCell ref="I589:J589"/>
    <mergeCell ref="I590:J590"/>
    <mergeCell ref="I591:J591"/>
    <mergeCell ref="I592:J592"/>
    <mergeCell ref="I593:J593"/>
    <mergeCell ref="I594:J594"/>
    <mergeCell ref="I595:J595"/>
    <mergeCell ref="I596:J596"/>
    <mergeCell ref="I597:J597"/>
    <mergeCell ref="I598:J598"/>
    <mergeCell ref="I599:J599"/>
    <mergeCell ref="I600:J600"/>
    <mergeCell ref="I601:J601"/>
    <mergeCell ref="I602:J602"/>
    <mergeCell ref="I603:J603"/>
    <mergeCell ref="I604:J604"/>
    <mergeCell ref="I605:J605"/>
    <mergeCell ref="I606:J606"/>
    <mergeCell ref="I607:J607"/>
    <mergeCell ref="I608:J608"/>
    <mergeCell ref="I609:J609"/>
    <mergeCell ref="I610:J610"/>
    <mergeCell ref="I611:J611"/>
    <mergeCell ref="I612:J612"/>
    <mergeCell ref="I613:J613"/>
    <mergeCell ref="I614:J614"/>
    <mergeCell ref="I615:J615"/>
    <mergeCell ref="I616:J616"/>
    <mergeCell ref="I617:J617"/>
    <mergeCell ref="I618:J618"/>
    <mergeCell ref="I619:J619"/>
    <mergeCell ref="I620:J620"/>
    <mergeCell ref="I621:J621"/>
    <mergeCell ref="I622:J622"/>
    <mergeCell ref="I623:J623"/>
    <mergeCell ref="I624:J624"/>
    <mergeCell ref="I625:J625"/>
    <mergeCell ref="I626:J626"/>
    <mergeCell ref="I627:J627"/>
    <mergeCell ref="I628:J628"/>
    <mergeCell ref="I629:J629"/>
    <mergeCell ref="I630:J630"/>
    <mergeCell ref="I631:J631"/>
    <mergeCell ref="I632:J632"/>
    <mergeCell ref="I633:J633"/>
    <mergeCell ref="I634:J634"/>
    <mergeCell ref="I635:J635"/>
    <mergeCell ref="I636:J636"/>
    <mergeCell ref="I637:J637"/>
    <mergeCell ref="I638:J638"/>
    <mergeCell ref="I639:J639"/>
    <mergeCell ref="I640:J640"/>
    <mergeCell ref="I641:J641"/>
    <mergeCell ref="I642:J642"/>
    <mergeCell ref="I643:J643"/>
    <mergeCell ref="I644:J644"/>
    <mergeCell ref="I645:J645"/>
    <mergeCell ref="I646:J646"/>
    <mergeCell ref="I647:J647"/>
    <mergeCell ref="I648:J648"/>
    <mergeCell ref="I649:J649"/>
    <mergeCell ref="I650:J650"/>
    <mergeCell ref="I651:J651"/>
    <mergeCell ref="I652:J652"/>
    <mergeCell ref="I653:J653"/>
    <mergeCell ref="I654:J654"/>
    <mergeCell ref="I655:J655"/>
    <mergeCell ref="I656:J656"/>
    <mergeCell ref="I657:J657"/>
    <mergeCell ref="I658:J658"/>
    <mergeCell ref="I659:J659"/>
    <mergeCell ref="I660:J660"/>
    <mergeCell ref="I661:J661"/>
    <mergeCell ref="I662:J662"/>
    <mergeCell ref="I663:J663"/>
    <mergeCell ref="I664:J664"/>
    <mergeCell ref="I665:J665"/>
    <mergeCell ref="I666:J666"/>
    <mergeCell ref="I667:J667"/>
    <mergeCell ref="I668:J668"/>
    <mergeCell ref="I669:J669"/>
    <mergeCell ref="I670:J670"/>
    <mergeCell ref="I671:J671"/>
    <mergeCell ref="I672:J672"/>
    <mergeCell ref="I673:J673"/>
    <mergeCell ref="I674:J674"/>
    <mergeCell ref="I675:J675"/>
    <mergeCell ref="I676:J676"/>
    <mergeCell ref="I677:J677"/>
    <mergeCell ref="I678:J678"/>
    <mergeCell ref="I679:J679"/>
    <mergeCell ref="I680:J680"/>
    <mergeCell ref="I681:J681"/>
    <mergeCell ref="I682:J682"/>
    <mergeCell ref="I683:J683"/>
    <mergeCell ref="I684:J684"/>
    <mergeCell ref="I685:J685"/>
    <mergeCell ref="I686:J686"/>
    <mergeCell ref="I687:J687"/>
    <mergeCell ref="I688:J688"/>
    <mergeCell ref="I689:J689"/>
    <mergeCell ref="I690:J690"/>
    <mergeCell ref="I691:J691"/>
    <mergeCell ref="I692:J692"/>
    <mergeCell ref="I693:J693"/>
    <mergeCell ref="I694:J694"/>
    <mergeCell ref="I695:J695"/>
    <mergeCell ref="I696:J696"/>
    <mergeCell ref="I697:J697"/>
    <mergeCell ref="I698:J698"/>
    <mergeCell ref="I699:J699"/>
    <mergeCell ref="I700:J700"/>
    <mergeCell ref="I701:J701"/>
    <mergeCell ref="I702:J702"/>
    <mergeCell ref="I703:J703"/>
    <mergeCell ref="I704:J704"/>
    <mergeCell ref="I705:J705"/>
    <mergeCell ref="I706:J706"/>
    <mergeCell ref="I707:J707"/>
    <mergeCell ref="I708:J708"/>
    <mergeCell ref="I709:J709"/>
    <mergeCell ref="I710:J710"/>
    <mergeCell ref="I711:J711"/>
    <mergeCell ref="I712:J712"/>
    <mergeCell ref="I713:J713"/>
    <mergeCell ref="I714:J714"/>
    <mergeCell ref="I715:J715"/>
    <mergeCell ref="I716:J716"/>
    <mergeCell ref="I717:J717"/>
    <mergeCell ref="I718:J718"/>
    <mergeCell ref="I719:J719"/>
    <mergeCell ref="I720:J720"/>
    <mergeCell ref="I721:J721"/>
    <mergeCell ref="I722:J722"/>
    <mergeCell ref="I723:J723"/>
    <mergeCell ref="I724:J724"/>
    <mergeCell ref="I725:J725"/>
    <mergeCell ref="I726:J726"/>
    <mergeCell ref="I727:J727"/>
    <mergeCell ref="I728:J728"/>
    <mergeCell ref="I729:J729"/>
    <mergeCell ref="I730:J730"/>
    <mergeCell ref="I731:J731"/>
    <mergeCell ref="I732:J732"/>
    <mergeCell ref="I733:J733"/>
    <mergeCell ref="I734:J734"/>
    <mergeCell ref="I735:J735"/>
    <mergeCell ref="I736:J736"/>
    <mergeCell ref="I737:J737"/>
    <mergeCell ref="I738:J738"/>
    <mergeCell ref="I739:J739"/>
    <mergeCell ref="I740:J740"/>
    <mergeCell ref="I741:J741"/>
    <mergeCell ref="I742:J742"/>
    <mergeCell ref="I743:J743"/>
    <mergeCell ref="I744:J744"/>
    <mergeCell ref="I745:J745"/>
    <mergeCell ref="I746:J746"/>
    <mergeCell ref="I747:J747"/>
    <mergeCell ref="I748:J748"/>
    <mergeCell ref="I749:J749"/>
    <mergeCell ref="I750:J750"/>
    <mergeCell ref="I751:J751"/>
    <mergeCell ref="I752:J752"/>
    <mergeCell ref="I753:J753"/>
    <mergeCell ref="I754:J754"/>
    <mergeCell ref="I755:J755"/>
    <mergeCell ref="I756:J756"/>
    <mergeCell ref="I757:J757"/>
    <mergeCell ref="I758:J758"/>
    <mergeCell ref="I759:J759"/>
    <mergeCell ref="I760:J760"/>
    <mergeCell ref="I761:J761"/>
    <mergeCell ref="I762:J762"/>
    <mergeCell ref="I763:J763"/>
    <mergeCell ref="I764:J764"/>
    <mergeCell ref="I765:J765"/>
    <mergeCell ref="I766:J766"/>
    <mergeCell ref="I767:J767"/>
    <mergeCell ref="I768:J768"/>
    <mergeCell ref="I769:J769"/>
    <mergeCell ref="I770:J770"/>
    <mergeCell ref="I771:J771"/>
    <mergeCell ref="I772:J772"/>
    <mergeCell ref="I773:J773"/>
    <mergeCell ref="I774:J774"/>
    <mergeCell ref="I775:J775"/>
    <mergeCell ref="I776:J776"/>
    <mergeCell ref="I777:J777"/>
    <mergeCell ref="I778:J778"/>
    <mergeCell ref="I779:J779"/>
    <mergeCell ref="I780:J780"/>
    <mergeCell ref="I781:J781"/>
    <mergeCell ref="I782:J782"/>
    <mergeCell ref="I783:J783"/>
    <mergeCell ref="I784:J784"/>
    <mergeCell ref="I785:J785"/>
    <mergeCell ref="I786:J786"/>
    <mergeCell ref="I787:J787"/>
    <mergeCell ref="I788:J788"/>
    <mergeCell ref="I789:J789"/>
    <mergeCell ref="I790:J790"/>
    <mergeCell ref="I791:J791"/>
    <mergeCell ref="I792:J792"/>
    <mergeCell ref="I793:J793"/>
    <mergeCell ref="I794:J794"/>
    <mergeCell ref="I795:J795"/>
    <mergeCell ref="I796:J796"/>
    <mergeCell ref="I797:J797"/>
    <mergeCell ref="I798:J798"/>
    <mergeCell ref="I799:J799"/>
    <mergeCell ref="I800:J800"/>
    <mergeCell ref="I801:J801"/>
    <mergeCell ref="I802:J802"/>
    <mergeCell ref="I803:J803"/>
    <mergeCell ref="I804:J804"/>
    <mergeCell ref="I805:J805"/>
    <mergeCell ref="I806:J806"/>
    <mergeCell ref="I807:J807"/>
    <mergeCell ref="I808:J808"/>
    <mergeCell ref="I809:J809"/>
    <mergeCell ref="I810:J810"/>
    <mergeCell ref="I811:J811"/>
    <mergeCell ref="I812:J812"/>
    <mergeCell ref="I813:J813"/>
    <mergeCell ref="I814:J814"/>
    <mergeCell ref="I815:J815"/>
    <mergeCell ref="I816:J816"/>
    <mergeCell ref="I817:J817"/>
    <mergeCell ref="I818:J818"/>
    <mergeCell ref="I819:J819"/>
    <mergeCell ref="I820:J820"/>
    <mergeCell ref="I821:J821"/>
    <mergeCell ref="I822:J822"/>
    <mergeCell ref="I823:J823"/>
    <mergeCell ref="I824:J824"/>
    <mergeCell ref="I825:J825"/>
    <mergeCell ref="I826:J826"/>
    <mergeCell ref="I827:J827"/>
    <mergeCell ref="I828:J828"/>
    <mergeCell ref="I829:J829"/>
    <mergeCell ref="I830:J830"/>
    <mergeCell ref="I831:J831"/>
    <mergeCell ref="I832:J832"/>
    <mergeCell ref="I833:J833"/>
    <mergeCell ref="I834:J834"/>
    <mergeCell ref="I835:J835"/>
    <mergeCell ref="I836:J836"/>
    <mergeCell ref="I837:J837"/>
    <mergeCell ref="I838:J838"/>
    <mergeCell ref="I839:J839"/>
    <mergeCell ref="I840:J840"/>
    <mergeCell ref="I841:J841"/>
    <mergeCell ref="I842:J842"/>
    <mergeCell ref="I843:J843"/>
    <mergeCell ref="I844:J844"/>
    <mergeCell ref="I845:J845"/>
    <mergeCell ref="I846:J846"/>
    <mergeCell ref="I847:J847"/>
    <mergeCell ref="I848:J848"/>
    <mergeCell ref="I849:J849"/>
    <mergeCell ref="I850:J850"/>
    <mergeCell ref="I851:J851"/>
    <mergeCell ref="I852:J852"/>
    <mergeCell ref="I853:J853"/>
    <mergeCell ref="I854:J854"/>
    <mergeCell ref="I855:J855"/>
    <mergeCell ref="I856:J856"/>
    <mergeCell ref="I857:J857"/>
    <mergeCell ref="I858:J858"/>
    <mergeCell ref="I859:J859"/>
    <mergeCell ref="I860:J860"/>
    <mergeCell ref="I861:J861"/>
    <mergeCell ref="I862:J862"/>
    <mergeCell ref="I863:J863"/>
    <mergeCell ref="I864:J864"/>
    <mergeCell ref="I865:J865"/>
    <mergeCell ref="I866:J866"/>
    <mergeCell ref="I867:J867"/>
    <mergeCell ref="I868:J868"/>
    <mergeCell ref="I869:J869"/>
    <mergeCell ref="I870:J870"/>
    <mergeCell ref="I871:J871"/>
    <mergeCell ref="I872:J872"/>
    <mergeCell ref="I873:J873"/>
    <mergeCell ref="I874:J874"/>
    <mergeCell ref="I875:J875"/>
    <mergeCell ref="I876:J876"/>
    <mergeCell ref="I877:J877"/>
    <mergeCell ref="I878:J878"/>
    <mergeCell ref="I879:J879"/>
    <mergeCell ref="I880:J880"/>
    <mergeCell ref="I881:J881"/>
    <mergeCell ref="I882:J882"/>
    <mergeCell ref="I883:J883"/>
    <mergeCell ref="I884:J884"/>
    <mergeCell ref="I885:J885"/>
    <mergeCell ref="I886:J886"/>
    <mergeCell ref="I887:J887"/>
    <mergeCell ref="I888:J888"/>
    <mergeCell ref="I889:J889"/>
    <mergeCell ref="I890:J890"/>
    <mergeCell ref="I891:J891"/>
    <mergeCell ref="I892:J892"/>
    <mergeCell ref="I893:J893"/>
    <mergeCell ref="I894:J894"/>
    <mergeCell ref="I895:J895"/>
    <mergeCell ref="I896:J896"/>
    <mergeCell ref="I897:J897"/>
    <mergeCell ref="I898:J898"/>
    <mergeCell ref="I899:J899"/>
    <mergeCell ref="I900:J900"/>
    <mergeCell ref="I901:J901"/>
    <mergeCell ref="I902:J902"/>
    <mergeCell ref="I903:J903"/>
    <mergeCell ref="I904:J904"/>
    <mergeCell ref="I905:J905"/>
    <mergeCell ref="I906:J906"/>
    <mergeCell ref="I907:J907"/>
    <mergeCell ref="I908:J908"/>
    <mergeCell ref="I909:J909"/>
    <mergeCell ref="I910:J910"/>
    <mergeCell ref="I911:J911"/>
    <mergeCell ref="I912:J912"/>
    <mergeCell ref="I913:J913"/>
    <mergeCell ref="I914:J914"/>
    <mergeCell ref="I915:J915"/>
    <mergeCell ref="I916:J916"/>
    <mergeCell ref="I917:J917"/>
    <mergeCell ref="I918:J918"/>
    <mergeCell ref="I919:J919"/>
    <mergeCell ref="I920:J920"/>
    <mergeCell ref="I921:J921"/>
    <mergeCell ref="I922:J922"/>
    <mergeCell ref="I923:J923"/>
    <mergeCell ref="I924:J924"/>
    <mergeCell ref="I925:J925"/>
    <mergeCell ref="I926:J926"/>
    <mergeCell ref="I927:J927"/>
    <mergeCell ref="I928:J928"/>
    <mergeCell ref="I929:J929"/>
    <mergeCell ref="I930:J930"/>
    <mergeCell ref="I931:J931"/>
    <mergeCell ref="I932:J932"/>
    <mergeCell ref="I933:J933"/>
    <mergeCell ref="I934:J934"/>
    <mergeCell ref="I935:J935"/>
    <mergeCell ref="I936:J936"/>
    <mergeCell ref="I937:J937"/>
    <mergeCell ref="I938:J938"/>
    <mergeCell ref="I939:J939"/>
    <mergeCell ref="I940:J940"/>
    <mergeCell ref="I941:J941"/>
    <mergeCell ref="I942:J942"/>
    <mergeCell ref="I943:J943"/>
    <mergeCell ref="I944:J944"/>
    <mergeCell ref="I945:J945"/>
    <mergeCell ref="I946:J946"/>
    <mergeCell ref="I947:J947"/>
    <mergeCell ref="I948:J948"/>
    <mergeCell ref="I949:J949"/>
    <mergeCell ref="I950:J950"/>
    <mergeCell ref="I951:J951"/>
    <mergeCell ref="I952:J952"/>
    <mergeCell ref="I953:J953"/>
    <mergeCell ref="I954:J954"/>
    <mergeCell ref="I955:J955"/>
    <mergeCell ref="I956:J956"/>
    <mergeCell ref="I957:J957"/>
    <mergeCell ref="I958:J958"/>
    <mergeCell ref="I959:J959"/>
    <mergeCell ref="I960:J960"/>
    <mergeCell ref="I961:J961"/>
    <mergeCell ref="I962:J962"/>
    <mergeCell ref="I963:J963"/>
    <mergeCell ref="I964:J964"/>
    <mergeCell ref="I965:J965"/>
    <mergeCell ref="I966:J966"/>
    <mergeCell ref="I967:J967"/>
    <mergeCell ref="I968:J968"/>
    <mergeCell ref="I969:J969"/>
    <mergeCell ref="I970:J970"/>
    <mergeCell ref="I971:J971"/>
    <mergeCell ref="I972:J972"/>
    <mergeCell ref="I973:J973"/>
    <mergeCell ref="I974:J974"/>
    <mergeCell ref="I975:J975"/>
    <mergeCell ref="I976:J976"/>
    <mergeCell ref="I977:J977"/>
    <mergeCell ref="I978:J978"/>
    <mergeCell ref="I979:J979"/>
    <mergeCell ref="I980:J980"/>
    <mergeCell ref="I981:J981"/>
    <mergeCell ref="I982:J982"/>
    <mergeCell ref="I983:J983"/>
    <mergeCell ref="I984:J984"/>
    <mergeCell ref="I985:J985"/>
    <mergeCell ref="I986:J986"/>
    <mergeCell ref="I987:J987"/>
    <mergeCell ref="I988:J988"/>
    <mergeCell ref="I989:J989"/>
    <mergeCell ref="I990:J990"/>
    <mergeCell ref="I991:J991"/>
    <mergeCell ref="I992:J992"/>
    <mergeCell ref="I993:J993"/>
    <mergeCell ref="I994:J994"/>
    <mergeCell ref="I995:J995"/>
    <mergeCell ref="I996:J996"/>
    <mergeCell ref="I997:J997"/>
    <mergeCell ref="I998:J998"/>
    <mergeCell ref="I999:J999"/>
    <mergeCell ref="I1000:J1000"/>
    <mergeCell ref="I1001:J1001"/>
    <mergeCell ref="I1002:J1002"/>
    <mergeCell ref="I1003:J1003"/>
    <mergeCell ref="I1004:J1004"/>
    <mergeCell ref="I1005:J1005"/>
    <mergeCell ref="I1006:J1006"/>
    <mergeCell ref="I1007:J1007"/>
    <mergeCell ref="I1008:J1008"/>
    <mergeCell ref="I1009:J1009"/>
    <mergeCell ref="I1010:J1010"/>
    <mergeCell ref="I1011:J1011"/>
    <mergeCell ref="I1012:J1012"/>
    <mergeCell ref="I1013:J1013"/>
    <mergeCell ref="I1014:J1014"/>
    <mergeCell ref="I1015:J1015"/>
    <mergeCell ref="I1016:J1016"/>
    <mergeCell ref="I1017:J1017"/>
    <mergeCell ref="I1018:J1018"/>
    <mergeCell ref="I1019:J1019"/>
    <mergeCell ref="I1020:J1020"/>
    <mergeCell ref="I1021:J1021"/>
    <mergeCell ref="I1022:J1022"/>
    <mergeCell ref="I1023:J1023"/>
    <mergeCell ref="I1024:J1024"/>
    <mergeCell ref="I1025:J1025"/>
    <mergeCell ref="I1026:J1026"/>
    <mergeCell ref="I1426:J1426"/>
    <mergeCell ref="I1427:J1427"/>
    <mergeCell ref="I1428:J1428"/>
    <mergeCell ref="I1419:J1419"/>
    <mergeCell ref="I1420:J1420"/>
    <mergeCell ref="I1421:J1421"/>
    <mergeCell ref="I1422:J1422"/>
    <mergeCell ref="I1423:J1423"/>
    <mergeCell ref="I1424:J1424"/>
    <mergeCell ref="I1425:J1425"/>
    <mergeCell ref="I1370:J1370"/>
    <mergeCell ref="I1371:J1371"/>
    <mergeCell ref="I1372:J1372"/>
    <mergeCell ref="I1373:J1373"/>
    <mergeCell ref="I1374:J1374"/>
    <mergeCell ref="I1375:J1375"/>
    <mergeCell ref="I1376:J1376"/>
    <mergeCell ref="I1377:J1377"/>
    <mergeCell ref="I1378:J1378"/>
    <mergeCell ref="I1379:J1379"/>
    <mergeCell ref="I1380:J1380"/>
    <mergeCell ref="I1381:J1381"/>
    <mergeCell ref="I1382:J1382"/>
    <mergeCell ref="I1383:J1383"/>
    <mergeCell ref="I1384:J1384"/>
    <mergeCell ref="I1385:J1385"/>
    <mergeCell ref="I1386:J1386"/>
    <mergeCell ref="I1387:J1387"/>
    <mergeCell ref="I1388:J1388"/>
    <mergeCell ref="I1389:J1389"/>
    <mergeCell ref="I1390:J1390"/>
    <mergeCell ref="I1391:J1391"/>
    <mergeCell ref="I1392:J1392"/>
    <mergeCell ref="I1393:J1393"/>
    <mergeCell ref="I1394:J1394"/>
    <mergeCell ref="I1395:J1395"/>
    <mergeCell ref="I1396:J1396"/>
    <mergeCell ref="I1397:J1397"/>
    <mergeCell ref="I1398:J1398"/>
    <mergeCell ref="I1399:J1399"/>
    <mergeCell ref="I1400:J1400"/>
    <mergeCell ref="I1401:J1401"/>
    <mergeCell ref="I1402:J1402"/>
    <mergeCell ref="I1403:J1403"/>
    <mergeCell ref="I1404:J1404"/>
    <mergeCell ref="I1405:J1405"/>
    <mergeCell ref="I1406:J1406"/>
    <mergeCell ref="I1407:J1407"/>
    <mergeCell ref="I1408:J1408"/>
    <mergeCell ref="I1409:J1409"/>
    <mergeCell ref="I1410:J1410"/>
    <mergeCell ref="I1411:J1411"/>
    <mergeCell ref="I1412:J1412"/>
    <mergeCell ref="I1413:J1413"/>
    <mergeCell ref="I1414:J1414"/>
    <mergeCell ref="I1415:J1415"/>
    <mergeCell ref="I1416:J1416"/>
    <mergeCell ref="I1417:J1417"/>
    <mergeCell ref="I1418:J1418"/>
    <mergeCell ref="I1027:J1027"/>
    <mergeCell ref="I1028:J1028"/>
    <mergeCell ref="I1029:J1029"/>
    <mergeCell ref="I1030:J1030"/>
    <mergeCell ref="I1031:J1031"/>
    <mergeCell ref="I1032:J1032"/>
    <mergeCell ref="I1033:J1033"/>
    <mergeCell ref="I1034:J1034"/>
    <mergeCell ref="I1035:J1035"/>
    <mergeCell ref="I1036:J1036"/>
    <mergeCell ref="I1037:J1037"/>
    <mergeCell ref="I1038:J1038"/>
    <mergeCell ref="I1039:J1039"/>
    <mergeCell ref="I1040:J1040"/>
    <mergeCell ref="I1041:J1041"/>
    <mergeCell ref="I1042:J1042"/>
    <mergeCell ref="I1043:J1043"/>
    <mergeCell ref="I1044:J1044"/>
    <mergeCell ref="I1045:J1045"/>
    <mergeCell ref="I1046:J1046"/>
    <mergeCell ref="I1047:J1047"/>
    <mergeCell ref="I1048:J1048"/>
    <mergeCell ref="I1049:J1049"/>
    <mergeCell ref="I1050:J1050"/>
    <mergeCell ref="I1051:J1051"/>
    <mergeCell ref="I1052:J1052"/>
    <mergeCell ref="I1053:J1053"/>
    <mergeCell ref="I1054:J1054"/>
    <mergeCell ref="I1055:J1055"/>
    <mergeCell ref="I1056:J1056"/>
    <mergeCell ref="I1057:J1057"/>
    <mergeCell ref="I1058:J1058"/>
    <mergeCell ref="I1059:J1059"/>
    <mergeCell ref="I1060:J1060"/>
    <mergeCell ref="I1061:J1061"/>
    <mergeCell ref="I1062:J1062"/>
    <mergeCell ref="I1063:J1063"/>
    <mergeCell ref="I1064:J1064"/>
    <mergeCell ref="I1065:J1065"/>
    <mergeCell ref="I1066:J1066"/>
    <mergeCell ref="I1067:J1067"/>
    <mergeCell ref="I1068:J1068"/>
    <mergeCell ref="I1069:J1069"/>
    <mergeCell ref="I1070:J1070"/>
    <mergeCell ref="I1071:J1071"/>
    <mergeCell ref="I1072:J1072"/>
    <mergeCell ref="I1073:J1073"/>
    <mergeCell ref="I1074:J1074"/>
    <mergeCell ref="I1075:J1075"/>
    <mergeCell ref="I1076:J1076"/>
    <mergeCell ref="I1077:J1077"/>
    <mergeCell ref="I1078:J1078"/>
    <mergeCell ref="I1079:J1079"/>
    <mergeCell ref="I1080:J1080"/>
    <mergeCell ref="I1081:J1081"/>
    <mergeCell ref="I1082:J1082"/>
    <mergeCell ref="I1083:J1083"/>
    <mergeCell ref="I1084:J1084"/>
    <mergeCell ref="I1085:J1085"/>
    <mergeCell ref="I1086:J1086"/>
    <mergeCell ref="I1087:J1087"/>
    <mergeCell ref="I1088:J1088"/>
    <mergeCell ref="I1089:J1089"/>
    <mergeCell ref="I1090:J1090"/>
    <mergeCell ref="I1091:J1091"/>
    <mergeCell ref="I1092:J1092"/>
    <mergeCell ref="I1093:J1093"/>
    <mergeCell ref="I1094:J1094"/>
    <mergeCell ref="I1095:J1095"/>
    <mergeCell ref="I1096:J1096"/>
    <mergeCell ref="I1097:J1097"/>
    <mergeCell ref="I1098:J1098"/>
    <mergeCell ref="I1099:J1099"/>
    <mergeCell ref="I1100:J1100"/>
    <mergeCell ref="I1101:J1101"/>
    <mergeCell ref="I1102:J1102"/>
    <mergeCell ref="I1103:J1103"/>
    <mergeCell ref="I1104:J1104"/>
    <mergeCell ref="I1105:J1105"/>
    <mergeCell ref="I1106:J1106"/>
    <mergeCell ref="I1107:J1107"/>
    <mergeCell ref="I1108:J1108"/>
    <mergeCell ref="I1109:J1109"/>
    <mergeCell ref="I1110:J1110"/>
    <mergeCell ref="I1111:J1111"/>
    <mergeCell ref="I1112:J1112"/>
    <mergeCell ref="I1113:J1113"/>
    <mergeCell ref="I1114:J1114"/>
    <mergeCell ref="I1115:J1115"/>
    <mergeCell ref="I1116:J1116"/>
    <mergeCell ref="I1117:J1117"/>
    <mergeCell ref="I1118:J1118"/>
    <mergeCell ref="I1119:J1119"/>
    <mergeCell ref="I1120:J1120"/>
    <mergeCell ref="I1121:J1121"/>
    <mergeCell ref="I1122:J1122"/>
    <mergeCell ref="I1123:J1123"/>
    <mergeCell ref="I1124:J1124"/>
    <mergeCell ref="I1125:J1125"/>
    <mergeCell ref="I1126:J1126"/>
    <mergeCell ref="I1127:J1127"/>
    <mergeCell ref="I1128:J1128"/>
    <mergeCell ref="I1129:J1129"/>
    <mergeCell ref="I1130:J1130"/>
    <mergeCell ref="I1131:J1131"/>
    <mergeCell ref="I1132:J1132"/>
    <mergeCell ref="I1133:J1133"/>
    <mergeCell ref="I1134:J1134"/>
    <mergeCell ref="I1135:J1135"/>
    <mergeCell ref="I1136:J1136"/>
    <mergeCell ref="I1137:J1137"/>
    <mergeCell ref="I1138:J1138"/>
    <mergeCell ref="I1139:J1139"/>
    <mergeCell ref="I1140:J1140"/>
    <mergeCell ref="I1141:J1141"/>
    <mergeCell ref="I1142:J1142"/>
    <mergeCell ref="I1143:J1143"/>
    <mergeCell ref="I1144:J1144"/>
    <mergeCell ref="I1145:J1145"/>
    <mergeCell ref="I1146:J1146"/>
    <mergeCell ref="I1147:J1147"/>
    <mergeCell ref="I1148:J1148"/>
    <mergeCell ref="I1149:J1149"/>
    <mergeCell ref="I1150:J1150"/>
    <mergeCell ref="I1151:J1151"/>
    <mergeCell ref="I1152:J1152"/>
    <mergeCell ref="I1153:J1153"/>
    <mergeCell ref="I1154:J1154"/>
    <mergeCell ref="I1155:J1155"/>
    <mergeCell ref="I1156:J1156"/>
    <mergeCell ref="I1157:J1157"/>
    <mergeCell ref="I1158:J1158"/>
    <mergeCell ref="I1159:J1159"/>
    <mergeCell ref="I1160:J1160"/>
    <mergeCell ref="I1161:J1161"/>
    <mergeCell ref="I1162:J1162"/>
    <mergeCell ref="I1163:J1163"/>
    <mergeCell ref="I1164:J1164"/>
    <mergeCell ref="I1165:J1165"/>
    <mergeCell ref="I1166:J1166"/>
    <mergeCell ref="I1167:J1167"/>
    <mergeCell ref="I1168:J1168"/>
    <mergeCell ref="I1169:J1169"/>
    <mergeCell ref="I1170:J1170"/>
    <mergeCell ref="I1171:J1171"/>
    <mergeCell ref="I1172:J1172"/>
    <mergeCell ref="I1173:J1173"/>
    <mergeCell ref="I1174:J1174"/>
    <mergeCell ref="I1175:J1175"/>
    <mergeCell ref="I1176:J1176"/>
    <mergeCell ref="I1177:J1177"/>
    <mergeCell ref="I1178:J1178"/>
    <mergeCell ref="I1179:J1179"/>
    <mergeCell ref="I1180:J1180"/>
    <mergeCell ref="I1181:J1181"/>
    <mergeCell ref="I1182:J1182"/>
    <mergeCell ref="I1183:J1183"/>
    <mergeCell ref="I1184:J1184"/>
    <mergeCell ref="I1185:J1185"/>
    <mergeCell ref="I1186:J1186"/>
    <mergeCell ref="I1187:J1187"/>
    <mergeCell ref="I1188:J1188"/>
    <mergeCell ref="I1189:J1189"/>
    <mergeCell ref="I1190:J1190"/>
    <mergeCell ref="I1191:J1191"/>
    <mergeCell ref="I1192:J1192"/>
    <mergeCell ref="I1193:J1193"/>
    <mergeCell ref="I1194:J1194"/>
    <mergeCell ref="I1195:J1195"/>
    <mergeCell ref="I1196:J1196"/>
    <mergeCell ref="I1197:J1197"/>
    <mergeCell ref="I1198:J1198"/>
    <mergeCell ref="I1199:J1199"/>
    <mergeCell ref="I1200:J1200"/>
    <mergeCell ref="I1201:J1201"/>
    <mergeCell ref="I1202:J1202"/>
    <mergeCell ref="I1203:J1203"/>
    <mergeCell ref="I1204:J1204"/>
    <mergeCell ref="I1205:J1205"/>
    <mergeCell ref="I1206:J1206"/>
    <mergeCell ref="I1207:J1207"/>
    <mergeCell ref="I1208:J1208"/>
    <mergeCell ref="I1209:J1209"/>
    <mergeCell ref="I1210:J1210"/>
    <mergeCell ref="I1211:J1211"/>
    <mergeCell ref="I1212:J1212"/>
    <mergeCell ref="I1213:J1213"/>
    <mergeCell ref="I1214:J1214"/>
    <mergeCell ref="I1215:J1215"/>
    <mergeCell ref="I1216:J1216"/>
    <mergeCell ref="I1217:J1217"/>
    <mergeCell ref="I1218:J1218"/>
    <mergeCell ref="I1219:J1219"/>
    <mergeCell ref="I1220:J1220"/>
    <mergeCell ref="I1221:J1221"/>
    <mergeCell ref="I1222:J1222"/>
    <mergeCell ref="I1223:J1223"/>
    <mergeCell ref="I1224:J1224"/>
    <mergeCell ref="I1225:J1225"/>
    <mergeCell ref="I1226:J1226"/>
    <mergeCell ref="I1227:J1227"/>
    <mergeCell ref="I1228:J1228"/>
    <mergeCell ref="I1229:J1229"/>
    <mergeCell ref="I1230:J1230"/>
    <mergeCell ref="I1231:J1231"/>
    <mergeCell ref="I1232:J1232"/>
    <mergeCell ref="I1233:J1233"/>
    <mergeCell ref="I1234:J1234"/>
    <mergeCell ref="I1235:J1235"/>
    <mergeCell ref="I1236:J1236"/>
    <mergeCell ref="I1237:J1237"/>
    <mergeCell ref="I1238:J1238"/>
    <mergeCell ref="I1239:J1239"/>
    <mergeCell ref="I1240:J1240"/>
    <mergeCell ref="I1241:J1241"/>
    <mergeCell ref="I1242:J1242"/>
    <mergeCell ref="I1243:J1243"/>
    <mergeCell ref="I1244:J1244"/>
    <mergeCell ref="I1245:J1245"/>
    <mergeCell ref="I1246:J1246"/>
    <mergeCell ref="I1247:J1247"/>
    <mergeCell ref="I1248:J1248"/>
    <mergeCell ref="I1249:J1249"/>
    <mergeCell ref="I1250:J1250"/>
    <mergeCell ref="I1251:J1251"/>
    <mergeCell ref="I1252:J1252"/>
    <mergeCell ref="I1253:J1253"/>
    <mergeCell ref="I1254:J1254"/>
    <mergeCell ref="I1255:J1255"/>
    <mergeCell ref="I1256:J1256"/>
    <mergeCell ref="I1257:J1257"/>
    <mergeCell ref="I1258:J1258"/>
    <mergeCell ref="I1259:J1259"/>
    <mergeCell ref="I1260:J1260"/>
    <mergeCell ref="I1261:J1261"/>
    <mergeCell ref="I1262:J1262"/>
    <mergeCell ref="I1263:J1263"/>
    <mergeCell ref="I1264:J1264"/>
    <mergeCell ref="I1265:J1265"/>
    <mergeCell ref="I1266:J1266"/>
    <mergeCell ref="I1267:J1267"/>
    <mergeCell ref="I1268:J1268"/>
    <mergeCell ref="I1269:J1269"/>
    <mergeCell ref="I1270:J1270"/>
    <mergeCell ref="I1271:J1271"/>
    <mergeCell ref="I1272:J1272"/>
    <mergeCell ref="I1273:J1273"/>
    <mergeCell ref="I1274:J1274"/>
    <mergeCell ref="I1275:J1275"/>
    <mergeCell ref="I1276:J1276"/>
    <mergeCell ref="I1277:J1277"/>
    <mergeCell ref="I1278:J1278"/>
    <mergeCell ref="I1279:J1279"/>
    <mergeCell ref="I1280:J1280"/>
    <mergeCell ref="I1281:J1281"/>
    <mergeCell ref="I1282:J1282"/>
    <mergeCell ref="I1283:J1283"/>
    <mergeCell ref="I1284:J1284"/>
    <mergeCell ref="I1285:J1285"/>
    <mergeCell ref="I1286:J1286"/>
    <mergeCell ref="I1287:J1287"/>
    <mergeCell ref="I1288:J1288"/>
    <mergeCell ref="I1289:J1289"/>
    <mergeCell ref="I1290:J1290"/>
    <mergeCell ref="I1291:J1291"/>
    <mergeCell ref="I1292:J1292"/>
    <mergeCell ref="I1293:J1293"/>
    <mergeCell ref="I1294:J1294"/>
    <mergeCell ref="I1295:J1295"/>
    <mergeCell ref="I1296:J1296"/>
    <mergeCell ref="I1297:J1297"/>
    <mergeCell ref="I1298:J1298"/>
    <mergeCell ref="I1299:J1299"/>
    <mergeCell ref="I1300:J1300"/>
    <mergeCell ref="I1301:J1301"/>
    <mergeCell ref="I1302:J1302"/>
    <mergeCell ref="I1303:J1303"/>
    <mergeCell ref="I1304:J1304"/>
    <mergeCell ref="I1305:J1305"/>
    <mergeCell ref="I1306:J1306"/>
    <mergeCell ref="I1307:J1307"/>
    <mergeCell ref="I1308:J1308"/>
    <mergeCell ref="I1309:J1309"/>
    <mergeCell ref="I1310:J1310"/>
    <mergeCell ref="I1311:J1311"/>
    <mergeCell ref="I1312:J1312"/>
    <mergeCell ref="I1313:J1313"/>
    <mergeCell ref="I1314:J1314"/>
    <mergeCell ref="I1315:J1315"/>
    <mergeCell ref="I1316:J1316"/>
    <mergeCell ref="I1317:J1317"/>
    <mergeCell ref="I1318:J1318"/>
    <mergeCell ref="I1319:J1319"/>
    <mergeCell ref="I1320:J1320"/>
    <mergeCell ref="I1321:J1321"/>
    <mergeCell ref="I1322:J1322"/>
    <mergeCell ref="I1323:J1323"/>
    <mergeCell ref="I1324:J1324"/>
    <mergeCell ref="I1325:J1325"/>
    <mergeCell ref="I1326:J1326"/>
    <mergeCell ref="I1327:J1327"/>
    <mergeCell ref="I1328:J1328"/>
    <mergeCell ref="I1329:J1329"/>
    <mergeCell ref="I1330:J1330"/>
    <mergeCell ref="I1331:J1331"/>
    <mergeCell ref="I1332:J1332"/>
    <mergeCell ref="I1333:J1333"/>
    <mergeCell ref="I1334:J1334"/>
    <mergeCell ref="I1335:J1335"/>
    <mergeCell ref="I1336:J1336"/>
    <mergeCell ref="I1337:J1337"/>
    <mergeCell ref="I1338:J1338"/>
    <mergeCell ref="I1339:J1339"/>
    <mergeCell ref="I1340:J1340"/>
    <mergeCell ref="I1341:J1341"/>
    <mergeCell ref="I1342:J1342"/>
    <mergeCell ref="I1343:J1343"/>
    <mergeCell ref="I1344:J1344"/>
    <mergeCell ref="I1345:J1345"/>
    <mergeCell ref="I1346:J1346"/>
    <mergeCell ref="I1347:J1347"/>
    <mergeCell ref="I1348:J1348"/>
    <mergeCell ref="I1349:J1349"/>
    <mergeCell ref="I1350:J1350"/>
    <mergeCell ref="I1351:J1351"/>
    <mergeCell ref="I1352:J1352"/>
    <mergeCell ref="I1353:J1353"/>
    <mergeCell ref="I1354:J1354"/>
    <mergeCell ref="I1355:J1355"/>
    <mergeCell ref="I1356:J1356"/>
    <mergeCell ref="I1357:J1357"/>
    <mergeCell ref="I1358:J1358"/>
    <mergeCell ref="I1359:J1359"/>
    <mergeCell ref="I1360:J1360"/>
    <mergeCell ref="I1361:J1361"/>
    <mergeCell ref="I1362:J1362"/>
    <mergeCell ref="I1363:J1363"/>
    <mergeCell ref="I1364:J1364"/>
    <mergeCell ref="I1365:J1365"/>
    <mergeCell ref="I1366:J1366"/>
    <mergeCell ref="I1367:J1367"/>
    <mergeCell ref="I1368:J1368"/>
    <mergeCell ref="I1369:J1369"/>
  </mergeCells>
  <conditionalFormatting sqref="H703">
    <cfRule type="expression" dxfId="0" priority="1">
      <formula>SEARCH("patched",$G704) </formula>
    </cfRule>
  </conditionalFormatting>
  <conditionalFormatting sqref="F695">
    <cfRule type="expression" dxfId="0" priority="2">
      <formula>SEARCH("patched",$G696) </formula>
    </cfRule>
  </conditionalFormatting>
  <conditionalFormatting sqref="H661:H662">
    <cfRule type="expression" dxfId="0" priority="3">
      <formula>SEARCH("patched",$G662) </formula>
    </cfRule>
  </conditionalFormatting>
  <conditionalFormatting sqref="D559">
    <cfRule type="expression" dxfId="0" priority="4">
      <formula>SEARCH("patched",$G560) </formula>
    </cfRule>
  </conditionalFormatting>
  <conditionalFormatting sqref="E509">
    <cfRule type="expression" dxfId="0" priority="5">
      <formula>SEARCH("patched",$G510) </formula>
    </cfRule>
  </conditionalFormatting>
  <conditionalFormatting sqref="B476">
    <cfRule type="expression" dxfId="0" priority="6">
      <formula>SEARCH("patched",$G472) </formula>
    </cfRule>
  </conditionalFormatting>
  <conditionalFormatting sqref="B384:B700 B702:B704 B706:B1428">
    <cfRule type="containsText" dxfId="1" priority="7" operator="containsText" text="Patched">
      <formula>NOT(ISERROR(SEARCH(("Patched"),(B384))))</formula>
    </cfRule>
  </conditionalFormatting>
  <conditionalFormatting sqref="B4:C700 D4:D558 E4:E508 F4:F694 G4:G704 H4:H660 E510:E700 D561:D700 H663:H700 F696:F700 B702:F704 H702 H705:H723 B706:B1428 C706:G723 C725:E1428 F725 G725:H1428 F727:F1428">
    <cfRule type="expression" dxfId="0" priority="8">
      <formula>SEARCH("patched",$G4) </formula>
    </cfRule>
  </conditionalFormatting>
  <hyperlinks>
    <hyperlink r:id="rId2" ref="D25"/>
    <hyperlink r:id="rId3" ref="D26"/>
    <hyperlink r:id="rId4" ref="D30"/>
    <hyperlink r:id="rId5" ref="D32"/>
    <hyperlink r:id="rId6" ref="D40"/>
    <hyperlink r:id="rId7" ref="D73"/>
    <hyperlink r:id="rId8" ref="D82"/>
    <hyperlink r:id="rId9" ref="D90"/>
    <hyperlink r:id="rId10" ref="D91"/>
    <hyperlink r:id="rId11" ref="D103"/>
    <hyperlink r:id="rId12" ref="D106"/>
    <hyperlink r:id="rId13" ref="D111"/>
    <hyperlink r:id="rId14" ref="D129"/>
    <hyperlink r:id="rId15" ref="D182"/>
    <hyperlink r:id="rId16" ref="D184"/>
    <hyperlink r:id="rId17" ref="D187"/>
    <hyperlink r:id="rId18" ref="D192"/>
    <hyperlink r:id="rId19" ref="D198"/>
    <hyperlink r:id="rId20" ref="D200"/>
    <hyperlink r:id="rId21" ref="D215"/>
    <hyperlink r:id="rId22" ref="D221"/>
    <hyperlink r:id="rId23" ref="D222"/>
    <hyperlink r:id="rId24" ref="D223"/>
    <hyperlink r:id="rId25" ref="D224"/>
    <hyperlink r:id="rId26" ref="D239"/>
    <hyperlink r:id="rId27" ref="D244"/>
    <hyperlink r:id="rId28" ref="D248"/>
    <hyperlink r:id="rId29" ref="D252"/>
    <hyperlink r:id="rId30" ref="D253"/>
    <hyperlink r:id="rId31" ref="D254"/>
    <hyperlink r:id="rId32" ref="D255"/>
    <hyperlink r:id="rId33" ref="D256"/>
    <hyperlink r:id="rId34" ref="D263"/>
    <hyperlink r:id="rId35" ref="D269"/>
    <hyperlink r:id="rId36" ref="D272"/>
    <hyperlink r:id="rId37" ref="D275"/>
    <hyperlink r:id="rId38" ref="D278"/>
    <hyperlink r:id="rId39" ref="D279"/>
    <hyperlink r:id="rId40" ref="D282"/>
    <hyperlink r:id="rId41" ref="D284"/>
    <hyperlink r:id="rId42" ref="D286"/>
    <hyperlink r:id="rId43" ref="D287"/>
    <hyperlink r:id="rId44" ref="D294"/>
    <hyperlink r:id="rId45" ref="D311"/>
    <hyperlink r:id="rId46" ref="D320"/>
    <hyperlink r:id="rId47" ref="D321"/>
    <hyperlink r:id="rId48" ref="D322"/>
    <hyperlink r:id="rId49" ref="D326"/>
    <hyperlink r:id="rId50" ref="D327"/>
    <hyperlink r:id="rId51" ref="D330"/>
    <hyperlink r:id="rId52" ref="D334"/>
    <hyperlink r:id="rId53" ref="D335"/>
    <hyperlink r:id="rId54" ref="D339"/>
    <hyperlink r:id="rId55" ref="D346"/>
    <hyperlink r:id="rId56" ref="D350"/>
    <hyperlink r:id="rId57" ref="D365"/>
    <hyperlink r:id="rId58" ref="D366"/>
    <hyperlink r:id="rId59" ref="D382"/>
    <hyperlink r:id="rId60" ref="D383"/>
    <hyperlink r:id="rId61" ref="D391"/>
    <hyperlink r:id="rId62" ref="D393"/>
    <hyperlink r:id="rId63" ref="D395"/>
    <hyperlink r:id="rId64" ref="D406"/>
    <hyperlink r:id="rId65" ref="D407"/>
    <hyperlink r:id="rId66" ref="D440"/>
    <hyperlink r:id="rId67" ref="D441"/>
    <hyperlink r:id="rId68" ref="D461"/>
    <hyperlink r:id="rId69" ref="D469"/>
    <hyperlink r:id="rId70" ref="D470"/>
    <hyperlink r:id="rId71" ref="D509"/>
    <hyperlink r:id="rId72" ref="D519"/>
    <hyperlink r:id="rId73" ref="D521"/>
    <hyperlink r:id="rId74" ref="D534"/>
    <hyperlink r:id="rId75" ref="D542"/>
    <hyperlink r:id="rId76" ref="D543"/>
    <hyperlink r:id="rId77" ref="D544"/>
    <hyperlink r:id="rId78" ref="D566"/>
    <hyperlink r:id="rId79" ref="D573"/>
    <hyperlink r:id="rId80" ref="D575"/>
    <hyperlink r:id="rId81" ref="D579"/>
    <hyperlink r:id="rId82" ref="D590"/>
    <hyperlink r:id="rId83" ref="D604"/>
    <hyperlink r:id="rId84" ref="D631"/>
    <hyperlink r:id="rId85" ref="D645"/>
    <hyperlink r:id="rId86" ref="D646"/>
    <hyperlink r:id="rId87" ref="D653"/>
    <hyperlink r:id="rId88" ref="D654"/>
    <hyperlink r:id="rId89" ref="D655"/>
    <hyperlink r:id="rId90" ref="D661"/>
    <hyperlink r:id="rId91" ref="D665"/>
    <hyperlink r:id="rId92" ref="D674"/>
    <hyperlink r:id="rId93" ref="D679"/>
    <hyperlink r:id="rId94" ref="D687"/>
    <hyperlink r:id="rId95" ref="D696"/>
    <hyperlink r:id="rId96" ref="D701"/>
    <hyperlink r:id="rId97" ref="D703"/>
    <hyperlink r:id="rId98" ref="D716"/>
    <hyperlink r:id="rId99" ref="D717"/>
    <hyperlink r:id="rId100" ref="D718"/>
    <hyperlink r:id="rId101" ref="D726"/>
  </hyperlinks>
  <printOptions gridLines="1" horizontalCentered="1"/>
  <pageMargins bottom="0.75" footer="0.0" header="0.0" left="0.25" right="0.25" top="0.75"/>
  <pageSetup fitToHeight="0" paperSize="9" orientation="portrait" pageOrder="overThenDown"/>
  <drawing r:id="rId102"/>
  <legacyDrawing r:id="rId103"/>
</worksheet>
</file>