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y/Documents/"/>
    </mc:Choice>
  </mc:AlternateContent>
  <xr:revisionPtr revIDLastSave="0" documentId="13_ncr:1_{1FD853A1-B64A-3D49-9583-683CD07A10E4}" xr6:coauthVersionLast="47" xr6:coauthVersionMax="47" xr10:uidLastSave="{00000000-0000-0000-0000-000000000000}"/>
  <bookViews>
    <workbookView xWindow="48940" yWindow="4100" windowWidth="27240" windowHeight="16440" xr2:uid="{69A7AF0C-5BEF-1A4D-9555-9BB66375DE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17" i="1"/>
  <c r="L16" i="1"/>
  <c r="L15" i="1"/>
  <c r="L14" i="1"/>
  <c r="L13" i="1"/>
  <c r="L12" i="1"/>
  <c r="J49" i="1"/>
  <c r="L49" i="1" s="1"/>
  <c r="J48" i="1"/>
  <c r="L48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4" i="1"/>
  <c r="L34" i="1" s="1"/>
  <c r="J33" i="1"/>
  <c r="L33" i="1" s="1"/>
  <c r="J31" i="1"/>
  <c r="J30" i="1"/>
  <c r="J29" i="1"/>
  <c r="J27" i="1"/>
  <c r="L27" i="1" s="1"/>
  <c r="J26" i="1"/>
  <c r="L26" i="1" s="1"/>
  <c r="J25" i="1"/>
  <c r="L25" i="1" s="1"/>
  <c r="J24" i="1"/>
  <c r="L24" i="1" s="1"/>
  <c r="J23" i="1"/>
  <c r="L23" i="1" s="1"/>
  <c r="J20" i="1"/>
  <c r="L20" i="1" s="1"/>
  <c r="J19" i="1"/>
  <c r="L19" i="1" s="1"/>
  <c r="J17" i="1"/>
  <c r="J16" i="1"/>
  <c r="J15" i="1"/>
  <c r="J14" i="1"/>
  <c r="J13" i="1"/>
  <c r="J12" i="1"/>
  <c r="J11" i="1"/>
  <c r="L11" i="1" s="1"/>
  <c r="J10" i="1"/>
  <c r="L10" i="1" s="1"/>
  <c r="K51" i="1"/>
  <c r="J51" i="1" s="1"/>
  <c r="K50" i="1"/>
  <c r="J50" i="1" s="1"/>
  <c r="K49" i="1"/>
  <c r="K48" i="1"/>
  <c r="K47" i="1"/>
  <c r="J47" i="1" s="1"/>
  <c r="L47" i="1" s="1"/>
  <c r="K46" i="1"/>
  <c r="K45" i="1"/>
  <c r="K44" i="1"/>
  <c r="K43" i="1"/>
  <c r="K42" i="1"/>
  <c r="K41" i="1"/>
  <c r="K40" i="1"/>
  <c r="K39" i="1"/>
  <c r="K37" i="1"/>
  <c r="J37" i="1" s="1"/>
  <c r="L37" i="1" s="1"/>
  <c r="K36" i="1"/>
  <c r="J36" i="1" s="1"/>
  <c r="L36" i="1" s="1"/>
  <c r="K35" i="1"/>
  <c r="J35" i="1" s="1"/>
  <c r="L35" i="1" s="1"/>
  <c r="K34" i="1"/>
  <c r="K33" i="1"/>
  <c r="K32" i="1"/>
  <c r="J32" i="1" s="1"/>
  <c r="L32" i="1" s="1"/>
  <c r="K31" i="1"/>
  <c r="K30" i="1"/>
  <c r="K29" i="1"/>
  <c r="K28" i="1"/>
  <c r="J28" i="1" s="1"/>
  <c r="L28" i="1" s="1"/>
  <c r="K27" i="1"/>
  <c r="K26" i="1"/>
  <c r="K25" i="1"/>
  <c r="K24" i="1"/>
  <c r="K23" i="1"/>
  <c r="K22" i="1"/>
  <c r="J22" i="1" s="1"/>
  <c r="L22" i="1" s="1"/>
  <c r="K21" i="1"/>
  <c r="J21" i="1" s="1"/>
  <c r="L21" i="1" s="1"/>
  <c r="K20" i="1"/>
  <c r="K19" i="1"/>
  <c r="K18" i="1"/>
  <c r="J18" i="1" s="1"/>
  <c r="L18" i="1" s="1"/>
  <c r="K17" i="1"/>
  <c r="K16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<sst xmlns="http://schemas.openxmlformats.org/spreadsheetml/2006/main" count="168" uniqueCount="55">
  <si>
    <t>Data sources</t>
  </si>
  <si>
    <t>Base</t>
  </si>
  <si>
    <t>FuelEU Maritime</t>
  </si>
  <si>
    <t>Bio fuel</t>
  </si>
  <si>
    <t>Directive (EU) 2018/2001 of the European Parliament and of the Council of 11 December 2018 on the promotion of the use of energy from renewable sources</t>
  </si>
  <si>
    <t>RFNBO</t>
  </si>
  <si>
    <t>JEC Well-to-Tank report v5</t>
  </si>
  <si>
    <t>fuel_class</t>
  </si>
  <si>
    <t>pathway_name</t>
  </si>
  <si>
    <t>LCV</t>
  </si>
  <si>
    <t>CO2_WtT</t>
  </si>
  <si>
    <t>fuel_consumer_unit_class</t>
  </si>
  <si>
    <t>Cf_CO2</t>
  </si>
  <si>
    <t>Cf_CH4</t>
  </si>
  <si>
    <t>Cf_N2O</t>
  </si>
  <si>
    <t>C_slip</t>
  </si>
  <si>
    <t>TtW_energy</t>
  </si>
  <si>
    <t>TtW_mass</t>
  </si>
  <si>
    <t>WTW_energy</t>
  </si>
  <si>
    <t>MJ/g</t>
  </si>
  <si>
    <t>gCO2eq/MJ</t>
  </si>
  <si>
    <t>gCO2/gFuel</t>
  </si>
  <si>
    <t>gCH4/gFuel</t>
  </si>
  <si>
    <t>gN2O/gFuel</t>
  </si>
  <si>
    <t>%</t>
  </si>
  <si>
    <t>gCO2eq/gFuel</t>
  </si>
  <si>
    <t>Fossil</t>
  </si>
  <si>
    <t>HFO</t>
  </si>
  <si>
    <t>ALL ICEs</t>
  </si>
  <si>
    <t>LSFO (Crude)</t>
  </si>
  <si>
    <t>LSFO (Blend)</t>
  </si>
  <si>
    <t>ULSFO</t>
  </si>
  <si>
    <t>VLSFO</t>
  </si>
  <si>
    <t>LFO</t>
  </si>
  <si>
    <t>Diesel</t>
  </si>
  <si>
    <t>LNG</t>
  </si>
  <si>
    <t>LNG otto (medium speed)</t>
  </si>
  <si>
    <t>LNG otto (slow speed)</t>
  </si>
  <si>
    <t>LNG diesel (slow speed)</t>
  </si>
  <si>
    <t>LBSI</t>
  </si>
  <si>
    <t>Fuel Cells</t>
  </si>
  <si>
    <t>LPG (Butane)</t>
  </si>
  <si>
    <t>LPG (Propane)</t>
  </si>
  <si>
    <t>H2</t>
  </si>
  <si>
    <t>NH3</t>
  </si>
  <si>
    <t>Methanol</t>
  </si>
  <si>
    <t>BIO</t>
  </si>
  <si>
    <t>Ethanol</t>
  </si>
  <si>
    <t>HVO</t>
  </si>
  <si>
    <t>Other</t>
  </si>
  <si>
    <t>DME</t>
  </si>
  <si>
    <t>Electricity</t>
  </si>
  <si>
    <t>On-shore power supply</t>
  </si>
  <si>
    <t xml:space="preserve">_GWP100_CH4 </t>
  </si>
  <si>
    <t xml:space="preserve">_GWP100_N2O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</si>
</sst>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2E44-E374-984A-964D-161D1A946BBB}">
  <dimension ref="A1:L55"/>
  <sheetViews>
    <sheetView tabSelected="1" workbookViewId="0">
      <selection activeCell="J10" sqref="J10:L55"/>
    </sheetView>
  </sheetViews>
  <sheetFormatPr baseColWidth="10" defaultRowHeight="16" x14ac:dyDescent="0.2"/>
  <cols>
    <col min="1" max="1" width="18.33203125" bestFit="1" customWidth="1"/>
  </cols>
  <sheetData>
    <row r="1" spans="1:12" x14ac:dyDescent="0.2">
      <c r="A1" t="s">
        <v>53</v>
      </c>
      <c r="B1">
        <v>27</v>
      </c>
    </row>
    <row r="2" spans="1:12" x14ac:dyDescent="0.2">
      <c r="A2" t="s">
        <v>54</v>
      </c>
      <c r="B2">
        <v>273</v>
      </c>
    </row>
    <row r="3" spans="1:12" x14ac:dyDescent="0.2">
      <c r="A3" t="s">
        <v>0</v>
      </c>
    </row>
    <row r="4" spans="1:12" x14ac:dyDescent="0.2">
      <c r="A4" t="s">
        <v>1</v>
      </c>
      <c r="B4" t="s">
        <v>2</v>
      </c>
    </row>
    <row r="5" spans="1:12" x14ac:dyDescent="0.2">
      <c r="A5" t="s">
        <v>3</v>
      </c>
      <c r="B5" t="s">
        <v>4</v>
      </c>
    </row>
    <row r="6" spans="1:12" x14ac:dyDescent="0.2">
      <c r="A6" t="s">
        <v>5</v>
      </c>
      <c r="B6" t="s">
        <v>6</v>
      </c>
    </row>
    <row r="7" spans="1:12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</row>
    <row r="8" spans="1:12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</row>
    <row r="9" spans="1:12" x14ac:dyDescent="0.2">
      <c r="C9" t="s">
        <v>19</v>
      </c>
      <c r="D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20</v>
      </c>
      <c r="K9" t="s">
        <v>25</v>
      </c>
      <c r="L9" t="s">
        <v>20</v>
      </c>
    </row>
    <row r="10" spans="1:12" x14ac:dyDescent="0.2">
      <c r="A10" t="s">
        <v>26</v>
      </c>
      <c r="B10" t="s">
        <v>27</v>
      </c>
      <c r="C10">
        <v>4.0500000000000001E-2</v>
      </c>
      <c r="D10">
        <v>13.5</v>
      </c>
      <c r="E10" t="s">
        <v>28</v>
      </c>
      <c r="F10">
        <v>3.1139999999999999</v>
      </c>
      <c r="G10">
        <v>5.0000000000000002E-5</v>
      </c>
      <c r="H10">
        <v>1.8000000000000001E-4</v>
      </c>
      <c r="I10">
        <v>0</v>
      </c>
      <c r="J10">
        <f>K10/C10</f>
        <v>78.135555555555541</v>
      </c>
      <c r="K10">
        <f>(1-I10/100)*(F10+G10*$B$1+H10*$B$2)+I10/100*$B$1</f>
        <v>3.1644899999999998</v>
      </c>
      <c r="L10">
        <f>D10+J10</f>
        <v>91.635555555555541</v>
      </c>
    </row>
    <row r="11" spans="1:12" x14ac:dyDescent="0.2">
      <c r="A11" t="s">
        <v>26</v>
      </c>
      <c r="B11" t="s">
        <v>29</v>
      </c>
      <c r="C11">
        <v>4.0500000000000001E-2</v>
      </c>
      <c r="D11">
        <v>13.2</v>
      </c>
      <c r="E11" t="s">
        <v>28</v>
      </c>
      <c r="F11">
        <v>3.1509999999999998</v>
      </c>
      <c r="G11">
        <v>5.0000000000000002E-5</v>
      </c>
      <c r="H11">
        <v>1.8000000000000001E-4</v>
      </c>
      <c r="I11">
        <v>0</v>
      </c>
      <c r="J11">
        <f>K11/C11</f>
        <v>79.049135802469124</v>
      </c>
      <c r="K11">
        <f>(1-I11/100)*(F11+G11*$B$1+H11*$B$2)+I11/100*$B$1</f>
        <v>3.2014899999999997</v>
      </c>
      <c r="L11">
        <f>D11+J11</f>
        <v>92.249135802469127</v>
      </c>
    </row>
    <row r="12" spans="1:12" x14ac:dyDescent="0.2">
      <c r="A12" t="s">
        <v>26</v>
      </c>
      <c r="B12" t="s">
        <v>30</v>
      </c>
      <c r="C12">
        <v>4.0500000000000001E-2</v>
      </c>
      <c r="D12">
        <v>13.7</v>
      </c>
      <c r="E12" t="s">
        <v>28</v>
      </c>
      <c r="F12">
        <v>3.1509999999999998</v>
      </c>
      <c r="G12">
        <v>5.0000000000000002E-5</v>
      </c>
      <c r="H12">
        <v>1.8000000000000001E-4</v>
      </c>
      <c r="I12">
        <v>0</v>
      </c>
      <c r="J12">
        <f>K12/C12</f>
        <v>79.049135802469124</v>
      </c>
      <c r="K12">
        <f>(1-I12/100)*(F12+G12*$B$1+H12*$B$2)+I12/100*$B$1</f>
        <v>3.2014899999999997</v>
      </c>
      <c r="L12">
        <f>D12+J12</f>
        <v>92.749135802469127</v>
      </c>
    </row>
    <row r="13" spans="1:12" x14ac:dyDescent="0.2">
      <c r="A13" t="s">
        <v>26</v>
      </c>
      <c r="B13" t="s">
        <v>31</v>
      </c>
      <c r="C13">
        <v>4.0500000000000001E-2</v>
      </c>
      <c r="D13">
        <v>13.2</v>
      </c>
      <c r="E13" t="s">
        <v>28</v>
      </c>
      <c r="F13">
        <v>3.1139999999999999</v>
      </c>
      <c r="G13">
        <v>5.0000000000000002E-5</v>
      </c>
      <c r="H13">
        <v>1.8000000000000001E-4</v>
      </c>
      <c r="I13">
        <v>0</v>
      </c>
      <c r="J13">
        <f>K13/C13</f>
        <v>78.135555555555541</v>
      </c>
      <c r="K13">
        <f>(1-I13/100)*(F13+G13*$B$1+H13*$B$2)+I13/100*$B$1</f>
        <v>3.1644899999999998</v>
      </c>
      <c r="L13">
        <f>D13+J13</f>
        <v>91.335555555555544</v>
      </c>
    </row>
    <row r="14" spans="1:12" x14ac:dyDescent="0.2">
      <c r="A14" t="s">
        <v>26</v>
      </c>
      <c r="B14" t="s">
        <v>32</v>
      </c>
      <c r="C14">
        <v>4.1000000000000002E-2</v>
      </c>
      <c r="D14">
        <v>13.2</v>
      </c>
      <c r="E14" t="s">
        <v>28</v>
      </c>
      <c r="F14">
        <v>3.206</v>
      </c>
      <c r="G14">
        <v>5.0000000000000002E-5</v>
      </c>
      <c r="H14">
        <v>1.8000000000000001E-4</v>
      </c>
      <c r="I14">
        <v>0</v>
      </c>
      <c r="J14">
        <f>K14/C14</f>
        <v>79.426585365853654</v>
      </c>
      <c r="K14">
        <f>(1-I14/100)*(F14+G14*$B$1+H14*$B$2)+I14/100*$B$1</f>
        <v>3.2564899999999999</v>
      </c>
      <c r="L14">
        <f>D14+J14</f>
        <v>92.626585365853657</v>
      </c>
    </row>
    <row r="15" spans="1:12" x14ac:dyDescent="0.2">
      <c r="A15" t="s">
        <v>26</v>
      </c>
      <c r="B15" t="s">
        <v>33</v>
      </c>
      <c r="C15">
        <v>4.1000000000000002E-2</v>
      </c>
      <c r="D15">
        <v>13.2</v>
      </c>
      <c r="E15" t="s">
        <v>28</v>
      </c>
      <c r="F15">
        <v>3.1509999999999998</v>
      </c>
      <c r="G15">
        <v>5.0000000000000002E-5</v>
      </c>
      <c r="H15">
        <v>1.8000000000000001E-4</v>
      </c>
      <c r="I15">
        <v>0</v>
      </c>
      <c r="J15">
        <f>K15/C15</f>
        <v>78.085121951219506</v>
      </c>
      <c r="K15">
        <f>(1-I15/100)*(F15+G15*$B$1+H15*$B$2)+I15/100*$B$1</f>
        <v>3.2014899999999997</v>
      </c>
      <c r="L15">
        <f>D15+J15</f>
        <v>91.285121951219509</v>
      </c>
    </row>
    <row r="16" spans="1:12" x14ac:dyDescent="0.2">
      <c r="A16" t="s">
        <v>26</v>
      </c>
      <c r="B16" t="s">
        <v>34</v>
      </c>
      <c r="C16">
        <v>4.2700000000000002E-2</v>
      </c>
      <c r="D16">
        <v>14.4</v>
      </c>
      <c r="E16" t="s">
        <v>28</v>
      </c>
      <c r="F16">
        <v>3.206</v>
      </c>
      <c r="G16">
        <v>5.0000000000000002E-5</v>
      </c>
      <c r="H16">
        <v>1.8000000000000001E-4</v>
      </c>
      <c r="I16">
        <v>0</v>
      </c>
      <c r="J16">
        <f>K16/C16</f>
        <v>76.264402810304446</v>
      </c>
      <c r="K16">
        <f>(1-I16/100)*(F16+G16*$B$1+H16*$B$2)+I16/100*$B$1</f>
        <v>3.2564899999999999</v>
      </c>
      <c r="L16">
        <f>D16+J16</f>
        <v>90.664402810304452</v>
      </c>
    </row>
    <row r="17" spans="1:12" x14ac:dyDescent="0.2">
      <c r="A17" t="s">
        <v>26</v>
      </c>
      <c r="B17" t="s">
        <v>35</v>
      </c>
      <c r="C17">
        <v>4.8000000000000001E-2</v>
      </c>
      <c r="D17">
        <v>18.5</v>
      </c>
      <c r="E17" t="s">
        <v>36</v>
      </c>
      <c r="F17">
        <v>2.75</v>
      </c>
      <c r="G17">
        <v>0</v>
      </c>
      <c r="H17">
        <v>1.1E-4</v>
      </c>
      <c r="I17">
        <v>3.1</v>
      </c>
      <c r="J17">
        <f>K17/C17</f>
        <v>73.559355624999981</v>
      </c>
      <c r="K17">
        <f>(1-I17/100)*(F17+G17*$B$1+H17*$B$2)+I17/100*$B$1</f>
        <v>3.5308490699999995</v>
      </c>
      <c r="L17">
        <f>D17+J17</f>
        <v>92.059355624999981</v>
      </c>
    </row>
    <row r="18" spans="1:12" x14ac:dyDescent="0.2">
      <c r="A18" t="s">
        <v>26</v>
      </c>
      <c r="B18" t="s">
        <v>35</v>
      </c>
      <c r="C18">
        <v>4.8000000000000001E-2</v>
      </c>
      <c r="D18">
        <v>18.5</v>
      </c>
      <c r="E18" t="s">
        <v>37</v>
      </c>
      <c r="F18">
        <v>2.75</v>
      </c>
      <c r="G18">
        <v>0</v>
      </c>
      <c r="H18">
        <v>1.1E-4</v>
      </c>
      <c r="I18">
        <v>1.7</v>
      </c>
      <c r="J18">
        <f>K18/C18</f>
        <v>66.495197708333336</v>
      </c>
      <c r="K18">
        <f>(1-I18/100)*(F18+G18*$B$1+H18*$B$2)+I18/100*$B$1</f>
        <v>3.19176949</v>
      </c>
      <c r="L18">
        <f>D18+J18</f>
        <v>84.995197708333336</v>
      </c>
    </row>
    <row r="19" spans="1:12" x14ac:dyDescent="0.2">
      <c r="A19" t="s">
        <v>26</v>
      </c>
      <c r="B19" t="s">
        <v>35</v>
      </c>
      <c r="C19">
        <v>4.8000000000000001E-2</v>
      </c>
      <c r="D19">
        <v>18.5</v>
      </c>
      <c r="E19" t="s">
        <v>38</v>
      </c>
      <c r="F19">
        <v>2.75</v>
      </c>
      <c r="G19">
        <v>0</v>
      </c>
      <c r="H19">
        <v>1.1E-4</v>
      </c>
      <c r="I19">
        <v>0.2</v>
      </c>
      <c r="J19">
        <f>K19/C19</f>
        <v>58.926457083333325</v>
      </c>
      <c r="K19">
        <f>(1-I19/100)*(F19+G19*$B$1+H19*$B$2)+I19/100*$B$1</f>
        <v>2.8284699399999997</v>
      </c>
      <c r="L19">
        <f>D19+J19</f>
        <v>77.426457083333332</v>
      </c>
    </row>
    <row r="20" spans="1:12" x14ac:dyDescent="0.2">
      <c r="A20" t="s">
        <v>26</v>
      </c>
      <c r="B20" t="s">
        <v>35</v>
      </c>
      <c r="C20">
        <v>4.8000000000000001E-2</v>
      </c>
      <c r="D20">
        <v>18.5</v>
      </c>
      <c r="E20" t="s">
        <v>39</v>
      </c>
      <c r="F20">
        <v>2.75</v>
      </c>
      <c r="G20">
        <v>0</v>
      </c>
      <c r="H20">
        <v>1.1E-4</v>
      </c>
      <c r="I20">
        <v>2.6</v>
      </c>
      <c r="J20">
        <f>K20/C20</f>
        <v>71.036442083333327</v>
      </c>
      <c r="K20">
        <f>(1-I20/100)*(F20+G20*$B$1+H20*$B$2)+I20/100*$B$1</f>
        <v>3.4097492199999997</v>
      </c>
      <c r="L20">
        <f>D20+J20</f>
        <v>89.536442083333327</v>
      </c>
    </row>
    <row r="21" spans="1:12" x14ac:dyDescent="0.2">
      <c r="A21" t="s">
        <v>26</v>
      </c>
      <c r="B21" t="s">
        <v>35</v>
      </c>
      <c r="C21">
        <v>4.8000000000000001E-2</v>
      </c>
      <c r="D21">
        <v>18.5</v>
      </c>
      <c r="E21" t="s">
        <v>40</v>
      </c>
      <c r="F21">
        <v>2.75</v>
      </c>
      <c r="G21">
        <v>0</v>
      </c>
      <c r="H21">
        <v>0</v>
      </c>
      <c r="I21">
        <v>0</v>
      </c>
      <c r="J21">
        <f>K21/C21</f>
        <v>57.291666666666664</v>
      </c>
      <c r="K21">
        <f>(1-I21/100)*(F21+G21*$B$1+H21*$B$2)+I21/100*$B$1</f>
        <v>2.75</v>
      </c>
      <c r="L21">
        <f>D21+J21</f>
        <v>75.791666666666657</v>
      </c>
    </row>
    <row r="22" spans="1:12" x14ac:dyDescent="0.2">
      <c r="A22" t="s">
        <v>26</v>
      </c>
      <c r="B22" t="s">
        <v>41</v>
      </c>
      <c r="C22">
        <v>4.5999999999999999E-2</v>
      </c>
      <c r="D22">
        <v>7.8</v>
      </c>
      <c r="E22" t="s">
        <v>28</v>
      </c>
      <c r="F22">
        <v>3.03</v>
      </c>
      <c r="G22">
        <v>0</v>
      </c>
      <c r="H22">
        <v>0</v>
      </c>
      <c r="I22">
        <v>0</v>
      </c>
      <c r="J22">
        <f>K22/C22</f>
        <v>65.869565217391298</v>
      </c>
      <c r="K22">
        <f>(1-I22/100)*(F22+G22*$B$1+H22*$B$2)+I22/100*$B$1</f>
        <v>3.03</v>
      </c>
      <c r="L22">
        <f>D22+J22</f>
        <v>73.669565217391295</v>
      </c>
    </row>
    <row r="23" spans="1:12" x14ac:dyDescent="0.2">
      <c r="A23" t="s">
        <v>26</v>
      </c>
      <c r="B23" t="s">
        <v>42</v>
      </c>
      <c r="C23">
        <v>4.5999999999999999E-2</v>
      </c>
      <c r="D23">
        <v>7.8</v>
      </c>
      <c r="E23" t="s">
        <v>28</v>
      </c>
      <c r="F23">
        <v>3</v>
      </c>
      <c r="G23">
        <v>0</v>
      </c>
      <c r="H23">
        <v>0</v>
      </c>
      <c r="I23">
        <v>0</v>
      </c>
      <c r="J23">
        <f>K23/C23</f>
        <v>65.217391304347828</v>
      </c>
      <c r="K23">
        <f>(1-I23/100)*(F23+G23*$B$1+H23*$B$2)+I23/100*$B$1</f>
        <v>3</v>
      </c>
      <c r="L23">
        <f>D23+J23</f>
        <v>73.017391304347825</v>
      </c>
    </row>
    <row r="24" spans="1:12" x14ac:dyDescent="0.2">
      <c r="A24" t="s">
        <v>26</v>
      </c>
      <c r="B24" t="s">
        <v>43</v>
      </c>
      <c r="C24">
        <v>0.12</v>
      </c>
      <c r="D24">
        <v>132</v>
      </c>
      <c r="E24" t="s">
        <v>40</v>
      </c>
      <c r="F24">
        <v>0</v>
      </c>
      <c r="G24">
        <v>0</v>
      </c>
      <c r="H24">
        <v>0</v>
      </c>
      <c r="I24">
        <v>0</v>
      </c>
      <c r="J24">
        <f>K24/C24</f>
        <v>0</v>
      </c>
      <c r="K24">
        <f>(1-I24/100)*(F24+G24*$B$1+H24*$B$2)+I24/100*$B$1</f>
        <v>0</v>
      </c>
      <c r="L24">
        <f>D24+J24</f>
        <v>132</v>
      </c>
    </row>
    <row r="25" spans="1:12" x14ac:dyDescent="0.2">
      <c r="A25" t="s">
        <v>26</v>
      </c>
      <c r="B25" t="s">
        <v>43</v>
      </c>
      <c r="C25">
        <v>0.12</v>
      </c>
      <c r="D25">
        <v>132</v>
      </c>
      <c r="E25" t="s">
        <v>28</v>
      </c>
      <c r="F25">
        <v>0</v>
      </c>
      <c r="G25">
        <v>0</v>
      </c>
      <c r="H25">
        <v>0</v>
      </c>
      <c r="I25">
        <v>0</v>
      </c>
      <c r="J25">
        <f>K25/C25</f>
        <v>0</v>
      </c>
      <c r="K25">
        <f>(1-I25/100)*(F25+G25*$B$1+H25*$B$2)+I25/100*$B$1</f>
        <v>0</v>
      </c>
      <c r="L25">
        <f>D25+J25</f>
        <v>132</v>
      </c>
    </row>
    <row r="26" spans="1:12" x14ac:dyDescent="0.2">
      <c r="A26" t="s">
        <v>26</v>
      </c>
      <c r="B26" t="s">
        <v>44</v>
      </c>
      <c r="C26">
        <v>1.8599999999999998E-2</v>
      </c>
      <c r="D26">
        <v>121</v>
      </c>
      <c r="E26" t="s">
        <v>40</v>
      </c>
      <c r="F26">
        <v>0</v>
      </c>
      <c r="G26">
        <v>0</v>
      </c>
      <c r="H26">
        <v>0</v>
      </c>
      <c r="I26">
        <v>0</v>
      </c>
      <c r="J26">
        <f>K26/C26</f>
        <v>0</v>
      </c>
      <c r="K26">
        <f>(1-I26/100)*(F26+G26*$B$1+H26*$B$2)+I26/100*$B$1</f>
        <v>0</v>
      </c>
      <c r="L26">
        <f>D26+J26</f>
        <v>121</v>
      </c>
    </row>
    <row r="27" spans="1:12" x14ac:dyDescent="0.2">
      <c r="A27" t="s">
        <v>26</v>
      </c>
      <c r="B27" t="s">
        <v>44</v>
      </c>
      <c r="C27">
        <v>1.8599999999999998E-2</v>
      </c>
      <c r="D27">
        <v>121</v>
      </c>
      <c r="E27" t="s">
        <v>28</v>
      </c>
      <c r="F27">
        <v>0</v>
      </c>
      <c r="G27">
        <v>0</v>
      </c>
      <c r="H27">
        <v>0</v>
      </c>
      <c r="I27">
        <v>0</v>
      </c>
      <c r="J27">
        <f>K27/C27</f>
        <v>0</v>
      </c>
      <c r="K27">
        <f>(1-I27/100)*(F27+G27*$B$1+H27*$B$2)+I27/100*$B$1</f>
        <v>0</v>
      </c>
      <c r="L27">
        <f>D27+J27</f>
        <v>121</v>
      </c>
    </row>
    <row r="28" spans="1:12" x14ac:dyDescent="0.2">
      <c r="A28" t="s">
        <v>26</v>
      </c>
      <c r="B28" t="s">
        <v>45</v>
      </c>
      <c r="C28">
        <v>1.9900000000000001E-2</v>
      </c>
      <c r="D28">
        <v>31.3</v>
      </c>
      <c r="E28" t="s">
        <v>28</v>
      </c>
      <c r="F28">
        <v>1.375</v>
      </c>
      <c r="G28">
        <v>5.0000000000000002E-5</v>
      </c>
      <c r="H28">
        <v>1.8000000000000001E-4</v>
      </c>
      <c r="I28">
        <v>0</v>
      </c>
      <c r="J28">
        <f>K28/C28</f>
        <v>71.632663316582907</v>
      </c>
      <c r="K28">
        <f>(1-I28/100)*(F28+G28*$B$1+H28*$B$2)+I28/100*$B$1</f>
        <v>1.4254899999999999</v>
      </c>
      <c r="L28">
        <f>D28+J28</f>
        <v>102.9326633165829</v>
      </c>
    </row>
    <row r="29" spans="1:12" x14ac:dyDescent="0.2">
      <c r="A29" t="s">
        <v>46</v>
      </c>
      <c r="B29" t="s">
        <v>45</v>
      </c>
      <c r="C29">
        <v>1.9900000000000001E-2</v>
      </c>
      <c r="D29">
        <v>-58.353768840000001</v>
      </c>
      <c r="E29" t="s">
        <v>28</v>
      </c>
      <c r="F29">
        <v>1.375</v>
      </c>
      <c r="G29">
        <v>5.0000000000000002E-5</v>
      </c>
      <c r="H29">
        <v>1.8000000000000001E-4</v>
      </c>
      <c r="I29">
        <v>0</v>
      </c>
      <c r="J29">
        <f>K29/C29</f>
        <v>71.632663316582907</v>
      </c>
      <c r="K29">
        <f>(1-I29/100)*(F29+G29*$B$1+H29*$B$2)+I29/100*$B$1</f>
        <v>1.4254899999999999</v>
      </c>
      <c r="L29">
        <f>D29+J29</f>
        <v>13.278894476582906</v>
      </c>
    </row>
    <row r="30" spans="1:12" x14ac:dyDescent="0.2">
      <c r="A30" t="s">
        <v>46</v>
      </c>
      <c r="B30" t="s">
        <v>47</v>
      </c>
      <c r="C30">
        <v>2.6800000000000001E-2</v>
      </c>
      <c r="D30">
        <v>-33.200000000000003</v>
      </c>
      <c r="E30" t="s">
        <v>28</v>
      </c>
      <c r="F30">
        <v>1.913</v>
      </c>
      <c r="G30">
        <v>0</v>
      </c>
      <c r="H30">
        <v>0</v>
      </c>
      <c r="I30">
        <v>0</v>
      </c>
      <c r="J30">
        <f>K30/C30</f>
        <v>71.380597014925371</v>
      </c>
      <c r="K30">
        <f>(1-I30/100)*(F30+G30*$B$1+H30*$B$2)+I30/100*$B$1</f>
        <v>1.913</v>
      </c>
      <c r="L30">
        <f>D30+J30</f>
        <v>38.180597014925368</v>
      </c>
    </row>
    <row r="31" spans="1:12" x14ac:dyDescent="0.2">
      <c r="A31" t="s">
        <v>46</v>
      </c>
      <c r="B31" t="s">
        <v>34</v>
      </c>
      <c r="C31">
        <v>3.7199999999999997E-2</v>
      </c>
      <c r="D31">
        <v>-26.1</v>
      </c>
      <c r="E31" t="s">
        <v>28</v>
      </c>
      <c r="F31">
        <v>2.8340000000000001</v>
      </c>
      <c r="G31">
        <v>5.0000000000000002E-5</v>
      </c>
      <c r="H31">
        <v>1.8000000000000001E-4</v>
      </c>
      <c r="I31">
        <v>0</v>
      </c>
      <c r="J31">
        <f>K31/C31</f>
        <v>77.540053763440866</v>
      </c>
      <c r="K31">
        <f>(1-I31/100)*(F31+G31*$B$1+H31*$B$2)+I31/100*$B$1</f>
        <v>2.88449</v>
      </c>
      <c r="L31">
        <f>D31+J31</f>
        <v>51.440053763440865</v>
      </c>
    </row>
    <row r="32" spans="1:12" x14ac:dyDescent="0.2">
      <c r="A32" t="s">
        <v>46</v>
      </c>
      <c r="B32" t="s">
        <v>48</v>
      </c>
      <c r="C32">
        <v>4.3999999999999997E-2</v>
      </c>
      <c r="D32">
        <v>-20.7</v>
      </c>
      <c r="E32" t="s">
        <v>28</v>
      </c>
      <c r="F32">
        <v>3.1150000000000002</v>
      </c>
      <c r="G32">
        <v>5.0000000000000002E-5</v>
      </c>
      <c r="H32">
        <v>1.8000000000000001E-4</v>
      </c>
      <c r="I32">
        <v>0</v>
      </c>
      <c r="J32">
        <f>K32/C32</f>
        <v>71.942954545454555</v>
      </c>
      <c r="K32">
        <f>(1-I32/100)*(F32+G32*$B$1+H32*$B$2)+I32/100*$B$1</f>
        <v>3.1654900000000001</v>
      </c>
      <c r="L32">
        <f>D32+J32</f>
        <v>51.242954545454552</v>
      </c>
    </row>
    <row r="33" spans="1:12" x14ac:dyDescent="0.2">
      <c r="A33" t="s">
        <v>46</v>
      </c>
      <c r="B33" t="s">
        <v>35</v>
      </c>
      <c r="C33">
        <v>0.05</v>
      </c>
      <c r="D33">
        <v>-38.9</v>
      </c>
      <c r="E33" t="s">
        <v>36</v>
      </c>
      <c r="F33">
        <v>2.75</v>
      </c>
      <c r="G33">
        <v>0</v>
      </c>
      <c r="H33">
        <v>1.1E-4</v>
      </c>
      <c r="I33">
        <v>3.1</v>
      </c>
      <c r="J33">
        <f>K33/C33</f>
        <v>70.616981399999986</v>
      </c>
      <c r="K33">
        <f>(1-I33/100)*(F33+G33*$B$1+H33*$B$2)+I33/100*$B$1</f>
        <v>3.5308490699999995</v>
      </c>
      <c r="L33">
        <f>D33+J33</f>
        <v>31.716981399999987</v>
      </c>
    </row>
    <row r="34" spans="1:12" x14ac:dyDescent="0.2">
      <c r="A34" t="s">
        <v>46</v>
      </c>
      <c r="B34" t="s">
        <v>35</v>
      </c>
      <c r="C34">
        <v>0.05</v>
      </c>
      <c r="D34">
        <v>-38.9</v>
      </c>
      <c r="E34" t="s">
        <v>37</v>
      </c>
      <c r="F34">
        <v>2.75</v>
      </c>
      <c r="G34">
        <v>0</v>
      </c>
      <c r="H34">
        <v>1.1E-4</v>
      </c>
      <c r="I34">
        <v>1.7</v>
      </c>
      <c r="J34">
        <f>K34/C34</f>
        <v>63.835389799999994</v>
      </c>
      <c r="K34">
        <f>(1-I34/100)*(F34+G34*$B$1+H34*$B$2)+I34/100*$B$1</f>
        <v>3.19176949</v>
      </c>
      <c r="L34">
        <f>D34+J34</f>
        <v>24.935389799999996</v>
      </c>
    </row>
    <row r="35" spans="1:12" x14ac:dyDescent="0.2">
      <c r="A35" t="s">
        <v>46</v>
      </c>
      <c r="B35" t="s">
        <v>35</v>
      </c>
      <c r="C35">
        <v>0.05</v>
      </c>
      <c r="D35">
        <v>-38.9</v>
      </c>
      <c r="E35" t="s">
        <v>38</v>
      </c>
      <c r="F35">
        <v>2.75</v>
      </c>
      <c r="G35">
        <v>0</v>
      </c>
      <c r="H35">
        <v>1.1E-4</v>
      </c>
      <c r="I35">
        <v>0.2</v>
      </c>
      <c r="J35">
        <f>K35/C35</f>
        <v>56.569398799999995</v>
      </c>
      <c r="K35">
        <f>(1-I35/100)*(F35+G35*$B$1+H35*$B$2)+I35/100*$B$1</f>
        <v>2.8284699399999997</v>
      </c>
      <c r="L35">
        <f>D35+J35</f>
        <v>17.669398799999996</v>
      </c>
    </row>
    <row r="36" spans="1:12" x14ac:dyDescent="0.2">
      <c r="A36" t="s">
        <v>46</v>
      </c>
      <c r="B36" t="s">
        <v>35</v>
      </c>
      <c r="C36">
        <v>0.05</v>
      </c>
      <c r="D36">
        <v>-38.9</v>
      </c>
      <c r="E36" t="s">
        <v>39</v>
      </c>
      <c r="F36">
        <v>2.75</v>
      </c>
      <c r="G36">
        <v>0</v>
      </c>
      <c r="H36">
        <v>1.1E-4</v>
      </c>
      <c r="I36">
        <v>2.6</v>
      </c>
      <c r="J36">
        <f>K36/C36</f>
        <v>68.194984399999996</v>
      </c>
      <c r="K36">
        <f>(1-I36/100)*(F36+G36*$B$1+H36*$B$2)+I36/100*$B$1</f>
        <v>3.4097492199999997</v>
      </c>
      <c r="L36">
        <f>D36+J36</f>
        <v>29.294984399999997</v>
      </c>
    </row>
    <row r="37" spans="1:12" x14ac:dyDescent="0.2">
      <c r="A37" t="s">
        <v>46</v>
      </c>
      <c r="B37" t="s">
        <v>35</v>
      </c>
      <c r="C37">
        <v>0.05</v>
      </c>
      <c r="D37">
        <v>-38.9</v>
      </c>
      <c r="E37" t="s">
        <v>40</v>
      </c>
      <c r="F37">
        <v>2.75</v>
      </c>
      <c r="G37">
        <v>0</v>
      </c>
      <c r="H37">
        <v>0</v>
      </c>
      <c r="I37">
        <v>0</v>
      </c>
      <c r="J37">
        <f>K37/C37</f>
        <v>55</v>
      </c>
      <c r="K37">
        <f>(1-I37/100)*(F37+G37*$B$1+H37*$B$2)+I37/100*$B$1</f>
        <v>2.75</v>
      </c>
      <c r="L37">
        <f>D37+J37</f>
        <v>16.100000000000001</v>
      </c>
    </row>
    <row r="38" spans="1:12" x14ac:dyDescent="0.2">
      <c r="A38" t="s">
        <v>46</v>
      </c>
      <c r="B38" t="s">
        <v>49</v>
      </c>
      <c r="E38" t="s">
        <v>28</v>
      </c>
      <c r="F38">
        <v>3.1150000000000002</v>
      </c>
      <c r="G38">
        <v>5.0000000000000002E-5</v>
      </c>
      <c r="H38">
        <v>1.8000000000000001E-4</v>
      </c>
      <c r="I38">
        <v>0</v>
      </c>
    </row>
    <row r="39" spans="1:12" x14ac:dyDescent="0.2">
      <c r="A39" t="s">
        <v>46</v>
      </c>
      <c r="B39" t="s">
        <v>43</v>
      </c>
      <c r="C39">
        <v>0.12</v>
      </c>
      <c r="D39">
        <v>0</v>
      </c>
      <c r="E39" t="s">
        <v>40</v>
      </c>
      <c r="F39">
        <v>0</v>
      </c>
      <c r="G39">
        <v>0</v>
      </c>
      <c r="H39">
        <v>0</v>
      </c>
      <c r="I39">
        <v>0</v>
      </c>
      <c r="J39">
        <f>K39/C39</f>
        <v>0</v>
      </c>
      <c r="K39">
        <f>(1-I39/100)*(F39+G39*$B$1+H39*$B$2)+I39/100*$B$1</f>
        <v>0</v>
      </c>
      <c r="L39">
        <f>D39+J39</f>
        <v>0</v>
      </c>
    </row>
    <row r="40" spans="1:12" x14ac:dyDescent="0.2">
      <c r="A40" t="s">
        <v>46</v>
      </c>
      <c r="B40" t="s">
        <v>43</v>
      </c>
      <c r="C40">
        <v>0.12</v>
      </c>
      <c r="D40">
        <v>0</v>
      </c>
      <c r="E40" t="s">
        <v>28</v>
      </c>
      <c r="F40">
        <v>0</v>
      </c>
      <c r="G40">
        <v>0</v>
      </c>
      <c r="H40">
        <v>0</v>
      </c>
      <c r="I40">
        <v>0</v>
      </c>
      <c r="J40">
        <f>K40/C40</f>
        <v>0</v>
      </c>
      <c r="K40">
        <f>(1-I40/100)*(F40+G40*$B$1+H40*$B$2)+I40/100*$B$1</f>
        <v>0</v>
      </c>
      <c r="L40">
        <f>D40+J40</f>
        <v>0</v>
      </c>
    </row>
    <row r="41" spans="1:12" x14ac:dyDescent="0.2">
      <c r="A41" t="s">
        <v>5</v>
      </c>
      <c r="B41" t="s">
        <v>34</v>
      </c>
      <c r="C41">
        <v>4.2700000000000002E-2</v>
      </c>
      <c r="D41">
        <v>-47.6</v>
      </c>
      <c r="E41" t="s">
        <v>28</v>
      </c>
      <c r="F41">
        <v>3.206</v>
      </c>
      <c r="G41">
        <v>5.0000000000000002E-5</v>
      </c>
      <c r="H41">
        <v>1.8000000000000001E-4</v>
      </c>
      <c r="I41">
        <v>0</v>
      </c>
      <c r="J41">
        <f>K41/C41</f>
        <v>76.264402810304446</v>
      </c>
      <c r="K41">
        <f>(1-I41/100)*(F41+G41*$B$1+H41*$B$2)+I41/100*$B$1</f>
        <v>3.2564899999999999</v>
      </c>
      <c r="L41">
        <f>D41+J41</f>
        <v>28.664402810304445</v>
      </c>
    </row>
    <row r="42" spans="1:12" x14ac:dyDescent="0.2">
      <c r="A42" t="s">
        <v>5</v>
      </c>
      <c r="B42" t="s">
        <v>45</v>
      </c>
      <c r="C42">
        <v>1.9900000000000001E-2</v>
      </c>
      <c r="D42">
        <v>-67.099999999999994</v>
      </c>
      <c r="E42" t="s">
        <v>28</v>
      </c>
      <c r="F42">
        <v>1.375</v>
      </c>
      <c r="G42">
        <v>5.0000000000000002E-5</v>
      </c>
      <c r="H42">
        <v>1.8000000000000001E-4</v>
      </c>
      <c r="I42">
        <v>0</v>
      </c>
      <c r="J42">
        <f>K42/C42</f>
        <v>71.632663316582907</v>
      </c>
      <c r="K42">
        <f>(1-I42/100)*(F42+G42*$B$1+H42*$B$2)+I42/100*$B$1</f>
        <v>1.4254899999999999</v>
      </c>
      <c r="L42">
        <f>D42+J42</f>
        <v>4.5326633165829122</v>
      </c>
    </row>
    <row r="43" spans="1:12" x14ac:dyDescent="0.2">
      <c r="A43" t="s">
        <v>5</v>
      </c>
      <c r="B43" t="s">
        <v>35</v>
      </c>
      <c r="C43">
        <v>4.9099999999999998E-2</v>
      </c>
      <c r="D43">
        <v>-26.6</v>
      </c>
      <c r="E43" t="s">
        <v>36</v>
      </c>
      <c r="F43">
        <v>2.75</v>
      </c>
      <c r="G43">
        <v>0</v>
      </c>
      <c r="H43">
        <v>1.1E-4</v>
      </c>
      <c r="I43">
        <v>3.1</v>
      </c>
      <c r="J43">
        <f>K43/C43</f>
        <v>71.911386354378806</v>
      </c>
      <c r="K43">
        <f>(1-I43/100)*(F43+G43*$B$1+H43*$B$2)+I43/100*$B$1</f>
        <v>3.5308490699999995</v>
      </c>
      <c r="L43">
        <f>D43+J43</f>
        <v>45.311386354378804</v>
      </c>
    </row>
    <row r="44" spans="1:12" x14ac:dyDescent="0.2">
      <c r="A44" t="s">
        <v>5</v>
      </c>
      <c r="B44" t="s">
        <v>35</v>
      </c>
      <c r="C44">
        <v>4.9099999999999998E-2</v>
      </c>
      <c r="D44">
        <v>-26.6</v>
      </c>
      <c r="E44" t="s">
        <v>37</v>
      </c>
      <c r="F44">
        <v>2.75</v>
      </c>
      <c r="G44">
        <v>0</v>
      </c>
      <c r="H44">
        <v>1.1E-4</v>
      </c>
      <c r="I44">
        <v>1.7</v>
      </c>
      <c r="J44">
        <f>K44/C44</f>
        <v>65.005488594704687</v>
      </c>
      <c r="K44">
        <f>(1-I44/100)*(F44+G44*$B$1+H44*$B$2)+I44/100*$B$1</f>
        <v>3.19176949</v>
      </c>
      <c r="L44">
        <f>D44+J44</f>
        <v>38.405488594704686</v>
      </c>
    </row>
    <row r="45" spans="1:12" x14ac:dyDescent="0.2">
      <c r="A45" t="s">
        <v>5</v>
      </c>
      <c r="B45" t="s">
        <v>35</v>
      </c>
      <c r="C45">
        <v>4.9099999999999998E-2</v>
      </c>
      <c r="D45">
        <v>-26.6</v>
      </c>
      <c r="E45" t="s">
        <v>38</v>
      </c>
      <c r="F45">
        <v>2.75</v>
      </c>
      <c r="G45">
        <v>0</v>
      </c>
      <c r="H45">
        <v>1.1E-4</v>
      </c>
      <c r="I45">
        <v>0.2</v>
      </c>
      <c r="J45">
        <f>K45/C45</f>
        <v>57.606312423625255</v>
      </c>
      <c r="K45">
        <f>(1-I45/100)*(F45+G45*$B$1+H45*$B$2)+I45/100*$B$1</f>
        <v>2.8284699399999997</v>
      </c>
      <c r="L45">
        <f>D45+J45</f>
        <v>31.006312423625253</v>
      </c>
    </row>
    <row r="46" spans="1:12" x14ac:dyDescent="0.2">
      <c r="A46" t="s">
        <v>5</v>
      </c>
      <c r="B46" t="s">
        <v>35</v>
      </c>
      <c r="C46">
        <v>4.9099999999999998E-2</v>
      </c>
      <c r="D46">
        <v>-26.6</v>
      </c>
      <c r="E46" t="s">
        <v>39</v>
      </c>
      <c r="F46">
        <v>2.75</v>
      </c>
      <c r="G46">
        <v>0</v>
      </c>
      <c r="H46">
        <v>1.1E-4</v>
      </c>
      <c r="I46">
        <v>2.6</v>
      </c>
      <c r="J46">
        <f>K46/C46</f>
        <v>69.444994297352338</v>
      </c>
      <c r="K46">
        <f>(1-I46/100)*(F46+G46*$B$1+H46*$B$2)+I46/100*$B$1</f>
        <v>3.4097492199999997</v>
      </c>
      <c r="L46">
        <f>D46+J46</f>
        <v>42.844994297352336</v>
      </c>
    </row>
    <row r="47" spans="1:12" x14ac:dyDescent="0.2">
      <c r="A47" t="s">
        <v>5</v>
      </c>
      <c r="B47" t="s">
        <v>35</v>
      </c>
      <c r="C47">
        <v>4.9099999999999998E-2</v>
      </c>
      <c r="D47">
        <v>-26.6</v>
      </c>
      <c r="E47" t="s">
        <v>40</v>
      </c>
      <c r="F47">
        <v>2.75</v>
      </c>
      <c r="G47">
        <v>0</v>
      </c>
      <c r="H47">
        <v>0</v>
      </c>
      <c r="I47">
        <v>0</v>
      </c>
      <c r="J47">
        <f>K47/C47</f>
        <v>56.008146639511203</v>
      </c>
      <c r="K47">
        <f>(1-I47/100)*(F47+G47*$B$1+H47*$B$2)+I47/100*$B$1</f>
        <v>2.75</v>
      </c>
      <c r="L47">
        <f>D47+J47</f>
        <v>29.408146639511202</v>
      </c>
    </row>
    <row r="48" spans="1:12" x14ac:dyDescent="0.2">
      <c r="A48" t="s">
        <v>5</v>
      </c>
      <c r="B48" t="s">
        <v>43</v>
      </c>
      <c r="C48">
        <v>0.12</v>
      </c>
      <c r="D48">
        <v>3.6</v>
      </c>
      <c r="E48" t="s">
        <v>40</v>
      </c>
      <c r="F48">
        <v>0</v>
      </c>
      <c r="G48">
        <v>0</v>
      </c>
      <c r="H48">
        <v>0</v>
      </c>
      <c r="I48">
        <v>0</v>
      </c>
      <c r="J48">
        <f>K48/C48</f>
        <v>0</v>
      </c>
      <c r="K48">
        <f>(1-I48/100)*(F48+G48*$B$1+H48*$B$2)+I48/100*$B$1</f>
        <v>0</v>
      </c>
      <c r="L48">
        <f>D48+J48</f>
        <v>3.6</v>
      </c>
    </row>
    <row r="49" spans="1:12" x14ac:dyDescent="0.2">
      <c r="A49" t="s">
        <v>5</v>
      </c>
      <c r="B49" t="s">
        <v>43</v>
      </c>
      <c r="C49">
        <v>0.12</v>
      </c>
      <c r="D49">
        <v>3.6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f>K49/C49</f>
        <v>0</v>
      </c>
      <c r="K49">
        <f>(1-I49/100)*(F49+G49*$B$1+H49*$B$2)+I49/100*$B$1</f>
        <v>0</v>
      </c>
      <c r="L49">
        <f>D49+J49</f>
        <v>3.6</v>
      </c>
    </row>
    <row r="50" spans="1:12" x14ac:dyDescent="0.2">
      <c r="A50" t="s">
        <v>5</v>
      </c>
      <c r="B50" t="s">
        <v>44</v>
      </c>
      <c r="C50">
        <v>1.8599999999999998E-2</v>
      </c>
      <c r="D50">
        <v>0</v>
      </c>
      <c r="E50" t="s">
        <v>40</v>
      </c>
      <c r="F50">
        <v>0</v>
      </c>
      <c r="G50">
        <v>0</v>
      </c>
      <c r="H50">
        <v>0</v>
      </c>
      <c r="I50">
        <v>0</v>
      </c>
      <c r="J50">
        <f>K50/C50</f>
        <v>0</v>
      </c>
      <c r="K50">
        <f>(1-I50/100)*(F50+G50*$B$1+H50*$B$2)+I50/100*$B$1</f>
        <v>0</v>
      </c>
      <c r="L50">
        <v>0</v>
      </c>
    </row>
    <row r="51" spans="1:12" x14ac:dyDescent="0.2">
      <c r="A51" t="s">
        <v>5</v>
      </c>
      <c r="B51" t="s">
        <v>44</v>
      </c>
      <c r="C51">
        <v>1.8599999999999998E-2</v>
      </c>
      <c r="D51">
        <v>0</v>
      </c>
      <c r="E51" t="s">
        <v>28</v>
      </c>
      <c r="F51">
        <v>0</v>
      </c>
      <c r="G51">
        <v>0</v>
      </c>
      <c r="H51">
        <v>0</v>
      </c>
      <c r="I51">
        <v>0</v>
      </c>
      <c r="J51">
        <f>K51/C51</f>
        <v>0</v>
      </c>
      <c r="K51">
        <f>(1-I51/100)*(F51+G51*$B$1+H51*$B$2)+I51/100*$B$1</f>
        <v>0</v>
      </c>
      <c r="L51">
        <v>0</v>
      </c>
    </row>
    <row r="52" spans="1:12" x14ac:dyDescent="0.2">
      <c r="A52" t="s">
        <v>5</v>
      </c>
      <c r="B52" t="s">
        <v>41</v>
      </c>
      <c r="C52">
        <v>4.5999999999999999E-2</v>
      </c>
      <c r="D52">
        <v>0</v>
      </c>
      <c r="E52" t="s">
        <v>28</v>
      </c>
    </row>
    <row r="53" spans="1:12" x14ac:dyDescent="0.2">
      <c r="A53" t="s">
        <v>5</v>
      </c>
      <c r="B53" t="s">
        <v>42</v>
      </c>
      <c r="C53">
        <v>4.5999999999999999E-2</v>
      </c>
      <c r="D53">
        <v>0</v>
      </c>
      <c r="E53" t="s">
        <v>28</v>
      </c>
    </row>
    <row r="54" spans="1:12" x14ac:dyDescent="0.2">
      <c r="A54" t="s">
        <v>5</v>
      </c>
      <c r="B54" t="s">
        <v>50</v>
      </c>
      <c r="D54">
        <v>1.7</v>
      </c>
      <c r="E54" t="s">
        <v>28</v>
      </c>
    </row>
    <row r="55" spans="1:12" x14ac:dyDescent="0.2">
      <c r="A55" t="s">
        <v>51</v>
      </c>
      <c r="B55" t="s">
        <v>51</v>
      </c>
      <c r="D55">
        <v>70.555555560000002</v>
      </c>
      <c r="E55" t="s">
        <v>52</v>
      </c>
      <c r="F55">
        <v>0</v>
      </c>
      <c r="G55">
        <v>0</v>
      </c>
      <c r="H55">
        <v>0</v>
      </c>
      <c r="I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Koosup Yum</dc:creator>
  <cp:lastModifiedBy>Kevin Koosup Yum</cp:lastModifiedBy>
  <dcterms:created xsi:type="dcterms:W3CDTF">2025-06-06T11:42:30Z</dcterms:created>
  <dcterms:modified xsi:type="dcterms:W3CDTF">2025-06-06T12:11:53Z</dcterms:modified>
</cp:coreProperties>
</file>