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RAZAÑEROD\Desktop\"/>
    </mc:Choice>
  </mc:AlternateContent>
  <bookViews>
    <workbookView xWindow="0" yWindow="0" windowWidth="23040" windowHeight="10644" activeTab="1"/>
  </bookViews>
  <sheets>
    <sheet name="EXPORTACIONES-1" sheetId="3" r:id="rId1"/>
    <sheet name="EXPORTACIONES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J16" i="3"/>
  <c r="J17" i="3"/>
  <c r="J18" i="3"/>
  <c r="J19" i="3"/>
  <c r="J20" i="3"/>
  <c r="J21" i="3"/>
  <c r="J22" i="3"/>
  <c r="J23" i="3"/>
  <c r="J24" i="3"/>
  <c r="J25" i="3"/>
  <c r="J26" i="3"/>
  <c r="J27" i="3"/>
  <c r="J15" i="3"/>
  <c r="I16" i="3"/>
  <c r="I17" i="3"/>
  <c r="I18" i="3"/>
  <c r="I19" i="3"/>
  <c r="I20" i="3"/>
  <c r="I21" i="3"/>
  <c r="I22" i="3"/>
  <c r="I23" i="3"/>
  <c r="I24" i="3"/>
  <c r="I25" i="3"/>
  <c r="I26" i="3"/>
  <c r="I27" i="3"/>
  <c r="I15" i="3"/>
  <c r="G16" i="1"/>
  <c r="G1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5" i="1"/>
  <c r="I16" i="1"/>
  <c r="I17" i="1"/>
  <c r="I18" i="1"/>
  <c r="I19" i="1"/>
  <c r="I20" i="1"/>
  <c r="I21" i="1"/>
  <c r="I22" i="1"/>
  <c r="I23" i="1"/>
  <c r="I15" i="1"/>
  <c r="G17" i="1" l="1"/>
  <c r="G18" i="1"/>
  <c r="G19" i="1" l="1"/>
</calcChain>
</file>

<file path=xl/sharedStrings.xml><?xml version="1.0" encoding="utf-8"?>
<sst xmlns="http://schemas.openxmlformats.org/spreadsheetml/2006/main" count="254" uniqueCount="132">
  <si>
    <t xml:space="preserve">Lista de los exportadores para el producto seleccionado </t>
  </si>
  <si>
    <t>Producto: 081040 Arándanos rojos, mirtilos y demás frutos del género "Vaccinium", frescos</t>
  </si>
  <si>
    <t>Fuentes: Cálculos del ITC basados en estadísticas de UN COMTRADE e del ITC.</t>
  </si>
  <si>
    <t>Unidad : Dólar Americano miles</t>
  </si>
  <si>
    <t>Exportadores</t>
  </si>
  <si>
    <t>Mundo</t>
  </si>
  <si>
    <t>y = 1,346,915.10e0.12x</t>
  </si>
  <si>
    <t>Chile</t>
  </si>
  <si>
    <t>y = -30,753.21x2 + 200,759.99x + 257,165.00</t>
  </si>
  <si>
    <t>Perú</t>
  </si>
  <si>
    <t>España</t>
  </si>
  <si>
    <t>Países Bajos</t>
  </si>
  <si>
    <t>y = 7,174.36x2 - 10,388.64x + 125,581.60</t>
  </si>
  <si>
    <t>Estados Unidos de América</t>
  </si>
  <si>
    <t>Canadá</t>
  </si>
  <si>
    <t>Argentina</t>
  </si>
  <si>
    <t>Marruecos</t>
  </si>
  <si>
    <t>México</t>
  </si>
  <si>
    <t>Polonia</t>
  </si>
  <si>
    <t>Sudafrica</t>
  </si>
  <si>
    <t>Alemania</t>
  </si>
  <si>
    <t>Hong Kong, China</t>
  </si>
  <si>
    <t>Nueva Zelandia</t>
  </si>
  <si>
    <t>Bélgica</t>
  </si>
  <si>
    <t>Francia</t>
  </si>
  <si>
    <t>Italia</t>
  </si>
  <si>
    <t>Suecia</t>
  </si>
  <si>
    <t>Portugal</t>
  </si>
  <si>
    <t>Reino Unido</t>
  </si>
  <si>
    <t>Ucrania</t>
  </si>
  <si>
    <t>Uruguay</t>
  </si>
  <si>
    <t>Austria</t>
  </si>
  <si>
    <t>Rumania</t>
  </si>
  <si>
    <t>Letonia</t>
  </si>
  <si>
    <t>Australia</t>
  </si>
  <si>
    <t>Serbia</t>
  </si>
  <si>
    <t>Lituania</t>
  </si>
  <si>
    <t>Belarús</t>
  </si>
  <si>
    <t>Yemen</t>
  </si>
  <si>
    <t>República Checa</t>
  </si>
  <si>
    <t>Tailandia</t>
  </si>
  <si>
    <t>Finlandia</t>
  </si>
  <si>
    <t>Bosnia y Herzegovina</t>
  </si>
  <si>
    <t>Georgia</t>
  </si>
  <si>
    <t>Montenegro</t>
  </si>
  <si>
    <t>Corea, República Popular Democrática de</t>
  </si>
  <si>
    <t>Singapur</t>
  </si>
  <si>
    <t>Dinamarca</t>
  </si>
  <si>
    <t>Croacia</t>
  </si>
  <si>
    <t>Suiza</t>
  </si>
  <si>
    <t>Noruega</t>
  </si>
  <si>
    <t>Estonia</t>
  </si>
  <si>
    <t>Rusia, Federación de</t>
  </si>
  <si>
    <t>Malasia</t>
  </si>
  <si>
    <t>Zimbabwe</t>
  </si>
  <si>
    <t>China</t>
  </si>
  <si>
    <t>Qatar</t>
  </si>
  <si>
    <t>Pakistán</t>
  </si>
  <si>
    <t>Arabia Saudita</t>
  </si>
  <si>
    <t>Bangladesh</t>
  </si>
  <si>
    <t>Bulgaria</t>
  </si>
  <si>
    <t>Luxemburgo</t>
  </si>
  <si>
    <t>Eslovaquia</t>
  </si>
  <si>
    <t>Emiratos Árabes Unidos</t>
  </si>
  <si>
    <t>Eslovenia</t>
  </si>
  <si>
    <t>Hungría</t>
  </si>
  <si>
    <t>Guatemala</t>
  </si>
  <si>
    <t>Grecia</t>
  </si>
  <si>
    <t>Irlanda</t>
  </si>
  <si>
    <t>Macao, China</t>
  </si>
  <si>
    <t>Corea, República de</t>
  </si>
  <si>
    <t>Uganda</t>
  </si>
  <si>
    <t>Túnez</t>
  </si>
  <si>
    <t>Turquía</t>
  </si>
  <si>
    <t>Japón</t>
  </si>
  <si>
    <t>Camboya</t>
  </si>
  <si>
    <t>Costa Rica</t>
  </si>
  <si>
    <t>Macédonia del Norte</t>
  </si>
  <si>
    <t>India</t>
  </si>
  <si>
    <t>Afganistán</t>
  </si>
  <si>
    <t>Cuba</t>
  </si>
  <si>
    <t>Moldova, República de</t>
  </si>
  <si>
    <t>Irán, República Islámica del</t>
  </si>
  <si>
    <t>Viet Nam</t>
  </si>
  <si>
    <t>Tayikistán</t>
  </si>
  <si>
    <t>Egipto</t>
  </si>
  <si>
    <t>Senegal</t>
  </si>
  <si>
    <t>Tanzanía, República Unida de</t>
  </si>
  <si>
    <t>Jamaica</t>
  </si>
  <si>
    <t>Kuwait</t>
  </si>
  <si>
    <t>Guyana</t>
  </si>
  <si>
    <t>Ghana</t>
  </si>
  <si>
    <t>Islandia</t>
  </si>
  <si>
    <t>Indonesia</t>
  </si>
  <si>
    <t>Taipei Chino</t>
  </si>
  <si>
    <t>Níger</t>
  </si>
  <si>
    <t>Nigeria</t>
  </si>
  <si>
    <t>Kazajstán</t>
  </si>
  <si>
    <t>Kenya</t>
  </si>
  <si>
    <t>Líbano</t>
  </si>
  <si>
    <t>Colombia</t>
  </si>
  <si>
    <t>Ecuador</t>
  </si>
  <si>
    <t>Albania</t>
  </si>
  <si>
    <t>Barbados</t>
  </si>
  <si>
    <t>Cabo Verde</t>
  </si>
  <si>
    <t>Sri Lanka</t>
  </si>
  <si>
    <t>Brasil</t>
  </si>
  <si>
    <t>Bolivia, Estado Plurinacional de</t>
  </si>
  <si>
    <t>Bahrein</t>
  </si>
  <si>
    <t>Eritrea</t>
  </si>
  <si>
    <t>Islas Feroe</t>
  </si>
  <si>
    <t>Polinesia Francesa</t>
  </si>
  <si>
    <t>Dominica</t>
  </si>
  <si>
    <t>Libia Estado de</t>
  </si>
  <si>
    <t>Mongolia</t>
  </si>
  <si>
    <t>Lao, República Democrática Popular</t>
  </si>
  <si>
    <t>Zona franca</t>
  </si>
  <si>
    <t>Nauru</t>
  </si>
  <si>
    <t>Islas Turks y Caicos</t>
  </si>
  <si>
    <t>Somalia</t>
  </si>
  <si>
    <t>República Árabe Siria</t>
  </si>
  <si>
    <t xml:space="preserve">147,820.70x0.46 </t>
  </si>
  <si>
    <t xml:space="preserve">20,771.14x2 - 34,813.06x + 25,356.80  </t>
  </si>
  <si>
    <t>R cuadrado ajustado (o coeficiente de determinación ajustado) se utiliza en la regresión múltiple para ver el grado de intensidad o efectividad que tienen las variables independientes en explicar la variable dependiente.</t>
  </si>
  <si>
    <t>PRONOSTICO</t>
  </si>
  <si>
    <t>TENDENCIA</t>
  </si>
  <si>
    <t>X</t>
  </si>
  <si>
    <t>REGRESIÓN</t>
  </si>
  <si>
    <t>y = 1,346,915.10e0.12x  = exponencial</t>
  </si>
  <si>
    <t>y = -30,753.21x2 + 200,759.99x + 257,165.00 = Polinomica</t>
  </si>
  <si>
    <t>20,771.14x2 - 34,813.06x + 25,356.80 = polinomica</t>
  </si>
  <si>
    <t>y = 147,820.70x0.46  = Potencial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</si>
</sst>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name val="Calibri"/>
    </font>
    <font>
      <sz val="1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DAA520"/>
      <name val="Calibri"/>
      <family val="2"/>
      <scheme val="minor"/>
    </font>
    <font>
      <sz val="11"/>
      <name val="Calibri"/>
      <family val="2"/>
    </font>
    <font>
      <b/>
      <sz val="10"/>
      <color rgb="FF54595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43" fontId="0" fillId="0" borderId="0" xfId="1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43" fontId="0" fillId="0" borderId="0" xfId="0" applyNumberFormat="1" applyFont="1"/>
    <xf numFmtId="164" fontId="0" fillId="0" borderId="0" xfId="1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164" fontId="5" fillId="4" borderId="1" xfId="1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164" fontId="5" fillId="3" borderId="1" xfId="1" applyNumberFormat="1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164" fontId="6" fillId="3" borderId="1" xfId="1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right" wrapText="1"/>
    </xf>
    <xf numFmtId="164" fontId="6" fillId="4" borderId="1" xfId="1" applyNumberFormat="1" applyFont="1" applyFill="1" applyBorder="1" applyAlignment="1">
      <alignment horizontal="right" wrapText="1"/>
    </xf>
    <xf numFmtId="0" fontId="6" fillId="4" borderId="1" xfId="0" applyFont="1" applyFill="1" applyBorder="1" applyAlignment="1">
      <alignment horizontal="right" wrapText="1"/>
    </xf>
    <xf numFmtId="43" fontId="5" fillId="4" borderId="1" xfId="1" applyFont="1" applyFill="1" applyBorder="1" applyAlignment="1">
      <alignment horizontal="right" wrapText="1"/>
    </xf>
    <xf numFmtId="43" fontId="5" fillId="3" borderId="1" xfId="1" applyFont="1" applyFill="1" applyBorder="1" applyAlignment="1">
      <alignment horizontal="right" wrapText="1"/>
    </xf>
    <xf numFmtId="43" fontId="6" fillId="3" borderId="1" xfId="1" applyFont="1" applyFill="1" applyBorder="1" applyAlignment="1">
      <alignment horizontal="right" wrapText="1"/>
    </xf>
    <xf numFmtId="43" fontId="6" fillId="4" borderId="1" xfId="1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'EXPORTACIONES-1'!$A$19</c:f>
              <c:strCache>
                <c:ptCount val="1"/>
                <c:pt idx="0">
                  <c:v>Países Bajos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832611548556432"/>
                  <c:y val="-0.1330313854752428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val>
            <c:numRef>
              <c:f>'EXPORTACIONES-1'!$B$19:$F$19</c:f>
              <c:numCache>
                <c:formatCode>_ * #,##0_ ;_ * \-#,##0_ ;_ * "-"??_ ;_ @_ </c:formatCode>
                <c:ptCount val="5"/>
                <c:pt idx="0">
                  <c:v>117958</c:v>
                </c:pt>
                <c:pt idx="1">
                  <c:v>143750</c:v>
                </c:pt>
                <c:pt idx="2">
                  <c:v>154696</c:v>
                </c:pt>
                <c:pt idx="3">
                  <c:v>194287</c:v>
                </c:pt>
                <c:pt idx="4">
                  <c:v>255977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47072"/>
        <c:axId val="1291849792"/>
      </c:barChart>
      <c:catAx>
        <c:axId val="12918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849792"/>
        <c:crosses val="autoZero"/>
        <c:auto val="1"/>
        <c:lblAlgn val="ctr"/>
        <c:lblOffset val="100"/>
        <c:noMultiLvlLbl val="0"/>
      </c:catAx>
      <c:valAx>
        <c:axId val="129184979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8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EXPORTACIONES!$B$14:$F$14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tx>
          <c:invertIfNegative val="0"/>
          <c:trendline>
            <c:trendlineType val="power"/>
            <c:forward val="1"/>
            <c:dispRSqr val="1"/>
            <c:dispEq val="1"/>
            <c:trendlineLbl>
              <c:layout>
                <c:manualLayout>
                  <c:x val="-0.4506433709907241"/>
                  <c:y val="-5.2438178424215935E-2"/>
                </c:manualLayout>
              </c:layout>
              <c:numFmt formatCode="#,##0.00" sourceLinked="0"/>
            </c:trendlineLbl>
          </c:trendline>
          <c:cat>
            <c:numRef>
              <c:f>EXPORTACIONES!$B$14:$F$14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EXPORTACIONES!$B$19:$F$19</c:f>
              <c:numCache>
                <c:formatCode>_ * #,##0_ ;_ * \-#,##0_ ;_ * "-"??_ ;_ @_ </c:formatCode>
                <c:ptCount val="5"/>
                <c:pt idx="0">
                  <c:v>117958</c:v>
                </c:pt>
                <c:pt idx="1">
                  <c:v>143750</c:v>
                </c:pt>
                <c:pt idx="2">
                  <c:v>154696</c:v>
                </c:pt>
                <c:pt idx="3">
                  <c:v>194287</c:v>
                </c:pt>
                <c:pt idx="4">
                  <c:v>255977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443904"/>
        <c:axId val="958577216"/>
      </c:barChart>
      <c:catAx>
        <c:axId val="9604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8577216"/>
        <c:crosses val="autoZero"/>
        <c:auto val="1"/>
        <c:lblAlgn val="ctr"/>
        <c:lblOffset val="100"/>
        <c:noMultiLvlLbl val="0"/>
      </c:catAx>
      <c:valAx>
        <c:axId val="958577216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crossAx val="960443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183931</xdr:colOff>
      <xdr:row>0</xdr:row>
      <xdr:rowOff>97220</xdr:rowOff>
    </xdr:from>
    <xdr:to>
      <xdr:col>9</xdr:col>
      <xdr:colOff>667407</xdr:colOff>
      <xdr:row>11</xdr:row>
      <xdr:rowOff>89338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704193</xdr:colOff>
      <xdr:row>0</xdr:row>
      <xdr:rowOff>119686</xdr:rowOff>
    </xdr:from>
    <xdr:to>
      <xdr:col>9</xdr:col>
      <xdr:colOff>706277</xdr:colOff>
      <xdr:row>11</xdr:row>
      <xdr:rowOff>36787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145" zoomScaleNormal="145" workbookViewId="0">
      <selection activeCell="H18" sqref="H18"/>
    </sheetView>
  </sheetViews>
  <sheetFormatPr baseColWidth="10" defaultColWidth="11.44140625" defaultRowHeight="14.4" x14ac:dyDescent="0.3"/>
  <cols>
    <col min="1" max="1" width="11.21875" style="2" customWidth="1"/>
    <col min="2" max="7" width="10.5546875" style="1" bestFit="1" customWidth="1"/>
    <col min="8" max="8" width="17.33203125" style="2" customWidth="1"/>
    <col min="9" max="10" width="10.5546875" style="1" bestFit="1" customWidth="1"/>
    <col min="11" max="11" width="13.109375" style="2" bestFit="1" customWidth="1"/>
    <col min="12" max="16384" width="11.44140625" style="2"/>
  </cols>
  <sheetData>
    <row r="1" spans="1:11" ht="14.4" customHeight="1" x14ac:dyDescent="0.3">
      <c r="A1" s="9" t="s">
        <v>0</v>
      </c>
      <c r="B1" s="8"/>
      <c r="C1" s="8"/>
      <c r="D1" s="8"/>
    </row>
    <row r="2" spans="1:11" ht="14.4" customHeight="1" x14ac:dyDescent="0.3">
      <c r="A2" s="4" t="s">
        <v>1</v>
      </c>
      <c r="B2" s="7"/>
      <c r="C2" s="7"/>
      <c r="D2" s="7"/>
    </row>
    <row r="3" spans="1:11" x14ac:dyDescent="0.3">
      <c r="A3" s="4" t="s">
        <v>2</v>
      </c>
    </row>
    <row r="4" spans="1:11" s="6" customFormat="1" x14ac:dyDescent="0.3">
      <c r="A4" s="4" t="s">
        <v>3</v>
      </c>
      <c r="B4" s="5"/>
      <c r="C4" s="5"/>
      <c r="D4" s="5"/>
      <c r="E4" s="5"/>
      <c r="F4" s="5"/>
      <c r="G4" s="5"/>
      <c r="I4" s="5"/>
      <c r="J4" s="5"/>
    </row>
    <row r="5" spans="1:11" s="6" customFormat="1" x14ac:dyDescent="0.3">
      <c r="A5" s="4"/>
      <c r="B5" s="5"/>
      <c r="C5" s="5"/>
      <c r="D5" s="5"/>
      <c r="E5" s="5"/>
      <c r="F5" s="5"/>
      <c r="G5" s="5"/>
      <c r="I5" s="5"/>
      <c r="J5" s="5"/>
    </row>
    <row r="6" spans="1:11" s="6" customFormat="1" x14ac:dyDescent="0.3">
      <c r="A6" s="4"/>
      <c r="B6" s="5"/>
      <c r="C6" s="5"/>
      <c r="D6" s="5"/>
      <c r="E6" s="5"/>
      <c r="F6" s="5"/>
      <c r="G6" s="5"/>
      <c r="I6" s="5"/>
      <c r="J6" s="5"/>
    </row>
    <row r="7" spans="1:11" s="6" customFormat="1" x14ac:dyDescent="0.3">
      <c r="A7" s="4"/>
      <c r="B7" s="5"/>
      <c r="C7" s="5"/>
      <c r="D7" s="5"/>
      <c r="E7" s="5"/>
      <c r="F7" s="5"/>
      <c r="G7" s="5"/>
      <c r="I7" s="5"/>
      <c r="J7" s="5"/>
    </row>
    <row r="8" spans="1:11" s="6" customFormat="1" x14ac:dyDescent="0.3">
      <c r="A8" s="4"/>
      <c r="B8" s="5"/>
      <c r="C8" s="5"/>
      <c r="D8" s="5"/>
      <c r="E8" s="5"/>
      <c r="F8" s="5"/>
      <c r="G8" s="5"/>
      <c r="I8" s="5"/>
      <c r="J8" s="5"/>
    </row>
    <row r="9" spans="1:11" s="6" customFormat="1" x14ac:dyDescent="0.3">
      <c r="A9" s="4"/>
      <c r="B9" s="5"/>
      <c r="C9" s="5"/>
      <c r="D9" s="5"/>
      <c r="E9" s="5"/>
      <c r="F9" s="5"/>
      <c r="G9" s="5"/>
      <c r="I9" s="5"/>
      <c r="J9" s="5"/>
    </row>
    <row r="10" spans="1:11" s="6" customFormat="1" x14ac:dyDescent="0.3">
      <c r="A10" s="4"/>
      <c r="B10" s="5"/>
      <c r="C10" s="5"/>
      <c r="D10" s="5"/>
      <c r="E10" s="5"/>
      <c r="F10" s="5"/>
      <c r="G10" s="5"/>
      <c r="I10" s="5"/>
      <c r="J10" s="5"/>
    </row>
    <row r="11" spans="1:11" s="6" customFormat="1" x14ac:dyDescent="0.3">
      <c r="A11" s="4"/>
      <c r="B11" s="5"/>
      <c r="C11" s="5"/>
      <c r="D11" s="5"/>
      <c r="E11" s="5"/>
      <c r="F11" s="5"/>
      <c r="G11" s="5"/>
      <c r="I11" s="5"/>
      <c r="J11" s="5"/>
    </row>
    <row r="12" spans="1:11" s="6" customFormat="1" x14ac:dyDescent="0.3">
      <c r="A12" s="4"/>
      <c r="B12" s="5"/>
      <c r="C12" s="5"/>
      <c r="D12" s="5"/>
      <c r="E12" s="5"/>
      <c r="F12" s="5"/>
      <c r="G12" s="5"/>
      <c r="I12" s="5"/>
      <c r="J12" s="5"/>
    </row>
    <row r="13" spans="1:11" s="6" customFormat="1" x14ac:dyDescent="0.3">
      <c r="A13" s="4" t="s">
        <v>126</v>
      </c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I13" s="5"/>
      <c r="J13" s="5"/>
    </row>
    <row r="14" spans="1:11" x14ac:dyDescent="0.3">
      <c r="A14" s="12" t="s">
        <v>4</v>
      </c>
      <c r="B14" s="13">
        <v>2013</v>
      </c>
      <c r="C14" s="13">
        <v>2014</v>
      </c>
      <c r="D14" s="13">
        <v>2015</v>
      </c>
      <c r="E14" s="13">
        <v>2016</v>
      </c>
      <c r="F14" s="13">
        <v>2017</v>
      </c>
      <c r="G14" s="13">
        <v>2018</v>
      </c>
      <c r="H14" s="12" t="s">
        <v>127</v>
      </c>
      <c r="I14" s="13" t="s">
        <v>124</v>
      </c>
      <c r="J14" s="13" t="s">
        <v>125</v>
      </c>
    </row>
    <row r="15" spans="1:11" ht="21.6" x14ac:dyDescent="0.3">
      <c r="A15" s="14" t="s">
        <v>5</v>
      </c>
      <c r="B15" s="18">
        <v>1517034</v>
      </c>
      <c r="C15" s="18">
        <v>1723545</v>
      </c>
      <c r="D15" s="18">
        <v>1843801</v>
      </c>
      <c r="E15" s="18">
        <v>2275176</v>
      </c>
      <c r="F15" s="18">
        <v>2386556</v>
      </c>
      <c r="G15" s="18">
        <f>1346915.1*EXP(0.12*G13)</f>
        <v>2767147.113357733</v>
      </c>
      <c r="H15" s="19" t="s">
        <v>128</v>
      </c>
      <c r="I15" s="18">
        <f>FORECAST($G$14,B15:F15,$B$14:$F$14)</f>
        <v>2636424.8999999762</v>
      </c>
      <c r="J15" s="18">
        <f>TREND(B15:F15,$B$14:$F$14,$G$14)</f>
        <v>2636424.8999999762</v>
      </c>
    </row>
    <row r="16" spans="1:11" ht="31.8" x14ac:dyDescent="0.3">
      <c r="A16" s="15" t="s">
        <v>7</v>
      </c>
      <c r="B16" s="16">
        <v>439597</v>
      </c>
      <c r="C16" s="16">
        <v>528856</v>
      </c>
      <c r="D16" s="16">
        <v>528563</v>
      </c>
      <c r="E16" s="16">
        <v>647107</v>
      </c>
      <c r="F16" s="16">
        <v>461675</v>
      </c>
      <c r="G16" s="16">
        <f>-30753.21*POWER(G13,2)+200759.99*G13+257165</f>
        <v>354609.37999999989</v>
      </c>
      <c r="H16" s="17" t="s">
        <v>129</v>
      </c>
      <c r="I16" s="18">
        <f t="shared" ref="I16:I27" si="0">FORECAST($G$14,B16:F16,$B$14:$F$14)</f>
        <v>569881.70000000298</v>
      </c>
      <c r="J16" s="18">
        <f t="shared" ref="J16:J27" si="1">TREND(B16:F16,$B$14:$F$14,$G$14)</f>
        <v>569881.70000000298</v>
      </c>
      <c r="K16" s="10"/>
    </row>
    <row r="17" spans="1:12" ht="21.6" x14ac:dyDescent="0.3">
      <c r="A17" s="14" t="s">
        <v>9</v>
      </c>
      <c r="B17" s="18">
        <v>17386</v>
      </c>
      <c r="C17" s="18">
        <v>30230</v>
      </c>
      <c r="D17" s="18">
        <v>97187</v>
      </c>
      <c r="E17" s="18">
        <v>241256</v>
      </c>
      <c r="F17" s="18">
        <v>360942</v>
      </c>
      <c r="G17" s="18">
        <f>20771.14*POWER(G13,2)-34813.06*G13+25356.8</f>
        <v>564239.4800000001</v>
      </c>
      <c r="H17" s="19" t="s">
        <v>130</v>
      </c>
      <c r="I17" s="18">
        <f t="shared" si="0"/>
        <v>418841.59999999404</v>
      </c>
      <c r="J17" s="18">
        <f t="shared" si="1"/>
        <v>418841.59999999404</v>
      </c>
    </row>
    <row r="18" spans="1:12" ht="21.6" x14ac:dyDescent="0.3">
      <c r="A18" s="15" t="s">
        <v>10</v>
      </c>
      <c r="B18" s="16">
        <v>147817</v>
      </c>
      <c r="C18" s="16">
        <v>207737</v>
      </c>
      <c r="D18" s="16">
        <v>231486</v>
      </c>
      <c r="E18" s="16">
        <v>285365</v>
      </c>
      <c r="F18" s="16">
        <v>309798</v>
      </c>
      <c r="G18" s="16">
        <f>147820.7*POWER(G13,0.46)</f>
        <v>337042.62589182868</v>
      </c>
      <c r="H18" s="17" t="s">
        <v>131</v>
      </c>
      <c r="I18" s="18">
        <f t="shared" si="0"/>
        <v>356917.59999999404</v>
      </c>
      <c r="J18" s="18">
        <f t="shared" si="1"/>
        <v>356917.59999999404</v>
      </c>
      <c r="K18" s="10"/>
    </row>
    <row r="19" spans="1:12" x14ac:dyDescent="0.3">
      <c r="A19" s="14" t="s">
        <v>11</v>
      </c>
      <c r="B19" s="18">
        <v>117958</v>
      </c>
      <c r="C19" s="18">
        <v>143750</v>
      </c>
      <c r="D19" s="18">
        <v>154696</v>
      </c>
      <c r="E19" s="18">
        <v>194287</v>
      </c>
      <c r="F19" s="18">
        <v>255977</v>
      </c>
      <c r="G19" s="18"/>
      <c r="H19" s="19"/>
      <c r="I19" s="18">
        <f t="shared" si="0"/>
        <v>271306.10000000149</v>
      </c>
      <c r="J19" s="18">
        <f t="shared" si="1"/>
        <v>271306.10000000149</v>
      </c>
    </row>
    <row r="20" spans="1:12" ht="21.6" x14ac:dyDescent="0.3">
      <c r="A20" s="15" t="s">
        <v>13</v>
      </c>
      <c r="B20" s="16">
        <v>240243</v>
      </c>
      <c r="C20" s="16">
        <v>212041</v>
      </c>
      <c r="D20" s="16">
        <v>181775</v>
      </c>
      <c r="E20" s="16">
        <v>191161</v>
      </c>
      <c r="F20" s="16">
        <v>190529</v>
      </c>
      <c r="G20" s="16"/>
      <c r="H20" s="17"/>
      <c r="I20" s="18">
        <f t="shared" si="0"/>
        <v>167057.40000000224</v>
      </c>
      <c r="J20" s="18">
        <f t="shared" si="1"/>
        <v>167057.40000000224</v>
      </c>
    </row>
    <row r="21" spans="1:12" ht="15" x14ac:dyDescent="0.35">
      <c r="A21" s="14" t="s">
        <v>14</v>
      </c>
      <c r="B21" s="18">
        <v>173042</v>
      </c>
      <c r="C21" s="18">
        <v>162244</v>
      </c>
      <c r="D21" s="18">
        <v>185929</v>
      </c>
      <c r="E21" s="18">
        <v>165192</v>
      </c>
      <c r="F21" s="18">
        <v>161887</v>
      </c>
      <c r="G21" s="18"/>
      <c r="H21" s="19"/>
      <c r="I21" s="18">
        <f t="shared" si="0"/>
        <v>163850.19999999972</v>
      </c>
      <c r="J21" s="18">
        <f t="shared" si="1"/>
        <v>163850.19999999972</v>
      </c>
      <c r="L21" s="29" t="s">
        <v>123</v>
      </c>
    </row>
    <row r="22" spans="1:12" x14ac:dyDescent="0.3">
      <c r="A22" s="15" t="s">
        <v>15</v>
      </c>
      <c r="B22" s="16">
        <v>86990</v>
      </c>
      <c r="C22" s="16">
        <v>116580</v>
      </c>
      <c r="D22" s="16">
        <v>103447</v>
      </c>
      <c r="E22" s="16">
        <v>124571</v>
      </c>
      <c r="F22" s="16">
        <v>99906</v>
      </c>
      <c r="G22" s="16"/>
      <c r="H22" s="17"/>
      <c r="I22" s="18">
        <f t="shared" si="0"/>
        <v>116445.70000000019</v>
      </c>
      <c r="J22" s="18">
        <f t="shared" si="1"/>
        <v>116445.70000000019</v>
      </c>
    </row>
    <row r="23" spans="1:12" x14ac:dyDescent="0.3">
      <c r="A23" s="14" t="s">
        <v>16</v>
      </c>
      <c r="B23" s="18">
        <v>31256</v>
      </c>
      <c r="C23" s="18">
        <v>42430</v>
      </c>
      <c r="D23" s="18">
        <v>49259</v>
      </c>
      <c r="E23" s="18">
        <v>71764</v>
      </c>
      <c r="F23" s="18">
        <v>96412</v>
      </c>
      <c r="G23" s="18"/>
      <c r="H23" s="19"/>
      <c r="I23" s="18">
        <f t="shared" si="0"/>
        <v>106118</v>
      </c>
      <c r="J23" s="18">
        <f t="shared" si="1"/>
        <v>106118</v>
      </c>
    </row>
    <row r="24" spans="1:12" x14ac:dyDescent="0.3">
      <c r="A24" s="15" t="s">
        <v>17</v>
      </c>
      <c r="B24" s="16">
        <v>18562</v>
      </c>
      <c r="C24" s="16">
        <v>39862</v>
      </c>
      <c r="D24" s="16">
        <v>43904</v>
      </c>
      <c r="E24" s="16">
        <v>65140</v>
      </c>
      <c r="F24" s="16">
        <v>83787</v>
      </c>
      <c r="G24" s="16"/>
      <c r="H24" s="17"/>
      <c r="I24" s="18">
        <f t="shared" si="0"/>
        <v>96969.39999999851</v>
      </c>
      <c r="J24" s="18">
        <f t="shared" si="1"/>
        <v>96969.39999999851</v>
      </c>
    </row>
    <row r="25" spans="1:12" x14ac:dyDescent="0.3">
      <c r="A25" s="14" t="s">
        <v>18</v>
      </c>
      <c r="B25" s="18">
        <v>45093</v>
      </c>
      <c r="C25" s="18">
        <v>62418</v>
      </c>
      <c r="D25" s="18">
        <v>69157</v>
      </c>
      <c r="E25" s="18">
        <v>57063</v>
      </c>
      <c r="F25" s="18">
        <v>81752</v>
      </c>
      <c r="G25" s="18"/>
      <c r="H25" s="19"/>
      <c r="I25" s="18">
        <f t="shared" si="0"/>
        <v>83485.5</v>
      </c>
      <c r="J25" s="18">
        <f t="shared" si="1"/>
        <v>83485.5</v>
      </c>
    </row>
    <row r="26" spans="1:12" x14ac:dyDescent="0.3">
      <c r="A26" s="15" t="s">
        <v>19</v>
      </c>
      <c r="B26" s="16">
        <v>13751</v>
      </c>
      <c r="C26" s="16">
        <v>15741</v>
      </c>
      <c r="D26" s="16">
        <v>21641</v>
      </c>
      <c r="E26" s="16">
        <v>24953</v>
      </c>
      <c r="F26" s="16">
        <v>49923</v>
      </c>
      <c r="G26" s="16"/>
      <c r="H26" s="17"/>
      <c r="I26" s="18">
        <f t="shared" si="0"/>
        <v>49668.60000000149</v>
      </c>
      <c r="J26" s="18">
        <f t="shared" si="1"/>
        <v>49668.60000000149</v>
      </c>
    </row>
    <row r="27" spans="1:12" x14ac:dyDescent="0.3">
      <c r="A27" s="14" t="s">
        <v>20</v>
      </c>
      <c r="B27" s="18">
        <v>16418</v>
      </c>
      <c r="C27" s="18">
        <v>20995</v>
      </c>
      <c r="D27" s="18">
        <v>21483</v>
      </c>
      <c r="E27" s="18">
        <v>17079</v>
      </c>
      <c r="F27" s="18">
        <v>32243</v>
      </c>
      <c r="G27" s="18"/>
      <c r="H27" s="19"/>
      <c r="I27" s="18">
        <f t="shared" si="0"/>
        <v>29963.799999999814</v>
      </c>
      <c r="J27" s="18">
        <f t="shared" si="1"/>
        <v>29963.799999999814</v>
      </c>
    </row>
    <row r="28" spans="1:12" ht="21.6" x14ac:dyDescent="0.3">
      <c r="A28" s="15" t="s">
        <v>21</v>
      </c>
      <c r="B28" s="16">
        <v>2938</v>
      </c>
      <c r="C28" s="16">
        <v>9817</v>
      </c>
      <c r="D28" s="16">
        <v>11312</v>
      </c>
      <c r="E28" s="16">
        <v>26231</v>
      </c>
      <c r="F28" s="16">
        <v>30190</v>
      </c>
      <c r="G28" s="16"/>
      <c r="H28" s="17"/>
      <c r="I28" s="16"/>
      <c r="J28" s="16"/>
    </row>
    <row r="29" spans="1:12" x14ac:dyDescent="0.3">
      <c r="A29" s="14" t="s">
        <v>22</v>
      </c>
      <c r="B29" s="18">
        <v>19274</v>
      </c>
      <c r="C29" s="18">
        <v>19362</v>
      </c>
      <c r="D29" s="18">
        <v>16963</v>
      </c>
      <c r="E29" s="18">
        <v>25124</v>
      </c>
      <c r="F29" s="18">
        <v>23748</v>
      </c>
      <c r="G29" s="18"/>
      <c r="H29" s="19"/>
      <c r="I29" s="18"/>
      <c r="J29" s="18"/>
    </row>
    <row r="30" spans="1:12" x14ac:dyDescent="0.3">
      <c r="A30" s="15" t="s">
        <v>23</v>
      </c>
      <c r="B30" s="16">
        <v>25411</v>
      </c>
      <c r="C30" s="16">
        <v>22385</v>
      </c>
      <c r="D30" s="16">
        <v>19228</v>
      </c>
      <c r="E30" s="16">
        <v>19260</v>
      </c>
      <c r="F30" s="16">
        <v>23168</v>
      </c>
      <c r="G30" s="16"/>
      <c r="H30" s="17"/>
      <c r="I30" s="16"/>
      <c r="J30" s="16"/>
    </row>
    <row r="31" spans="1:12" x14ac:dyDescent="0.3">
      <c r="A31" s="14" t="s">
        <v>24</v>
      </c>
      <c r="B31" s="18">
        <v>19255</v>
      </c>
      <c r="C31" s="18">
        <v>11529</v>
      </c>
      <c r="D31" s="18">
        <v>20469</v>
      </c>
      <c r="E31" s="18">
        <v>19385</v>
      </c>
      <c r="F31" s="18">
        <v>21072</v>
      </c>
      <c r="G31" s="18"/>
      <c r="H31" s="19"/>
      <c r="I31" s="18"/>
      <c r="J31" s="18"/>
    </row>
    <row r="32" spans="1:12" x14ac:dyDescent="0.3">
      <c r="A32" s="15" t="s">
        <v>25</v>
      </c>
      <c r="B32" s="16">
        <v>10611</v>
      </c>
      <c r="C32" s="16">
        <v>8560</v>
      </c>
      <c r="D32" s="16">
        <v>11427</v>
      </c>
      <c r="E32" s="16">
        <v>17436</v>
      </c>
      <c r="F32" s="16">
        <v>17802</v>
      </c>
      <c r="G32" s="16"/>
      <c r="H32" s="17"/>
      <c r="I32" s="16"/>
      <c r="J32" s="16"/>
    </row>
    <row r="33" spans="1:10" x14ac:dyDescent="0.3">
      <c r="A33" s="14" t="s">
        <v>26</v>
      </c>
      <c r="B33" s="18">
        <v>31541</v>
      </c>
      <c r="C33" s="18">
        <v>4000</v>
      </c>
      <c r="D33" s="18">
        <v>12180</v>
      </c>
      <c r="E33" s="18">
        <v>11384</v>
      </c>
      <c r="F33" s="18">
        <v>12198</v>
      </c>
      <c r="G33" s="18"/>
      <c r="H33" s="19"/>
      <c r="I33" s="18"/>
      <c r="J33" s="18"/>
    </row>
    <row r="34" spans="1:10" x14ac:dyDescent="0.3">
      <c r="A34" s="15" t="s">
        <v>27</v>
      </c>
      <c r="B34" s="16">
        <v>1312</v>
      </c>
      <c r="C34" s="16">
        <v>2751</v>
      </c>
      <c r="D34" s="16">
        <v>3902</v>
      </c>
      <c r="E34" s="16">
        <v>9059</v>
      </c>
      <c r="F34" s="16">
        <v>10300</v>
      </c>
      <c r="G34" s="16"/>
      <c r="H34" s="17"/>
      <c r="I34" s="16"/>
      <c r="J34" s="16"/>
    </row>
    <row r="35" spans="1:10" x14ac:dyDescent="0.3">
      <c r="A35" s="14" t="s">
        <v>28</v>
      </c>
      <c r="B35" s="18">
        <v>4145</v>
      </c>
      <c r="C35" s="18">
        <v>7208</v>
      </c>
      <c r="D35" s="18">
        <v>12652</v>
      </c>
      <c r="E35" s="18">
        <v>6239</v>
      </c>
      <c r="F35" s="18">
        <v>8773</v>
      </c>
      <c r="G35" s="18"/>
      <c r="H35" s="19"/>
      <c r="I35" s="18"/>
      <c r="J35" s="18"/>
    </row>
    <row r="36" spans="1:10" x14ac:dyDescent="0.3">
      <c r="A36" s="15" t="s">
        <v>29</v>
      </c>
      <c r="B36" s="16">
        <v>924</v>
      </c>
      <c r="C36" s="16">
        <v>849</v>
      </c>
      <c r="D36" s="16">
        <v>2487</v>
      </c>
      <c r="E36" s="16">
        <v>6943</v>
      </c>
      <c r="F36" s="16">
        <v>8491</v>
      </c>
      <c r="G36" s="16"/>
      <c r="H36" s="17"/>
      <c r="I36" s="16"/>
      <c r="J36" s="16"/>
    </row>
    <row r="37" spans="1:10" x14ac:dyDescent="0.3">
      <c r="A37" s="14" t="s">
        <v>30</v>
      </c>
      <c r="B37" s="18">
        <v>16278</v>
      </c>
      <c r="C37" s="18">
        <v>17564</v>
      </c>
      <c r="D37" s="18">
        <v>12794</v>
      </c>
      <c r="E37" s="18">
        <v>9765</v>
      </c>
      <c r="F37" s="18">
        <v>7477</v>
      </c>
      <c r="G37" s="18"/>
      <c r="H37" s="19"/>
      <c r="I37" s="18"/>
      <c r="J37" s="18"/>
    </row>
    <row r="38" spans="1:10" x14ac:dyDescent="0.3">
      <c r="A38" s="15" t="s">
        <v>31</v>
      </c>
      <c r="B38" s="16">
        <v>1238</v>
      </c>
      <c r="C38" s="16">
        <v>2066</v>
      </c>
      <c r="D38" s="16">
        <v>2551</v>
      </c>
      <c r="E38" s="16">
        <v>3811</v>
      </c>
      <c r="F38" s="16">
        <v>7290</v>
      </c>
      <c r="G38" s="16"/>
      <c r="H38" s="17"/>
      <c r="I38" s="16"/>
      <c r="J38" s="16"/>
    </row>
    <row r="39" spans="1:10" x14ac:dyDescent="0.3">
      <c r="A39" s="14" t="s">
        <v>32</v>
      </c>
      <c r="B39" s="18">
        <v>1874</v>
      </c>
      <c r="C39" s="18">
        <v>2114</v>
      </c>
      <c r="D39" s="18">
        <v>1171</v>
      </c>
      <c r="E39" s="18">
        <v>5586</v>
      </c>
      <c r="F39" s="18">
        <v>7058</v>
      </c>
      <c r="G39" s="18"/>
      <c r="H39" s="19"/>
      <c r="I39" s="18"/>
      <c r="J39" s="18"/>
    </row>
    <row r="40" spans="1:10" x14ac:dyDescent="0.3">
      <c r="A40" s="15" t="s">
        <v>33</v>
      </c>
      <c r="B40" s="16">
        <v>2878</v>
      </c>
      <c r="C40" s="16">
        <v>2709</v>
      </c>
      <c r="D40" s="16">
        <v>4479</v>
      </c>
      <c r="E40" s="16">
        <v>6257</v>
      </c>
      <c r="F40" s="16">
        <v>4395</v>
      </c>
      <c r="G40" s="16"/>
      <c r="H40" s="17"/>
      <c r="I40" s="16"/>
      <c r="J40" s="16"/>
    </row>
    <row r="41" spans="1:10" x14ac:dyDescent="0.3">
      <c r="A41" s="14" t="s">
        <v>34</v>
      </c>
      <c r="B41" s="18">
        <v>2867</v>
      </c>
      <c r="C41" s="18">
        <v>1705</v>
      </c>
      <c r="D41" s="18">
        <v>3887</v>
      </c>
      <c r="E41" s="18">
        <v>6671</v>
      </c>
      <c r="F41" s="18">
        <v>3734</v>
      </c>
      <c r="G41" s="18"/>
      <c r="H41" s="19"/>
      <c r="I41" s="18"/>
      <c r="J41" s="18"/>
    </row>
    <row r="42" spans="1:10" x14ac:dyDescent="0.3">
      <c r="A42" s="15" t="s">
        <v>35</v>
      </c>
      <c r="B42" s="16">
        <v>1837</v>
      </c>
      <c r="C42" s="16">
        <v>1575</v>
      </c>
      <c r="D42" s="16">
        <v>934</v>
      </c>
      <c r="E42" s="16">
        <v>2010</v>
      </c>
      <c r="F42" s="16">
        <v>3629</v>
      </c>
      <c r="G42" s="16"/>
      <c r="H42" s="17"/>
      <c r="I42" s="16"/>
      <c r="J42" s="16"/>
    </row>
    <row r="43" spans="1:10" x14ac:dyDescent="0.3">
      <c r="A43" s="14" t="s">
        <v>36</v>
      </c>
      <c r="B43" s="18">
        <v>14236</v>
      </c>
      <c r="C43" s="18">
        <v>12320</v>
      </c>
      <c r="D43" s="18">
        <v>3113</v>
      </c>
      <c r="E43" s="18">
        <v>651</v>
      </c>
      <c r="F43" s="18">
        <v>1505</v>
      </c>
      <c r="G43" s="18"/>
      <c r="H43" s="19"/>
      <c r="I43" s="18"/>
      <c r="J43" s="18"/>
    </row>
    <row r="44" spans="1:10" x14ac:dyDescent="0.3">
      <c r="A44" s="15" t="s">
        <v>37</v>
      </c>
      <c r="B44" s="16">
        <v>1508</v>
      </c>
      <c r="C44" s="16">
        <v>1187</v>
      </c>
      <c r="D44" s="16">
        <v>1989</v>
      </c>
      <c r="E44" s="16">
        <v>1906</v>
      </c>
      <c r="F44" s="16">
        <v>1438</v>
      </c>
      <c r="G44" s="16"/>
      <c r="H44" s="17"/>
      <c r="I44" s="16"/>
      <c r="J44" s="16"/>
    </row>
    <row r="45" spans="1:10" x14ac:dyDescent="0.3">
      <c r="A45" s="14" t="s">
        <v>38</v>
      </c>
      <c r="B45" s="18">
        <v>7</v>
      </c>
      <c r="C45" s="18">
        <v>0</v>
      </c>
      <c r="D45" s="18">
        <v>0</v>
      </c>
      <c r="E45" s="18"/>
      <c r="F45" s="20">
        <v>1153</v>
      </c>
      <c r="G45" s="20"/>
      <c r="H45" s="21"/>
      <c r="I45" s="20"/>
      <c r="J45" s="20"/>
    </row>
    <row r="46" spans="1:10" x14ac:dyDescent="0.3">
      <c r="A46" s="15" t="s">
        <v>39</v>
      </c>
      <c r="B46" s="16">
        <v>209</v>
      </c>
      <c r="C46" s="16">
        <v>52</v>
      </c>
      <c r="D46" s="16">
        <v>426</v>
      </c>
      <c r="E46" s="16">
        <v>668</v>
      </c>
      <c r="F46" s="16">
        <v>707</v>
      </c>
      <c r="G46" s="16"/>
      <c r="H46" s="17"/>
      <c r="I46" s="16"/>
      <c r="J46" s="16"/>
    </row>
    <row r="47" spans="1:10" x14ac:dyDescent="0.3">
      <c r="A47" s="14" t="s">
        <v>40</v>
      </c>
      <c r="B47" s="18">
        <v>8</v>
      </c>
      <c r="C47" s="18">
        <v>1</v>
      </c>
      <c r="D47" s="18">
        <v>454</v>
      </c>
      <c r="E47" s="18">
        <v>502</v>
      </c>
      <c r="F47" s="18">
        <v>705</v>
      </c>
      <c r="G47" s="18"/>
      <c r="H47" s="19"/>
      <c r="I47" s="18"/>
      <c r="J47" s="18"/>
    </row>
    <row r="48" spans="1:10" x14ac:dyDescent="0.3">
      <c r="A48" s="15" t="s">
        <v>41</v>
      </c>
      <c r="B48" s="16">
        <v>3453</v>
      </c>
      <c r="C48" s="16">
        <v>4140</v>
      </c>
      <c r="D48" s="16">
        <v>3607</v>
      </c>
      <c r="E48" s="16">
        <v>4599</v>
      </c>
      <c r="F48" s="16">
        <v>585</v>
      </c>
      <c r="G48" s="16"/>
      <c r="H48" s="17"/>
      <c r="I48" s="16"/>
      <c r="J48" s="16"/>
    </row>
    <row r="49" spans="1:10" ht="21.6" x14ac:dyDescent="0.3">
      <c r="A49" s="14" t="s">
        <v>42</v>
      </c>
      <c r="B49" s="18">
        <v>427</v>
      </c>
      <c r="C49" s="18">
        <v>109</v>
      </c>
      <c r="D49" s="18">
        <v>186</v>
      </c>
      <c r="E49" s="18">
        <v>277</v>
      </c>
      <c r="F49" s="18">
        <v>547</v>
      </c>
      <c r="G49" s="18"/>
      <c r="H49" s="19"/>
      <c r="I49" s="18"/>
      <c r="J49" s="18"/>
    </row>
    <row r="50" spans="1:10" x14ac:dyDescent="0.3">
      <c r="A50" s="15" t="s">
        <v>43</v>
      </c>
      <c r="B50" s="16">
        <v>6</v>
      </c>
      <c r="C50" s="16">
        <v>152</v>
      </c>
      <c r="D50" s="16">
        <v>215</v>
      </c>
      <c r="E50" s="16">
        <v>475</v>
      </c>
      <c r="F50" s="16">
        <v>477</v>
      </c>
      <c r="G50" s="16"/>
      <c r="H50" s="17"/>
      <c r="I50" s="16"/>
      <c r="J50" s="16"/>
    </row>
    <row r="51" spans="1:10" x14ac:dyDescent="0.3">
      <c r="A51" s="14" t="s">
        <v>44</v>
      </c>
      <c r="B51" s="18">
        <v>504</v>
      </c>
      <c r="C51" s="18">
        <v>807</v>
      </c>
      <c r="D51" s="18">
        <v>347</v>
      </c>
      <c r="E51" s="18">
        <v>0</v>
      </c>
      <c r="F51" s="18">
        <v>426</v>
      </c>
      <c r="G51" s="18"/>
      <c r="H51" s="19"/>
      <c r="I51" s="18"/>
      <c r="J51" s="18"/>
    </row>
    <row r="52" spans="1:10" ht="31.8" x14ac:dyDescent="0.3">
      <c r="A52" s="15" t="s">
        <v>45</v>
      </c>
      <c r="B52" s="22">
        <v>322</v>
      </c>
      <c r="C52" s="22">
        <v>971</v>
      </c>
      <c r="D52" s="22">
        <v>243</v>
      </c>
      <c r="E52" s="22">
        <v>654</v>
      </c>
      <c r="F52" s="22">
        <v>400</v>
      </c>
      <c r="G52" s="22"/>
      <c r="H52" s="23"/>
      <c r="I52" s="22"/>
      <c r="J52" s="22"/>
    </row>
    <row r="53" spans="1:10" x14ac:dyDescent="0.3">
      <c r="A53" s="14" t="s">
        <v>46</v>
      </c>
      <c r="B53" s="18">
        <v>401</v>
      </c>
      <c r="C53" s="18">
        <v>311</v>
      </c>
      <c r="D53" s="18">
        <v>384</v>
      </c>
      <c r="E53" s="18">
        <v>523</v>
      </c>
      <c r="F53" s="18">
        <v>398</v>
      </c>
      <c r="G53" s="18"/>
      <c r="H53" s="19"/>
      <c r="I53" s="18"/>
      <c r="J53" s="18"/>
    </row>
    <row r="54" spans="1:10" x14ac:dyDescent="0.3">
      <c r="A54" s="15" t="s">
        <v>47</v>
      </c>
      <c r="B54" s="16">
        <v>391</v>
      </c>
      <c r="C54" s="16">
        <v>344</v>
      </c>
      <c r="D54" s="16">
        <v>469</v>
      </c>
      <c r="E54" s="16">
        <v>202</v>
      </c>
      <c r="F54" s="16">
        <v>392</v>
      </c>
      <c r="G54" s="16"/>
      <c r="H54" s="17"/>
      <c r="I54" s="16"/>
      <c r="J54" s="16"/>
    </row>
    <row r="55" spans="1:10" x14ac:dyDescent="0.3">
      <c r="A55" s="14" t="s">
        <v>48</v>
      </c>
      <c r="B55" s="18">
        <v>1</v>
      </c>
      <c r="C55" s="18">
        <v>128</v>
      </c>
      <c r="D55" s="18">
        <v>7</v>
      </c>
      <c r="E55" s="18">
        <v>78</v>
      </c>
      <c r="F55" s="18">
        <v>375</v>
      </c>
      <c r="G55" s="18"/>
      <c r="H55" s="19"/>
      <c r="I55" s="18"/>
      <c r="J55" s="18"/>
    </row>
    <row r="56" spans="1:10" x14ac:dyDescent="0.3">
      <c r="A56" s="15" t="s">
        <v>49</v>
      </c>
      <c r="B56" s="16">
        <v>57</v>
      </c>
      <c r="C56" s="16">
        <v>125</v>
      </c>
      <c r="D56" s="16">
        <v>109</v>
      </c>
      <c r="E56" s="16">
        <v>129</v>
      </c>
      <c r="F56" s="16">
        <v>358</v>
      </c>
      <c r="G56" s="16"/>
      <c r="H56" s="17"/>
      <c r="I56" s="16"/>
      <c r="J56" s="16"/>
    </row>
    <row r="57" spans="1:10" x14ac:dyDescent="0.3">
      <c r="A57" s="14" t="s">
        <v>50</v>
      </c>
      <c r="B57" s="18">
        <v>352</v>
      </c>
      <c r="C57" s="18">
        <v>180</v>
      </c>
      <c r="D57" s="18">
        <v>23</v>
      </c>
      <c r="E57" s="18">
        <v>401</v>
      </c>
      <c r="F57" s="18">
        <v>344</v>
      </c>
      <c r="G57" s="18"/>
      <c r="H57" s="19"/>
      <c r="I57" s="18"/>
      <c r="J57" s="18"/>
    </row>
    <row r="58" spans="1:10" x14ac:dyDescent="0.3">
      <c r="A58" s="15" t="s">
        <v>51</v>
      </c>
      <c r="B58" s="16">
        <v>281</v>
      </c>
      <c r="C58" s="16">
        <v>243</v>
      </c>
      <c r="D58" s="16">
        <v>107</v>
      </c>
      <c r="E58" s="16">
        <v>256</v>
      </c>
      <c r="F58" s="16">
        <v>314</v>
      </c>
      <c r="G58" s="16"/>
      <c r="H58" s="17"/>
      <c r="I58" s="16"/>
      <c r="J58" s="16"/>
    </row>
    <row r="59" spans="1:10" ht="21.6" x14ac:dyDescent="0.3">
      <c r="A59" s="14" t="s">
        <v>52</v>
      </c>
      <c r="B59" s="18">
        <v>1010</v>
      </c>
      <c r="C59" s="18">
        <v>525</v>
      </c>
      <c r="D59" s="18">
        <v>958</v>
      </c>
      <c r="E59" s="18">
        <v>836</v>
      </c>
      <c r="F59" s="18">
        <v>241</v>
      </c>
      <c r="G59" s="18"/>
      <c r="H59" s="19"/>
      <c r="I59" s="18"/>
      <c r="J59" s="18"/>
    </row>
    <row r="60" spans="1:10" x14ac:dyDescent="0.3">
      <c r="A60" s="15" t="s">
        <v>53</v>
      </c>
      <c r="B60" s="16">
        <v>26</v>
      </c>
      <c r="C60" s="16">
        <v>20</v>
      </c>
      <c r="D60" s="16">
        <v>20</v>
      </c>
      <c r="E60" s="16">
        <v>43</v>
      </c>
      <c r="F60" s="16">
        <v>221</v>
      </c>
      <c r="G60" s="16"/>
      <c r="H60" s="17"/>
      <c r="I60" s="16"/>
      <c r="J60" s="16"/>
    </row>
    <row r="61" spans="1:10" x14ac:dyDescent="0.3">
      <c r="A61" s="14" t="s">
        <v>54</v>
      </c>
      <c r="B61" s="18">
        <v>0</v>
      </c>
      <c r="C61" s="18">
        <v>0</v>
      </c>
      <c r="D61" s="18">
        <v>0</v>
      </c>
      <c r="E61" s="18">
        <v>0</v>
      </c>
      <c r="F61" s="20">
        <v>212</v>
      </c>
      <c r="G61" s="20"/>
      <c r="H61" s="21"/>
      <c r="I61" s="20"/>
      <c r="J61" s="20"/>
    </row>
    <row r="62" spans="1:10" x14ac:dyDescent="0.3">
      <c r="A62" s="15" t="s">
        <v>55</v>
      </c>
      <c r="B62" s="16">
        <v>0</v>
      </c>
      <c r="C62" s="16">
        <v>667</v>
      </c>
      <c r="D62" s="16">
        <v>0</v>
      </c>
      <c r="E62" s="16">
        <v>0</v>
      </c>
      <c r="F62" s="16">
        <v>178</v>
      </c>
      <c r="G62" s="16"/>
      <c r="H62" s="17"/>
      <c r="I62" s="16"/>
      <c r="J62" s="16"/>
    </row>
    <row r="63" spans="1:10" x14ac:dyDescent="0.3">
      <c r="A63" s="14" t="s">
        <v>56</v>
      </c>
      <c r="B63" s="18">
        <v>0</v>
      </c>
      <c r="C63" s="18">
        <v>0</v>
      </c>
      <c r="D63" s="18">
        <v>0</v>
      </c>
      <c r="E63" s="18">
        <v>0</v>
      </c>
      <c r="F63" s="20">
        <v>164</v>
      </c>
      <c r="G63" s="20"/>
      <c r="H63" s="21"/>
      <c r="I63" s="20"/>
      <c r="J63" s="20"/>
    </row>
    <row r="64" spans="1:10" x14ac:dyDescent="0.3">
      <c r="A64" s="15" t="s">
        <v>57</v>
      </c>
      <c r="B64" s="16">
        <v>219</v>
      </c>
      <c r="C64" s="16">
        <v>204</v>
      </c>
      <c r="D64" s="16">
        <v>128</v>
      </c>
      <c r="E64" s="16">
        <v>179</v>
      </c>
      <c r="F64" s="16">
        <v>163</v>
      </c>
      <c r="G64" s="16"/>
      <c r="H64" s="17"/>
      <c r="I64" s="16"/>
      <c r="J64" s="16"/>
    </row>
    <row r="65" spans="1:10" x14ac:dyDescent="0.3">
      <c r="A65" s="14" t="s">
        <v>58</v>
      </c>
      <c r="B65" s="18">
        <v>0</v>
      </c>
      <c r="C65" s="18">
        <v>168</v>
      </c>
      <c r="D65" s="18">
        <v>260</v>
      </c>
      <c r="E65" s="18">
        <v>197</v>
      </c>
      <c r="F65" s="18">
        <v>127</v>
      </c>
      <c r="G65" s="18"/>
      <c r="H65" s="19"/>
      <c r="I65" s="18"/>
      <c r="J65" s="18"/>
    </row>
    <row r="66" spans="1:10" x14ac:dyDescent="0.3">
      <c r="A66" s="15" t="s">
        <v>59</v>
      </c>
      <c r="B66" s="16">
        <v>0</v>
      </c>
      <c r="C66" s="16"/>
      <c r="D66" s="16">
        <v>0</v>
      </c>
      <c r="E66" s="22">
        <v>10</v>
      </c>
      <c r="F66" s="22">
        <v>126</v>
      </c>
      <c r="G66" s="22"/>
      <c r="H66" s="23"/>
      <c r="I66" s="22"/>
      <c r="J66" s="22"/>
    </row>
    <row r="67" spans="1:10" x14ac:dyDescent="0.3">
      <c r="A67" s="14" t="s">
        <v>60</v>
      </c>
      <c r="B67" s="18">
        <v>627</v>
      </c>
      <c r="C67" s="18">
        <v>352</v>
      </c>
      <c r="D67" s="18">
        <v>145</v>
      </c>
      <c r="E67" s="18">
        <v>75</v>
      </c>
      <c r="F67" s="18">
        <v>101</v>
      </c>
      <c r="G67" s="18"/>
      <c r="H67" s="19"/>
      <c r="I67" s="18"/>
      <c r="J67" s="18"/>
    </row>
    <row r="68" spans="1:10" x14ac:dyDescent="0.3">
      <c r="A68" s="15" t="s">
        <v>61</v>
      </c>
      <c r="B68" s="16">
        <v>67</v>
      </c>
      <c r="C68" s="16">
        <v>80</v>
      </c>
      <c r="D68" s="16">
        <v>83</v>
      </c>
      <c r="E68" s="16">
        <v>103</v>
      </c>
      <c r="F68" s="16">
        <v>94</v>
      </c>
      <c r="G68" s="16"/>
      <c r="H68" s="17"/>
      <c r="I68" s="16"/>
      <c r="J68" s="16"/>
    </row>
    <row r="69" spans="1:10" x14ac:dyDescent="0.3">
      <c r="A69" s="14" t="s">
        <v>62</v>
      </c>
      <c r="B69" s="18">
        <v>205</v>
      </c>
      <c r="C69" s="18">
        <v>42</v>
      </c>
      <c r="D69" s="18">
        <v>152</v>
      </c>
      <c r="E69" s="18">
        <v>74</v>
      </c>
      <c r="F69" s="18">
        <v>94</v>
      </c>
      <c r="G69" s="18"/>
      <c r="H69" s="19"/>
      <c r="I69" s="18"/>
      <c r="J69" s="18"/>
    </row>
    <row r="70" spans="1:10" ht="21.6" x14ac:dyDescent="0.3">
      <c r="A70" s="15" t="s">
        <v>63</v>
      </c>
      <c r="B70" s="16">
        <v>1099</v>
      </c>
      <c r="C70" s="16">
        <v>2095</v>
      </c>
      <c r="D70" s="16">
        <v>4629</v>
      </c>
      <c r="E70" s="16">
        <v>950</v>
      </c>
      <c r="F70" s="16">
        <v>91</v>
      </c>
      <c r="G70" s="16"/>
      <c r="H70" s="17"/>
      <c r="I70" s="16"/>
      <c r="J70" s="16"/>
    </row>
    <row r="71" spans="1:10" x14ac:dyDescent="0.3">
      <c r="A71" s="14" t="s">
        <v>64</v>
      </c>
      <c r="B71" s="18">
        <v>44</v>
      </c>
      <c r="C71" s="18">
        <v>25</v>
      </c>
      <c r="D71" s="18">
        <v>151</v>
      </c>
      <c r="E71" s="18">
        <v>43</v>
      </c>
      <c r="F71" s="18">
        <v>84</v>
      </c>
      <c r="G71" s="18"/>
      <c r="H71" s="19"/>
      <c r="I71" s="18"/>
      <c r="J71" s="18"/>
    </row>
    <row r="72" spans="1:10" x14ac:dyDescent="0.3">
      <c r="A72" s="15" t="s">
        <v>65</v>
      </c>
      <c r="B72" s="16">
        <v>2</v>
      </c>
      <c r="C72" s="16">
        <v>22</v>
      </c>
      <c r="D72" s="16">
        <v>51</v>
      </c>
      <c r="E72" s="16">
        <v>244</v>
      </c>
      <c r="F72" s="16">
        <v>82</v>
      </c>
      <c r="G72" s="16"/>
      <c r="H72" s="17"/>
      <c r="I72" s="16"/>
      <c r="J72" s="16"/>
    </row>
    <row r="73" spans="1:10" x14ac:dyDescent="0.3">
      <c r="A73" s="14" t="s">
        <v>66</v>
      </c>
      <c r="B73" s="18">
        <v>0</v>
      </c>
      <c r="C73" s="18">
        <v>3</v>
      </c>
      <c r="D73" s="18">
        <v>0</v>
      </c>
      <c r="E73" s="18">
        <v>2</v>
      </c>
      <c r="F73" s="18">
        <v>81</v>
      </c>
      <c r="G73" s="18"/>
      <c r="H73" s="19"/>
      <c r="I73" s="18"/>
      <c r="J73" s="18"/>
    </row>
    <row r="74" spans="1:10" x14ac:dyDescent="0.3">
      <c r="A74" s="15" t="s">
        <v>67</v>
      </c>
      <c r="B74" s="16">
        <v>165</v>
      </c>
      <c r="C74" s="16">
        <v>21</v>
      </c>
      <c r="D74" s="16">
        <v>53</v>
      </c>
      <c r="E74" s="16">
        <v>58</v>
      </c>
      <c r="F74" s="16">
        <v>45</v>
      </c>
      <c r="G74" s="16"/>
      <c r="H74" s="17"/>
      <c r="I74" s="16"/>
      <c r="J74" s="16"/>
    </row>
    <row r="75" spans="1:10" x14ac:dyDescent="0.3">
      <c r="A75" s="14" t="s">
        <v>68</v>
      </c>
      <c r="B75" s="18">
        <v>2</v>
      </c>
      <c r="C75" s="18">
        <v>42</v>
      </c>
      <c r="D75" s="18">
        <v>62</v>
      </c>
      <c r="E75" s="18">
        <v>10</v>
      </c>
      <c r="F75" s="18">
        <v>38</v>
      </c>
      <c r="G75" s="18"/>
      <c r="H75" s="19"/>
      <c r="I75" s="18"/>
      <c r="J75" s="18"/>
    </row>
    <row r="76" spans="1:10" x14ac:dyDescent="0.3">
      <c r="A76" s="15" t="s">
        <v>69</v>
      </c>
      <c r="B76" s="16"/>
      <c r="C76" s="16">
        <v>0</v>
      </c>
      <c r="D76" s="16">
        <v>0</v>
      </c>
      <c r="E76" s="16">
        <v>0</v>
      </c>
      <c r="F76" s="22">
        <v>34</v>
      </c>
      <c r="G76" s="22"/>
      <c r="H76" s="23"/>
      <c r="I76" s="22"/>
      <c r="J76" s="22"/>
    </row>
    <row r="77" spans="1:10" ht="21.6" x14ac:dyDescent="0.3">
      <c r="A77" s="14" t="s">
        <v>70</v>
      </c>
      <c r="B77" s="18">
        <v>0</v>
      </c>
      <c r="C77" s="18">
        <v>2</v>
      </c>
      <c r="D77" s="18">
        <v>100</v>
      </c>
      <c r="E77" s="18">
        <v>6</v>
      </c>
      <c r="F77" s="18">
        <v>23</v>
      </c>
      <c r="G77" s="18"/>
      <c r="H77" s="19"/>
      <c r="I77" s="18"/>
      <c r="J77" s="18"/>
    </row>
    <row r="78" spans="1:10" x14ac:dyDescent="0.3">
      <c r="A78" s="15" t="s">
        <v>71</v>
      </c>
      <c r="B78" s="16">
        <v>0</v>
      </c>
      <c r="C78" s="16">
        <v>0</v>
      </c>
      <c r="D78" s="16">
        <v>4</v>
      </c>
      <c r="E78" s="16">
        <v>3</v>
      </c>
      <c r="F78" s="16">
        <v>23</v>
      </c>
      <c r="G78" s="16"/>
      <c r="H78" s="17"/>
      <c r="I78" s="16"/>
      <c r="J78" s="16"/>
    </row>
    <row r="79" spans="1:10" x14ac:dyDescent="0.3">
      <c r="A79" s="14" t="s">
        <v>72</v>
      </c>
      <c r="B79" s="18">
        <v>5</v>
      </c>
      <c r="C79" s="18">
        <v>56</v>
      </c>
      <c r="D79" s="18">
        <v>2</v>
      </c>
      <c r="E79" s="18">
        <v>60</v>
      </c>
      <c r="F79" s="18">
        <v>15</v>
      </c>
      <c r="G79" s="18"/>
      <c r="H79" s="19"/>
      <c r="I79" s="18"/>
      <c r="J79" s="18"/>
    </row>
    <row r="80" spans="1:10" x14ac:dyDescent="0.3">
      <c r="A80" s="15" t="s">
        <v>73</v>
      </c>
      <c r="B80" s="16">
        <v>10</v>
      </c>
      <c r="C80" s="16">
        <v>6</v>
      </c>
      <c r="D80" s="16">
        <v>4</v>
      </c>
      <c r="E80" s="16">
        <v>2</v>
      </c>
      <c r="F80" s="16">
        <v>10</v>
      </c>
      <c r="G80" s="16"/>
      <c r="H80" s="17"/>
      <c r="I80" s="16"/>
      <c r="J80" s="16"/>
    </row>
    <row r="81" spans="1:10" x14ac:dyDescent="0.3">
      <c r="A81" s="14" t="s">
        <v>74</v>
      </c>
      <c r="B81" s="18">
        <v>33</v>
      </c>
      <c r="C81" s="18">
        <v>2</v>
      </c>
      <c r="D81" s="18">
        <v>2</v>
      </c>
      <c r="E81" s="18">
        <v>0</v>
      </c>
      <c r="F81" s="18">
        <v>9</v>
      </c>
      <c r="G81" s="18"/>
      <c r="H81" s="19"/>
      <c r="I81" s="18"/>
      <c r="J81" s="18"/>
    </row>
    <row r="82" spans="1:10" x14ac:dyDescent="0.3">
      <c r="A82" s="15" t="s">
        <v>75</v>
      </c>
      <c r="B82" s="16">
        <v>0</v>
      </c>
      <c r="C82" s="16">
        <v>0</v>
      </c>
      <c r="D82" s="16">
        <v>0</v>
      </c>
      <c r="E82" s="16">
        <v>0</v>
      </c>
      <c r="F82" s="22">
        <v>4</v>
      </c>
      <c r="G82" s="22"/>
      <c r="H82" s="23"/>
      <c r="I82" s="22"/>
      <c r="J82" s="22"/>
    </row>
    <row r="83" spans="1:10" x14ac:dyDescent="0.3">
      <c r="A83" s="14" t="s">
        <v>76</v>
      </c>
      <c r="B83" s="18">
        <v>0</v>
      </c>
      <c r="C83" s="18">
        <v>0</v>
      </c>
      <c r="D83" s="18">
        <v>21</v>
      </c>
      <c r="E83" s="18">
        <v>19</v>
      </c>
      <c r="F83" s="18">
        <v>3</v>
      </c>
      <c r="G83" s="18"/>
      <c r="H83" s="19"/>
      <c r="I83" s="18"/>
      <c r="J83" s="18"/>
    </row>
    <row r="84" spans="1:10" ht="21.6" x14ac:dyDescent="0.3">
      <c r="A84" s="15" t="s">
        <v>77</v>
      </c>
      <c r="B84" s="16">
        <v>712</v>
      </c>
      <c r="C84" s="16">
        <v>1006</v>
      </c>
      <c r="D84" s="16">
        <v>144</v>
      </c>
      <c r="E84" s="16">
        <v>1</v>
      </c>
      <c r="F84" s="16">
        <v>3</v>
      </c>
      <c r="G84" s="16"/>
      <c r="H84" s="17"/>
      <c r="I84" s="16"/>
      <c r="J84" s="16"/>
    </row>
    <row r="85" spans="1:10" x14ac:dyDescent="0.3">
      <c r="A85" s="14" t="s">
        <v>78</v>
      </c>
      <c r="B85" s="18">
        <v>1</v>
      </c>
      <c r="C85" s="18">
        <v>4</v>
      </c>
      <c r="D85" s="18">
        <v>1</v>
      </c>
      <c r="E85" s="18">
        <v>1</v>
      </c>
      <c r="F85" s="18">
        <v>3</v>
      </c>
      <c r="G85" s="18"/>
      <c r="H85" s="19"/>
      <c r="I85" s="18"/>
      <c r="J85" s="18"/>
    </row>
    <row r="86" spans="1:10" x14ac:dyDescent="0.3">
      <c r="A86" s="15" t="s">
        <v>79</v>
      </c>
      <c r="B86" s="16">
        <v>0</v>
      </c>
      <c r="C86" s="16">
        <v>0</v>
      </c>
      <c r="D86" s="16">
        <v>0</v>
      </c>
      <c r="E86" s="16">
        <v>0</v>
      </c>
      <c r="F86" s="22">
        <v>2</v>
      </c>
      <c r="G86" s="22"/>
      <c r="H86" s="23"/>
      <c r="I86" s="22"/>
      <c r="J86" s="22"/>
    </row>
    <row r="87" spans="1:10" x14ac:dyDescent="0.3">
      <c r="A87" s="14" t="s">
        <v>80</v>
      </c>
      <c r="B87" s="18"/>
      <c r="C87" s="18"/>
      <c r="D87" s="18"/>
      <c r="E87" s="18"/>
      <c r="F87" s="20">
        <v>1</v>
      </c>
      <c r="G87" s="20"/>
      <c r="H87" s="21"/>
      <c r="I87" s="20"/>
      <c r="J87" s="20"/>
    </row>
    <row r="88" spans="1:10" ht="21.6" x14ac:dyDescent="0.3">
      <c r="A88" s="15" t="s">
        <v>81</v>
      </c>
      <c r="B88" s="16">
        <v>0</v>
      </c>
      <c r="C88" s="16">
        <v>0</v>
      </c>
      <c r="D88" s="16">
        <v>0</v>
      </c>
      <c r="E88" s="16">
        <v>1</v>
      </c>
      <c r="F88" s="16">
        <v>1</v>
      </c>
      <c r="G88" s="16"/>
      <c r="H88" s="17"/>
      <c r="I88" s="16"/>
      <c r="J88" s="16"/>
    </row>
    <row r="89" spans="1:10" ht="21.6" x14ac:dyDescent="0.3">
      <c r="A89" s="14" t="s">
        <v>82</v>
      </c>
      <c r="B89" s="18">
        <v>125</v>
      </c>
      <c r="C89" s="18">
        <v>0</v>
      </c>
      <c r="D89" s="18">
        <v>0</v>
      </c>
      <c r="E89" s="18">
        <v>3</v>
      </c>
      <c r="F89" s="18">
        <v>1</v>
      </c>
      <c r="G89" s="18"/>
      <c r="H89" s="19"/>
      <c r="I89" s="18"/>
      <c r="J89" s="18"/>
    </row>
    <row r="90" spans="1:10" x14ac:dyDescent="0.3">
      <c r="A90" s="15" t="s">
        <v>83</v>
      </c>
      <c r="B90" s="16">
        <v>0</v>
      </c>
      <c r="C90" s="16">
        <v>0</v>
      </c>
      <c r="D90" s="16">
        <v>0</v>
      </c>
      <c r="E90" s="16">
        <v>0</v>
      </c>
      <c r="F90" s="16">
        <v>1</v>
      </c>
      <c r="G90" s="16"/>
      <c r="H90" s="17"/>
      <c r="I90" s="16"/>
      <c r="J90" s="16"/>
    </row>
    <row r="91" spans="1:10" x14ac:dyDescent="0.3">
      <c r="A91" s="14" t="s">
        <v>84</v>
      </c>
      <c r="B91" s="18"/>
      <c r="C91" s="18">
        <v>0</v>
      </c>
      <c r="D91" s="18">
        <v>0</v>
      </c>
      <c r="E91" s="18">
        <v>0</v>
      </c>
      <c r="F91" s="18">
        <v>1</v>
      </c>
      <c r="G91" s="18"/>
      <c r="H91" s="19"/>
      <c r="I91" s="18"/>
      <c r="J91" s="18"/>
    </row>
    <row r="92" spans="1:10" x14ac:dyDescent="0.3">
      <c r="A92" s="15" t="s">
        <v>85</v>
      </c>
      <c r="B92" s="16">
        <v>10</v>
      </c>
      <c r="C92" s="16">
        <v>25</v>
      </c>
      <c r="D92" s="16">
        <v>4</v>
      </c>
      <c r="E92" s="16">
        <v>0</v>
      </c>
      <c r="F92" s="16">
        <v>0</v>
      </c>
      <c r="G92" s="16"/>
      <c r="H92" s="17"/>
      <c r="I92" s="16"/>
      <c r="J92" s="16"/>
    </row>
    <row r="93" spans="1:10" x14ac:dyDescent="0.3">
      <c r="A93" s="14" t="s">
        <v>86</v>
      </c>
      <c r="B93" s="18">
        <v>1</v>
      </c>
      <c r="C93" s="18">
        <v>0</v>
      </c>
      <c r="D93" s="18">
        <v>0</v>
      </c>
      <c r="E93" s="18">
        <v>0</v>
      </c>
      <c r="F93" s="18">
        <v>0</v>
      </c>
      <c r="G93" s="18"/>
      <c r="H93" s="19"/>
      <c r="I93" s="18"/>
      <c r="J93" s="18"/>
    </row>
    <row r="94" spans="1:10" ht="31.8" x14ac:dyDescent="0.3">
      <c r="A94" s="15" t="s">
        <v>87</v>
      </c>
      <c r="B94" s="16">
        <v>0</v>
      </c>
      <c r="C94" s="16">
        <v>0</v>
      </c>
      <c r="D94" s="16">
        <v>24</v>
      </c>
      <c r="E94" s="16">
        <v>0</v>
      </c>
      <c r="F94" s="16">
        <v>0</v>
      </c>
      <c r="G94" s="16"/>
      <c r="H94" s="17"/>
      <c r="I94" s="16"/>
      <c r="J94" s="16"/>
    </row>
    <row r="95" spans="1:10" x14ac:dyDescent="0.3">
      <c r="A95" s="14" t="s">
        <v>88</v>
      </c>
      <c r="B95" s="18">
        <v>0</v>
      </c>
      <c r="C95" s="18">
        <v>0</v>
      </c>
      <c r="D95" s="18">
        <v>1</v>
      </c>
      <c r="E95" s="18">
        <v>0</v>
      </c>
      <c r="F95" s="18">
        <v>0</v>
      </c>
      <c r="G95" s="18"/>
      <c r="H95" s="19"/>
      <c r="I95" s="18"/>
      <c r="J95" s="18"/>
    </row>
    <row r="96" spans="1:10" x14ac:dyDescent="0.3">
      <c r="A96" s="15" t="s">
        <v>89</v>
      </c>
      <c r="B96" s="16">
        <v>0</v>
      </c>
      <c r="C96" s="16">
        <v>2</v>
      </c>
      <c r="D96" s="16">
        <v>0</v>
      </c>
      <c r="E96" s="16">
        <v>0</v>
      </c>
      <c r="F96" s="16">
        <v>0</v>
      </c>
      <c r="G96" s="16"/>
      <c r="H96" s="17"/>
      <c r="I96" s="16"/>
      <c r="J96" s="16"/>
    </row>
    <row r="97" spans="1:10" x14ac:dyDescent="0.3">
      <c r="A97" s="14" t="s">
        <v>90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/>
      <c r="H97" s="19"/>
      <c r="I97" s="18"/>
      <c r="J97" s="18"/>
    </row>
    <row r="98" spans="1:10" x14ac:dyDescent="0.3">
      <c r="A98" s="15" t="s">
        <v>91</v>
      </c>
      <c r="B98" s="16">
        <v>0</v>
      </c>
      <c r="C98" s="16"/>
      <c r="D98" s="16"/>
      <c r="E98" s="16">
        <v>0</v>
      </c>
      <c r="F98" s="16">
        <v>0</v>
      </c>
      <c r="G98" s="16"/>
      <c r="H98" s="17"/>
      <c r="I98" s="16"/>
      <c r="J98" s="16"/>
    </row>
    <row r="99" spans="1:10" x14ac:dyDescent="0.3">
      <c r="A99" s="14" t="s">
        <v>92</v>
      </c>
      <c r="B99" s="18">
        <v>1</v>
      </c>
      <c r="C99" s="18">
        <v>0</v>
      </c>
      <c r="D99" s="18">
        <v>0</v>
      </c>
      <c r="E99" s="18">
        <v>0</v>
      </c>
      <c r="F99" s="18">
        <v>0</v>
      </c>
      <c r="G99" s="18"/>
      <c r="H99" s="19"/>
      <c r="I99" s="18"/>
      <c r="J99" s="18"/>
    </row>
    <row r="100" spans="1:10" x14ac:dyDescent="0.3">
      <c r="A100" s="15" t="s">
        <v>93</v>
      </c>
      <c r="B100" s="16">
        <v>0</v>
      </c>
      <c r="C100" s="16">
        <v>4</v>
      </c>
      <c r="D100" s="16">
        <v>0</v>
      </c>
      <c r="E100" s="16">
        <v>0</v>
      </c>
      <c r="F100" s="16">
        <v>0</v>
      </c>
      <c r="G100" s="16"/>
      <c r="H100" s="17"/>
      <c r="I100" s="16"/>
      <c r="J100" s="16"/>
    </row>
    <row r="101" spans="1:10" x14ac:dyDescent="0.3">
      <c r="A101" s="14" t="s">
        <v>94</v>
      </c>
      <c r="B101" s="18">
        <v>7</v>
      </c>
      <c r="C101" s="18">
        <v>3</v>
      </c>
      <c r="D101" s="18">
        <v>0</v>
      </c>
      <c r="E101" s="18">
        <v>2</v>
      </c>
      <c r="F101" s="18">
        <v>0</v>
      </c>
      <c r="G101" s="18"/>
      <c r="H101" s="19"/>
      <c r="I101" s="18"/>
      <c r="J101" s="18"/>
    </row>
    <row r="102" spans="1:10" x14ac:dyDescent="0.3">
      <c r="A102" s="15" t="s">
        <v>95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/>
      <c r="H102" s="17"/>
      <c r="I102" s="16"/>
      <c r="J102" s="16"/>
    </row>
    <row r="103" spans="1:10" x14ac:dyDescent="0.3">
      <c r="A103" s="14" t="s">
        <v>96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/>
      <c r="H103" s="19"/>
      <c r="I103" s="18"/>
      <c r="J103" s="18"/>
    </row>
    <row r="104" spans="1:10" x14ac:dyDescent="0.3">
      <c r="A104" s="15" t="s">
        <v>97</v>
      </c>
      <c r="B104" s="16">
        <v>0</v>
      </c>
      <c r="C104" s="16">
        <v>0</v>
      </c>
      <c r="D104" s="16">
        <v>78</v>
      </c>
      <c r="E104" s="16">
        <v>0</v>
      </c>
      <c r="F104" s="16">
        <v>0</v>
      </c>
      <c r="G104" s="16"/>
      <c r="H104" s="17"/>
      <c r="I104" s="16"/>
      <c r="J104" s="16"/>
    </row>
    <row r="105" spans="1:10" x14ac:dyDescent="0.3">
      <c r="A105" s="14" t="s">
        <v>98</v>
      </c>
      <c r="B105" s="18">
        <v>1</v>
      </c>
      <c r="C105" s="18">
        <v>7</v>
      </c>
      <c r="D105" s="18">
        <v>15</v>
      </c>
      <c r="E105" s="18">
        <v>11</v>
      </c>
      <c r="F105" s="18">
        <v>0</v>
      </c>
      <c r="G105" s="18"/>
      <c r="H105" s="19"/>
      <c r="I105" s="18"/>
      <c r="J105" s="18"/>
    </row>
    <row r="106" spans="1:10" x14ac:dyDescent="0.3">
      <c r="A106" s="15" t="s">
        <v>99</v>
      </c>
      <c r="B106" s="16">
        <v>0</v>
      </c>
      <c r="C106" s="16">
        <v>1</v>
      </c>
      <c r="D106" s="16">
        <v>0</v>
      </c>
      <c r="E106" s="16">
        <v>0</v>
      </c>
      <c r="F106" s="16">
        <v>0</v>
      </c>
      <c r="G106" s="16"/>
      <c r="H106" s="17"/>
      <c r="I106" s="16"/>
      <c r="J106" s="16"/>
    </row>
    <row r="107" spans="1:10" x14ac:dyDescent="0.3">
      <c r="A107" s="14" t="s">
        <v>100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/>
      <c r="H107" s="19"/>
      <c r="I107" s="18"/>
      <c r="J107" s="18"/>
    </row>
    <row r="108" spans="1:10" x14ac:dyDescent="0.3">
      <c r="A108" s="15" t="s">
        <v>101</v>
      </c>
      <c r="B108" s="16">
        <v>1</v>
      </c>
      <c r="C108" s="16">
        <v>1</v>
      </c>
      <c r="D108" s="16">
        <v>0</v>
      </c>
      <c r="E108" s="16">
        <v>2</v>
      </c>
      <c r="F108" s="16">
        <v>0</v>
      </c>
      <c r="G108" s="16"/>
      <c r="H108" s="17"/>
      <c r="I108" s="16"/>
      <c r="J108" s="16"/>
    </row>
    <row r="109" spans="1:10" x14ac:dyDescent="0.3">
      <c r="A109" s="14" t="s">
        <v>102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/>
      <c r="H109" s="19"/>
      <c r="I109" s="18"/>
      <c r="J109" s="18"/>
    </row>
    <row r="110" spans="1:10" x14ac:dyDescent="0.3">
      <c r="A110" s="15" t="s">
        <v>103</v>
      </c>
      <c r="B110" s="16">
        <v>2</v>
      </c>
      <c r="C110" s="16">
        <v>3</v>
      </c>
      <c r="D110" s="16">
        <v>1</v>
      </c>
      <c r="E110" s="16">
        <v>0</v>
      </c>
      <c r="F110" s="16">
        <v>0</v>
      </c>
      <c r="G110" s="16"/>
      <c r="H110" s="17"/>
      <c r="I110" s="16"/>
      <c r="J110" s="16"/>
    </row>
    <row r="111" spans="1:10" x14ac:dyDescent="0.3">
      <c r="A111" s="14" t="s">
        <v>104</v>
      </c>
      <c r="B111" s="18">
        <v>0</v>
      </c>
      <c r="C111" s="18">
        <v>1</v>
      </c>
      <c r="D111" s="18">
        <v>0</v>
      </c>
      <c r="E111" s="18">
        <v>0</v>
      </c>
      <c r="F111" s="18">
        <v>0</v>
      </c>
      <c r="G111" s="18"/>
      <c r="H111" s="19"/>
      <c r="I111" s="18"/>
      <c r="J111" s="18"/>
    </row>
    <row r="112" spans="1:10" x14ac:dyDescent="0.3">
      <c r="A112" s="15" t="s">
        <v>105</v>
      </c>
      <c r="B112" s="16">
        <v>0</v>
      </c>
      <c r="C112" s="16">
        <v>0</v>
      </c>
      <c r="D112" s="16">
        <v>0</v>
      </c>
      <c r="E112" s="16">
        <v>3</v>
      </c>
      <c r="F112" s="16">
        <v>0</v>
      </c>
      <c r="G112" s="16"/>
      <c r="H112" s="17"/>
      <c r="I112" s="16"/>
      <c r="J112" s="16"/>
    </row>
    <row r="113" spans="1:10" x14ac:dyDescent="0.3">
      <c r="A113" s="14" t="s">
        <v>106</v>
      </c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18"/>
      <c r="H113" s="19"/>
      <c r="I113" s="18"/>
      <c r="J113" s="18"/>
    </row>
    <row r="114" spans="1:10" ht="21.6" x14ac:dyDescent="0.3">
      <c r="A114" s="15" t="s">
        <v>107</v>
      </c>
      <c r="B114" s="16">
        <v>0</v>
      </c>
      <c r="C114" s="16">
        <v>0</v>
      </c>
      <c r="D114" s="16">
        <v>21</v>
      </c>
      <c r="E114" s="16">
        <v>30</v>
      </c>
      <c r="F114" s="16">
        <v>0</v>
      </c>
      <c r="G114" s="16"/>
      <c r="H114" s="17"/>
      <c r="I114" s="16"/>
      <c r="J114" s="16"/>
    </row>
    <row r="115" spans="1:10" x14ac:dyDescent="0.3">
      <c r="A115" s="14" t="s">
        <v>108</v>
      </c>
      <c r="B115" s="18">
        <v>0</v>
      </c>
      <c r="C115" s="18">
        <v>0</v>
      </c>
      <c r="D115" s="18">
        <v>0</v>
      </c>
      <c r="E115" s="18">
        <v>0</v>
      </c>
      <c r="F115" s="18"/>
      <c r="G115" s="18"/>
      <c r="H115" s="19"/>
      <c r="I115" s="18"/>
      <c r="J115" s="18"/>
    </row>
    <row r="116" spans="1:10" x14ac:dyDescent="0.3">
      <c r="A116" s="15" t="s">
        <v>109</v>
      </c>
      <c r="B116" s="16"/>
      <c r="C116" s="16"/>
      <c r="D116" s="16"/>
      <c r="E116" s="22">
        <v>6</v>
      </c>
      <c r="F116" s="16"/>
      <c r="G116" s="16"/>
      <c r="H116" s="17"/>
      <c r="I116" s="16"/>
      <c r="J116" s="16"/>
    </row>
    <row r="117" spans="1:10" x14ac:dyDescent="0.3">
      <c r="A117" s="14" t="s">
        <v>110</v>
      </c>
      <c r="B117" s="18"/>
      <c r="C117" s="18"/>
      <c r="D117" s="18"/>
      <c r="E117" s="20">
        <v>52</v>
      </c>
      <c r="F117" s="18"/>
      <c r="G117" s="18"/>
      <c r="H117" s="19"/>
      <c r="I117" s="18"/>
      <c r="J117" s="18"/>
    </row>
    <row r="118" spans="1:10" ht="21.6" x14ac:dyDescent="0.3">
      <c r="A118" s="15" t="s">
        <v>111</v>
      </c>
      <c r="B118" s="16">
        <v>0</v>
      </c>
      <c r="C118" s="16">
        <v>0</v>
      </c>
      <c r="D118" s="16">
        <v>0</v>
      </c>
      <c r="E118" s="22">
        <v>29</v>
      </c>
      <c r="F118" s="16"/>
      <c r="G118" s="16"/>
      <c r="H118" s="17"/>
      <c r="I118" s="16"/>
      <c r="J118" s="16"/>
    </row>
    <row r="119" spans="1:10" x14ac:dyDescent="0.3">
      <c r="A119" s="14" t="s">
        <v>112</v>
      </c>
      <c r="B119" s="18">
        <v>0</v>
      </c>
      <c r="C119" s="18"/>
      <c r="D119" s="20">
        <v>35</v>
      </c>
      <c r="E119" s="18"/>
      <c r="F119" s="18"/>
      <c r="G119" s="18"/>
      <c r="H119" s="19"/>
      <c r="I119" s="18"/>
      <c r="J119" s="18"/>
    </row>
    <row r="120" spans="1:10" x14ac:dyDescent="0.3">
      <c r="A120" s="15" t="s">
        <v>113</v>
      </c>
      <c r="B120" s="16"/>
      <c r="C120" s="16"/>
      <c r="D120" s="16"/>
      <c r="E120" s="22">
        <v>1</v>
      </c>
      <c r="F120" s="16"/>
      <c r="G120" s="16"/>
      <c r="H120" s="17"/>
      <c r="I120" s="16"/>
      <c r="J120" s="16"/>
    </row>
    <row r="121" spans="1:10" x14ac:dyDescent="0.3">
      <c r="A121" s="14" t="s">
        <v>114</v>
      </c>
      <c r="B121" s="18">
        <v>0</v>
      </c>
      <c r="C121" s="18">
        <v>0</v>
      </c>
      <c r="D121" s="18">
        <v>0</v>
      </c>
      <c r="E121" s="18">
        <v>0</v>
      </c>
      <c r="F121" s="18"/>
      <c r="G121" s="18"/>
      <c r="H121" s="19"/>
      <c r="I121" s="18"/>
      <c r="J121" s="18"/>
    </row>
    <row r="122" spans="1:10" ht="31.8" x14ac:dyDescent="0.3">
      <c r="A122" s="15" t="s">
        <v>115</v>
      </c>
      <c r="B122" s="16">
        <v>0</v>
      </c>
      <c r="C122" s="16">
        <v>2</v>
      </c>
      <c r="D122" s="16">
        <v>0</v>
      </c>
      <c r="E122" s="16">
        <v>24</v>
      </c>
      <c r="F122" s="16"/>
      <c r="G122" s="16"/>
      <c r="H122" s="17"/>
      <c r="I122" s="16"/>
      <c r="J122" s="16"/>
    </row>
    <row r="123" spans="1:10" x14ac:dyDescent="0.3">
      <c r="A123" s="14" t="s">
        <v>116</v>
      </c>
      <c r="B123" s="18"/>
      <c r="C123" s="18"/>
      <c r="D123" s="18"/>
      <c r="E123" s="18"/>
      <c r="F123" s="18"/>
      <c r="G123" s="18"/>
      <c r="H123" s="19"/>
      <c r="I123" s="18"/>
      <c r="J123" s="18"/>
    </row>
    <row r="124" spans="1:10" x14ac:dyDescent="0.3">
      <c r="A124" s="15" t="s">
        <v>117</v>
      </c>
      <c r="B124" s="24"/>
      <c r="C124" s="24"/>
      <c r="D124" s="24"/>
      <c r="E124" s="24"/>
      <c r="F124" s="24"/>
      <c r="G124" s="24"/>
      <c r="H124" s="17"/>
      <c r="I124" s="24"/>
      <c r="J124" s="24"/>
    </row>
    <row r="125" spans="1:10" ht="21.6" x14ac:dyDescent="0.3">
      <c r="A125" s="14" t="s">
        <v>118</v>
      </c>
      <c r="B125" s="25"/>
      <c r="C125" s="25"/>
      <c r="D125" s="26">
        <v>1</v>
      </c>
      <c r="E125" s="25"/>
      <c r="F125" s="25"/>
      <c r="G125" s="25"/>
      <c r="H125" s="19"/>
      <c r="I125" s="25"/>
      <c r="J125" s="25"/>
    </row>
    <row r="126" spans="1:10" x14ac:dyDescent="0.3">
      <c r="A126" s="15" t="s">
        <v>119</v>
      </c>
      <c r="B126" s="24"/>
      <c r="C126" s="24"/>
      <c r="D126" s="24"/>
      <c r="E126" s="27">
        <v>44</v>
      </c>
      <c r="F126" s="24"/>
      <c r="G126" s="24"/>
      <c r="H126" s="17"/>
      <c r="I126" s="24"/>
      <c r="J126" s="24"/>
    </row>
    <row r="127" spans="1:10" ht="21.6" x14ac:dyDescent="0.3">
      <c r="A127" s="14" t="s">
        <v>120</v>
      </c>
      <c r="B127" s="25"/>
      <c r="C127" s="25"/>
      <c r="D127" s="26">
        <v>5</v>
      </c>
      <c r="E127" s="26">
        <v>31</v>
      </c>
      <c r="F127" s="25"/>
      <c r="G127" s="25"/>
      <c r="H127" s="19"/>
      <c r="I127" s="25"/>
      <c r="J127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5" zoomScale="145" zoomScaleNormal="145" workbookViewId="0">
      <selection activeCell="F19" sqref="F19"/>
    </sheetView>
  </sheetViews>
  <sheetFormatPr baseColWidth="10" defaultColWidth="11.44140625" defaultRowHeight="14.4" x14ac:dyDescent="0.3"/>
  <cols>
    <col min="1" max="1" width="11.21875" style="2" customWidth="1"/>
    <col min="2" max="7" width="10.5546875" style="1" bestFit="1" customWidth="1"/>
    <col min="8" max="8" width="17.33203125" style="2" customWidth="1"/>
    <col min="9" max="10" width="10.5546875" style="1" bestFit="1" customWidth="1"/>
    <col min="11" max="11" width="13.109375" style="2" bestFit="1" customWidth="1"/>
    <col min="12" max="16384" width="11.44140625" style="2"/>
  </cols>
  <sheetData>
    <row r="1" spans="1:11" ht="14.4" customHeight="1" x14ac:dyDescent="0.3">
      <c r="A1" s="9" t="s">
        <v>0</v>
      </c>
      <c r="B1" s="8"/>
      <c r="C1" s="8"/>
      <c r="D1" s="8"/>
    </row>
    <row r="2" spans="1:11" ht="14.4" customHeight="1" x14ac:dyDescent="0.3">
      <c r="A2" s="4" t="s">
        <v>1</v>
      </c>
      <c r="B2" s="7"/>
      <c r="C2" s="7"/>
      <c r="D2" s="7"/>
    </row>
    <row r="3" spans="1:11" x14ac:dyDescent="0.3">
      <c r="A3" s="4" t="s">
        <v>2</v>
      </c>
    </row>
    <row r="4" spans="1:11" s="6" customFormat="1" x14ac:dyDescent="0.3">
      <c r="A4" s="4" t="s">
        <v>3</v>
      </c>
      <c r="B4" s="5"/>
      <c r="C4" s="5"/>
      <c r="D4" s="5"/>
      <c r="E4" s="5"/>
      <c r="F4" s="5"/>
      <c r="G4" s="5"/>
      <c r="I4" s="5"/>
      <c r="J4" s="5"/>
    </row>
    <row r="5" spans="1:11" s="6" customFormat="1" x14ac:dyDescent="0.3">
      <c r="A5" s="4"/>
      <c r="B5" s="5"/>
      <c r="C5" s="5"/>
      <c r="D5" s="5"/>
      <c r="E5" s="5"/>
      <c r="F5" s="5"/>
      <c r="G5" s="5"/>
      <c r="I5" s="5"/>
      <c r="J5" s="5"/>
    </row>
    <row r="6" spans="1:11" x14ac:dyDescent="0.3">
      <c r="A6" s="3"/>
    </row>
    <row r="7" spans="1:11" x14ac:dyDescent="0.3">
      <c r="A7" s="3"/>
    </row>
    <row r="8" spans="1:11" x14ac:dyDescent="0.3">
      <c r="A8" s="3"/>
    </row>
    <row r="9" spans="1:11" x14ac:dyDescent="0.3">
      <c r="A9" s="3"/>
    </row>
    <row r="10" spans="1:11" x14ac:dyDescent="0.3">
      <c r="A10" s="3"/>
    </row>
    <row r="11" spans="1:11" x14ac:dyDescent="0.3">
      <c r="A11" s="3"/>
    </row>
    <row r="12" spans="1:11" x14ac:dyDescent="0.3">
      <c r="A12" s="3"/>
    </row>
    <row r="13" spans="1:11" x14ac:dyDescent="0.3">
      <c r="A13" s="28" t="s">
        <v>126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</row>
    <row r="14" spans="1:11" x14ac:dyDescent="0.3">
      <c r="A14" s="12" t="s">
        <v>4</v>
      </c>
      <c r="B14" s="13">
        <v>2013</v>
      </c>
      <c r="C14" s="13">
        <v>2014</v>
      </c>
      <c r="D14" s="13">
        <v>2015</v>
      </c>
      <c r="E14" s="13">
        <v>2016</v>
      </c>
      <c r="F14" s="13">
        <v>2017</v>
      </c>
      <c r="G14" s="13">
        <v>2018</v>
      </c>
      <c r="H14" s="12" t="s">
        <v>127</v>
      </c>
      <c r="I14" s="13" t="s">
        <v>124</v>
      </c>
      <c r="J14" s="13" t="s">
        <v>125</v>
      </c>
    </row>
    <row r="15" spans="1:11" x14ac:dyDescent="0.3">
      <c r="A15" s="14" t="s">
        <v>5</v>
      </c>
      <c r="B15" s="18">
        <v>1517034</v>
      </c>
      <c r="C15" s="18">
        <v>1723545</v>
      </c>
      <c r="D15" s="18">
        <v>1843801</v>
      </c>
      <c r="E15" s="18">
        <v>2275176</v>
      </c>
      <c r="F15" s="18">
        <v>2386556</v>
      </c>
      <c r="G15" s="18">
        <f>1346915.1*EXP(0.12*G13)</f>
        <v>2767147.113357733</v>
      </c>
      <c r="H15" s="19" t="s">
        <v>6</v>
      </c>
      <c r="I15" s="18">
        <f>FORECAST($G$14,B15:F15,$B$14:$F$14)</f>
        <v>2636424.8999999762</v>
      </c>
      <c r="J15" s="18">
        <f>TREND(B15:F15,$B$14:$F$14,$G$14)</f>
        <v>2636424.8999999762</v>
      </c>
    </row>
    <row r="16" spans="1:11" ht="21.6" x14ac:dyDescent="0.3">
      <c r="A16" s="15" t="s">
        <v>7</v>
      </c>
      <c r="B16" s="16">
        <v>439597</v>
      </c>
      <c r="C16" s="16">
        <v>528856</v>
      </c>
      <c r="D16" s="16">
        <v>528563</v>
      </c>
      <c r="E16" s="16">
        <v>647107</v>
      </c>
      <c r="F16" s="16">
        <v>461675</v>
      </c>
      <c r="G16" s="16">
        <f>-30753.21*POWER(G13,2)+200759.99*G13+257165</f>
        <v>354609.37999999989</v>
      </c>
      <c r="H16" s="17" t="s">
        <v>8</v>
      </c>
      <c r="I16" s="16">
        <f t="shared" ref="I16:I79" si="0">FORECAST($G$14,B16:F16,$B$14:$F$14)</f>
        <v>569881.70000000298</v>
      </c>
      <c r="J16" s="16">
        <f t="shared" ref="J16:J79" si="1">TREND(B16:F16,$B$14:$F$14,$G$14)</f>
        <v>569881.70000000298</v>
      </c>
      <c r="K16" s="10"/>
    </row>
    <row r="17" spans="1:11" ht="21.6" x14ac:dyDescent="0.3">
      <c r="A17" s="14" t="s">
        <v>9</v>
      </c>
      <c r="B17" s="18">
        <v>17386</v>
      </c>
      <c r="C17" s="18">
        <v>30230</v>
      </c>
      <c r="D17" s="18">
        <v>97187</v>
      </c>
      <c r="E17" s="18">
        <v>241256</v>
      </c>
      <c r="F17" s="18">
        <v>360942</v>
      </c>
      <c r="G17" s="18">
        <f>7390.57*EXP(0.81*G13)</f>
        <v>953562.39736872644</v>
      </c>
      <c r="H17" s="19" t="s">
        <v>122</v>
      </c>
      <c r="I17" s="18">
        <f t="shared" si="0"/>
        <v>418841.59999999404</v>
      </c>
      <c r="J17" s="18">
        <f t="shared" si="1"/>
        <v>418841.59999999404</v>
      </c>
    </row>
    <row r="18" spans="1:11" x14ac:dyDescent="0.3">
      <c r="A18" s="15" t="s">
        <v>10</v>
      </c>
      <c r="B18" s="16">
        <v>147817</v>
      </c>
      <c r="C18" s="16">
        <v>207737</v>
      </c>
      <c r="D18" s="16">
        <v>231486</v>
      </c>
      <c r="E18" s="16">
        <v>285365</v>
      </c>
      <c r="F18" s="16">
        <v>309798</v>
      </c>
      <c r="G18" s="16">
        <f>147820.7*POWER(G13,0.46)</f>
        <v>337042.62589182868</v>
      </c>
      <c r="H18" s="17" t="s">
        <v>121</v>
      </c>
      <c r="I18" s="16">
        <f t="shared" si="0"/>
        <v>356917.59999999404</v>
      </c>
      <c r="J18" s="16">
        <f t="shared" si="1"/>
        <v>356917.59999999404</v>
      </c>
      <c r="K18" s="10"/>
    </row>
    <row r="19" spans="1:11" ht="21.6" x14ac:dyDescent="0.3">
      <c r="A19" s="14" t="s">
        <v>11</v>
      </c>
      <c r="B19" s="18">
        <v>117958</v>
      </c>
      <c r="C19" s="18">
        <v>143750</v>
      </c>
      <c r="D19" s="18">
        <v>154696</v>
      </c>
      <c r="E19" s="18">
        <v>194287</v>
      </c>
      <c r="F19" s="18">
        <v>255977</v>
      </c>
      <c r="G19" s="18">
        <f>7174.36*POWER(G13,2)-10388.64*G13+125581.6</f>
        <v>321526.71999999997</v>
      </c>
      <c r="H19" s="19" t="s">
        <v>12</v>
      </c>
      <c r="I19" s="18">
        <f t="shared" si="0"/>
        <v>271306.10000000149</v>
      </c>
      <c r="J19" s="18">
        <f t="shared" si="1"/>
        <v>271306.10000000149</v>
      </c>
    </row>
    <row r="20" spans="1:11" ht="21.6" x14ac:dyDescent="0.3">
      <c r="A20" s="15" t="s">
        <v>13</v>
      </c>
      <c r="B20" s="16">
        <v>240243</v>
      </c>
      <c r="C20" s="16">
        <v>212041</v>
      </c>
      <c r="D20" s="16">
        <v>181775</v>
      </c>
      <c r="E20" s="16">
        <v>191161</v>
      </c>
      <c r="F20" s="16">
        <v>190529</v>
      </c>
      <c r="G20" s="16"/>
      <c r="H20" s="17"/>
      <c r="I20" s="16">
        <f t="shared" si="0"/>
        <v>167057.40000000224</v>
      </c>
      <c r="J20" s="16">
        <f t="shared" si="1"/>
        <v>167057.40000000224</v>
      </c>
    </row>
    <row r="21" spans="1:11" x14ac:dyDescent="0.3">
      <c r="A21" s="14" t="s">
        <v>14</v>
      </c>
      <c r="B21" s="18">
        <v>173042</v>
      </c>
      <c r="C21" s="18">
        <v>162244</v>
      </c>
      <c r="D21" s="18">
        <v>185929</v>
      </c>
      <c r="E21" s="18">
        <v>165192</v>
      </c>
      <c r="F21" s="18">
        <v>161887</v>
      </c>
      <c r="G21" s="18"/>
      <c r="H21" s="19"/>
      <c r="I21" s="18">
        <f t="shared" si="0"/>
        <v>163850.19999999972</v>
      </c>
      <c r="J21" s="18">
        <f t="shared" si="1"/>
        <v>163850.19999999972</v>
      </c>
    </row>
    <row r="22" spans="1:11" x14ac:dyDescent="0.3">
      <c r="A22" s="15" t="s">
        <v>15</v>
      </c>
      <c r="B22" s="16">
        <v>86990</v>
      </c>
      <c r="C22" s="16">
        <v>116580</v>
      </c>
      <c r="D22" s="16">
        <v>103447</v>
      </c>
      <c r="E22" s="16">
        <v>124571</v>
      </c>
      <c r="F22" s="16">
        <v>99906</v>
      </c>
      <c r="G22" s="16"/>
      <c r="H22" s="17"/>
      <c r="I22" s="16">
        <f t="shared" si="0"/>
        <v>116445.70000000019</v>
      </c>
      <c r="J22" s="16">
        <f t="shared" si="1"/>
        <v>116445.70000000019</v>
      </c>
    </row>
    <row r="23" spans="1:11" x14ac:dyDescent="0.3">
      <c r="A23" s="14" t="s">
        <v>16</v>
      </c>
      <c r="B23" s="18">
        <v>31256</v>
      </c>
      <c r="C23" s="18">
        <v>42430</v>
      </c>
      <c r="D23" s="18">
        <v>49259</v>
      </c>
      <c r="E23" s="18">
        <v>71764</v>
      </c>
      <c r="F23" s="18">
        <v>96412</v>
      </c>
      <c r="G23" s="18"/>
      <c r="H23" s="19"/>
      <c r="I23" s="18">
        <f t="shared" si="0"/>
        <v>106118</v>
      </c>
      <c r="J23" s="18">
        <f t="shared" si="1"/>
        <v>106118</v>
      </c>
    </row>
    <row r="24" spans="1:11" x14ac:dyDescent="0.3">
      <c r="A24" s="15" t="s">
        <v>17</v>
      </c>
      <c r="B24" s="16">
        <v>18562</v>
      </c>
      <c r="C24" s="16">
        <v>39862</v>
      </c>
      <c r="D24" s="16">
        <v>43904</v>
      </c>
      <c r="E24" s="16">
        <v>65140</v>
      </c>
      <c r="F24" s="16">
        <v>83787</v>
      </c>
      <c r="G24" s="16"/>
      <c r="H24" s="17"/>
      <c r="I24" s="16">
        <f t="shared" si="0"/>
        <v>96969.39999999851</v>
      </c>
      <c r="J24" s="16">
        <f t="shared" si="1"/>
        <v>96969.39999999851</v>
      </c>
    </row>
    <row r="25" spans="1:11" x14ac:dyDescent="0.3">
      <c r="A25" s="14" t="s">
        <v>18</v>
      </c>
      <c r="B25" s="18">
        <v>45093</v>
      </c>
      <c r="C25" s="18">
        <v>62418</v>
      </c>
      <c r="D25" s="18">
        <v>69157</v>
      </c>
      <c r="E25" s="18">
        <v>57063</v>
      </c>
      <c r="F25" s="18">
        <v>81752</v>
      </c>
      <c r="G25" s="18"/>
      <c r="H25" s="19"/>
      <c r="I25" s="18">
        <f t="shared" si="0"/>
        <v>83485.5</v>
      </c>
      <c r="J25" s="18">
        <f t="shared" si="1"/>
        <v>83485.5</v>
      </c>
    </row>
    <row r="26" spans="1:11" x14ac:dyDescent="0.3">
      <c r="A26" s="15" t="s">
        <v>19</v>
      </c>
      <c r="B26" s="16">
        <v>13751</v>
      </c>
      <c r="C26" s="16">
        <v>15741</v>
      </c>
      <c r="D26" s="16">
        <v>21641</v>
      </c>
      <c r="E26" s="16">
        <v>24953</v>
      </c>
      <c r="F26" s="16">
        <v>49923</v>
      </c>
      <c r="G26" s="16"/>
      <c r="H26" s="17"/>
      <c r="I26" s="16">
        <f t="shared" si="0"/>
        <v>49668.60000000149</v>
      </c>
      <c r="J26" s="16">
        <f t="shared" si="1"/>
        <v>49668.60000000149</v>
      </c>
    </row>
    <row r="27" spans="1:11" x14ac:dyDescent="0.3">
      <c r="A27" s="14" t="s">
        <v>20</v>
      </c>
      <c r="B27" s="18">
        <v>16418</v>
      </c>
      <c r="C27" s="18">
        <v>20995</v>
      </c>
      <c r="D27" s="18">
        <v>21483</v>
      </c>
      <c r="E27" s="18">
        <v>17079</v>
      </c>
      <c r="F27" s="18">
        <v>32243</v>
      </c>
      <c r="G27" s="18"/>
      <c r="H27" s="19"/>
      <c r="I27" s="18">
        <f t="shared" si="0"/>
        <v>29963.799999999814</v>
      </c>
      <c r="J27" s="18">
        <f t="shared" si="1"/>
        <v>29963.799999999814</v>
      </c>
    </row>
    <row r="28" spans="1:11" ht="21.6" x14ac:dyDescent="0.3">
      <c r="A28" s="15" t="s">
        <v>21</v>
      </c>
      <c r="B28" s="16">
        <v>2938</v>
      </c>
      <c r="C28" s="16">
        <v>9817</v>
      </c>
      <c r="D28" s="16">
        <v>11312</v>
      </c>
      <c r="E28" s="16">
        <v>26231</v>
      </c>
      <c r="F28" s="16">
        <v>30190</v>
      </c>
      <c r="G28" s="16"/>
      <c r="H28" s="17"/>
      <c r="I28" s="16">
        <f t="shared" si="0"/>
        <v>37373</v>
      </c>
      <c r="J28" s="16">
        <f t="shared" si="1"/>
        <v>37373</v>
      </c>
    </row>
    <row r="29" spans="1:11" x14ac:dyDescent="0.3">
      <c r="A29" s="14" t="s">
        <v>22</v>
      </c>
      <c r="B29" s="18">
        <v>19274</v>
      </c>
      <c r="C29" s="18">
        <v>19362</v>
      </c>
      <c r="D29" s="18">
        <v>16963</v>
      </c>
      <c r="E29" s="18">
        <v>25124</v>
      </c>
      <c r="F29" s="18">
        <v>23748</v>
      </c>
      <c r="G29" s="18"/>
      <c r="H29" s="19"/>
      <c r="I29" s="18">
        <f t="shared" si="0"/>
        <v>25307.200000000186</v>
      </c>
      <c r="J29" s="18">
        <f t="shared" si="1"/>
        <v>25307.200000000186</v>
      </c>
    </row>
    <row r="30" spans="1:11" x14ac:dyDescent="0.3">
      <c r="A30" s="15" t="s">
        <v>23</v>
      </c>
      <c r="B30" s="16">
        <v>25411</v>
      </c>
      <c r="C30" s="16">
        <v>22385</v>
      </c>
      <c r="D30" s="16">
        <v>19228</v>
      </c>
      <c r="E30" s="16">
        <v>19260</v>
      </c>
      <c r="F30" s="16">
        <v>23168</v>
      </c>
      <c r="G30" s="16"/>
      <c r="H30" s="17"/>
      <c r="I30" s="16">
        <f t="shared" si="0"/>
        <v>19607.09999999986</v>
      </c>
      <c r="J30" s="16">
        <f t="shared" si="1"/>
        <v>19607.09999999986</v>
      </c>
    </row>
    <row r="31" spans="1:11" x14ac:dyDescent="0.3">
      <c r="A31" s="14" t="s">
        <v>24</v>
      </c>
      <c r="B31" s="18">
        <v>19255</v>
      </c>
      <c r="C31" s="18">
        <v>11529</v>
      </c>
      <c r="D31" s="18">
        <v>20469</v>
      </c>
      <c r="E31" s="18">
        <v>19385</v>
      </c>
      <c r="F31" s="18">
        <v>21072</v>
      </c>
      <c r="G31" s="18"/>
      <c r="H31" s="19"/>
      <c r="I31" s="18">
        <f t="shared" si="0"/>
        <v>21789</v>
      </c>
      <c r="J31" s="18">
        <f t="shared" si="1"/>
        <v>21789</v>
      </c>
    </row>
    <row r="32" spans="1:11" x14ac:dyDescent="0.3">
      <c r="A32" s="15" t="s">
        <v>25</v>
      </c>
      <c r="B32" s="16">
        <v>10611</v>
      </c>
      <c r="C32" s="16">
        <v>8560</v>
      </c>
      <c r="D32" s="16">
        <v>11427</v>
      </c>
      <c r="E32" s="16">
        <v>17436</v>
      </c>
      <c r="F32" s="16">
        <v>17802</v>
      </c>
      <c r="G32" s="16"/>
      <c r="H32" s="17"/>
      <c r="I32" s="16">
        <f t="shared" si="0"/>
        <v>20144.600000000559</v>
      </c>
      <c r="J32" s="16">
        <f t="shared" si="1"/>
        <v>20144.600000000559</v>
      </c>
    </row>
    <row r="33" spans="1:10" x14ac:dyDescent="0.3">
      <c r="A33" s="14" t="s">
        <v>26</v>
      </c>
      <c r="B33" s="18">
        <v>31541</v>
      </c>
      <c r="C33" s="18">
        <v>4000</v>
      </c>
      <c r="D33" s="18">
        <v>12180</v>
      </c>
      <c r="E33" s="18">
        <v>11384</v>
      </c>
      <c r="F33" s="18">
        <v>12198</v>
      </c>
      <c r="G33" s="18"/>
      <c r="H33" s="19"/>
      <c r="I33" s="18">
        <f t="shared" si="0"/>
        <v>4870</v>
      </c>
      <c r="J33" s="18">
        <f t="shared" si="1"/>
        <v>4870</v>
      </c>
    </row>
    <row r="34" spans="1:10" x14ac:dyDescent="0.3">
      <c r="A34" s="15" t="s">
        <v>27</v>
      </c>
      <c r="B34" s="16">
        <v>1312</v>
      </c>
      <c r="C34" s="16">
        <v>2751</v>
      </c>
      <c r="D34" s="16">
        <v>3902</v>
      </c>
      <c r="E34" s="16">
        <v>9059</v>
      </c>
      <c r="F34" s="16">
        <v>10300</v>
      </c>
      <c r="G34" s="16"/>
      <c r="H34" s="17"/>
      <c r="I34" s="16">
        <f t="shared" si="0"/>
        <v>12750</v>
      </c>
      <c r="J34" s="16">
        <f t="shared" si="1"/>
        <v>12750</v>
      </c>
    </row>
    <row r="35" spans="1:10" x14ac:dyDescent="0.3">
      <c r="A35" s="14" t="s">
        <v>28</v>
      </c>
      <c r="B35" s="18">
        <v>4145</v>
      </c>
      <c r="C35" s="18">
        <v>7208</v>
      </c>
      <c r="D35" s="18">
        <v>12652</v>
      </c>
      <c r="E35" s="18">
        <v>6239</v>
      </c>
      <c r="F35" s="18">
        <v>8773</v>
      </c>
      <c r="G35" s="18"/>
      <c r="H35" s="19"/>
      <c r="I35" s="18">
        <f t="shared" si="0"/>
        <v>10289.5</v>
      </c>
      <c r="J35" s="18">
        <f t="shared" si="1"/>
        <v>10289.5</v>
      </c>
    </row>
    <row r="36" spans="1:10" x14ac:dyDescent="0.3">
      <c r="A36" s="15" t="s">
        <v>29</v>
      </c>
      <c r="B36" s="16">
        <v>924</v>
      </c>
      <c r="C36" s="16">
        <v>849</v>
      </c>
      <c r="D36" s="16">
        <v>2487</v>
      </c>
      <c r="E36" s="16">
        <v>6943</v>
      </c>
      <c r="F36" s="16">
        <v>8491</v>
      </c>
      <c r="G36" s="16"/>
      <c r="H36" s="17"/>
      <c r="I36" s="16">
        <f t="shared" si="0"/>
        <v>10307.200000000186</v>
      </c>
      <c r="J36" s="16">
        <f t="shared" si="1"/>
        <v>10307.200000000186</v>
      </c>
    </row>
    <row r="37" spans="1:10" x14ac:dyDescent="0.3">
      <c r="A37" s="14" t="s">
        <v>30</v>
      </c>
      <c r="B37" s="18">
        <v>16278</v>
      </c>
      <c r="C37" s="18">
        <v>17564</v>
      </c>
      <c r="D37" s="18">
        <v>12794</v>
      </c>
      <c r="E37" s="18">
        <v>9765</v>
      </c>
      <c r="F37" s="18">
        <v>7477</v>
      </c>
      <c r="G37" s="18"/>
      <c r="H37" s="19"/>
      <c r="I37" s="18">
        <f t="shared" si="0"/>
        <v>5155.2999999998137</v>
      </c>
      <c r="J37" s="18">
        <f t="shared" si="1"/>
        <v>5155.2999999998137</v>
      </c>
    </row>
    <row r="38" spans="1:10" x14ac:dyDescent="0.3">
      <c r="A38" s="15" t="s">
        <v>31</v>
      </c>
      <c r="B38" s="16">
        <v>1238</v>
      </c>
      <c r="C38" s="16">
        <v>2066</v>
      </c>
      <c r="D38" s="16">
        <v>2551</v>
      </c>
      <c r="E38" s="16">
        <v>3811</v>
      </c>
      <c r="F38" s="16">
        <v>7290</v>
      </c>
      <c r="G38" s="16"/>
      <c r="H38" s="17"/>
      <c r="I38" s="16">
        <f t="shared" si="0"/>
        <v>7545.9000000003725</v>
      </c>
      <c r="J38" s="16">
        <f t="shared" si="1"/>
        <v>7545.9000000003725</v>
      </c>
    </row>
    <row r="39" spans="1:10" x14ac:dyDescent="0.3">
      <c r="A39" s="14" t="s">
        <v>32</v>
      </c>
      <c r="B39" s="18">
        <v>1874</v>
      </c>
      <c r="C39" s="18">
        <v>2114</v>
      </c>
      <c r="D39" s="18">
        <v>1171</v>
      </c>
      <c r="E39" s="18">
        <v>5586</v>
      </c>
      <c r="F39" s="18">
        <v>7058</v>
      </c>
      <c r="G39" s="18"/>
      <c r="H39" s="19"/>
      <c r="I39" s="18">
        <f t="shared" si="0"/>
        <v>7712.6000000000931</v>
      </c>
      <c r="J39" s="18">
        <f t="shared" si="1"/>
        <v>7712.6000000000931</v>
      </c>
    </row>
    <row r="40" spans="1:10" x14ac:dyDescent="0.3">
      <c r="A40" s="15" t="s">
        <v>33</v>
      </c>
      <c r="B40" s="16">
        <v>2878</v>
      </c>
      <c r="C40" s="16">
        <v>2709</v>
      </c>
      <c r="D40" s="16">
        <v>4479</v>
      </c>
      <c r="E40" s="16">
        <v>6257</v>
      </c>
      <c r="F40" s="16">
        <v>4395</v>
      </c>
      <c r="G40" s="16"/>
      <c r="H40" s="17"/>
      <c r="I40" s="16">
        <f t="shared" si="0"/>
        <v>6118.2000000001863</v>
      </c>
      <c r="J40" s="16">
        <f t="shared" si="1"/>
        <v>6118.2000000001863</v>
      </c>
    </row>
    <row r="41" spans="1:10" x14ac:dyDescent="0.3">
      <c r="A41" s="14" t="s">
        <v>34</v>
      </c>
      <c r="B41" s="18">
        <v>2867</v>
      </c>
      <c r="C41" s="18">
        <v>1705</v>
      </c>
      <c r="D41" s="18">
        <v>3887</v>
      </c>
      <c r="E41" s="18">
        <v>6671</v>
      </c>
      <c r="F41" s="18">
        <v>3734</v>
      </c>
      <c r="G41" s="18"/>
      <c r="H41" s="19"/>
      <c r="I41" s="18">
        <f t="shared" si="0"/>
        <v>5782.8000000000466</v>
      </c>
      <c r="J41" s="18">
        <f t="shared" si="1"/>
        <v>5782.8000000000466</v>
      </c>
    </row>
    <row r="42" spans="1:10" x14ac:dyDescent="0.3">
      <c r="A42" s="15" t="s">
        <v>35</v>
      </c>
      <c r="B42" s="16">
        <v>1837</v>
      </c>
      <c r="C42" s="16">
        <v>1575</v>
      </c>
      <c r="D42" s="16">
        <v>934</v>
      </c>
      <c r="E42" s="16">
        <v>2010</v>
      </c>
      <c r="F42" s="16">
        <v>3629</v>
      </c>
      <c r="G42" s="16"/>
      <c r="H42" s="17"/>
      <c r="I42" s="16">
        <f t="shared" si="0"/>
        <v>3202.6999999999534</v>
      </c>
      <c r="J42" s="16">
        <f t="shared" si="1"/>
        <v>3202.6999999999534</v>
      </c>
    </row>
    <row r="43" spans="1:10" x14ac:dyDescent="0.3">
      <c r="A43" s="14" t="s">
        <v>36</v>
      </c>
      <c r="B43" s="18">
        <v>14236</v>
      </c>
      <c r="C43" s="18">
        <v>12320</v>
      </c>
      <c r="D43" s="18">
        <v>3113</v>
      </c>
      <c r="E43" s="18">
        <v>651</v>
      </c>
      <c r="F43" s="18">
        <v>1505</v>
      </c>
      <c r="G43" s="18"/>
      <c r="H43" s="19"/>
      <c r="I43" s="18">
        <f t="shared" si="0"/>
        <v>-4774.2999999998137</v>
      </c>
      <c r="J43" s="18">
        <f t="shared" si="1"/>
        <v>-4774.2999999998137</v>
      </c>
    </row>
    <row r="44" spans="1:10" x14ac:dyDescent="0.3">
      <c r="A44" s="15" t="s">
        <v>37</v>
      </c>
      <c r="B44" s="16">
        <v>1508</v>
      </c>
      <c r="C44" s="16">
        <v>1187</v>
      </c>
      <c r="D44" s="16">
        <v>1989</v>
      </c>
      <c r="E44" s="16">
        <v>1906</v>
      </c>
      <c r="F44" s="16">
        <v>1438</v>
      </c>
      <c r="G44" s="16"/>
      <c r="H44" s="17"/>
      <c r="I44" s="16">
        <f t="shared" si="0"/>
        <v>1779.3000000000029</v>
      </c>
      <c r="J44" s="16">
        <f t="shared" si="1"/>
        <v>1779.3000000000029</v>
      </c>
    </row>
    <row r="45" spans="1:10" x14ac:dyDescent="0.3">
      <c r="A45" s="14" t="s">
        <v>38</v>
      </c>
      <c r="B45" s="18">
        <v>7</v>
      </c>
      <c r="C45" s="18">
        <v>0</v>
      </c>
      <c r="D45" s="18">
        <v>0</v>
      </c>
      <c r="E45" s="18"/>
      <c r="F45" s="20">
        <v>1153</v>
      </c>
      <c r="G45" s="20"/>
      <c r="H45" s="21"/>
      <c r="I45" s="20">
        <f t="shared" si="0"/>
        <v>1249.0285714284983</v>
      </c>
      <c r="J45" s="20" t="e">
        <f t="shared" si="1"/>
        <v>#VALUE!</v>
      </c>
    </row>
    <row r="46" spans="1:10" x14ac:dyDescent="0.3">
      <c r="A46" s="15" t="s">
        <v>39</v>
      </c>
      <c r="B46" s="16">
        <v>209</v>
      </c>
      <c r="C46" s="16">
        <v>52</v>
      </c>
      <c r="D46" s="16">
        <v>426</v>
      </c>
      <c r="E46" s="16">
        <v>668</v>
      </c>
      <c r="F46" s="16">
        <v>707</v>
      </c>
      <c r="G46" s="16"/>
      <c r="H46" s="17"/>
      <c r="I46" s="16">
        <f t="shared" si="0"/>
        <v>896</v>
      </c>
      <c r="J46" s="16">
        <f t="shared" si="1"/>
        <v>896</v>
      </c>
    </row>
    <row r="47" spans="1:10" x14ac:dyDescent="0.3">
      <c r="A47" s="14" t="s">
        <v>40</v>
      </c>
      <c r="B47" s="18">
        <v>8</v>
      </c>
      <c r="C47" s="18">
        <v>1</v>
      </c>
      <c r="D47" s="18">
        <v>454</v>
      </c>
      <c r="E47" s="18">
        <v>502</v>
      </c>
      <c r="F47" s="18">
        <v>705</v>
      </c>
      <c r="G47" s="18"/>
      <c r="H47" s="19"/>
      <c r="I47" s="18">
        <f t="shared" si="0"/>
        <v>902.5</v>
      </c>
      <c r="J47" s="18">
        <f t="shared" si="1"/>
        <v>902.5</v>
      </c>
    </row>
    <row r="48" spans="1:10" x14ac:dyDescent="0.3">
      <c r="A48" s="15" t="s">
        <v>41</v>
      </c>
      <c r="B48" s="16">
        <v>3453</v>
      </c>
      <c r="C48" s="16">
        <v>4140</v>
      </c>
      <c r="D48" s="16">
        <v>3607</v>
      </c>
      <c r="E48" s="16">
        <v>4599</v>
      </c>
      <c r="F48" s="16">
        <v>585</v>
      </c>
      <c r="G48" s="16"/>
      <c r="H48" s="17"/>
      <c r="I48" s="16">
        <f t="shared" si="0"/>
        <v>1693.6999999999534</v>
      </c>
      <c r="J48" s="16">
        <f t="shared" si="1"/>
        <v>1693.6999999999534</v>
      </c>
    </row>
    <row r="49" spans="1:10" ht="21.6" x14ac:dyDescent="0.3">
      <c r="A49" s="14" t="s">
        <v>42</v>
      </c>
      <c r="B49" s="18">
        <v>427</v>
      </c>
      <c r="C49" s="18">
        <v>109</v>
      </c>
      <c r="D49" s="18">
        <v>186</v>
      </c>
      <c r="E49" s="18">
        <v>277</v>
      </c>
      <c r="F49" s="18">
        <v>547</v>
      </c>
      <c r="G49" s="18"/>
      <c r="H49" s="19"/>
      <c r="I49" s="18">
        <f t="shared" si="0"/>
        <v>431.59999999999127</v>
      </c>
      <c r="J49" s="18">
        <f t="shared" si="1"/>
        <v>431.59999999999127</v>
      </c>
    </row>
    <row r="50" spans="1:10" x14ac:dyDescent="0.3">
      <c r="A50" s="15" t="s">
        <v>43</v>
      </c>
      <c r="B50" s="16">
        <v>6</v>
      </c>
      <c r="C50" s="16">
        <v>152</v>
      </c>
      <c r="D50" s="16">
        <v>215</v>
      </c>
      <c r="E50" s="16">
        <v>475</v>
      </c>
      <c r="F50" s="16">
        <v>477</v>
      </c>
      <c r="G50" s="16"/>
      <c r="H50" s="17"/>
      <c r="I50" s="16">
        <f t="shared" si="0"/>
        <v>644.5</v>
      </c>
      <c r="J50" s="16">
        <f t="shared" si="1"/>
        <v>644.5</v>
      </c>
    </row>
    <row r="51" spans="1:10" x14ac:dyDescent="0.3">
      <c r="A51" s="14" t="s">
        <v>44</v>
      </c>
      <c r="B51" s="18">
        <v>504</v>
      </c>
      <c r="C51" s="18">
        <v>807</v>
      </c>
      <c r="D51" s="18">
        <v>347</v>
      </c>
      <c r="E51" s="18">
        <v>0</v>
      </c>
      <c r="F51" s="18">
        <v>426</v>
      </c>
      <c r="G51" s="18"/>
      <c r="H51" s="19"/>
      <c r="I51" s="18">
        <f t="shared" si="0"/>
        <v>127.89999999999418</v>
      </c>
      <c r="J51" s="18">
        <f t="shared" si="1"/>
        <v>127.89999999999418</v>
      </c>
    </row>
    <row r="52" spans="1:10" ht="31.8" x14ac:dyDescent="0.3">
      <c r="A52" s="15" t="s">
        <v>45</v>
      </c>
      <c r="B52" s="22">
        <v>322</v>
      </c>
      <c r="C52" s="22">
        <v>971</v>
      </c>
      <c r="D52" s="22">
        <v>243</v>
      </c>
      <c r="E52" s="22">
        <v>654</v>
      </c>
      <c r="F52" s="22">
        <v>400</v>
      </c>
      <c r="G52" s="22"/>
      <c r="H52" s="23"/>
      <c r="I52" s="22">
        <f t="shared" si="0"/>
        <v>469.69999999999709</v>
      </c>
      <c r="J52" s="22">
        <f t="shared" si="1"/>
        <v>469.69999999999709</v>
      </c>
    </row>
    <row r="53" spans="1:10" x14ac:dyDescent="0.3">
      <c r="A53" s="14" t="s">
        <v>46</v>
      </c>
      <c r="B53" s="18">
        <v>401</v>
      </c>
      <c r="C53" s="18">
        <v>311</v>
      </c>
      <c r="D53" s="18">
        <v>384</v>
      </c>
      <c r="E53" s="18">
        <v>523</v>
      </c>
      <c r="F53" s="18">
        <v>398</v>
      </c>
      <c r="G53" s="18"/>
      <c r="H53" s="19"/>
      <c r="I53" s="18">
        <f t="shared" si="0"/>
        <v>465.20000000000437</v>
      </c>
      <c r="J53" s="18">
        <f t="shared" si="1"/>
        <v>465.20000000000437</v>
      </c>
    </row>
    <row r="54" spans="1:10" x14ac:dyDescent="0.3">
      <c r="A54" s="15" t="s">
        <v>47</v>
      </c>
      <c r="B54" s="16">
        <v>391</v>
      </c>
      <c r="C54" s="16">
        <v>344</v>
      </c>
      <c r="D54" s="16">
        <v>469</v>
      </c>
      <c r="E54" s="16">
        <v>202</v>
      </c>
      <c r="F54" s="16">
        <v>392</v>
      </c>
      <c r="G54" s="16"/>
      <c r="H54" s="17"/>
      <c r="I54" s="16">
        <f t="shared" si="0"/>
        <v>317.59999999999854</v>
      </c>
      <c r="J54" s="16">
        <f t="shared" si="1"/>
        <v>317.59999999999854</v>
      </c>
    </row>
    <row r="55" spans="1:10" x14ac:dyDescent="0.3">
      <c r="A55" s="14" t="s">
        <v>48</v>
      </c>
      <c r="B55" s="18">
        <v>1</v>
      </c>
      <c r="C55" s="18">
        <v>128</v>
      </c>
      <c r="D55" s="18">
        <v>7</v>
      </c>
      <c r="E55" s="18">
        <v>78</v>
      </c>
      <c r="F55" s="18">
        <v>375</v>
      </c>
      <c r="G55" s="18"/>
      <c r="H55" s="19"/>
      <c r="I55" s="18">
        <f t="shared" si="0"/>
        <v>327.19999999998254</v>
      </c>
      <c r="J55" s="18">
        <f t="shared" si="1"/>
        <v>327.19999999998254</v>
      </c>
    </row>
    <row r="56" spans="1:10" x14ac:dyDescent="0.3">
      <c r="A56" s="15" t="s">
        <v>49</v>
      </c>
      <c r="B56" s="16">
        <v>57</v>
      </c>
      <c r="C56" s="16">
        <v>125</v>
      </c>
      <c r="D56" s="16">
        <v>109</v>
      </c>
      <c r="E56" s="16">
        <v>129</v>
      </c>
      <c r="F56" s="16">
        <v>358</v>
      </c>
      <c r="G56" s="16"/>
      <c r="H56" s="17"/>
      <c r="I56" s="16">
        <f t="shared" si="0"/>
        <v>337.40000000000873</v>
      </c>
      <c r="J56" s="16">
        <f t="shared" si="1"/>
        <v>337.40000000000873</v>
      </c>
    </row>
    <row r="57" spans="1:10" x14ac:dyDescent="0.3">
      <c r="A57" s="14" t="s">
        <v>50</v>
      </c>
      <c r="B57" s="18">
        <v>352</v>
      </c>
      <c r="C57" s="18">
        <v>180</v>
      </c>
      <c r="D57" s="18">
        <v>23</v>
      </c>
      <c r="E57" s="18">
        <v>401</v>
      </c>
      <c r="F57" s="18">
        <v>344</v>
      </c>
      <c r="G57" s="18"/>
      <c r="H57" s="19"/>
      <c r="I57" s="18">
        <f t="shared" si="0"/>
        <v>321.5</v>
      </c>
      <c r="J57" s="18">
        <f t="shared" si="1"/>
        <v>321.5</v>
      </c>
    </row>
    <row r="58" spans="1:10" x14ac:dyDescent="0.3">
      <c r="A58" s="15" t="s">
        <v>51</v>
      </c>
      <c r="B58" s="16">
        <v>281</v>
      </c>
      <c r="C58" s="16">
        <v>243</v>
      </c>
      <c r="D58" s="16">
        <v>107</v>
      </c>
      <c r="E58" s="16">
        <v>256</v>
      </c>
      <c r="F58" s="16">
        <v>314</v>
      </c>
      <c r="G58" s="16"/>
      <c r="H58" s="17"/>
      <c r="I58" s="16">
        <f t="shared" si="0"/>
        <v>263.90000000000146</v>
      </c>
      <c r="J58" s="16">
        <f t="shared" si="1"/>
        <v>263.90000000000146</v>
      </c>
    </row>
    <row r="59" spans="1:10" ht="21.6" x14ac:dyDescent="0.3">
      <c r="A59" s="14" t="s">
        <v>52</v>
      </c>
      <c r="B59" s="18">
        <v>1010</v>
      </c>
      <c r="C59" s="18">
        <v>525</v>
      </c>
      <c r="D59" s="18">
        <v>958</v>
      </c>
      <c r="E59" s="18">
        <v>836</v>
      </c>
      <c r="F59" s="18">
        <v>241</v>
      </c>
      <c r="G59" s="18"/>
      <c r="H59" s="19"/>
      <c r="I59" s="18">
        <f t="shared" si="0"/>
        <v>345.89999999999418</v>
      </c>
      <c r="J59" s="18">
        <f t="shared" si="1"/>
        <v>345.89999999999418</v>
      </c>
    </row>
    <row r="60" spans="1:10" x14ac:dyDescent="0.3">
      <c r="A60" s="15" t="s">
        <v>53</v>
      </c>
      <c r="B60" s="16">
        <v>26</v>
      </c>
      <c r="C60" s="16">
        <v>20</v>
      </c>
      <c r="D60" s="16">
        <v>20</v>
      </c>
      <c r="E60" s="16">
        <v>43</v>
      </c>
      <c r="F60" s="16">
        <v>221</v>
      </c>
      <c r="G60" s="16"/>
      <c r="H60" s="17"/>
      <c r="I60" s="16">
        <f t="shared" si="0"/>
        <v>189.89999999999418</v>
      </c>
      <c r="J60" s="16">
        <f t="shared" si="1"/>
        <v>189.89999999999418</v>
      </c>
    </row>
    <row r="61" spans="1:10" x14ac:dyDescent="0.3">
      <c r="A61" s="14" t="s">
        <v>54</v>
      </c>
      <c r="B61" s="18">
        <v>0</v>
      </c>
      <c r="C61" s="18">
        <v>0</v>
      </c>
      <c r="D61" s="18">
        <v>0</v>
      </c>
      <c r="E61" s="18">
        <v>0</v>
      </c>
      <c r="F61" s="20">
        <v>212</v>
      </c>
      <c r="G61" s="20"/>
      <c r="H61" s="21"/>
      <c r="I61" s="20">
        <f t="shared" si="0"/>
        <v>169.59999999999127</v>
      </c>
      <c r="J61" s="20">
        <f t="shared" si="1"/>
        <v>169.59999999999127</v>
      </c>
    </row>
    <row r="62" spans="1:10" x14ac:dyDescent="0.3">
      <c r="A62" s="15" t="s">
        <v>55</v>
      </c>
      <c r="B62" s="16">
        <v>0</v>
      </c>
      <c r="C62" s="16">
        <v>667</v>
      </c>
      <c r="D62" s="16">
        <v>0</v>
      </c>
      <c r="E62" s="16">
        <v>0</v>
      </c>
      <c r="F62" s="16">
        <v>178</v>
      </c>
      <c r="G62" s="16"/>
      <c r="H62" s="17"/>
      <c r="I62" s="16">
        <f t="shared" si="0"/>
        <v>75.69999999999709</v>
      </c>
      <c r="J62" s="16">
        <f t="shared" si="1"/>
        <v>75.69999999999709</v>
      </c>
    </row>
    <row r="63" spans="1:10" x14ac:dyDescent="0.3">
      <c r="A63" s="14" t="s">
        <v>56</v>
      </c>
      <c r="B63" s="18">
        <v>0</v>
      </c>
      <c r="C63" s="18">
        <v>0</v>
      </c>
      <c r="D63" s="18">
        <v>0</v>
      </c>
      <c r="E63" s="18">
        <v>0</v>
      </c>
      <c r="F63" s="20">
        <v>164</v>
      </c>
      <c r="G63" s="20"/>
      <c r="H63" s="21"/>
      <c r="I63" s="20">
        <f t="shared" si="0"/>
        <v>131.19999999999709</v>
      </c>
      <c r="J63" s="20">
        <f t="shared" si="1"/>
        <v>131.19999999999709</v>
      </c>
    </row>
    <row r="64" spans="1:10" x14ac:dyDescent="0.3">
      <c r="A64" s="15" t="s">
        <v>57</v>
      </c>
      <c r="B64" s="16">
        <v>219</v>
      </c>
      <c r="C64" s="16">
        <v>204</v>
      </c>
      <c r="D64" s="16">
        <v>128</v>
      </c>
      <c r="E64" s="16">
        <v>179</v>
      </c>
      <c r="F64" s="16">
        <v>163</v>
      </c>
      <c r="G64" s="16"/>
      <c r="H64" s="17"/>
      <c r="I64" s="16">
        <f t="shared" si="0"/>
        <v>137.5</v>
      </c>
      <c r="J64" s="16">
        <f t="shared" si="1"/>
        <v>137.5</v>
      </c>
    </row>
    <row r="65" spans="1:10" x14ac:dyDescent="0.3">
      <c r="A65" s="14" t="s">
        <v>58</v>
      </c>
      <c r="B65" s="18">
        <v>0</v>
      </c>
      <c r="C65" s="18">
        <v>168</v>
      </c>
      <c r="D65" s="18">
        <v>260</v>
      </c>
      <c r="E65" s="18">
        <v>197</v>
      </c>
      <c r="F65" s="18">
        <v>127</v>
      </c>
      <c r="G65" s="18"/>
      <c r="H65" s="19"/>
      <c r="I65" s="18">
        <f t="shared" si="0"/>
        <v>235.30000000000291</v>
      </c>
      <c r="J65" s="18">
        <f t="shared" si="1"/>
        <v>235.30000000000291</v>
      </c>
    </row>
    <row r="66" spans="1:10" x14ac:dyDescent="0.3">
      <c r="A66" s="15" t="s">
        <v>59</v>
      </c>
      <c r="B66" s="16">
        <v>0</v>
      </c>
      <c r="C66" s="16"/>
      <c r="D66" s="16">
        <v>0</v>
      </c>
      <c r="E66" s="22">
        <v>10</v>
      </c>
      <c r="F66" s="22">
        <v>126</v>
      </c>
      <c r="G66" s="22"/>
      <c r="H66" s="23"/>
      <c r="I66" s="22">
        <f t="shared" si="0"/>
        <v>105.65714285714785</v>
      </c>
      <c r="J66" s="22" t="e">
        <f t="shared" si="1"/>
        <v>#VALUE!</v>
      </c>
    </row>
    <row r="67" spans="1:10" x14ac:dyDescent="0.3">
      <c r="A67" s="14" t="s">
        <v>60</v>
      </c>
      <c r="B67" s="18">
        <v>627</v>
      </c>
      <c r="C67" s="18">
        <v>352</v>
      </c>
      <c r="D67" s="18">
        <v>145</v>
      </c>
      <c r="E67" s="18">
        <v>75</v>
      </c>
      <c r="F67" s="18">
        <v>101</v>
      </c>
      <c r="G67" s="18"/>
      <c r="H67" s="19"/>
      <c r="I67" s="18">
        <f t="shared" si="0"/>
        <v>-138.70000000001164</v>
      </c>
      <c r="J67" s="18">
        <f t="shared" si="1"/>
        <v>-138.70000000001164</v>
      </c>
    </row>
    <row r="68" spans="1:10" x14ac:dyDescent="0.3">
      <c r="A68" s="15" t="s">
        <v>61</v>
      </c>
      <c r="B68" s="16">
        <v>67</v>
      </c>
      <c r="C68" s="16">
        <v>80</v>
      </c>
      <c r="D68" s="16">
        <v>83</v>
      </c>
      <c r="E68" s="16">
        <v>103</v>
      </c>
      <c r="F68" s="16">
        <v>94</v>
      </c>
      <c r="G68" s="16"/>
      <c r="H68" s="17"/>
      <c r="I68" s="16">
        <f t="shared" si="0"/>
        <v>108.5</v>
      </c>
      <c r="J68" s="16">
        <f t="shared" si="1"/>
        <v>108.5</v>
      </c>
    </row>
    <row r="69" spans="1:10" x14ac:dyDescent="0.3">
      <c r="A69" s="14" t="s">
        <v>62</v>
      </c>
      <c r="B69" s="18">
        <v>205</v>
      </c>
      <c r="C69" s="18">
        <v>42</v>
      </c>
      <c r="D69" s="18">
        <v>152</v>
      </c>
      <c r="E69" s="18">
        <v>74</v>
      </c>
      <c r="F69" s="18">
        <v>94</v>
      </c>
      <c r="G69" s="18"/>
      <c r="H69" s="19"/>
      <c r="I69" s="18">
        <f t="shared" si="0"/>
        <v>56.400000000001455</v>
      </c>
      <c r="J69" s="18">
        <f t="shared" si="1"/>
        <v>56.400000000001455</v>
      </c>
    </row>
    <row r="70" spans="1:10" ht="21.6" x14ac:dyDescent="0.3">
      <c r="A70" s="15" t="s">
        <v>63</v>
      </c>
      <c r="B70" s="16">
        <v>1099</v>
      </c>
      <c r="C70" s="16">
        <v>2095</v>
      </c>
      <c r="D70" s="16">
        <v>4629</v>
      </c>
      <c r="E70" s="16">
        <v>950</v>
      </c>
      <c r="F70" s="16">
        <v>91</v>
      </c>
      <c r="G70" s="16"/>
      <c r="H70" s="17"/>
      <c r="I70" s="16">
        <f t="shared" si="0"/>
        <v>824.5</v>
      </c>
      <c r="J70" s="16">
        <f t="shared" si="1"/>
        <v>824.5</v>
      </c>
    </row>
    <row r="71" spans="1:10" x14ac:dyDescent="0.3">
      <c r="A71" s="14" t="s">
        <v>64</v>
      </c>
      <c r="B71" s="18">
        <v>44</v>
      </c>
      <c r="C71" s="18">
        <v>25</v>
      </c>
      <c r="D71" s="18">
        <v>151</v>
      </c>
      <c r="E71" s="18">
        <v>43</v>
      </c>
      <c r="F71" s="18">
        <v>84</v>
      </c>
      <c r="G71" s="18"/>
      <c r="H71" s="19"/>
      <c r="I71" s="18">
        <f t="shared" si="0"/>
        <v>98.80000000000291</v>
      </c>
      <c r="J71" s="18">
        <f t="shared" si="1"/>
        <v>98.80000000000291</v>
      </c>
    </row>
    <row r="72" spans="1:10" x14ac:dyDescent="0.3">
      <c r="A72" s="15" t="s">
        <v>65</v>
      </c>
      <c r="B72" s="16">
        <v>2</v>
      </c>
      <c r="C72" s="16">
        <v>22</v>
      </c>
      <c r="D72" s="16">
        <v>51</v>
      </c>
      <c r="E72" s="16">
        <v>244</v>
      </c>
      <c r="F72" s="16">
        <v>82</v>
      </c>
      <c r="G72" s="16"/>
      <c r="H72" s="17"/>
      <c r="I72" s="16">
        <f t="shared" si="0"/>
        <v>194.80000000000291</v>
      </c>
      <c r="J72" s="16">
        <f t="shared" si="1"/>
        <v>194.80000000000291</v>
      </c>
    </row>
    <row r="73" spans="1:10" x14ac:dyDescent="0.3">
      <c r="A73" s="14" t="s">
        <v>66</v>
      </c>
      <c r="B73" s="18">
        <v>0</v>
      </c>
      <c r="C73" s="18">
        <v>3</v>
      </c>
      <c r="D73" s="18">
        <v>0</v>
      </c>
      <c r="E73" s="18">
        <v>2</v>
      </c>
      <c r="F73" s="18">
        <v>81</v>
      </c>
      <c r="G73" s="18"/>
      <c r="H73" s="19"/>
      <c r="I73" s="18">
        <f t="shared" si="0"/>
        <v>65.5</v>
      </c>
      <c r="J73" s="18">
        <f t="shared" si="1"/>
        <v>65.5</v>
      </c>
    </row>
    <row r="74" spans="1:10" x14ac:dyDescent="0.3">
      <c r="A74" s="15" t="s">
        <v>67</v>
      </c>
      <c r="B74" s="16">
        <v>165</v>
      </c>
      <c r="C74" s="16">
        <v>21</v>
      </c>
      <c r="D74" s="16">
        <v>53</v>
      </c>
      <c r="E74" s="16">
        <v>58</v>
      </c>
      <c r="F74" s="16">
        <v>45</v>
      </c>
      <c r="G74" s="16"/>
      <c r="H74" s="17"/>
      <c r="I74" s="16">
        <f t="shared" si="0"/>
        <v>7.5</v>
      </c>
      <c r="J74" s="16">
        <f t="shared" si="1"/>
        <v>7.5</v>
      </c>
    </row>
    <row r="75" spans="1:10" x14ac:dyDescent="0.3">
      <c r="A75" s="14" t="s">
        <v>68</v>
      </c>
      <c r="B75" s="18">
        <v>2</v>
      </c>
      <c r="C75" s="18">
        <v>42</v>
      </c>
      <c r="D75" s="18">
        <v>62</v>
      </c>
      <c r="E75" s="18">
        <v>10</v>
      </c>
      <c r="F75" s="18">
        <v>38</v>
      </c>
      <c r="G75" s="18"/>
      <c r="H75" s="19"/>
      <c r="I75" s="18">
        <f t="shared" si="0"/>
        <v>42.800000000000182</v>
      </c>
      <c r="J75" s="18">
        <f t="shared" si="1"/>
        <v>42.800000000000182</v>
      </c>
    </row>
    <row r="76" spans="1:10" x14ac:dyDescent="0.3">
      <c r="A76" s="15" t="s">
        <v>69</v>
      </c>
      <c r="B76" s="16"/>
      <c r="C76" s="16">
        <v>0</v>
      </c>
      <c r="D76" s="16">
        <v>0</v>
      </c>
      <c r="E76" s="16">
        <v>0</v>
      </c>
      <c r="F76" s="22">
        <v>34</v>
      </c>
      <c r="G76" s="22"/>
      <c r="H76" s="23"/>
      <c r="I76" s="22">
        <f t="shared" si="0"/>
        <v>34</v>
      </c>
      <c r="J76" s="22" t="e">
        <f t="shared" si="1"/>
        <v>#VALUE!</v>
      </c>
    </row>
    <row r="77" spans="1:10" ht="21.6" x14ac:dyDescent="0.3">
      <c r="A77" s="14" t="s">
        <v>70</v>
      </c>
      <c r="B77" s="18">
        <v>0</v>
      </c>
      <c r="C77" s="18">
        <v>2</v>
      </c>
      <c r="D77" s="18">
        <v>100</v>
      </c>
      <c r="E77" s="18">
        <v>6</v>
      </c>
      <c r="F77" s="18">
        <v>23</v>
      </c>
      <c r="G77" s="18"/>
      <c r="H77" s="19"/>
      <c r="I77" s="18">
        <f t="shared" si="0"/>
        <v>41.200000000000728</v>
      </c>
      <c r="J77" s="18">
        <f t="shared" si="1"/>
        <v>41.200000000000728</v>
      </c>
    </row>
    <row r="78" spans="1:10" x14ac:dyDescent="0.3">
      <c r="A78" s="15" t="s">
        <v>71</v>
      </c>
      <c r="B78" s="16">
        <v>0</v>
      </c>
      <c r="C78" s="16">
        <v>0</v>
      </c>
      <c r="D78" s="16">
        <v>4</v>
      </c>
      <c r="E78" s="16">
        <v>3</v>
      </c>
      <c r="F78" s="16">
        <v>23</v>
      </c>
      <c r="G78" s="16"/>
      <c r="H78" s="17"/>
      <c r="I78" s="16">
        <f t="shared" si="0"/>
        <v>20.700000000000728</v>
      </c>
      <c r="J78" s="16">
        <f t="shared" si="1"/>
        <v>20.700000000000728</v>
      </c>
    </row>
    <row r="79" spans="1:10" x14ac:dyDescent="0.3">
      <c r="A79" s="14" t="s">
        <v>72</v>
      </c>
      <c r="B79" s="18">
        <v>5</v>
      </c>
      <c r="C79" s="18">
        <v>56</v>
      </c>
      <c r="D79" s="18">
        <v>2</v>
      </c>
      <c r="E79" s="18">
        <v>60</v>
      </c>
      <c r="F79" s="18">
        <v>15</v>
      </c>
      <c r="G79" s="18"/>
      <c r="H79" s="19"/>
      <c r="I79" s="18">
        <f t="shared" si="0"/>
        <v>34.800000000000182</v>
      </c>
      <c r="J79" s="18">
        <f t="shared" si="1"/>
        <v>34.800000000000182</v>
      </c>
    </row>
    <row r="80" spans="1:10" x14ac:dyDescent="0.3">
      <c r="A80" s="15" t="s">
        <v>73</v>
      </c>
      <c r="B80" s="16">
        <v>10</v>
      </c>
      <c r="C80" s="16">
        <v>6</v>
      </c>
      <c r="D80" s="16">
        <v>4</v>
      </c>
      <c r="E80" s="16">
        <v>2</v>
      </c>
      <c r="F80" s="16">
        <v>10</v>
      </c>
      <c r="G80" s="16"/>
      <c r="H80" s="17"/>
      <c r="I80" s="16">
        <f t="shared" ref="I80:I82" si="2">FORECAST($G$14,B80:F80,$B$14:$F$14)</f>
        <v>5.1999999999999318</v>
      </c>
      <c r="J80" s="16">
        <f t="shared" ref="J80:J127" si="3">TREND(B80:F80,$B$14:$F$14,$G$14)</f>
        <v>5.1999999999999318</v>
      </c>
    </row>
    <row r="81" spans="1:10" x14ac:dyDescent="0.3">
      <c r="A81" s="14" t="s">
        <v>74</v>
      </c>
      <c r="B81" s="18">
        <v>33</v>
      </c>
      <c r="C81" s="18">
        <v>2</v>
      </c>
      <c r="D81" s="18">
        <v>2</v>
      </c>
      <c r="E81" s="18">
        <v>0</v>
      </c>
      <c r="F81" s="18">
        <v>9</v>
      </c>
      <c r="G81" s="18"/>
      <c r="H81" s="19"/>
      <c r="I81" s="18">
        <f t="shared" si="2"/>
        <v>-5.7999999999992724</v>
      </c>
      <c r="J81" s="18">
        <f t="shared" si="3"/>
        <v>-5.7999999999992724</v>
      </c>
    </row>
    <row r="82" spans="1:10" x14ac:dyDescent="0.3">
      <c r="A82" s="15" t="s">
        <v>75</v>
      </c>
      <c r="B82" s="16">
        <v>0</v>
      </c>
      <c r="C82" s="16">
        <v>0</v>
      </c>
      <c r="D82" s="16">
        <v>0</v>
      </c>
      <c r="E82" s="16">
        <v>0</v>
      </c>
      <c r="F82" s="22">
        <v>4</v>
      </c>
      <c r="G82" s="22"/>
      <c r="H82" s="23"/>
      <c r="I82" s="22">
        <f t="shared" si="2"/>
        <v>3.2000000000000455</v>
      </c>
      <c r="J82" s="22">
        <f t="shared" si="3"/>
        <v>3.2000000000000455</v>
      </c>
    </row>
    <row r="83" spans="1:10" x14ac:dyDescent="0.3">
      <c r="A83" s="14" t="s">
        <v>76</v>
      </c>
      <c r="B83" s="18">
        <v>0</v>
      </c>
      <c r="C83" s="18">
        <v>0</v>
      </c>
      <c r="D83" s="18">
        <v>21</v>
      </c>
      <c r="E83" s="18">
        <v>19</v>
      </c>
      <c r="F83" s="18">
        <v>3</v>
      </c>
      <c r="G83" s="18"/>
      <c r="H83" s="19"/>
      <c r="I83" s="18"/>
      <c r="J83" s="18">
        <f t="shared" si="3"/>
        <v>16.100000000000364</v>
      </c>
    </row>
    <row r="84" spans="1:10" ht="21.6" x14ac:dyDescent="0.3">
      <c r="A84" s="15" t="s">
        <v>77</v>
      </c>
      <c r="B84" s="16">
        <v>712</v>
      </c>
      <c r="C84" s="16">
        <v>1006</v>
      </c>
      <c r="D84" s="16">
        <v>144</v>
      </c>
      <c r="E84" s="16">
        <v>1</v>
      </c>
      <c r="F84" s="16">
        <v>3</v>
      </c>
      <c r="G84" s="16"/>
      <c r="H84" s="17"/>
      <c r="I84" s="16"/>
      <c r="J84" s="16">
        <f t="shared" si="3"/>
        <v>-353.70000000001164</v>
      </c>
    </row>
    <row r="85" spans="1:10" x14ac:dyDescent="0.3">
      <c r="A85" s="14" t="s">
        <v>78</v>
      </c>
      <c r="B85" s="18">
        <v>1</v>
      </c>
      <c r="C85" s="18">
        <v>4</v>
      </c>
      <c r="D85" s="18">
        <v>1</v>
      </c>
      <c r="E85" s="18">
        <v>1</v>
      </c>
      <c r="F85" s="18">
        <v>3</v>
      </c>
      <c r="G85" s="18"/>
      <c r="H85" s="19"/>
      <c r="I85" s="18"/>
      <c r="J85" s="18">
        <f t="shared" si="3"/>
        <v>2.3000000000000114</v>
      </c>
    </row>
    <row r="86" spans="1:10" x14ac:dyDescent="0.3">
      <c r="A86" s="15" t="s">
        <v>79</v>
      </c>
      <c r="B86" s="16">
        <v>0</v>
      </c>
      <c r="C86" s="16">
        <v>0</v>
      </c>
      <c r="D86" s="16">
        <v>0</v>
      </c>
      <c r="E86" s="16">
        <v>0</v>
      </c>
      <c r="F86" s="22">
        <v>2</v>
      </c>
      <c r="G86" s="22"/>
      <c r="H86" s="23"/>
      <c r="I86" s="22"/>
      <c r="J86" s="22">
        <f t="shared" si="3"/>
        <v>1.6000000000000227</v>
      </c>
    </row>
    <row r="87" spans="1:10" x14ac:dyDescent="0.3">
      <c r="A87" s="14" t="s">
        <v>80</v>
      </c>
      <c r="B87" s="18"/>
      <c r="C87" s="18"/>
      <c r="D87" s="18"/>
      <c r="E87" s="18"/>
      <c r="F87" s="20">
        <v>1</v>
      </c>
      <c r="G87" s="20"/>
      <c r="H87" s="21"/>
      <c r="I87" s="20"/>
      <c r="J87" s="20" t="e">
        <f t="shared" si="3"/>
        <v>#VALUE!</v>
      </c>
    </row>
    <row r="88" spans="1:10" ht="21.6" x14ac:dyDescent="0.3">
      <c r="A88" s="15" t="s">
        <v>81</v>
      </c>
      <c r="B88" s="16">
        <v>0</v>
      </c>
      <c r="C88" s="16">
        <v>0</v>
      </c>
      <c r="D88" s="16">
        <v>0</v>
      </c>
      <c r="E88" s="16">
        <v>1</v>
      </c>
      <c r="F88" s="16">
        <v>1</v>
      </c>
      <c r="G88" s="16"/>
      <c r="H88" s="17"/>
      <c r="I88" s="16"/>
      <c r="J88" s="16">
        <f t="shared" si="3"/>
        <v>1.2999999999999545</v>
      </c>
    </row>
    <row r="89" spans="1:10" ht="21.6" x14ac:dyDescent="0.3">
      <c r="A89" s="14" t="s">
        <v>82</v>
      </c>
      <c r="B89" s="18">
        <v>125</v>
      </c>
      <c r="C89" s="18">
        <v>0</v>
      </c>
      <c r="D89" s="18">
        <v>0</v>
      </c>
      <c r="E89" s="18">
        <v>3</v>
      </c>
      <c r="F89" s="18">
        <v>1</v>
      </c>
      <c r="G89" s="18"/>
      <c r="H89" s="19"/>
      <c r="I89" s="18"/>
      <c r="J89" s="18">
        <f t="shared" si="3"/>
        <v>-47.69999999999709</v>
      </c>
    </row>
    <row r="90" spans="1:10" x14ac:dyDescent="0.3">
      <c r="A90" s="15" t="s">
        <v>83</v>
      </c>
      <c r="B90" s="16">
        <v>0</v>
      </c>
      <c r="C90" s="16">
        <v>0</v>
      </c>
      <c r="D90" s="16">
        <v>0</v>
      </c>
      <c r="E90" s="16">
        <v>0</v>
      </c>
      <c r="F90" s="16">
        <v>1</v>
      </c>
      <c r="G90" s="16"/>
      <c r="H90" s="17"/>
      <c r="I90" s="16"/>
      <c r="J90" s="16">
        <f t="shared" si="3"/>
        <v>0.80000000000001137</v>
      </c>
    </row>
    <row r="91" spans="1:10" x14ac:dyDescent="0.3">
      <c r="A91" s="14" t="s">
        <v>84</v>
      </c>
      <c r="B91" s="18"/>
      <c r="C91" s="18">
        <v>0</v>
      </c>
      <c r="D91" s="18">
        <v>0</v>
      </c>
      <c r="E91" s="18">
        <v>0</v>
      </c>
      <c r="F91" s="18">
        <v>1</v>
      </c>
      <c r="G91" s="18"/>
      <c r="H91" s="19"/>
      <c r="I91" s="18"/>
      <c r="J91" s="18" t="e">
        <f t="shared" si="3"/>
        <v>#VALUE!</v>
      </c>
    </row>
    <row r="92" spans="1:10" x14ac:dyDescent="0.3">
      <c r="A92" s="15" t="s">
        <v>85</v>
      </c>
      <c r="B92" s="16">
        <v>10</v>
      </c>
      <c r="C92" s="16">
        <v>25</v>
      </c>
      <c r="D92" s="16">
        <v>4</v>
      </c>
      <c r="E92" s="16">
        <v>0</v>
      </c>
      <c r="F92" s="16">
        <v>0</v>
      </c>
      <c r="G92" s="16"/>
      <c r="H92" s="17"/>
      <c r="I92" s="16"/>
      <c r="J92" s="16">
        <f t="shared" si="3"/>
        <v>-5.7000000000007276</v>
      </c>
    </row>
    <row r="93" spans="1:10" x14ac:dyDescent="0.3">
      <c r="A93" s="14" t="s">
        <v>86</v>
      </c>
      <c r="B93" s="18">
        <v>1</v>
      </c>
      <c r="C93" s="18">
        <v>0</v>
      </c>
      <c r="D93" s="18">
        <v>0</v>
      </c>
      <c r="E93" s="18">
        <v>0</v>
      </c>
      <c r="F93" s="18">
        <v>0</v>
      </c>
      <c r="G93" s="18"/>
      <c r="H93" s="19"/>
      <c r="I93" s="18"/>
      <c r="J93" s="18">
        <f t="shared" si="3"/>
        <v>-0.40000000000003411</v>
      </c>
    </row>
    <row r="94" spans="1:10" ht="31.8" x14ac:dyDescent="0.3">
      <c r="A94" s="15" t="s">
        <v>87</v>
      </c>
      <c r="B94" s="16">
        <v>0</v>
      </c>
      <c r="C94" s="16">
        <v>0</v>
      </c>
      <c r="D94" s="16">
        <v>24</v>
      </c>
      <c r="E94" s="16">
        <v>0</v>
      </c>
      <c r="F94" s="16">
        <v>0</v>
      </c>
      <c r="G94" s="16"/>
      <c r="H94" s="17"/>
      <c r="I94" s="16"/>
      <c r="J94" s="16">
        <f t="shared" si="3"/>
        <v>4.8000000000000007</v>
      </c>
    </row>
    <row r="95" spans="1:10" x14ac:dyDescent="0.3">
      <c r="A95" s="14" t="s">
        <v>88</v>
      </c>
      <c r="B95" s="18">
        <v>0</v>
      </c>
      <c r="C95" s="18">
        <v>0</v>
      </c>
      <c r="D95" s="18">
        <v>1</v>
      </c>
      <c r="E95" s="18">
        <v>0</v>
      </c>
      <c r="F95" s="18">
        <v>0</v>
      </c>
      <c r="G95" s="18"/>
      <c r="H95" s="19"/>
      <c r="I95" s="18"/>
      <c r="J95" s="18">
        <f t="shared" si="3"/>
        <v>0.20000000000000004</v>
      </c>
    </row>
    <row r="96" spans="1:10" x14ac:dyDescent="0.3">
      <c r="A96" s="15" t="s">
        <v>89</v>
      </c>
      <c r="B96" s="16">
        <v>0</v>
      </c>
      <c r="C96" s="16">
        <v>2</v>
      </c>
      <c r="D96" s="16">
        <v>0</v>
      </c>
      <c r="E96" s="16">
        <v>0</v>
      </c>
      <c r="F96" s="16">
        <v>0</v>
      </c>
      <c r="G96" s="16"/>
      <c r="H96" s="17"/>
      <c r="I96" s="16"/>
      <c r="J96" s="16">
        <f t="shared" si="3"/>
        <v>-0.20000000000004547</v>
      </c>
    </row>
    <row r="97" spans="1:10" x14ac:dyDescent="0.3">
      <c r="A97" s="14" t="s">
        <v>90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/>
      <c r="H97" s="19"/>
      <c r="I97" s="18">
        <v>0</v>
      </c>
      <c r="J97" s="18">
        <f t="shared" si="3"/>
        <v>0</v>
      </c>
    </row>
    <row r="98" spans="1:10" x14ac:dyDescent="0.3">
      <c r="A98" s="15" t="s">
        <v>91</v>
      </c>
      <c r="B98" s="16">
        <v>0</v>
      </c>
      <c r="C98" s="16"/>
      <c r="D98" s="16"/>
      <c r="E98" s="16">
        <v>0</v>
      </c>
      <c r="F98" s="16">
        <v>0</v>
      </c>
      <c r="G98" s="16"/>
      <c r="H98" s="17"/>
      <c r="I98" s="16"/>
      <c r="J98" s="16" t="e">
        <f t="shared" si="3"/>
        <v>#VALUE!</v>
      </c>
    </row>
    <row r="99" spans="1:10" x14ac:dyDescent="0.3">
      <c r="A99" s="14" t="s">
        <v>92</v>
      </c>
      <c r="B99" s="18">
        <v>1</v>
      </c>
      <c r="C99" s="18">
        <v>0</v>
      </c>
      <c r="D99" s="18">
        <v>0</v>
      </c>
      <c r="E99" s="18">
        <v>0</v>
      </c>
      <c r="F99" s="18">
        <v>0</v>
      </c>
      <c r="G99" s="18"/>
      <c r="H99" s="19"/>
      <c r="I99" s="18">
        <v>4</v>
      </c>
      <c r="J99" s="18">
        <f t="shared" si="3"/>
        <v>-0.40000000000003411</v>
      </c>
    </row>
    <row r="100" spans="1:10" x14ac:dyDescent="0.3">
      <c r="A100" s="15" t="s">
        <v>93</v>
      </c>
      <c r="B100" s="16">
        <v>0</v>
      </c>
      <c r="C100" s="16">
        <v>4</v>
      </c>
      <c r="D100" s="16">
        <v>0</v>
      </c>
      <c r="E100" s="16">
        <v>0</v>
      </c>
      <c r="F100" s="16">
        <v>0</v>
      </c>
      <c r="G100" s="16"/>
      <c r="H100" s="17"/>
      <c r="I100" s="16"/>
      <c r="J100" s="16">
        <f t="shared" si="3"/>
        <v>-0.40000000000009095</v>
      </c>
    </row>
    <row r="101" spans="1:10" x14ac:dyDescent="0.3">
      <c r="A101" s="14" t="s">
        <v>94</v>
      </c>
      <c r="B101" s="18">
        <v>7</v>
      </c>
      <c r="C101" s="18">
        <v>3</v>
      </c>
      <c r="D101" s="18">
        <v>0</v>
      </c>
      <c r="E101" s="18">
        <v>2</v>
      </c>
      <c r="F101" s="18">
        <v>0</v>
      </c>
      <c r="G101" s="18"/>
      <c r="H101" s="19"/>
      <c r="I101" s="18"/>
      <c r="J101" s="18">
        <f t="shared" si="3"/>
        <v>-2.0999999999999091</v>
      </c>
    </row>
    <row r="102" spans="1:10" x14ac:dyDescent="0.3">
      <c r="A102" s="15" t="s">
        <v>95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/>
      <c r="H102" s="17"/>
      <c r="I102" s="16"/>
      <c r="J102" s="16">
        <f t="shared" si="3"/>
        <v>0</v>
      </c>
    </row>
    <row r="103" spans="1:10" x14ac:dyDescent="0.3">
      <c r="A103" s="14" t="s">
        <v>96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/>
      <c r="H103" s="19"/>
      <c r="I103" s="18"/>
      <c r="J103" s="18">
        <f t="shared" si="3"/>
        <v>0</v>
      </c>
    </row>
    <row r="104" spans="1:10" x14ac:dyDescent="0.3">
      <c r="A104" s="15" t="s">
        <v>97</v>
      </c>
      <c r="B104" s="16">
        <v>0</v>
      </c>
      <c r="C104" s="16">
        <v>0</v>
      </c>
      <c r="D104" s="16">
        <v>78</v>
      </c>
      <c r="E104" s="16">
        <v>0</v>
      </c>
      <c r="F104" s="16">
        <v>0</v>
      </c>
      <c r="G104" s="16"/>
      <c r="H104" s="17"/>
      <c r="I104" s="16"/>
      <c r="J104" s="16">
        <f t="shared" si="3"/>
        <v>15.6</v>
      </c>
    </row>
    <row r="105" spans="1:10" x14ac:dyDescent="0.3">
      <c r="A105" s="14" t="s">
        <v>98</v>
      </c>
      <c r="B105" s="18">
        <v>1</v>
      </c>
      <c r="C105" s="18">
        <v>7</v>
      </c>
      <c r="D105" s="18">
        <v>15</v>
      </c>
      <c r="E105" s="18">
        <v>11</v>
      </c>
      <c r="F105" s="18">
        <v>0</v>
      </c>
      <c r="G105" s="18"/>
      <c r="H105" s="19"/>
      <c r="I105" s="18"/>
      <c r="J105" s="18">
        <f t="shared" si="3"/>
        <v>7.4000000000000341</v>
      </c>
    </row>
    <row r="106" spans="1:10" x14ac:dyDescent="0.3">
      <c r="A106" s="15" t="s">
        <v>99</v>
      </c>
      <c r="B106" s="16">
        <v>0</v>
      </c>
      <c r="C106" s="16">
        <v>1</v>
      </c>
      <c r="D106" s="16">
        <v>0</v>
      </c>
      <c r="E106" s="16">
        <v>0</v>
      </c>
      <c r="F106" s="16">
        <v>0</v>
      </c>
      <c r="G106" s="16"/>
      <c r="H106" s="17"/>
      <c r="I106" s="16"/>
      <c r="J106" s="16">
        <f t="shared" si="3"/>
        <v>-0.10000000000002274</v>
      </c>
    </row>
    <row r="107" spans="1:10" x14ac:dyDescent="0.3">
      <c r="A107" s="14" t="s">
        <v>100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/>
      <c r="H107" s="19"/>
      <c r="I107" s="18"/>
      <c r="J107" s="18">
        <f t="shared" si="3"/>
        <v>0</v>
      </c>
    </row>
    <row r="108" spans="1:10" x14ac:dyDescent="0.3">
      <c r="A108" s="15" t="s">
        <v>101</v>
      </c>
      <c r="B108" s="16">
        <v>1</v>
      </c>
      <c r="C108" s="16">
        <v>1</v>
      </c>
      <c r="D108" s="16">
        <v>0</v>
      </c>
      <c r="E108" s="16">
        <v>2</v>
      </c>
      <c r="F108" s="16">
        <v>0</v>
      </c>
      <c r="G108" s="16"/>
      <c r="H108" s="17"/>
      <c r="I108" s="16"/>
      <c r="J108" s="16">
        <f t="shared" si="3"/>
        <v>0.5</v>
      </c>
    </row>
    <row r="109" spans="1:10" x14ac:dyDescent="0.3">
      <c r="A109" s="14" t="s">
        <v>102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/>
      <c r="H109" s="19"/>
      <c r="I109" s="18"/>
      <c r="J109" s="18">
        <f t="shared" si="3"/>
        <v>0</v>
      </c>
    </row>
    <row r="110" spans="1:10" x14ac:dyDescent="0.3">
      <c r="A110" s="15" t="s">
        <v>103</v>
      </c>
      <c r="B110" s="16">
        <v>2</v>
      </c>
      <c r="C110" s="16">
        <v>3</v>
      </c>
      <c r="D110" s="16">
        <v>1</v>
      </c>
      <c r="E110" s="16">
        <v>0</v>
      </c>
      <c r="F110" s="16">
        <v>0</v>
      </c>
      <c r="G110" s="16"/>
      <c r="H110" s="17"/>
      <c r="I110" s="16">
        <v>0</v>
      </c>
      <c r="J110" s="16">
        <f t="shared" si="3"/>
        <v>-0.89999999999986358</v>
      </c>
    </row>
    <row r="111" spans="1:10" x14ac:dyDescent="0.3">
      <c r="A111" s="14" t="s">
        <v>104</v>
      </c>
      <c r="B111" s="18">
        <v>0</v>
      </c>
      <c r="C111" s="18">
        <v>1</v>
      </c>
      <c r="D111" s="18">
        <v>0</v>
      </c>
      <c r="E111" s="18">
        <v>0</v>
      </c>
      <c r="F111" s="18">
        <v>0</v>
      </c>
      <c r="G111" s="18"/>
      <c r="H111" s="19"/>
      <c r="I111" s="18"/>
      <c r="J111" s="18">
        <f t="shared" si="3"/>
        <v>-0.10000000000002274</v>
      </c>
    </row>
    <row r="112" spans="1:10" x14ac:dyDescent="0.3">
      <c r="A112" s="15" t="s">
        <v>105</v>
      </c>
      <c r="B112" s="16">
        <v>0</v>
      </c>
      <c r="C112" s="16">
        <v>0</v>
      </c>
      <c r="D112" s="16">
        <v>0</v>
      </c>
      <c r="E112" s="16">
        <v>3</v>
      </c>
      <c r="F112" s="16">
        <v>0</v>
      </c>
      <c r="G112" s="16"/>
      <c r="H112" s="17"/>
      <c r="I112" s="16"/>
      <c r="J112" s="16">
        <f t="shared" si="3"/>
        <v>1.5</v>
      </c>
    </row>
    <row r="113" spans="1:10" x14ac:dyDescent="0.3">
      <c r="A113" s="14" t="s">
        <v>106</v>
      </c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18"/>
      <c r="H113" s="19"/>
      <c r="I113" s="18">
        <v>54</v>
      </c>
      <c r="J113" s="18">
        <f t="shared" si="3"/>
        <v>0</v>
      </c>
    </row>
    <row r="114" spans="1:10" ht="21.6" x14ac:dyDescent="0.3">
      <c r="A114" s="15" t="s">
        <v>107</v>
      </c>
      <c r="B114" s="16">
        <v>0</v>
      </c>
      <c r="C114" s="16">
        <v>0</v>
      </c>
      <c r="D114" s="16">
        <v>21</v>
      </c>
      <c r="E114" s="16">
        <v>30</v>
      </c>
      <c r="F114" s="16">
        <v>0</v>
      </c>
      <c r="G114" s="16"/>
      <c r="H114" s="17"/>
      <c r="I114" s="16"/>
      <c r="J114" s="16">
        <f t="shared" si="3"/>
        <v>19.199999999999818</v>
      </c>
    </row>
    <row r="115" spans="1:10" x14ac:dyDescent="0.3">
      <c r="A115" s="14" t="s">
        <v>108</v>
      </c>
      <c r="B115" s="18">
        <v>0</v>
      </c>
      <c r="C115" s="18">
        <v>0</v>
      </c>
      <c r="D115" s="18">
        <v>0</v>
      </c>
      <c r="E115" s="18">
        <v>0</v>
      </c>
      <c r="F115" s="18"/>
      <c r="G115" s="18"/>
      <c r="H115" s="19"/>
      <c r="I115" s="18"/>
      <c r="J115" s="18" t="e">
        <f t="shared" si="3"/>
        <v>#VALUE!</v>
      </c>
    </row>
    <row r="116" spans="1:10" x14ac:dyDescent="0.3">
      <c r="A116" s="15" t="s">
        <v>109</v>
      </c>
      <c r="B116" s="16"/>
      <c r="C116" s="16"/>
      <c r="D116" s="16"/>
      <c r="E116" s="22">
        <v>6</v>
      </c>
      <c r="F116" s="16"/>
      <c r="G116" s="16"/>
      <c r="H116" s="17"/>
      <c r="I116" s="16"/>
      <c r="J116" s="16" t="e">
        <f t="shared" si="3"/>
        <v>#VALUE!</v>
      </c>
    </row>
    <row r="117" spans="1:10" x14ac:dyDescent="0.3">
      <c r="A117" s="14" t="s">
        <v>110</v>
      </c>
      <c r="B117" s="18"/>
      <c r="C117" s="18"/>
      <c r="D117" s="18"/>
      <c r="E117" s="20">
        <v>52</v>
      </c>
      <c r="F117" s="18"/>
      <c r="G117" s="18"/>
      <c r="H117" s="19"/>
      <c r="I117" s="18"/>
      <c r="J117" s="18" t="e">
        <f t="shared" si="3"/>
        <v>#VALUE!</v>
      </c>
    </row>
    <row r="118" spans="1:10" ht="21.6" x14ac:dyDescent="0.3">
      <c r="A118" s="15" t="s">
        <v>111</v>
      </c>
      <c r="B118" s="16">
        <v>0</v>
      </c>
      <c r="C118" s="16">
        <v>0</v>
      </c>
      <c r="D118" s="16">
        <v>0</v>
      </c>
      <c r="E118" s="22">
        <v>29</v>
      </c>
      <c r="F118" s="16"/>
      <c r="G118" s="16"/>
      <c r="H118" s="17"/>
      <c r="I118" s="16"/>
      <c r="J118" s="16" t="e">
        <f t="shared" si="3"/>
        <v>#VALUE!</v>
      </c>
    </row>
    <row r="119" spans="1:10" x14ac:dyDescent="0.3">
      <c r="A119" s="14" t="s">
        <v>112</v>
      </c>
      <c r="B119" s="18">
        <v>0</v>
      </c>
      <c r="C119" s="18"/>
      <c r="D119" s="20">
        <v>35</v>
      </c>
      <c r="E119" s="18"/>
      <c r="F119" s="18"/>
      <c r="G119" s="18"/>
      <c r="H119" s="19"/>
      <c r="I119" s="18"/>
      <c r="J119" s="18" t="e">
        <f t="shared" si="3"/>
        <v>#VALUE!</v>
      </c>
    </row>
    <row r="120" spans="1:10" x14ac:dyDescent="0.3">
      <c r="A120" s="15" t="s">
        <v>113</v>
      </c>
      <c r="B120" s="16"/>
      <c r="C120" s="16"/>
      <c r="D120" s="16"/>
      <c r="E120" s="22">
        <v>1</v>
      </c>
      <c r="F120" s="16"/>
      <c r="G120" s="16"/>
      <c r="H120" s="17"/>
      <c r="I120" s="16"/>
      <c r="J120" s="16" t="e">
        <f t="shared" si="3"/>
        <v>#VALUE!</v>
      </c>
    </row>
    <row r="121" spans="1:10" x14ac:dyDescent="0.3">
      <c r="A121" s="14" t="s">
        <v>114</v>
      </c>
      <c r="B121" s="18">
        <v>0</v>
      </c>
      <c r="C121" s="18">
        <v>0</v>
      </c>
      <c r="D121" s="18">
        <v>0</v>
      </c>
      <c r="E121" s="18">
        <v>0</v>
      </c>
      <c r="F121" s="18"/>
      <c r="G121" s="18"/>
      <c r="H121" s="19"/>
      <c r="I121" s="18"/>
      <c r="J121" s="18" t="e">
        <f t="shared" si="3"/>
        <v>#VALUE!</v>
      </c>
    </row>
    <row r="122" spans="1:10" ht="31.8" x14ac:dyDescent="0.3">
      <c r="A122" s="15" t="s">
        <v>115</v>
      </c>
      <c r="B122" s="16">
        <v>0</v>
      </c>
      <c r="C122" s="16">
        <v>2</v>
      </c>
      <c r="D122" s="16">
        <v>0</v>
      </c>
      <c r="E122" s="16">
        <v>24</v>
      </c>
      <c r="F122" s="16"/>
      <c r="G122" s="16"/>
      <c r="H122" s="17"/>
      <c r="I122" s="16"/>
      <c r="J122" s="16" t="e">
        <f t="shared" si="3"/>
        <v>#VALUE!</v>
      </c>
    </row>
    <row r="123" spans="1:10" x14ac:dyDescent="0.3">
      <c r="A123" s="14" t="s">
        <v>116</v>
      </c>
      <c r="B123" s="18"/>
      <c r="C123" s="18"/>
      <c r="D123" s="18"/>
      <c r="E123" s="18"/>
      <c r="F123" s="18"/>
      <c r="G123" s="18"/>
      <c r="H123" s="19"/>
      <c r="I123" s="18"/>
      <c r="J123" s="18" t="e">
        <f t="shared" si="3"/>
        <v>#VALUE!</v>
      </c>
    </row>
    <row r="124" spans="1:10" x14ac:dyDescent="0.3">
      <c r="A124" s="15" t="s">
        <v>117</v>
      </c>
      <c r="B124" s="24"/>
      <c r="C124" s="24"/>
      <c r="D124" s="24"/>
      <c r="E124" s="24"/>
      <c r="F124" s="24"/>
      <c r="G124" s="24"/>
      <c r="H124" s="17"/>
      <c r="I124" s="24"/>
      <c r="J124" s="24" t="e">
        <f t="shared" si="3"/>
        <v>#VALUE!</v>
      </c>
    </row>
    <row r="125" spans="1:10" ht="21.6" x14ac:dyDescent="0.3">
      <c r="A125" s="14" t="s">
        <v>118</v>
      </c>
      <c r="B125" s="25"/>
      <c r="C125" s="25"/>
      <c r="D125" s="26">
        <v>1</v>
      </c>
      <c r="E125" s="25"/>
      <c r="F125" s="25"/>
      <c r="G125" s="25"/>
      <c r="H125" s="19"/>
      <c r="I125" s="25"/>
      <c r="J125" s="25" t="e">
        <f t="shared" si="3"/>
        <v>#VALUE!</v>
      </c>
    </row>
    <row r="126" spans="1:10" x14ac:dyDescent="0.3">
      <c r="A126" s="15" t="s">
        <v>119</v>
      </c>
      <c r="B126" s="24"/>
      <c r="C126" s="24"/>
      <c r="D126" s="24"/>
      <c r="E126" s="27">
        <v>44</v>
      </c>
      <c r="F126" s="24"/>
      <c r="G126" s="24"/>
      <c r="H126" s="17"/>
      <c r="I126" s="24"/>
      <c r="J126" s="24" t="e">
        <f t="shared" si="3"/>
        <v>#VALUE!</v>
      </c>
    </row>
    <row r="127" spans="1:10" ht="21.6" x14ac:dyDescent="0.3">
      <c r="A127" s="14" t="s">
        <v>120</v>
      </c>
      <c r="B127" s="25"/>
      <c r="C127" s="25"/>
      <c r="D127" s="26">
        <v>5</v>
      </c>
      <c r="E127" s="26">
        <v>31</v>
      </c>
      <c r="F127" s="25"/>
      <c r="G127" s="25"/>
      <c r="H127" s="19"/>
      <c r="I127" s="25"/>
      <c r="J127" s="25" t="e">
        <f t="shared" si="3"/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EXPORTACIONES-1</vt:lpstr>
      <vt:lpstr>EXPORTACIONES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2019-03-16T02:34:48Z</dcterms:created>
  <dcterms:modified xsi:type="dcterms:W3CDTF">2019-03-16T14:43:38Z</dcterms:modified>
</cp:coreProperties>
</file>