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asds\電子センター(技術部)\TJ000\06他社授受_D\A_008_NSCS\02_共有情報\0298_個人フォルダ\zb109_nakamura\目標管理\2023\SMR工数モニター\"/>
    </mc:Choice>
  </mc:AlternateContent>
  <xr:revisionPtr revIDLastSave="0" documentId="13_ncr:1_{1913FBDB-4353-440C-937F-3B8C1F093BF5}" xr6:coauthVersionLast="47" xr6:coauthVersionMax="47" xr10:uidLastSave="{00000000-0000-0000-0000-000000000000}"/>
  <bookViews>
    <workbookView xWindow="-120" yWindow="-120" windowWidth="29040" windowHeight="15525" firstSheet="1" activeTab="5" xr2:uid="{549CD01E-4A24-4E7A-B7AC-A17503469783}"/>
  </bookViews>
  <sheets>
    <sheet name="Plotly生成グラフイメージ" sheetId="1" r:id="rId1"/>
    <sheet name="Summary" sheetId="2" r:id="rId2"/>
    <sheet name="各メンバーの作業工数情報" sheetId="4" r:id="rId3"/>
    <sheet name="数藤さん案" sheetId="6" r:id="rId4"/>
    <sheet name="小熊さん案" sheetId="7" r:id="rId5"/>
    <sheet name="案まとめ" sheetId="8" r:id="rId6"/>
    <sheet name="グラフ例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6" l="1"/>
  <c r="G80" i="6"/>
  <c r="G81" i="6"/>
  <c r="G82" i="6"/>
  <c r="L62" i="6" l="1"/>
  <c r="M62" i="6" s="1"/>
  <c r="Q62" i="6" s="1"/>
  <c r="L61" i="6"/>
  <c r="M61" i="6" s="1"/>
  <c r="Q61" i="6" s="1"/>
  <c r="L60" i="6"/>
  <c r="M60" i="6" s="1"/>
  <c r="Q60" i="6" s="1"/>
  <c r="L59" i="6"/>
  <c r="M59" i="6" s="1"/>
  <c r="Q59" i="6" s="1"/>
  <c r="L58" i="6"/>
  <c r="M58" i="6" s="1"/>
  <c r="Q58" i="6" s="1"/>
  <c r="L57" i="6"/>
  <c r="M57" i="6" s="1"/>
  <c r="Q57" i="6" s="1"/>
  <c r="F28" i="8" l="1"/>
  <c r="G28" i="8" s="1"/>
  <c r="G27" i="8"/>
  <c r="G26" i="8"/>
  <c r="G25" i="8"/>
  <c r="L19" i="8"/>
  <c r="M19" i="8" s="1"/>
  <c r="Q19" i="8" s="1"/>
  <c r="L18" i="8"/>
  <c r="M18" i="8" s="1"/>
  <c r="Q18" i="8" s="1"/>
  <c r="L17" i="8"/>
  <c r="M17" i="8" s="1"/>
  <c r="Q17" i="8" s="1"/>
  <c r="L16" i="8"/>
  <c r="M16" i="8" s="1"/>
  <c r="Q16" i="8" s="1"/>
  <c r="L15" i="8"/>
  <c r="M15" i="8" s="1"/>
  <c r="Q15" i="8" s="1"/>
  <c r="L14" i="8"/>
  <c r="M14" i="8" s="1"/>
  <c r="Q14" i="8" s="1"/>
  <c r="F49" i="7"/>
  <c r="G23" i="7"/>
  <c r="G24" i="7"/>
  <c r="G22" i="7"/>
  <c r="F25" i="7"/>
  <c r="G25" i="7" s="1"/>
  <c r="F51" i="7"/>
  <c r="F50" i="7"/>
  <c r="E36" i="7"/>
  <c r="F36" i="7" s="1"/>
  <c r="G36" i="7" s="1"/>
  <c r="I36" i="7" s="1"/>
  <c r="J36" i="7" s="1"/>
  <c r="H14" i="7"/>
  <c r="I14" i="7" s="1"/>
  <c r="M14" i="7" s="1"/>
  <c r="H13" i="7"/>
  <c r="I13" i="7" s="1"/>
  <c r="M13" i="7" s="1"/>
  <c r="H12" i="7"/>
  <c r="I12" i="7" s="1"/>
  <c r="M12" i="7" s="1"/>
  <c r="H11" i="7"/>
  <c r="I11" i="7" s="1"/>
  <c r="M11" i="7" s="1"/>
  <c r="H10" i="7"/>
  <c r="I10" i="7" s="1"/>
  <c r="M10" i="7" s="1"/>
  <c r="H9" i="7"/>
  <c r="I9" i="7" s="1"/>
  <c r="M9" i="7" s="1"/>
  <c r="F50" i="6"/>
  <c r="F49" i="6"/>
  <c r="F48" i="6"/>
  <c r="F47" i="6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J14" i="6"/>
  <c r="K14" i="6" s="1"/>
  <c r="N14" i="6" s="1"/>
  <c r="J13" i="6"/>
  <c r="K13" i="6" s="1"/>
  <c r="N13" i="6" s="1"/>
  <c r="J12" i="6"/>
  <c r="K12" i="6" s="1"/>
  <c r="N12" i="6" s="1"/>
  <c r="J11" i="6"/>
  <c r="K11" i="6" s="1"/>
  <c r="N11" i="6" s="1"/>
  <c r="J10" i="6"/>
  <c r="K10" i="6" s="1"/>
  <c r="N10" i="6" s="1"/>
  <c r="J9" i="6"/>
  <c r="K9" i="6" s="1"/>
  <c r="N9" i="6" s="1"/>
  <c r="I21" i="4"/>
  <c r="I20" i="4"/>
  <c r="I19" i="4"/>
  <c r="I18" i="4"/>
  <c r="I17" i="4"/>
  <c r="G10" i="2" l="1"/>
  <c r="H10" i="2" s="1"/>
  <c r="J10" i="2" s="1"/>
  <c r="G11" i="2"/>
  <c r="G12" i="2"/>
  <c r="H12" i="2" s="1"/>
  <c r="J12" i="2" s="1"/>
  <c r="G13" i="2"/>
  <c r="H13" i="2" s="1"/>
  <c r="J13" i="2" s="1"/>
  <c r="G14" i="2"/>
  <c r="H14" i="2" s="1"/>
  <c r="J14" i="2" s="1"/>
  <c r="H11" i="2"/>
  <c r="J11" i="2" s="1"/>
  <c r="G9" i="2"/>
  <c r="H9" i="2"/>
  <c r="J9" i="2" s="1"/>
  <c r="F10" i="2"/>
  <c r="F11" i="2"/>
  <c r="F12" i="2"/>
  <c r="F13" i="2"/>
  <c r="F14" i="2"/>
  <c r="F9" i="2"/>
</calcChain>
</file>

<file path=xl/sharedStrings.xml><?xml version="1.0" encoding="utf-8"?>
<sst xmlns="http://schemas.openxmlformats.org/spreadsheetml/2006/main" count="537" uniqueCount="183">
  <si>
    <t>TASK</t>
    <phoneticPr fontId="1"/>
  </si>
  <si>
    <t>PROGRESS</t>
    <phoneticPr fontId="1"/>
  </si>
  <si>
    <t>予定</t>
    <rPh sb="0" eb="2">
      <t>ヨテイ</t>
    </rPh>
    <phoneticPr fontId="1"/>
  </si>
  <si>
    <t>PRCOESS</t>
    <phoneticPr fontId="1"/>
  </si>
  <si>
    <t>P-01</t>
    <phoneticPr fontId="1"/>
  </si>
  <si>
    <t>M-01</t>
    <phoneticPr fontId="1"/>
  </si>
  <si>
    <t>PLAN</t>
    <phoneticPr fontId="1"/>
  </si>
  <si>
    <t>20h</t>
    <phoneticPr fontId="1"/>
  </si>
  <si>
    <t>10h</t>
    <phoneticPr fontId="1"/>
  </si>
  <si>
    <t>M-02</t>
    <phoneticPr fontId="1"/>
  </si>
  <si>
    <t>M-03</t>
  </si>
  <si>
    <t>M-03</t>
    <phoneticPr fontId="1"/>
  </si>
  <si>
    <t>各プロセスの進捗状況</t>
    <rPh sb="0" eb="1">
      <t>カク</t>
    </rPh>
    <rPh sb="6" eb="8">
      <t>シンチョク</t>
    </rPh>
    <rPh sb="8" eb="10">
      <t>ジョウキョウ</t>
    </rPh>
    <phoneticPr fontId="1"/>
  </si>
  <si>
    <t>SVN Fix</t>
    <phoneticPr fontId="1"/>
  </si>
  <si>
    <t>SMR Fix</t>
    <phoneticPr fontId="1"/>
  </si>
  <si>
    <t>着地</t>
    <rPh sb="0" eb="2">
      <t>チャクチ</t>
    </rPh>
    <phoneticPr fontId="1"/>
  </si>
  <si>
    <t>30h</t>
  </si>
  <si>
    <t>40h</t>
  </si>
  <si>
    <t>50h</t>
  </si>
  <si>
    <t>60h</t>
  </si>
  <si>
    <t>70h</t>
  </si>
  <si>
    <t>80h</t>
  </si>
  <si>
    <t>90h</t>
  </si>
  <si>
    <t>各プロセスの工数予実</t>
    <rPh sb="0" eb="1">
      <t>カク</t>
    </rPh>
    <rPh sb="6" eb="8">
      <t>コウスウ</t>
    </rPh>
    <rPh sb="8" eb="10">
      <t>ヨジツ</t>
    </rPh>
    <phoneticPr fontId="1"/>
  </si>
  <si>
    <t>各プロセスの作業日程</t>
    <rPh sb="0" eb="1">
      <t>カク</t>
    </rPh>
    <rPh sb="6" eb="8">
      <t>サギョウ</t>
    </rPh>
    <rPh sb="8" eb="10">
      <t>ニッテイ</t>
    </rPh>
    <phoneticPr fontId="1"/>
  </si>
  <si>
    <t>M-04</t>
  </si>
  <si>
    <t>M-05</t>
  </si>
  <si>
    <t>M-06</t>
  </si>
  <si>
    <t>M-07</t>
  </si>
  <si>
    <t>M-08</t>
  </si>
  <si>
    <t>M-09</t>
  </si>
  <si>
    <t>M-10</t>
  </si>
  <si>
    <t>M-11</t>
  </si>
  <si>
    <t>M-12</t>
  </si>
  <si>
    <t>M-13</t>
  </si>
  <si>
    <t>M-14</t>
  </si>
  <si>
    <t>CATEGORY</t>
    <phoneticPr fontId="1"/>
  </si>
  <si>
    <t>ESTIMATE</t>
    <phoneticPr fontId="1"/>
  </si>
  <si>
    <t>RESULT</t>
    <phoneticPr fontId="1"/>
  </si>
  <si>
    <t>START_DAY</t>
    <phoneticPr fontId="1"/>
  </si>
  <si>
    <t>END_DATE</t>
    <phoneticPr fontId="1"/>
  </si>
  <si>
    <t>進捗率</t>
    <rPh sb="0" eb="3">
      <t>シンチョクリツ</t>
    </rPh>
    <phoneticPr fontId="1"/>
  </si>
  <si>
    <t>※着地予測には工数と進捗率から算出が必要</t>
    <rPh sb="1" eb="3">
      <t>チャクチ</t>
    </rPh>
    <rPh sb="3" eb="5">
      <t>ヨソク</t>
    </rPh>
    <rPh sb="7" eb="9">
      <t>コウスウ</t>
    </rPh>
    <rPh sb="10" eb="13">
      <t>シンチョクリツ</t>
    </rPh>
    <rPh sb="15" eb="17">
      <t>サンシュツ</t>
    </rPh>
    <rPh sb="18" eb="20">
      <t>ヒツヨウ</t>
    </rPh>
    <phoneticPr fontId="1"/>
  </si>
  <si>
    <t>WORK_TIME</t>
    <phoneticPr fontId="1"/>
  </si>
  <si>
    <t>SMR-xxxxx-xxxxx</t>
  </si>
  <si>
    <t>見積もり工数[h]</t>
    <rPh sb="0" eb="2">
      <t>ミツ</t>
    </rPh>
    <rPh sb="4" eb="6">
      <t>コウスウ</t>
    </rPh>
    <phoneticPr fontId="1"/>
  </si>
  <si>
    <t>実績工数[h]</t>
    <rPh sb="0" eb="4">
      <t>ジッセキコウスウ</t>
    </rPh>
    <phoneticPr fontId="1"/>
  </si>
  <si>
    <t>残工数[h]</t>
    <rPh sb="0" eb="3">
      <t>ザンコウスウ</t>
    </rPh>
    <phoneticPr fontId="1"/>
  </si>
  <si>
    <t>着地予測工数[h]</t>
    <rPh sb="0" eb="4">
      <t>チャクチヨソク</t>
    </rPh>
    <rPh sb="4" eb="6">
      <t>コウスウ</t>
    </rPh>
    <phoneticPr fontId="1"/>
  </si>
  <si>
    <t>工数消化率[%]</t>
    <rPh sb="0" eb="2">
      <t>コウスウ</t>
    </rPh>
    <rPh sb="2" eb="4">
      <t>ショウカ</t>
    </rPh>
    <rPh sb="4" eb="5">
      <t>リツ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</si>
  <si>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</si>
  <si>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</si>
  <si>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</si>
  <si>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</si>
  <si>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</si>
  <si>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A（予定）</t>
    <rPh sb="2" eb="4">
      <t>ヨテイ</t>
    </rPh>
    <phoneticPr fontId="1"/>
  </si>
  <si>
    <t>A（実績）</t>
    <rPh sb="2" eb="4">
      <t>ジッセキ</t>
    </rPh>
    <phoneticPr fontId="1"/>
  </si>
  <si>
    <t>SMR工数情報</t>
    <rPh sb="3" eb="5">
      <t>コウスウ</t>
    </rPh>
    <rPh sb="5" eb="7">
      <t>ジョウホウ</t>
    </rPh>
    <phoneticPr fontId="1"/>
  </si>
  <si>
    <t>メンバー工数情報</t>
    <rPh sb="4" eb="6">
      <t>コウスウ</t>
    </rPh>
    <rPh sb="6" eb="8">
      <t>ジョウホウ</t>
    </rPh>
    <phoneticPr fontId="1"/>
  </si>
  <si>
    <t>←ブラウザ上でTを選択し表示切り替え可能</t>
    <rPh sb="5" eb="6">
      <t>ジョウ</t>
    </rPh>
    <rPh sb="9" eb="11">
      <t>センタク</t>
    </rPh>
    <rPh sb="12" eb="14">
      <t>ヒョウジ</t>
    </rPh>
    <rPh sb="14" eb="15">
      <t>キ</t>
    </rPh>
    <rPh sb="16" eb="17">
      <t>カ</t>
    </rPh>
    <rPh sb="18" eb="20">
      <t>カノウ</t>
    </rPh>
    <phoneticPr fontId="1"/>
  </si>
  <si>
    <t>50h</t>
    <phoneticPr fontId="1"/>
  </si>
  <si>
    <t>90h</t>
    <phoneticPr fontId="1"/>
  </si>
  <si>
    <t>40h</t>
    <phoneticPr fontId="1"/>
  </si>
  <si>
    <t>～M-14まで以下略</t>
    <rPh sb="7" eb="10">
      <t>イカリャク</t>
    </rPh>
    <phoneticPr fontId="1"/>
  </si>
  <si>
    <t>SMR-xxxxx-xxxxx</t>
    <phoneticPr fontId="1"/>
  </si>
  <si>
    <t>オンスケ判定</t>
    <rPh sb="4" eb="6">
      <t>ハンテイ</t>
    </rPh>
    <phoneticPr fontId="1"/>
  </si>
  <si>
    <t>OK</t>
    <phoneticPr fontId="1"/>
  </si>
  <si>
    <t>NG</t>
    <phoneticPr fontId="1"/>
  </si>
  <si>
    <t>稼働可能工数[h]</t>
    <rPh sb="0" eb="6">
      <t>カドウカノウコウスウ</t>
    </rPh>
    <phoneticPr fontId="1"/>
  </si>
  <si>
    <t>DiagT</t>
    <phoneticPr fontId="1"/>
  </si>
  <si>
    <r>
      <rPr>
        <sz val="11"/>
        <color rgb="FF000000"/>
        <rFont val="游ゴシック"/>
        <family val="2"/>
        <charset val="128"/>
      </rPr>
      <t>総稼働工数</t>
    </r>
    <r>
      <rPr>
        <sz val="11"/>
        <color rgb="FF000000"/>
        <rFont val="Calibri"/>
        <family val="2"/>
      </rPr>
      <t>[h]</t>
    </r>
    <rPh sb="0" eb="1">
      <t>ソウ</t>
    </rPh>
    <rPh sb="1" eb="5">
      <t>カドウコウスウ</t>
    </rPh>
    <phoneticPr fontId="1"/>
  </si>
  <si>
    <t>メンバー稼働工数情報</t>
    <rPh sb="4" eb="8">
      <t>カドウコウスウ</t>
    </rPh>
    <rPh sb="8" eb="10">
      <t>ジョウホウ</t>
    </rPh>
    <phoneticPr fontId="1"/>
  </si>
  <si>
    <t>A（判定）</t>
    <rPh sb="2" eb="4">
      <t>ハンテイ</t>
    </rPh>
    <phoneticPr fontId="1"/>
  </si>
  <si>
    <t>実績も載せたい</t>
    <rPh sb="0" eb="2">
      <t>ジッセキ</t>
    </rPh>
    <rPh sb="3" eb="4">
      <t>ノ</t>
    </rPh>
    <phoneticPr fontId="1"/>
  </si>
  <si>
    <t>2ページ以降でよい</t>
    <rPh sb="4" eb="6">
      <t>イコウ</t>
    </rPh>
    <phoneticPr fontId="1"/>
  </si>
  <si>
    <t>リーダー目線では全SMR跨いだうえでの負荷状況がみたい</t>
    <rPh sb="4" eb="6">
      <t>メセン</t>
    </rPh>
    <rPh sb="8" eb="9">
      <t>ゼン</t>
    </rPh>
    <rPh sb="12" eb="13">
      <t>マタ</t>
    </rPh>
    <rPh sb="21" eb="23">
      <t>ジョウキョウ</t>
    </rPh>
    <phoneticPr fontId="1"/>
  </si>
  <si>
    <t>SMR No</t>
    <phoneticPr fontId="1"/>
  </si>
  <si>
    <t>プロジェクト</t>
    <phoneticPr fontId="1"/>
  </si>
  <si>
    <t>G-C98</t>
    <phoneticPr fontId="1"/>
  </si>
  <si>
    <t>L-B18</t>
    <phoneticPr fontId="1"/>
  </si>
  <si>
    <t>L-B51</t>
    <phoneticPr fontId="1"/>
  </si>
  <si>
    <t>フェーズ</t>
    <phoneticPr fontId="1"/>
  </si>
  <si>
    <t>1A</t>
    <phoneticPr fontId="1"/>
  </si>
  <si>
    <t>CV</t>
    <phoneticPr fontId="1"/>
  </si>
  <si>
    <t>シス検</t>
    <rPh sb="2" eb="3">
      <t>ケン</t>
    </rPh>
    <phoneticPr fontId="1"/>
  </si>
  <si>
    <t>AS</t>
    <phoneticPr fontId="1"/>
  </si>
  <si>
    <t>A（予定工数）</t>
    <rPh sb="2" eb="4">
      <t>ヨテイ</t>
    </rPh>
    <rPh sb="4" eb="6">
      <t>コウスウ</t>
    </rPh>
    <phoneticPr fontId="1"/>
  </si>
  <si>
    <t>A（実績工数）</t>
    <rPh sb="2" eb="4">
      <t>ジッセキ</t>
    </rPh>
    <rPh sb="4" eb="6">
      <t>コウスウ</t>
    </rPh>
    <phoneticPr fontId="1"/>
  </si>
  <si>
    <t>A（残工数）</t>
    <rPh sb="2" eb="3">
      <t>ザン</t>
    </rPh>
    <rPh sb="3" eb="5">
      <t>コウスウ</t>
    </rPh>
    <phoneticPr fontId="1"/>
  </si>
  <si>
    <t>・SMR工数情報一覧</t>
    <rPh sb="4" eb="6">
      <t>コウスウ</t>
    </rPh>
    <rPh sb="6" eb="8">
      <t>ジョウホウ</t>
    </rPh>
    <rPh sb="8" eb="10">
      <t>イチラン</t>
    </rPh>
    <phoneticPr fontId="1"/>
  </si>
  <si>
    <t>・メンバー工数情報</t>
    <rPh sb="5" eb="7">
      <t>コウスウ</t>
    </rPh>
    <rPh sb="7" eb="9">
      <t>ジョウホウ</t>
    </rPh>
    <phoneticPr fontId="1"/>
  </si>
  <si>
    <t>2023/9/19～2023/9/19</t>
    <phoneticPr fontId="1"/>
  </si>
  <si>
    <t>B（予定工数）</t>
    <rPh sb="2" eb="4">
      <t>ヨテイ</t>
    </rPh>
    <rPh sb="4" eb="6">
      <t>コウスウ</t>
    </rPh>
    <phoneticPr fontId="1"/>
  </si>
  <si>
    <t>B（実績工数）</t>
    <rPh sb="2" eb="4">
      <t>ジッセキ</t>
    </rPh>
    <rPh sb="4" eb="6">
      <t>コウスウ</t>
    </rPh>
    <phoneticPr fontId="1"/>
  </si>
  <si>
    <t>B（残工数）</t>
    <rPh sb="2" eb="3">
      <t>ザン</t>
    </rPh>
    <rPh sb="3" eb="5">
      <t>コウスウ</t>
    </rPh>
    <phoneticPr fontId="1"/>
  </si>
  <si>
    <t>B（判定）</t>
    <rPh sb="2" eb="4">
      <t>ハンテイ</t>
    </rPh>
    <phoneticPr fontId="1"/>
  </si>
  <si>
    <r>
      <rPr>
        <sz val="11"/>
        <color rgb="FF000000"/>
        <rFont val="游ゴシック"/>
        <family val="2"/>
        <charset val="128"/>
      </rPr>
      <t>↑</t>
    </r>
    <r>
      <rPr>
        <sz val="11"/>
        <color rgb="FF000000"/>
        <rFont val="Calibri"/>
        <family val="2"/>
      </rPr>
      <t>SMR</t>
    </r>
    <r>
      <rPr>
        <sz val="11"/>
        <color rgb="FF000000"/>
        <rFont val="游ゴシック"/>
        <family val="2"/>
        <charset val="128"/>
      </rPr>
      <t>を複数選択して詳細ボタンを押すとページ切り替え</t>
    </r>
    <rPh sb="5" eb="9">
      <t>フクスウセンタク</t>
    </rPh>
    <rPh sb="11" eb="13">
      <t>ショウサイ</t>
    </rPh>
    <rPh sb="17" eb="18">
      <t>オ</t>
    </rPh>
    <rPh sb="23" eb="24">
      <t>キ</t>
    </rPh>
    <rPh sb="25" eb="26">
      <t>カ</t>
    </rPh>
    <phoneticPr fontId="1"/>
  </si>
  <si>
    <t>チェック</t>
    <phoneticPr fontId="1"/>
  </si>
  <si>
    <t>○</t>
    <phoneticPr fontId="1"/>
  </si>
  <si>
    <t>詳細ボタン■</t>
    <rPh sb="0" eb="2">
      <t>ショウサイ</t>
    </rPh>
    <phoneticPr fontId="1"/>
  </si>
  <si>
    <t>予定工数</t>
    <rPh sb="0" eb="2">
      <t>ヨテイ</t>
    </rPh>
    <rPh sb="2" eb="4">
      <t>コウスウ</t>
    </rPh>
    <phoneticPr fontId="1"/>
  </si>
  <si>
    <t>実績工数</t>
    <rPh sb="0" eb="2">
      <t>ジッセキ</t>
    </rPh>
    <rPh sb="2" eb="4">
      <t>コウスウ</t>
    </rPh>
    <phoneticPr fontId="1"/>
  </si>
  <si>
    <t>残工数</t>
    <rPh sb="0" eb="1">
      <t>ザン</t>
    </rPh>
    <rPh sb="1" eb="3">
      <t>コウスウ</t>
    </rPh>
    <phoneticPr fontId="1"/>
  </si>
  <si>
    <t>判定</t>
    <rPh sb="0" eb="2">
      <t>ハンテイ</t>
    </rPh>
    <phoneticPr fontId="1"/>
  </si>
  <si>
    <t>メンバー</t>
    <phoneticPr fontId="1"/>
  </si>
  <si>
    <t>・SMR工数情報</t>
    <rPh sb="4" eb="6">
      <t>コウスウ</t>
    </rPh>
    <rPh sb="6" eb="8">
      <t>ジョウホウ</t>
    </rPh>
    <phoneticPr fontId="1"/>
  </si>
  <si>
    <t>着地予測[%]</t>
    <rPh sb="0" eb="4">
      <t>チャクチヨソク</t>
    </rPh>
    <phoneticPr fontId="1"/>
  </si>
  <si>
    <t>検査実施可能工数[h]</t>
    <rPh sb="0" eb="8">
      <t>ケンサジッシカノウコウスウ</t>
    </rPh>
    <phoneticPr fontId="1"/>
  </si>
  <si>
    <t>アサインメンバー[人]</t>
    <rPh sb="9" eb="10">
      <t>ニン</t>
    </rPh>
    <phoneticPr fontId="1"/>
  </si>
  <si>
    <t>↓サブページ</t>
    <phoneticPr fontId="1"/>
  </si>
  <si>
    <t>↓メインページ</t>
    <phoneticPr fontId="1"/>
  </si>
  <si>
    <t>※各人の残工数を把握するため</t>
    <rPh sb="1" eb="3">
      <t>カクジン</t>
    </rPh>
    <rPh sb="4" eb="5">
      <t>ザン</t>
    </rPh>
    <rPh sb="5" eb="7">
      <t>コウスウ</t>
    </rPh>
    <rPh sb="8" eb="10">
      <t>ハアク</t>
    </rPh>
    <phoneticPr fontId="1"/>
  </si>
  <si>
    <t>2023/9/13～2023/9/19</t>
    <phoneticPr fontId="1"/>
  </si>
  <si>
    <t>※およそ7～8h作業できているか、残工数の減り方で進捗具合を確認</t>
    <rPh sb="8" eb="10">
      <t>サギョウ</t>
    </rPh>
    <rPh sb="17" eb="18">
      <t>ザン</t>
    </rPh>
    <rPh sb="18" eb="20">
      <t>コウスウ</t>
    </rPh>
    <rPh sb="21" eb="22">
      <t>ヘ</t>
    </rPh>
    <rPh sb="23" eb="24">
      <t>カタ</t>
    </rPh>
    <rPh sb="25" eb="27">
      <t>シンチョク</t>
    </rPh>
    <rPh sb="27" eb="29">
      <t>グアイ</t>
    </rPh>
    <rPh sb="30" eb="32">
      <t>カクニン</t>
    </rPh>
    <phoneticPr fontId="1"/>
  </si>
  <si>
    <t>メインページのSMRを押すと以下表示</t>
    <rPh sb="11" eb="12">
      <t>オ</t>
    </rPh>
    <rPh sb="14" eb="16">
      <t>イカ</t>
    </rPh>
    <rPh sb="16" eb="18">
      <t>ヒョウジ</t>
    </rPh>
    <phoneticPr fontId="1"/>
  </si>
  <si>
    <t>・・・</t>
    <phoneticPr fontId="1"/>
  </si>
  <si>
    <t>・メンバ工数情報</t>
    <rPh sb="4" eb="6">
      <t>コウスウ</t>
    </rPh>
    <rPh sb="6" eb="8">
      <t>ジョウホウ</t>
    </rPh>
    <phoneticPr fontId="1"/>
  </si>
  <si>
    <t>↓ 全日か1日毎かを選択</t>
    <rPh sb="2" eb="3">
      <t>ゼン</t>
    </rPh>
    <rPh sb="3" eb="4">
      <t>ニチ</t>
    </rPh>
    <rPh sb="6" eb="7">
      <t>ニチ</t>
    </rPh>
    <rPh sb="7" eb="8">
      <t>ゴト</t>
    </rPh>
    <rPh sb="10" eb="12">
      <t>センタク</t>
    </rPh>
    <phoneticPr fontId="1"/>
  </si>
  <si>
    <t>※アサイン状況を把握。毎日確認するものではない</t>
    <rPh sb="5" eb="7">
      <t>ジョウキョウ</t>
    </rPh>
    <rPh sb="8" eb="10">
      <t>ハアク</t>
    </rPh>
    <rPh sb="11" eb="13">
      <t>マイニチ</t>
    </rPh>
    <rPh sb="13" eb="15">
      <t>カクニン</t>
    </rPh>
    <phoneticPr fontId="1"/>
  </si>
  <si>
    <t>WBSから直接引っ張ってこれない。SMR一覧から引っ張ってくる</t>
    <rPh sb="5" eb="7">
      <t>チョクセツ</t>
    </rPh>
    <rPh sb="7" eb="8">
      <t>ヒ</t>
    </rPh>
    <rPh sb="9" eb="10">
      <t>パ</t>
    </rPh>
    <phoneticPr fontId="1"/>
  </si>
  <si>
    <t>Fix日の情報がSMR一覧に無いので、追加してもらう（こちらが出来た後でやってもらう）</t>
    <rPh sb="3" eb="4">
      <t>ヒ</t>
    </rPh>
    <rPh sb="5" eb="7">
      <t>ジョウホウ</t>
    </rPh>
    <rPh sb="11" eb="13">
      <t>イチラン</t>
    </rPh>
    <rPh sb="14" eb="15">
      <t>ナ</t>
    </rPh>
    <rPh sb="19" eb="21">
      <t>ツイカ</t>
    </rPh>
    <rPh sb="31" eb="33">
      <t>デキ</t>
    </rPh>
    <rPh sb="34" eb="35">
      <t>アト</t>
    </rPh>
    <phoneticPr fontId="1"/>
  </si>
  <si>
    <t>SMR担当者</t>
    <rPh sb="3" eb="6">
      <t>タントウシャ</t>
    </rPh>
    <phoneticPr fontId="1"/>
  </si>
  <si>
    <t>SMR照査者</t>
    <rPh sb="3" eb="5">
      <t>ショウサ</t>
    </rPh>
    <rPh sb="5" eb="6">
      <t>シャ</t>
    </rPh>
    <phoneticPr fontId="1"/>
  </si>
  <si>
    <t>小熊</t>
    <rPh sb="0" eb="2">
      <t>オグマ</t>
    </rPh>
    <phoneticPr fontId="1"/>
  </si>
  <si>
    <t>高橋</t>
    <rPh sb="0" eb="2">
      <t>タカハシ</t>
    </rPh>
    <phoneticPr fontId="1"/>
  </si>
  <si>
    <t>木村</t>
    <rPh sb="0" eb="2">
      <t>キムラ</t>
    </rPh>
    <phoneticPr fontId="1"/>
  </si>
  <si>
    <t>数藤</t>
    <rPh sb="0" eb="2">
      <t>ストウ</t>
    </rPh>
    <phoneticPr fontId="1"/>
  </si>
  <si>
    <t>田中</t>
    <rPh sb="0" eb="2">
      <t>タナカ</t>
    </rPh>
    <phoneticPr fontId="1"/>
  </si>
  <si>
    <t>伊藤</t>
    <rPh sb="0" eb="2">
      <t>イトウ</t>
    </rPh>
    <phoneticPr fontId="1"/>
  </si>
  <si>
    <t>宮田</t>
    <rPh sb="0" eb="2">
      <t>ミヤタ</t>
    </rPh>
    <phoneticPr fontId="1"/>
  </si>
  <si>
    <t>全日を選択した場合</t>
    <rPh sb="0" eb="1">
      <t>ゼン</t>
    </rPh>
    <rPh sb="1" eb="2">
      <t>ニチ</t>
    </rPh>
    <rPh sb="3" eb="5">
      <t>センタク</t>
    </rPh>
    <rPh sb="7" eb="9">
      <t>バアイ</t>
    </rPh>
    <phoneticPr fontId="1"/>
  </si>
  <si>
    <t>1日毎を選択した場合</t>
    <rPh sb="1" eb="2">
      <t>ニチ</t>
    </rPh>
    <rPh sb="2" eb="3">
      <t>ゴト</t>
    </rPh>
    <rPh sb="4" eb="6">
      <t>センタク</t>
    </rPh>
    <rPh sb="8" eb="10">
      <t>バアイ</t>
    </rPh>
    <phoneticPr fontId="1"/>
  </si>
  <si>
    <r>
      <rPr>
        <sz val="11"/>
        <color rgb="FF000000"/>
        <rFont val="游ゴシック"/>
        <family val="2"/>
        <charset val="128"/>
      </rPr>
      <t>・メンバ情報</t>
    </r>
    <rPh sb="4" eb="6">
      <t>ジョウホウ</t>
    </rPh>
    <phoneticPr fontId="1"/>
  </si>
  <si>
    <t>DropDown(Toal/Weekly)</t>
    <phoneticPr fontId="1"/>
  </si>
  <si>
    <t>weeklyを選択したら</t>
    <rPh sb="7" eb="9">
      <t>センタク</t>
    </rPh>
    <phoneticPr fontId="1"/>
  </si>
  <si>
    <t>Dropdown(This, Last, Next Week)</t>
    <phoneticPr fontId="1"/>
  </si>
  <si>
    <t>初回表示は全SMRまとめてのグラフ</t>
    <rPh sb="0" eb="2">
      <t>ショカイ</t>
    </rPh>
    <rPh sb="2" eb="4">
      <t>ヒョウジ</t>
    </rPh>
    <rPh sb="5" eb="6">
      <t>ゼン</t>
    </rPh>
    <phoneticPr fontId="1"/>
  </si>
  <si>
    <t>チェック欄にチェック付けたらそのSMRの分だけグラフ表示</t>
    <rPh sb="4" eb="5">
      <t>ラン</t>
    </rPh>
    <rPh sb="10" eb="11">
      <t>ツ</t>
    </rPh>
    <rPh sb="20" eb="21">
      <t>ブン</t>
    </rPh>
    <rPh sb="26" eb="28">
      <t>ヒョウジ</t>
    </rPh>
    <phoneticPr fontId="1"/>
  </si>
  <si>
    <t>実現するためにはSMR開始終了の日付は必ず取り扱う必要アリ</t>
    <rPh sb="0" eb="2">
      <t>ジツゲン</t>
    </rPh>
    <rPh sb="11" eb="13">
      <t>カイシ</t>
    </rPh>
    <rPh sb="13" eb="15">
      <t>シュウリョウ</t>
    </rPh>
    <rPh sb="16" eb="18">
      <t>ヒヅケ</t>
    </rPh>
    <rPh sb="19" eb="20">
      <t>カナラ</t>
    </rPh>
    <rPh sb="21" eb="22">
      <t>ト</t>
    </rPh>
    <rPh sb="23" eb="24">
      <t>アツカ</t>
    </rPh>
    <rPh sb="25" eb="27">
      <t>ヒツヨウ</t>
    </rPh>
    <phoneticPr fontId="1"/>
  </si>
  <si>
    <t>グラフ仕様</t>
    <rPh sb="3" eb="5">
      <t>シヨウ</t>
    </rPh>
    <phoneticPr fontId="1"/>
  </si>
  <si>
    <t>横：日付</t>
    <rPh sb="0" eb="1">
      <t>ヨコ</t>
    </rPh>
    <rPh sb="2" eb="4">
      <t>ヒヅケ</t>
    </rPh>
    <phoneticPr fontId="1"/>
  </si>
  <si>
    <t>縦：進捗率</t>
    <rPh sb="0" eb="1">
      <t>タテ</t>
    </rPh>
    <rPh sb="2" eb="4">
      <t>シンチョク</t>
    </rPh>
    <rPh sb="4" eb="5">
      <t>リツ</t>
    </rPh>
    <phoneticPr fontId="1"/>
  </si>
  <si>
    <t>これ以外の情報は載せない</t>
    <rPh sb="2" eb="4">
      <t>イガイ</t>
    </rPh>
    <rPh sb="5" eb="7">
      <t>ジョウホウ</t>
    </rPh>
    <rPh sb="8" eb="9">
      <t>ノ</t>
    </rPh>
    <phoneticPr fontId="1"/>
  </si>
  <si>
    <t>←を実現するために必要な情報を整理する</t>
    <rPh sb="2" eb="4">
      <t>ジツゲン</t>
    </rPh>
    <rPh sb="9" eb="11">
      <t>ヒツヨウ</t>
    </rPh>
    <rPh sb="12" eb="14">
      <t>ジョウホウ</t>
    </rPh>
    <rPh sb="15" eb="17">
      <t>セイリ</t>
    </rPh>
    <phoneticPr fontId="1"/>
  </si>
  <si>
    <t>数字・グラフ両方表示する前提で考える</t>
    <rPh sb="0" eb="2">
      <t>スウジ</t>
    </rPh>
    <rPh sb="6" eb="8">
      <t>リョウホウ</t>
    </rPh>
    <rPh sb="8" eb="10">
      <t>ヒョウジ</t>
    </rPh>
    <rPh sb="12" eb="14">
      <t>ゼンテイ</t>
    </rPh>
    <rPh sb="15" eb="16">
      <t>カンガ</t>
    </rPh>
    <phoneticPr fontId="1"/>
  </si>
  <si>
    <t>グラフにする情報は？</t>
    <rPh sb="6" eb="8">
      <t>ジョウホウ</t>
    </rPh>
    <phoneticPr fontId="1"/>
  </si>
  <si>
    <t>→着地予測系を折れ線で</t>
    <rPh sb="7" eb="8">
      <t>オ</t>
    </rPh>
    <rPh sb="9" eb="10">
      <t>セン</t>
    </rPh>
    <phoneticPr fontId="1"/>
  </si>
  <si>
    <t>SMR開始日0% - SMR終了日100%の線：予実通り作業が進んだ場合はこうなる</t>
    <rPh sb="3" eb="5">
      <t>カイシ</t>
    </rPh>
    <rPh sb="5" eb="6">
      <t>ヒ</t>
    </rPh>
    <rPh sb="14" eb="16">
      <t>シュウリョウ</t>
    </rPh>
    <rPh sb="16" eb="17">
      <t>ヒ</t>
    </rPh>
    <rPh sb="22" eb="23">
      <t>セン</t>
    </rPh>
    <rPh sb="24" eb="25">
      <t>ヨ</t>
    </rPh>
    <rPh sb="25" eb="26">
      <t>ジツ</t>
    </rPh>
    <rPh sb="26" eb="27">
      <t>ドオ</t>
    </rPh>
    <rPh sb="28" eb="30">
      <t>サギョウ</t>
    </rPh>
    <rPh sb="31" eb="32">
      <t>スス</t>
    </rPh>
    <rPh sb="34" eb="36">
      <t>バアイ</t>
    </rPh>
    <phoneticPr fontId="1"/>
  </si>
  <si>
    <t>実際には進みが良い日、悪い日がある</t>
    <rPh sb="0" eb="2">
      <t>ジッサイ</t>
    </rPh>
    <rPh sb="4" eb="5">
      <t>スス</t>
    </rPh>
    <rPh sb="7" eb="8">
      <t>イ</t>
    </rPh>
    <rPh sb="9" eb="10">
      <t>ヒ</t>
    </rPh>
    <rPh sb="11" eb="12">
      <t>ワル</t>
    </rPh>
    <rPh sb="13" eb="14">
      <t>ヒ</t>
    </rPh>
    <phoneticPr fontId="1"/>
  </si>
  <si>
    <t>リーダが知りたいこと：今、進捗が良いか悪いか</t>
    <rPh sb="4" eb="5">
      <t>シ</t>
    </rPh>
    <rPh sb="11" eb="12">
      <t>イマ</t>
    </rPh>
    <rPh sb="13" eb="15">
      <t>シンチョク</t>
    </rPh>
    <rPh sb="16" eb="17">
      <t>イ</t>
    </rPh>
    <rPh sb="19" eb="20">
      <t>ワル</t>
    </rPh>
    <phoneticPr fontId="1"/>
  </si>
  <si>
    <t>残工数が順調に減っているか、が見えれば良い</t>
    <rPh sb="0" eb="1">
      <t>ザン</t>
    </rPh>
    <rPh sb="1" eb="3">
      <t>コウスウ</t>
    </rPh>
    <rPh sb="4" eb="6">
      <t>ジュンチョウ</t>
    </rPh>
    <rPh sb="7" eb="8">
      <t>ヘ</t>
    </rPh>
    <rPh sb="15" eb="16">
      <t>ミ</t>
    </rPh>
    <rPh sb="19" eb="20">
      <t>ヨ</t>
    </rPh>
    <phoneticPr fontId="1"/>
  </si>
  <si>
    <t>実際の残工数</t>
    <rPh sb="0" eb="2">
      <t>ジッサイ</t>
    </rPh>
    <rPh sb="3" eb="4">
      <t>ザン</t>
    </rPh>
    <rPh sb="4" eb="6">
      <t>コウスウ</t>
    </rPh>
    <phoneticPr fontId="1"/>
  </si>
  <si>
    <t>順調な残工数</t>
    <rPh sb="0" eb="2">
      <t>ジュンチョウ</t>
    </rPh>
    <rPh sb="3" eb="4">
      <t>ザン</t>
    </rPh>
    <rPh sb="4" eb="6">
      <t>コウスウ</t>
    </rPh>
    <phoneticPr fontId="1"/>
  </si>
  <si>
    <t>開始日</t>
    <rPh sb="0" eb="2">
      <t>カイシ</t>
    </rPh>
    <rPh sb="2" eb="3">
      <t>ヒ</t>
    </rPh>
    <phoneticPr fontId="1"/>
  </si>
  <si>
    <t>見積もり80</t>
    <rPh sb="0" eb="2">
      <t>ミツ</t>
    </rPh>
    <phoneticPr fontId="1"/>
  </si>
  <si>
    <t>↓2023/11/8向けに検討</t>
    <rPh sb="10" eb="11">
      <t>ム</t>
    </rPh>
    <rPh sb="13" eb="15">
      <t>ケントウ</t>
    </rPh>
    <phoneticPr fontId="1"/>
  </si>
  <si>
    <r>
      <rPr>
        <sz val="11"/>
        <color rgb="FF000000"/>
        <rFont val="游ゴシック"/>
        <family val="2"/>
        <charset val="128"/>
      </rPr>
      <t>・縦横はトップページと同じ</t>
    </r>
    <rPh sb="1" eb="3">
      <t>タテヨコ</t>
    </rPh>
    <rPh sb="11" eb="12">
      <t>オナ</t>
    </rPh>
    <phoneticPr fontId="1"/>
  </si>
  <si>
    <r>
      <rPr>
        <sz val="11"/>
        <color rgb="FF000000"/>
        <rFont val="游ゴシック"/>
        <family val="2"/>
        <charset val="128"/>
      </rPr>
      <t>・情報はいくつか削る</t>
    </r>
    <rPh sb="1" eb="3">
      <t>ジョウホウ</t>
    </rPh>
    <rPh sb="8" eb="9">
      <t>ケズ</t>
    </rPh>
    <phoneticPr fontId="1"/>
  </si>
  <si>
    <t>予定工数[h]</t>
    <rPh sb="0" eb="2">
      <t>ヨテイ</t>
    </rPh>
    <rPh sb="2" eb="4">
      <t>コウスウ</t>
    </rPh>
    <phoneticPr fontId="1"/>
  </si>
  <si>
    <r>
      <rPr>
        <sz val="11"/>
        <color rgb="FF000000"/>
        <rFont val="游ゴシック"/>
        <family val="2"/>
        <charset val="128"/>
      </rPr>
      <t>　※</t>
    </r>
    <r>
      <rPr>
        <sz val="11"/>
        <color rgb="FF000000"/>
        <rFont val="Calibri"/>
        <family val="2"/>
      </rPr>
      <t>SMR</t>
    </r>
    <r>
      <rPr>
        <sz val="11"/>
        <color rgb="FF000000"/>
        <rFont val="游ゴシック"/>
        <family val="2"/>
        <charset val="128"/>
      </rPr>
      <t>担当者・照査者は消すか迷いどころ。必要な情報だと思うが、スペースが足りないなら削除候補</t>
    </r>
    <rPh sb="5" eb="8">
      <t>タントウシャ</t>
    </rPh>
    <rPh sb="9" eb="11">
      <t>ショウサ</t>
    </rPh>
    <rPh sb="11" eb="12">
      <t>シャ</t>
    </rPh>
    <rPh sb="13" eb="14">
      <t>ケ</t>
    </rPh>
    <rPh sb="16" eb="17">
      <t>マヨ</t>
    </rPh>
    <rPh sb="22" eb="24">
      <t>ヒツヨウ</t>
    </rPh>
    <rPh sb="25" eb="27">
      <t>ジョウホウ</t>
    </rPh>
    <rPh sb="29" eb="30">
      <t>オモ</t>
    </rPh>
    <rPh sb="38" eb="39">
      <t>タ</t>
    </rPh>
    <rPh sb="44" eb="46">
      <t>サクジョ</t>
    </rPh>
    <rPh sb="46" eb="48">
      <t>コウホ</t>
    </rPh>
    <phoneticPr fontId="1"/>
  </si>
  <si>
    <t>■全日</t>
    <rPh sb="1" eb="3">
      <t>ゼンジツ</t>
    </rPh>
    <phoneticPr fontId="1"/>
  </si>
  <si>
    <t>■日付別</t>
    <rPh sb="1" eb="3">
      <t>ヒヅケ</t>
    </rPh>
    <rPh sb="3" eb="4">
      <t>ベツ</t>
    </rPh>
    <phoneticPr fontId="1"/>
  </si>
  <si>
    <r>
      <rPr>
        <sz val="11"/>
        <color rgb="FF000000"/>
        <rFont val="游ゴシック"/>
        <family val="2"/>
        <charset val="128"/>
      </rPr>
      <t>（全日でチェックつけた</t>
    </r>
    <r>
      <rPr>
        <sz val="11"/>
        <color rgb="FF000000"/>
        <rFont val="Calibri"/>
        <family val="2"/>
      </rPr>
      <t>SMR</t>
    </r>
    <r>
      <rPr>
        <sz val="11"/>
        <color rgb="FF000000"/>
        <rFont val="游ゴシック"/>
        <family val="2"/>
        <charset val="128"/>
      </rPr>
      <t>だけ表示）</t>
    </r>
    <rPh sb="1" eb="3">
      <t>ゼンジツ</t>
    </rPh>
    <rPh sb="16" eb="18">
      <t>ヒョウジ</t>
    </rPh>
    <phoneticPr fontId="1"/>
  </si>
  <si>
    <r>
      <rPr>
        <sz val="11"/>
        <color rgb="FF000000"/>
        <rFont val="游ゴシック"/>
        <family val="2"/>
        <charset val="128"/>
      </rPr>
      <t>・リーダーが知りたいのは一日に</t>
    </r>
    <r>
      <rPr>
        <sz val="11"/>
        <color rgb="FF000000"/>
        <rFont val="Calibri"/>
        <family val="2"/>
      </rPr>
      <t>8h</t>
    </r>
    <r>
      <rPr>
        <sz val="11"/>
        <color rgb="FF000000"/>
        <rFont val="游ゴシック"/>
        <family val="2"/>
        <charset val="128"/>
      </rPr>
      <t>前後作業できているか</t>
    </r>
    <rPh sb="6" eb="7">
      <t>シ</t>
    </rPh>
    <rPh sb="12" eb="14">
      <t>イチニチ</t>
    </rPh>
    <rPh sb="17" eb="19">
      <t>ゼンゴ</t>
    </rPh>
    <rPh sb="19" eb="21">
      <t>サギョウ</t>
    </rPh>
    <phoneticPr fontId="1"/>
  </si>
  <si>
    <t>2023/9/19～2023/9/26</t>
    <phoneticPr fontId="1"/>
  </si>
  <si>
    <r>
      <rPr>
        <sz val="11"/>
        <color rgb="FF000000"/>
        <rFont val="游ゴシック"/>
        <family val="2"/>
        <charset val="128"/>
      </rPr>
      <t>・過去情報や</t>
    </r>
    <r>
      <rPr>
        <sz val="11"/>
        <color rgb="FF000000"/>
        <rFont val="Calibri"/>
        <family val="2"/>
      </rPr>
      <t>weekly</t>
    </r>
    <r>
      <rPr>
        <sz val="11"/>
        <color rgb="FF000000"/>
        <rFont val="游ゴシック"/>
        <family val="2"/>
        <charset val="128"/>
      </rPr>
      <t>情報は不要か？</t>
    </r>
    <r>
      <rPr>
        <sz val="11"/>
        <color rgb="FF000000"/>
        <rFont val="Calibri"/>
        <family val="2"/>
      </rPr>
      <t xml:space="preserve"> Daily</t>
    </r>
    <r>
      <rPr>
        <sz val="11"/>
        <color rgb="FF000000"/>
        <rFont val="游ゴシック"/>
        <family val="2"/>
        <charset val="128"/>
      </rPr>
      <t>情報が取得できれば</t>
    </r>
    <r>
      <rPr>
        <sz val="11"/>
        <color rgb="FF000000"/>
        <rFont val="Calibri"/>
        <family val="2"/>
      </rPr>
      <t>OK</t>
    </r>
    <r>
      <rPr>
        <sz val="11"/>
        <color rgb="FF000000"/>
        <rFont val="游ゴシック"/>
        <family val="2"/>
        <charset val="128"/>
      </rPr>
      <t>な気がする。</t>
    </r>
    <rPh sb="1" eb="3">
      <t>カコ</t>
    </rPh>
    <rPh sb="3" eb="5">
      <t>ジョウホウ</t>
    </rPh>
    <rPh sb="12" eb="14">
      <t>ジョウホウ</t>
    </rPh>
    <rPh sb="15" eb="17">
      <t>フヨウ</t>
    </rPh>
    <rPh sb="25" eb="27">
      <t>ジョウホウ</t>
    </rPh>
    <rPh sb="28" eb="30">
      <t>シュトク</t>
    </rPh>
    <rPh sb="37" eb="38">
      <t>キ</t>
    </rPh>
    <phoneticPr fontId="1"/>
  </si>
  <si>
    <r>
      <rPr>
        <sz val="11"/>
        <color rgb="FF000000"/>
        <rFont val="ＭＳ Ｐゴシック"/>
        <family val="2"/>
        <charset val="128"/>
      </rPr>
      <t xml:space="preserve">　今回の仕組みだと複数日の情報取得が難しい？ </t>
    </r>
    <r>
      <rPr>
        <sz val="11"/>
        <color rgb="FF000000"/>
        <rFont val="Calibri"/>
        <family val="2"/>
      </rPr>
      <t>WBS</t>
    </r>
    <r>
      <rPr>
        <sz val="11"/>
        <color rgb="FF000000"/>
        <rFont val="Yu Gothic"/>
        <family val="2"/>
        <charset val="128"/>
      </rPr>
      <t>各日付の情報</t>
    </r>
    <r>
      <rPr>
        <sz val="11"/>
        <color rgb="FF000000"/>
        <rFont val="ＭＳ Ｐゴシック"/>
        <family val="2"/>
        <charset val="128"/>
      </rPr>
      <t>を使えばいけるか。</t>
    </r>
    <r>
      <rPr>
        <sz val="11"/>
        <color rgb="FF000000"/>
        <rFont val="Calibri"/>
        <family val="2"/>
      </rPr>
      <t>Daily</t>
    </r>
    <r>
      <rPr>
        <sz val="11"/>
        <color rgb="FF000000"/>
        <rFont val="ＭＳ Ｐゴシック"/>
        <family val="2"/>
        <charset val="128"/>
      </rPr>
      <t>情報だとしても、各日付の情報が必要で手間が変わらないかも。</t>
    </r>
    <rPh sb="1" eb="3">
      <t>コンカイ</t>
    </rPh>
    <rPh sb="4" eb="6">
      <t>シク</t>
    </rPh>
    <rPh sb="9" eb="11">
      <t>フクスウ</t>
    </rPh>
    <rPh sb="11" eb="12">
      <t>ジツ</t>
    </rPh>
    <rPh sb="13" eb="15">
      <t>ジョウホウ</t>
    </rPh>
    <rPh sb="15" eb="17">
      <t>シュトク</t>
    </rPh>
    <rPh sb="18" eb="19">
      <t>ムズカ</t>
    </rPh>
    <rPh sb="26" eb="27">
      <t>カク</t>
    </rPh>
    <rPh sb="27" eb="29">
      <t>ヒヅケ</t>
    </rPh>
    <rPh sb="30" eb="32">
      <t>ジョウホウ</t>
    </rPh>
    <rPh sb="33" eb="34">
      <t>ツカ</t>
    </rPh>
    <rPh sb="46" eb="48">
      <t>ジョウホウ</t>
    </rPh>
    <rPh sb="54" eb="55">
      <t>カク</t>
    </rPh>
    <rPh sb="55" eb="57">
      <t>ヒヅケ</t>
    </rPh>
    <rPh sb="58" eb="60">
      <t>ジョウホウ</t>
    </rPh>
    <rPh sb="61" eb="63">
      <t>ヒツヨウ</t>
    </rPh>
    <rPh sb="64" eb="66">
      <t>テマ</t>
    </rPh>
    <rPh sb="67" eb="68">
      <t>カ</t>
    </rPh>
    <phoneticPr fontId="1"/>
  </si>
  <si>
    <t>→他に観点あったら募集</t>
    <rPh sb="1" eb="2">
      <t>ホカ</t>
    </rPh>
    <rPh sb="3" eb="5">
      <t>カンテン</t>
    </rPh>
    <rPh sb="9" eb="11">
      <t>ボシュウ</t>
    </rPh>
    <phoneticPr fontId="1"/>
  </si>
  <si>
    <t>　メンバ単位で日別の予実情報やオンスケ判定は不要（全日・トップページ情報で十分なはず）</t>
    <rPh sb="4" eb="6">
      <t>タンイ</t>
    </rPh>
    <rPh sb="7" eb="8">
      <t>ヒ</t>
    </rPh>
    <rPh sb="8" eb="9">
      <t>ベツ</t>
    </rPh>
    <rPh sb="10" eb="11">
      <t>ヨ</t>
    </rPh>
    <rPh sb="11" eb="12">
      <t>ジツ</t>
    </rPh>
    <rPh sb="12" eb="14">
      <t>ジョウホウ</t>
    </rPh>
    <rPh sb="19" eb="21">
      <t>ハンテイ</t>
    </rPh>
    <rPh sb="22" eb="24">
      <t>フヨウ</t>
    </rPh>
    <rPh sb="25" eb="26">
      <t>ゼン</t>
    </rPh>
    <rPh sb="26" eb="27">
      <t>ジツ</t>
    </rPh>
    <rPh sb="34" eb="36">
      <t>ジョウホウ</t>
    </rPh>
    <rPh sb="37" eb="39">
      <t>ジュウブン</t>
    </rPh>
    <phoneticPr fontId="1"/>
  </si>
  <si>
    <t>・過去の日付に遡って情報を見るのは必要</t>
    <rPh sb="1" eb="3">
      <t>カコ</t>
    </rPh>
    <rPh sb="4" eb="6">
      <t>ヒヅケ</t>
    </rPh>
    <rPh sb="7" eb="8">
      <t>サカノボ</t>
    </rPh>
    <rPh sb="10" eb="12">
      <t>ジョウホウ</t>
    </rPh>
    <rPh sb="13" eb="14">
      <t>ミ</t>
    </rPh>
    <rPh sb="17" eb="19">
      <t>ヒツヨウ</t>
    </rPh>
    <phoneticPr fontId="1"/>
  </si>
  <si>
    <t>　→リーダーが有休や不在となった時に必要だから</t>
    <rPh sb="7" eb="9">
      <t>ユウキュウ</t>
    </rPh>
    <rPh sb="10" eb="12">
      <t>フザイ</t>
    </rPh>
    <rPh sb="16" eb="17">
      <t>トキ</t>
    </rPh>
    <rPh sb="18" eb="20">
      <t>ヒツヨウ</t>
    </rPh>
    <phoneticPr fontId="1"/>
  </si>
  <si>
    <t>・7日分を1日ごとに表示</t>
    <rPh sb="2" eb="3">
      <t>ニチ</t>
    </rPh>
    <rPh sb="3" eb="4">
      <t>ブン</t>
    </rPh>
    <rPh sb="6" eb="7">
      <t>ニチ</t>
    </rPh>
    <rPh sb="10" eb="12">
      <t>ヒョウジ</t>
    </rPh>
    <phoneticPr fontId="1"/>
  </si>
  <si>
    <t>　→これは横に長くなって見づらいので不採用</t>
    <rPh sb="5" eb="6">
      <t>ヨコ</t>
    </rPh>
    <rPh sb="7" eb="8">
      <t>ナガ</t>
    </rPh>
    <rPh sb="12" eb="13">
      <t>ミ</t>
    </rPh>
    <rPh sb="18" eb="21">
      <t>フサイヨウ</t>
    </rPh>
    <phoneticPr fontId="1"/>
  </si>
  <si>
    <t>・7日分をひとまとめに表示</t>
    <rPh sb="2" eb="3">
      <t>ニチ</t>
    </rPh>
    <rPh sb="3" eb="4">
      <t>ブン</t>
    </rPh>
    <rPh sb="11" eb="13">
      <t>ヒョウジ</t>
    </rPh>
    <phoneticPr fontId="1"/>
  </si>
  <si>
    <t>　→あって困る機能ではないけど、トップページで十分か</t>
    <rPh sb="5" eb="6">
      <t>コマ</t>
    </rPh>
    <rPh sb="7" eb="9">
      <t>キノウ</t>
    </rPh>
    <rPh sb="23" eb="25">
      <t>ジュウブン</t>
    </rPh>
    <phoneticPr fontId="1"/>
  </si>
  <si>
    <t>グラフパターン</t>
    <phoneticPr fontId="1"/>
  </si>
  <si>
    <t>②残工数・(見積を日付で割る)</t>
    <rPh sb="1" eb="2">
      <t>ザン</t>
    </rPh>
    <rPh sb="2" eb="4">
      <t>コウスウ</t>
    </rPh>
    <rPh sb="6" eb="8">
      <t>ミツ</t>
    </rPh>
    <rPh sb="9" eb="11">
      <t>ヒヅケ</t>
    </rPh>
    <rPh sb="12" eb="13">
      <t>ワ</t>
    </rPh>
    <phoneticPr fontId="1"/>
  </si>
  <si>
    <t>①見積もり・実績・着地</t>
    <rPh sb="1" eb="3">
      <t>ミツ</t>
    </rPh>
    <rPh sb="6" eb="8">
      <t>ジッセキ</t>
    </rPh>
    <rPh sb="9" eb="11">
      <t>チャクチ</t>
    </rPh>
    <phoneticPr fontId="1"/>
  </si>
  <si>
    <t>実現するために必要な情報①②共通</t>
    <rPh sb="0" eb="2">
      <t>ジツゲン</t>
    </rPh>
    <rPh sb="7" eb="9">
      <t>ヒツヨウ</t>
    </rPh>
    <rPh sb="10" eb="12">
      <t>ジョウホウ</t>
    </rPh>
    <rPh sb="14" eb="16">
      <t>キョウツウ</t>
    </rPh>
    <phoneticPr fontId="1"/>
  </si>
  <si>
    <t>・WBSの実績・見積・残工数</t>
    <rPh sb="5" eb="7">
      <t>ジッセキ</t>
    </rPh>
    <rPh sb="8" eb="10">
      <t>ミツ</t>
    </rPh>
    <rPh sb="11" eb="12">
      <t>ザン</t>
    </rPh>
    <rPh sb="12" eb="14">
      <t>コウスウ</t>
    </rPh>
    <phoneticPr fontId="1"/>
  </si>
  <si>
    <t>・SMR開始日・終了日 → WBSからは拾ってこれない</t>
    <rPh sb="4" eb="6">
      <t>カイシ</t>
    </rPh>
    <rPh sb="6" eb="7">
      <t>ヒ</t>
    </rPh>
    <rPh sb="8" eb="10">
      <t>シュウリョウ</t>
    </rPh>
    <rPh sb="10" eb="11">
      <t>ヒ</t>
    </rPh>
    <rPh sb="20" eb="21">
      <t>ヒロ</t>
    </rPh>
    <phoneticPr fontId="1"/>
  </si>
  <si>
    <t>↓</t>
    <phoneticPr fontId="1"/>
  </si>
  <si>
    <t>次回までに案を考える</t>
    <rPh sb="0" eb="2">
      <t>ジカイ</t>
    </rPh>
    <rPh sb="5" eb="6">
      <t>アン</t>
    </rPh>
    <rPh sb="7" eb="8">
      <t>カンガ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</si>
</sst>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游ゴシック"/>
      <family val="2"/>
      <charset val="128"/>
    </font>
    <font>
      <sz val="11"/>
      <color rgb="FF000000"/>
      <name val="Calibri"/>
      <family val="2"/>
      <charset val="128"/>
    </font>
    <font>
      <b/>
      <u/>
      <sz val="11"/>
      <color theme="1"/>
      <name val="游ゴシック"/>
      <family val="3"/>
      <charset val="128"/>
      <scheme val="minor"/>
    </font>
    <font>
      <b/>
      <u/>
      <sz val="11"/>
      <color rgb="FF000000"/>
      <name val="Calibri"/>
      <family val="2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Yu Gothic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9" fontId="0" fillId="0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9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0" fillId="6" borderId="0" xfId="0" applyFill="1">
      <alignment vertical="center"/>
    </xf>
    <xf numFmtId="10" fontId="0" fillId="6" borderId="0" xfId="1" applyNumberFormat="1" applyFont="1" applyFill="1">
      <alignment vertical="center"/>
    </xf>
    <xf numFmtId="10" fontId="0" fillId="2" borderId="0" xfId="1" applyNumberFormat="1" applyFont="1" applyFill="1">
      <alignment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2" fontId="0" fillId="6" borderId="0" xfId="0" applyNumberFormat="1" applyFill="1">
      <alignment vertical="center"/>
    </xf>
    <xf numFmtId="2" fontId="0" fillId="4" borderId="0" xfId="0" applyNumberFormat="1" applyFill="1">
      <alignment vertical="center"/>
    </xf>
    <xf numFmtId="10" fontId="0" fillId="4" borderId="0" xfId="1" applyNumberFormat="1" applyFont="1" applyFill="1">
      <alignment vertical="center"/>
    </xf>
    <xf numFmtId="2" fontId="0" fillId="5" borderId="0" xfId="0" applyNumberFormat="1" applyFill="1">
      <alignment vertical="center"/>
    </xf>
    <xf numFmtId="0" fontId="5" fillId="0" borderId="0" xfId="0" applyFont="1">
      <alignment vertical="center"/>
    </xf>
    <xf numFmtId="2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>
      <alignment vertical="center"/>
    </xf>
    <xf numFmtId="0" fontId="3" fillId="0" borderId="3" xfId="0" applyFont="1" applyBorder="1">
      <alignment vertical="center"/>
    </xf>
    <xf numFmtId="0" fontId="0" fillId="4" borderId="2" xfId="0" applyFill="1" applyBorder="1">
      <alignment vertical="center"/>
    </xf>
    <xf numFmtId="0" fontId="0" fillId="6" borderId="2" xfId="0" applyFill="1" applyBorder="1">
      <alignment vertical="center"/>
    </xf>
    <xf numFmtId="0" fontId="9" fillId="0" borderId="0" xfId="0" applyFont="1">
      <alignment vertical="center"/>
    </xf>
    <xf numFmtId="14" fontId="3" fillId="0" borderId="3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8" xfId="0" applyFill="1" applyBorder="1">
      <alignment vertical="center"/>
    </xf>
    <xf numFmtId="14" fontId="3" fillId="8" borderId="3" xfId="0" applyNumberFormat="1" applyFon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14" fontId="3" fillId="9" borderId="3" xfId="0" applyNumberFormat="1" applyFont="1" applyFill="1" applyBorder="1">
      <alignment vertical="center"/>
    </xf>
    <xf numFmtId="0" fontId="0" fillId="9" borderId="4" xfId="0" applyFill="1" applyBorder="1">
      <alignment vertical="center"/>
    </xf>
    <xf numFmtId="0" fontId="0" fillId="9" borderId="2" xfId="0" applyFill="1" applyBorder="1">
      <alignment vertical="center"/>
    </xf>
    <xf numFmtId="0" fontId="4" fillId="0" borderId="0" xfId="0" applyFont="1">
      <alignment vertical="center"/>
    </xf>
    <xf numFmtId="0" fontId="0" fillId="10" borderId="0" xfId="0" applyFill="1">
      <alignment vertical="center"/>
    </xf>
    <xf numFmtId="0" fontId="10" fillId="0" borderId="0" xfId="0" applyFont="1">
      <alignment vertical="center"/>
    </xf>
    <xf numFmtId="0" fontId="0" fillId="11" borderId="0" xfId="0" applyFill="1">
      <alignment vertical="center"/>
    </xf>
    <xf numFmtId="0" fontId="11" fillId="0" borderId="0" xfId="0" applyFont="1">
      <alignment vertical="center"/>
    </xf>
    <xf numFmtId="0" fontId="0" fillId="7" borderId="4" xfId="0" applyFill="1" applyBorder="1">
      <alignment vertical="center"/>
    </xf>
    <xf numFmtId="0" fontId="0" fillId="7" borderId="2" xfId="0" applyFill="1" applyBorder="1">
      <alignment vertical="center"/>
    </xf>
    <xf numFmtId="0" fontId="12" fillId="0" borderId="0" xfId="0" applyFont="1">
      <alignment vertical="center"/>
    </xf>
    <xf numFmtId="0" fontId="0" fillId="7" borderId="0" xfId="0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Plotly生成グラフイメージ!$C$4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Plotly生成グラフイメージ!$B$5:$B$19</c:f>
              <c:strCache>
                <c:ptCount val="15"/>
                <c:pt idx="0">
                  <c:v>P-01</c:v>
                </c:pt>
                <c:pt idx="1">
                  <c:v>M-01</c:v>
                </c:pt>
                <c:pt idx="2">
                  <c:v>M-02</c:v>
                </c:pt>
                <c:pt idx="3">
                  <c:v>M-03</c:v>
                </c:pt>
                <c:pt idx="4">
                  <c:v>M-04</c:v>
                </c:pt>
                <c:pt idx="5">
                  <c:v>M-05</c:v>
                </c:pt>
                <c:pt idx="6">
                  <c:v>M-06</c:v>
                </c:pt>
                <c:pt idx="7">
                  <c:v>M-07</c:v>
                </c:pt>
                <c:pt idx="8">
                  <c:v>M-08</c:v>
                </c:pt>
                <c:pt idx="9">
                  <c:v>M-09</c:v>
                </c:pt>
                <c:pt idx="10">
                  <c:v>M-10</c:v>
                </c:pt>
                <c:pt idx="11">
                  <c:v>M-11</c:v>
                </c:pt>
                <c:pt idx="12">
                  <c:v>M-12</c:v>
                </c:pt>
                <c:pt idx="13">
                  <c:v>M-13</c:v>
                </c:pt>
                <c:pt idx="14">
                  <c:v>M-14</c:v>
                </c:pt>
              </c:strCache>
            </c:strRef>
          </c:cat>
          <c:val>
            <c:numRef>
              <c:f>Plotly生成グラフイメージ!$C$5:$C$19</c:f>
              <c:numCache>
                <c:formatCode>0%</c:formatCode>
                <c:ptCount val="15"/>
                <c:pt idx="0">
                  <c:v>1</c:v>
                </c:pt>
                <c:pt idx="1">
                  <c:v>0.6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0.45</c:v>
                </c:pt>
                <c:pt idx="6">
                  <c:v>0.25</c:v>
                </c:pt>
                <c:pt idx="7">
                  <c:v>0.05</c:v>
                </c:pt>
                <c:pt idx="8">
                  <c:v>0.15</c:v>
                </c:pt>
                <c:pt idx="9">
                  <c:v>0.2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C-4DB9-90C1-301BB2F3D7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81141024"/>
        <c:axId val="481139056"/>
      </c:barChart>
      <c:catAx>
        <c:axId val="48114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139056"/>
        <c:crosses val="autoZero"/>
        <c:auto val="1"/>
        <c:lblAlgn val="ctr"/>
        <c:lblOffset val="100"/>
        <c:noMultiLvlLbl val="0"/>
      </c:catAx>
      <c:valAx>
        <c:axId val="4811390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1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Plotly生成グラフイメージ!$D$31</c:f>
              <c:strCache>
                <c:ptCount val="1"/>
                <c:pt idx="0">
                  <c:v>START_DAY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Plotly生成グラフイメージ!$B$32:$C$39</c:f>
              <c:multiLvlStrCache>
                <c:ptCount val="8"/>
                <c:lvl>
                  <c:pt idx="0">
                    <c:v>PLAN</c:v>
                  </c:pt>
                  <c:pt idx="1">
                    <c:v>ESTIMATE</c:v>
                  </c:pt>
                  <c:pt idx="2">
                    <c:v>PLAN</c:v>
                  </c:pt>
                  <c:pt idx="3">
                    <c:v>ESTIMATE</c:v>
                  </c:pt>
                  <c:pt idx="4">
                    <c:v>PLAN</c:v>
                  </c:pt>
                  <c:pt idx="5">
                    <c:v>ESTIMATE</c:v>
                  </c:pt>
                  <c:pt idx="6">
                    <c:v>PLAN</c:v>
                  </c:pt>
                  <c:pt idx="7">
                    <c:v>ESTIMATE</c:v>
                  </c:pt>
                </c:lvl>
                <c:lvl>
                  <c:pt idx="0">
                    <c:v>P-01</c:v>
                  </c:pt>
                  <c:pt idx="1">
                    <c:v>P-01</c:v>
                  </c:pt>
                  <c:pt idx="2">
                    <c:v>M-01</c:v>
                  </c:pt>
                  <c:pt idx="3">
                    <c:v>M-01</c:v>
                  </c:pt>
                  <c:pt idx="4">
                    <c:v>M-02</c:v>
                  </c:pt>
                  <c:pt idx="5">
                    <c:v>M-02</c:v>
                  </c:pt>
                  <c:pt idx="6">
                    <c:v>M-03</c:v>
                  </c:pt>
                  <c:pt idx="7">
                    <c:v>M-03</c:v>
                  </c:pt>
                </c:lvl>
              </c:multiLvlStrCache>
            </c:multiLvlStrRef>
          </c:cat>
          <c:val>
            <c:numRef>
              <c:f>Plotly生成グラフイメージ!$D$32:$D$39</c:f>
              <c:numCache>
                <c:formatCode>m/d/yyyy</c:formatCode>
                <c:ptCount val="8"/>
                <c:pt idx="0">
                  <c:v>45078</c:v>
                </c:pt>
                <c:pt idx="1">
                  <c:v>45078</c:v>
                </c:pt>
                <c:pt idx="2">
                  <c:v>45087</c:v>
                </c:pt>
                <c:pt idx="3">
                  <c:v>45087</c:v>
                </c:pt>
                <c:pt idx="4">
                  <c:v>45093</c:v>
                </c:pt>
                <c:pt idx="5">
                  <c:v>45093</c:v>
                </c:pt>
                <c:pt idx="6">
                  <c:v>45098</c:v>
                </c:pt>
                <c:pt idx="7">
                  <c:v>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4-45FE-BA1C-729CA3D5A75B}"/>
            </c:ext>
          </c:extLst>
        </c:ser>
        <c:ser>
          <c:idx val="1"/>
          <c:order val="1"/>
          <c:tx>
            <c:strRef>
              <c:f>Plotly生成グラフイメージ!$E$31</c:f>
              <c:strCache>
                <c:ptCount val="1"/>
                <c:pt idx="0">
                  <c:v>END_DATE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Plotly生成グラフイメージ!$B$32:$C$39</c:f>
              <c:multiLvlStrCache>
                <c:ptCount val="8"/>
                <c:lvl>
                  <c:pt idx="0">
                    <c:v>PLAN</c:v>
                  </c:pt>
                  <c:pt idx="1">
                    <c:v>ESTIMATE</c:v>
                  </c:pt>
                  <c:pt idx="2">
                    <c:v>PLAN</c:v>
                  </c:pt>
                  <c:pt idx="3">
                    <c:v>ESTIMATE</c:v>
                  </c:pt>
                  <c:pt idx="4">
                    <c:v>PLAN</c:v>
                  </c:pt>
                  <c:pt idx="5">
                    <c:v>ESTIMATE</c:v>
                  </c:pt>
                  <c:pt idx="6">
                    <c:v>PLAN</c:v>
                  </c:pt>
                  <c:pt idx="7">
                    <c:v>ESTIMATE</c:v>
                  </c:pt>
                </c:lvl>
                <c:lvl>
                  <c:pt idx="0">
                    <c:v>P-01</c:v>
                  </c:pt>
                  <c:pt idx="1">
                    <c:v>P-01</c:v>
                  </c:pt>
                  <c:pt idx="2">
                    <c:v>M-01</c:v>
                  </c:pt>
                  <c:pt idx="3">
                    <c:v>M-01</c:v>
                  </c:pt>
                  <c:pt idx="4">
                    <c:v>M-02</c:v>
                  </c:pt>
                  <c:pt idx="5">
                    <c:v>M-02</c:v>
                  </c:pt>
                  <c:pt idx="6">
                    <c:v>M-03</c:v>
                  </c:pt>
                  <c:pt idx="7">
                    <c:v>M-03</c:v>
                  </c:pt>
                </c:lvl>
              </c:multiLvlStrCache>
            </c:multiLvlStrRef>
          </c:cat>
          <c:val>
            <c:numRef>
              <c:f>Plotly生成グラフイメージ!$E$32:$E$39</c:f>
              <c:numCache>
                <c:formatCode>m/d/yyyy</c:formatCode>
                <c:ptCount val="8"/>
                <c:pt idx="0">
                  <c:v>45079</c:v>
                </c:pt>
                <c:pt idx="1">
                  <c:v>45082</c:v>
                </c:pt>
                <c:pt idx="2">
                  <c:v>45092</c:v>
                </c:pt>
                <c:pt idx="3">
                  <c:v>45092</c:v>
                </c:pt>
                <c:pt idx="4">
                  <c:v>45097</c:v>
                </c:pt>
                <c:pt idx="5">
                  <c:v>45097</c:v>
                </c:pt>
                <c:pt idx="6">
                  <c:v>45107</c:v>
                </c:pt>
                <c:pt idx="7">
                  <c:v>45107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4-45FE-BA1C-729CA3D5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1105824"/>
        <c:axId val="611100248"/>
      </c:barChart>
      <c:catAx>
        <c:axId val="61110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100248"/>
        <c:crosses val="autoZero"/>
        <c:auto val="1"/>
        <c:lblAlgn val="ctr"/>
        <c:lblOffset val="100"/>
        <c:noMultiLvlLbl val="0"/>
      </c:catAx>
      <c:valAx>
        <c:axId val="61110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1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Plotly生成グラフイメージ!$D$63</c:f>
              <c:strCache>
                <c:ptCount val="1"/>
                <c:pt idx="0">
                  <c:v>WORK_TIME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Plotly生成グラフイメージ!$B$64:$C$75</c:f>
              <c:multiLvlStrCache>
                <c:ptCount val="12"/>
                <c:lvl>
                  <c:pt idx="0">
                    <c:v>PLAN</c:v>
                  </c:pt>
                  <c:pt idx="1">
                    <c:v>RESULT</c:v>
                  </c:pt>
                  <c:pt idx="2">
                    <c:v>ESTIMATE</c:v>
                  </c:pt>
                  <c:pt idx="3">
                    <c:v>PLAN</c:v>
                  </c:pt>
                  <c:pt idx="4">
                    <c:v>RESULT</c:v>
                  </c:pt>
                  <c:pt idx="5">
                    <c:v>ESTIMATE</c:v>
                  </c:pt>
                  <c:pt idx="6">
                    <c:v>PLAN</c:v>
                  </c:pt>
                  <c:pt idx="7">
                    <c:v>RESULT</c:v>
                  </c:pt>
                  <c:pt idx="8">
                    <c:v>ESTIMATE</c:v>
                  </c:pt>
                  <c:pt idx="9">
                    <c:v>PLAN</c:v>
                  </c:pt>
                  <c:pt idx="10">
                    <c:v>RESULT</c:v>
                  </c:pt>
                  <c:pt idx="11">
                    <c:v>ESTIMATE</c:v>
                  </c:pt>
                </c:lvl>
                <c:lvl>
                  <c:pt idx="0">
                    <c:v>P-01</c:v>
                  </c:pt>
                  <c:pt idx="1">
                    <c:v>P-01</c:v>
                  </c:pt>
                  <c:pt idx="2">
                    <c:v>P-01</c:v>
                  </c:pt>
                  <c:pt idx="3">
                    <c:v>M-01</c:v>
                  </c:pt>
                  <c:pt idx="4">
                    <c:v>M-01</c:v>
                  </c:pt>
                  <c:pt idx="5">
                    <c:v>M-01</c:v>
                  </c:pt>
                  <c:pt idx="6">
                    <c:v>M-02</c:v>
                  </c:pt>
                  <c:pt idx="7">
                    <c:v>M-02</c:v>
                  </c:pt>
                  <c:pt idx="8">
                    <c:v>M-02</c:v>
                  </c:pt>
                  <c:pt idx="9">
                    <c:v>M-03</c:v>
                  </c:pt>
                  <c:pt idx="10">
                    <c:v>M-03</c:v>
                  </c:pt>
                  <c:pt idx="11">
                    <c:v>M-03</c:v>
                  </c:pt>
                </c:lvl>
              </c:multiLvlStrCache>
            </c:multiLvlStrRef>
          </c:cat>
          <c:val>
            <c:numRef>
              <c:f>Plotly生成グラフイメージ!$D$64:$D$75</c:f>
              <c:numCache>
                <c:formatCode>General</c:formatCode>
                <c:ptCount val="12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50</c:v>
                </c:pt>
                <c:pt idx="6">
                  <c:v>10</c:v>
                </c:pt>
                <c:pt idx="7">
                  <c:v>1</c:v>
                </c:pt>
                <c:pt idx="8">
                  <c:v>15</c:v>
                </c:pt>
                <c:pt idx="9">
                  <c:v>30</c:v>
                </c:pt>
                <c:pt idx="10">
                  <c:v>20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03-A9A4-F90B7990DE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19038744"/>
        <c:axId val="619040712"/>
      </c:barChart>
      <c:catAx>
        <c:axId val="619038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40712"/>
        <c:crosses val="autoZero"/>
        <c:auto val="1"/>
        <c:lblAlgn val="ctr"/>
        <c:lblOffset val="100"/>
        <c:noMultiLvlLbl val="0"/>
      </c:catAx>
      <c:valAx>
        <c:axId val="61904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3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グラフ例!$G$6</c:f>
              <c:strCache>
                <c:ptCount val="1"/>
                <c:pt idx="0">
                  <c:v>順調な残工数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グラフ例!$H$5:$J$5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グラフ例!$H$6:$J$6</c:f>
              <c:numCache>
                <c:formatCode>General</c:formatCode>
                <c:ptCount val="3"/>
                <c:pt idx="0">
                  <c:v>80</c:v>
                </c:pt>
                <c:pt idx="1">
                  <c:v>40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9-491B-8CFB-2A7BC4CD69EB}"/>
            </c:ext>
          </c:extLst>
        </c:ser>
        <c:ser>
          <c:idx val="1"/>
          <c:order val="1"/>
          <c:tx>
            <c:strRef>
              <c:f>グラフ例!$G$7</c:f>
              <c:strCache>
                <c:ptCount val="1"/>
                <c:pt idx="0">
                  <c:v>実際の残工数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グラフ例!$H$5:$J$5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グラフ例!$H$7:$J$7</c:f>
              <c:numCache>
                <c:formatCode>General</c:formatCode>
                <c:ptCount val="3"/>
                <c:pt idx="0">
                  <c:v>80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9-491B-8CFB-2A7BC4CD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36159"/>
        <c:axId val="1756737407"/>
      </c:lineChart>
      <c:dateAx>
        <c:axId val="175673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7407"/>
        <c:crosses val="autoZero"/>
        <c:auto val="1"/>
        <c:lblOffset val="100"/>
        <c:baseTimeUnit val="days"/>
      </c:dateAx>
      <c:valAx>
        <c:axId val="17567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6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グラフ例!$G$6</c:f>
              <c:strCache>
                <c:ptCount val="1"/>
                <c:pt idx="0">
                  <c:v>順調な残工数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グラフ例!$H$5:$J$5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グラフ例!$H$6:$J$6</c:f>
              <c:numCache>
                <c:formatCode>General</c:formatCode>
                <c:ptCount val="3"/>
                <c:pt idx="0">
                  <c:v>80</c:v>
                </c:pt>
                <c:pt idx="1">
                  <c:v>40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87B-BC3C-6E5977FDCA61}"/>
            </c:ext>
          </c:extLst>
        </c:ser>
        <c:ser>
          <c:idx val="1"/>
          <c:order val="1"/>
          <c:tx>
            <c:strRef>
              <c:f>グラフ例!$G$7</c:f>
              <c:strCache>
                <c:ptCount val="1"/>
                <c:pt idx="0">
                  <c:v>実際の残工数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グラフ例!$H$5:$J$5</c:f>
              <c:numCache>
                <c:formatCode>m/d/yyyy</c:formatCode>
                <c:ptCount val="3"/>
                <c:pt idx="0">
                  <c:v>45215</c:v>
                </c:pt>
                <c:pt idx="1">
                  <c:v>45217</c:v>
                </c:pt>
                <c:pt idx="2">
                  <c:v>45219</c:v>
                </c:pt>
              </c:numCache>
            </c:numRef>
          </c:cat>
          <c:val>
            <c:numRef>
              <c:f>グラフ例!$H$7:$J$7</c:f>
              <c:numCache>
                <c:formatCode>General</c:formatCode>
                <c:ptCount val="3"/>
                <c:pt idx="0">
                  <c:v>80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5-487B-BC3C-6E5977FD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36159"/>
        <c:axId val="1756737407"/>
      </c:lineChart>
      <c:dateAx>
        <c:axId val="17567361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7407"/>
        <c:crosses val="autoZero"/>
        <c:auto val="1"/>
        <c:lblOffset val="100"/>
        <c:baseTimeUnit val="days"/>
      </c:dateAx>
      <c:valAx>
        <c:axId val="17567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736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607219</xdr:colOff>
      <xdr:row>0</xdr:row>
      <xdr:rowOff>134541</xdr:rowOff>
    </xdr:from>
    <xdr:to>
      <xdr:col>27</xdr:col>
      <xdr:colOff>297656</xdr:colOff>
      <xdr:row>25</xdr:row>
      <xdr:rowOff>142876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577453</xdr:colOff>
      <xdr:row>30</xdr:row>
      <xdr:rowOff>15476</xdr:rowOff>
    </xdr:from>
    <xdr:to>
      <xdr:col>17</xdr:col>
      <xdr:colOff>452437</xdr:colOff>
      <xdr:row>49</xdr:row>
      <xdr:rowOff>142874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351233</xdr:colOff>
      <xdr:row>62</xdr:row>
      <xdr:rowOff>86915</xdr:rowOff>
    </xdr:from>
    <xdr:to>
      <xdr:col>16</xdr:col>
      <xdr:colOff>154781</xdr:colOff>
      <xdr:row>78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5</xdr:row>
      <xdr:rowOff>23813</xdr:rowOff>
    </xdr:from>
    <xdr:to>
      <xdr:col>20</xdr:col>
      <xdr:colOff>250031</xdr:colOff>
      <xdr:row>6</xdr:row>
      <xdr:rowOff>119064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E0299FE-2040-4B17-9452-42F237B10DA4}"/>
            </a:ext>
          </a:extLst>
        </xdr:cNvPr>
        <xdr:cNvSpPr txBox="1"/>
      </xdr:nvSpPr>
      <xdr:spPr>
        <a:xfrm>
          <a:off x="8501062" y="1214438"/>
          <a:ext cx="9072563" cy="33337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↓各</a:t>
          </a:r>
          <a:r>
            <a:rPr kumimoji="1" lang="en-US" altLang="ja-JP" sz="1100"/>
            <a:t>SMR</a:t>
          </a:r>
          <a:r>
            <a:rPr kumimoji="1" lang="ja-JP" altLang="en-US" sz="1100"/>
            <a:t>のリソース情報（アサインメンバーの稼働工数）から</a:t>
          </a:r>
          <a:r>
            <a:rPr kumimoji="1" lang="en-US" altLang="ja-JP" sz="1100"/>
            <a:t>SMR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までの稼働工数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と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SMR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着地予測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工数を比較して、オンスケであるか確認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726282</xdr:colOff>
      <xdr:row>14</xdr:row>
      <xdr:rowOff>97631</xdr:rowOff>
    </xdr:from>
    <xdr:to>
      <xdr:col>11</xdr:col>
      <xdr:colOff>250031</xdr:colOff>
      <xdr:row>16</xdr:row>
      <xdr:rowOff>2381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CB85522-5063-4DF8-A367-C1C994BAB586}"/>
            </a:ext>
          </a:extLst>
        </xdr:cNvPr>
        <xdr:cNvSpPr txBox="1"/>
      </xdr:nvSpPr>
      <xdr:spPr>
        <a:xfrm>
          <a:off x="4488657" y="3431381"/>
          <a:ext cx="720328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↑各</a:t>
          </a:r>
          <a:r>
            <a:rPr kumimoji="1" lang="en-US" altLang="ja-JP" sz="1100"/>
            <a:t>SMR</a:t>
          </a:r>
          <a:r>
            <a:rPr kumimoji="1" lang="ja-JP" altLang="en-US" sz="1100"/>
            <a:t>の実績工数</a:t>
          </a:r>
          <a:r>
            <a:rPr kumimoji="1" lang="en-US" altLang="ja-JP" sz="1100"/>
            <a:t>/</a:t>
          </a:r>
          <a:r>
            <a:rPr kumimoji="1" lang="ja-JP" altLang="en-US" sz="1100"/>
            <a:t>着地予測工数に対して基準値以上の場合は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段階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警告）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ja-JP" altLang="en-US" sz="1100"/>
            <a:t>色分けしてアラート表示</a:t>
          </a:r>
        </a:p>
      </xdr:txBody>
    </xdr:sp>
    <xdr:clientData/>
  </xdr:twoCellAnchor>
  <xdr:twoCellAnchor>
    <xdr:from>
      <xdr:col>2</xdr:col>
      <xdr:colOff>164307</xdr:colOff>
      <xdr:row>2</xdr:row>
      <xdr:rowOff>33338</xdr:rowOff>
    </xdr:from>
    <xdr:to>
      <xdr:col>3</xdr:col>
      <xdr:colOff>1164431</xdr:colOff>
      <xdr:row>3</xdr:row>
      <xdr:rowOff>176213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6D99527-36BF-4623-A186-49429FF7AFF5}"/>
            </a:ext>
          </a:extLst>
        </xdr:cNvPr>
        <xdr:cNvSpPr txBox="1"/>
      </xdr:nvSpPr>
      <xdr:spPr>
        <a:xfrm>
          <a:off x="1545432" y="509588"/>
          <a:ext cx="2166937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</a:t>
          </a:r>
          <a:r>
            <a:rPr kumimoji="1" lang="ja-JP" altLang="en-US" sz="1100"/>
            <a:t>単位での</a:t>
          </a:r>
          <a:r>
            <a:rPr kumimoji="1" lang="en-US" altLang="ja-JP" sz="1100"/>
            <a:t>SMR</a:t>
          </a:r>
          <a:r>
            <a:rPr kumimoji="1" lang="ja-JP" altLang="en-US" sz="1100"/>
            <a:t>工数状況一覧</a:t>
          </a:r>
        </a:p>
      </xdr:txBody>
    </xdr:sp>
    <xdr:clientData/>
  </xdr:twoCellAnchor>
  <xdr:twoCellAnchor>
    <xdr:from>
      <xdr:col>1</xdr:col>
      <xdr:colOff>83343</xdr:colOff>
      <xdr:row>14</xdr:row>
      <xdr:rowOff>71438</xdr:rowOff>
    </xdr:from>
    <xdr:to>
      <xdr:col>4</xdr:col>
      <xdr:colOff>464342</xdr:colOff>
      <xdr:row>15</xdr:row>
      <xdr:rowOff>214313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FB8A413-3550-409C-B33A-2CD0FFA35998}"/>
            </a:ext>
          </a:extLst>
        </xdr:cNvPr>
        <xdr:cNvSpPr txBox="1"/>
      </xdr:nvSpPr>
      <xdr:spPr>
        <a:xfrm>
          <a:off x="773906" y="3405188"/>
          <a:ext cx="3452811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↑各</a:t>
          </a:r>
          <a:r>
            <a:rPr kumimoji="1" lang="en-US" altLang="ja-JP" sz="1100"/>
            <a:t>SMR</a:t>
          </a:r>
          <a:r>
            <a:rPr kumimoji="1" lang="ja-JP" altLang="en-US" sz="1100"/>
            <a:t>のプロセス別工数表示へ切り替えるリンク</a:t>
          </a:r>
        </a:p>
      </xdr:txBody>
    </xdr:sp>
    <xdr:clientData/>
  </xdr:twoCellAnchor>
  <xdr:twoCellAnchor>
    <xdr:from>
      <xdr:col>5</xdr:col>
      <xdr:colOff>488156</xdr:colOff>
      <xdr:row>18</xdr:row>
      <xdr:rowOff>226218</xdr:rowOff>
    </xdr:from>
    <xdr:to>
      <xdr:col>9</xdr:col>
      <xdr:colOff>452437</xdr:colOff>
      <xdr:row>20</xdr:row>
      <xdr:rowOff>130968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579B4B9-C382-40ED-B574-260AC2F526B7}"/>
            </a:ext>
          </a:extLst>
        </xdr:cNvPr>
        <xdr:cNvSpPr txBox="1"/>
      </xdr:nvSpPr>
      <xdr:spPr>
        <a:xfrm>
          <a:off x="3917156" y="1178718"/>
          <a:ext cx="2707481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選択した</a:t>
          </a:r>
          <a:r>
            <a:rPr kumimoji="1" lang="en-US" altLang="ja-JP" sz="1100"/>
            <a:t>SMR</a:t>
          </a:r>
          <a:r>
            <a:rPr kumimoji="1" lang="ja-JP" altLang="en-US" sz="1100"/>
            <a:t>のプロセス別に工数状況を表示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488156</xdr:colOff>
      <xdr:row>0</xdr:row>
      <xdr:rowOff>166687</xdr:rowOff>
    </xdr:from>
    <xdr:to>
      <xdr:col>19</xdr:col>
      <xdr:colOff>378618</xdr:colOff>
      <xdr:row>4</xdr:row>
      <xdr:rowOff>178593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3F9ADFE-AA2F-4852-9DB2-2B98EE1D4F99}"/>
            </a:ext>
          </a:extLst>
        </xdr:cNvPr>
        <xdr:cNvSpPr txBox="1"/>
      </xdr:nvSpPr>
      <xdr:spPr>
        <a:xfrm>
          <a:off x="6012656" y="166687"/>
          <a:ext cx="7486650" cy="96440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各メンバの昨日の値との比較から</a:t>
          </a:r>
        </a:p>
        <a:p>
          <a:r>
            <a:rPr kumimoji="1" lang="ja-JP" altLang="en-US" sz="1100"/>
            <a:t>　・作業工数を</a:t>
          </a:r>
          <a:r>
            <a:rPr kumimoji="1" lang="en-US" altLang="ja-JP" sz="1100"/>
            <a:t>8h</a:t>
          </a:r>
          <a:r>
            <a:rPr kumimoji="1" lang="ja-JP" altLang="en-US" sz="1100"/>
            <a:t>前後積めているか。積めていないなら理由の確認</a:t>
          </a:r>
        </a:p>
        <a:p>
          <a:r>
            <a:rPr kumimoji="1" lang="ja-JP" altLang="en-US" sz="1100"/>
            <a:t>　・残工数が作業工数と同程度減少できているか。できていないなら見積に対して遅れが出ているので理由の確認</a:t>
          </a:r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130969</xdr:colOff>
      <xdr:row>1</xdr:row>
      <xdr:rowOff>107157</xdr:rowOff>
    </xdr:from>
    <xdr:to>
      <xdr:col>6</xdr:col>
      <xdr:colOff>357187</xdr:colOff>
      <xdr:row>3</xdr:row>
      <xdr:rowOff>11907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6AD4292-96BA-46BF-8845-FF703E04BF9C}"/>
            </a:ext>
          </a:extLst>
        </xdr:cNvPr>
        <xdr:cNvSpPr txBox="1"/>
      </xdr:nvSpPr>
      <xdr:spPr>
        <a:xfrm>
          <a:off x="1512094" y="345282"/>
          <a:ext cx="2988468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各メンバーの作業工数の妥当性確認</a:t>
          </a:r>
        </a:p>
      </xdr:txBody>
    </xdr:sp>
    <xdr:clientData/>
  </xdr:twoCellAnchor>
  <xdr:twoCellAnchor>
    <xdr:from>
      <xdr:col>3</xdr:col>
      <xdr:colOff>557212</xdr:colOff>
      <xdr:row>3</xdr:row>
      <xdr:rowOff>69057</xdr:rowOff>
    </xdr:from>
    <xdr:to>
      <xdr:col>8</xdr:col>
      <xdr:colOff>202406</xdr:colOff>
      <xdr:row>4</xdr:row>
      <xdr:rowOff>211932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E2146A-116D-440D-9A07-59AC3607395D}"/>
            </a:ext>
          </a:extLst>
        </xdr:cNvPr>
        <xdr:cNvSpPr txBox="1"/>
      </xdr:nvSpPr>
      <xdr:spPr>
        <a:xfrm>
          <a:off x="2628900" y="783432"/>
          <a:ext cx="3098006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↓日付はスクロールバーで表示箇所変更可能</a:t>
          </a:r>
        </a:p>
      </xdr:txBody>
    </xdr:sp>
    <xdr:clientData/>
  </xdr:twoCellAnchor>
  <xdr:twoCellAnchor>
    <xdr:from>
      <xdr:col>2</xdr:col>
      <xdr:colOff>102394</xdr:colOff>
      <xdr:row>12</xdr:row>
      <xdr:rowOff>88106</xdr:rowOff>
    </xdr:from>
    <xdr:to>
      <xdr:col>4</xdr:col>
      <xdr:colOff>381000</xdr:colOff>
      <xdr:row>13</xdr:row>
      <xdr:rowOff>230981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E220730-135C-4F55-8DED-413F3F13AB01}"/>
            </a:ext>
          </a:extLst>
        </xdr:cNvPr>
        <xdr:cNvSpPr txBox="1"/>
      </xdr:nvSpPr>
      <xdr:spPr>
        <a:xfrm>
          <a:off x="1473994" y="4136231"/>
          <a:ext cx="2669381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</a:t>
          </a:r>
          <a:r>
            <a:rPr kumimoji="1" lang="en-US" altLang="ja-JP" sz="1100"/>
            <a:t>T</a:t>
          </a:r>
          <a:r>
            <a:rPr kumimoji="1" lang="ja-JP" altLang="en-US" sz="1100"/>
            <a:t>メンバーのアサイン状況を表示</a:t>
          </a:r>
        </a:p>
      </xdr:txBody>
    </xdr:sp>
    <xdr:clientData/>
  </xdr:twoCellAnchor>
  <xdr:twoCellAnchor>
    <xdr:from>
      <xdr:col>2</xdr:col>
      <xdr:colOff>57150</xdr:colOff>
      <xdr:row>21</xdr:row>
      <xdr:rowOff>116682</xdr:rowOff>
    </xdr:from>
    <xdr:to>
      <xdr:col>5</xdr:col>
      <xdr:colOff>333374</xdr:colOff>
      <xdr:row>23</xdr:row>
      <xdr:rowOff>21432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D1FAA44-8F17-4BE4-B0F5-1E5C56DD5941}"/>
            </a:ext>
          </a:extLst>
        </xdr:cNvPr>
        <xdr:cNvSpPr txBox="1"/>
      </xdr:nvSpPr>
      <xdr:spPr>
        <a:xfrm>
          <a:off x="1428750" y="6307932"/>
          <a:ext cx="3838574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↑各メンバーの作業工数情報表示へ切り替えるリンク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691295</xdr:colOff>
      <xdr:row>25</xdr:row>
      <xdr:rowOff>206802</xdr:rowOff>
    </xdr:from>
    <xdr:to>
      <xdr:col>11</xdr:col>
      <xdr:colOff>1177697</xdr:colOff>
      <xdr:row>54</xdr:row>
      <xdr:rowOff>118753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D9A1C78-B60D-4538-B3F6-041B2C932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2270" y="6159927"/>
          <a:ext cx="5220327" cy="6855676"/>
        </a:xfrm>
        <a:prstGeom prst="rect">
          <a:avLst/>
        </a:prstGeom>
      </xdr:spPr>
    </xdr:pic>
    <xdr:clientData/>
  </xdr:twoCellAnchor>
  <xdr:twoCellAnchor>
    <xdr:from>
      <xdr:col>2</xdr:col>
      <xdr:colOff>1526199</xdr:colOff>
      <xdr:row>14</xdr:row>
      <xdr:rowOff>197824</xdr:rowOff>
    </xdr:from>
    <xdr:to>
      <xdr:col>7</xdr:col>
      <xdr:colOff>681404</xdr:colOff>
      <xdr:row>32</xdr:row>
      <xdr:rowOff>73268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8C28F25-1C13-4136-8068-AD86B0C57C44}"/>
            </a:ext>
          </a:extLst>
        </xdr:cNvPr>
        <xdr:cNvSpPr/>
      </xdr:nvSpPr>
      <xdr:spPr>
        <a:xfrm>
          <a:off x="2903661" y="3582862"/>
          <a:ext cx="5580916" cy="4227637"/>
        </a:xfrm>
        <a:prstGeom prst="wedgeRectCallout">
          <a:avLst>
            <a:gd name="adj1" fmla="val -80236"/>
            <a:gd name="adj2" fmla="val -5406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■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の選択について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r>
            <a:rPr kumimoji="1" lang="en-US" altLang="ja-JP" sz="1100">
              <a:solidFill>
                <a:sysClr val="windowText" lastClr="000000"/>
              </a:solidFill>
            </a:rPr>
            <a:t>input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で、いらない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も拾われている状況。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チェック欄を利用して使いたい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だけに絞り込む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→メンテが楽だと思われる。突発対応に耐えやすい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→毎回チェックをしないといけないのがデメリット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r>
            <a:rPr kumimoji="1" lang="en-US" altLang="ja-JP" sz="1100">
              <a:solidFill>
                <a:sysClr val="windowText" lastClr="000000"/>
              </a:solidFill>
            </a:rPr>
            <a:t>input</a:t>
          </a:r>
          <a:r>
            <a:rPr kumimoji="1" lang="ja-JP" altLang="en-US" sz="1100">
              <a:solidFill>
                <a:sysClr val="windowText" lastClr="000000"/>
              </a:solidFill>
            </a:rPr>
            <a:t>の時点で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絞り込みをしておく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絞り込み方によっては大変。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例えば</a:t>
          </a:r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からいらない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を削除するのようなことを強いられるときつい。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→一度メンテすれば、追加削除</a:t>
          </a:r>
          <a:r>
            <a:rPr kumimoji="1" lang="en-US" altLang="ja-JP" sz="1100">
              <a:solidFill>
                <a:sysClr val="windowText" lastClr="000000"/>
              </a:solidFill>
            </a:rPr>
            <a:t>SMR</a:t>
          </a:r>
          <a:r>
            <a:rPr kumimoji="1" lang="ja-JP" altLang="en-US" sz="1100">
              <a:solidFill>
                <a:sysClr val="windowText" lastClr="000000"/>
              </a:solidFill>
            </a:rPr>
            <a:t>がなければしばらくはメンテしなくてよい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WBS</a:t>
          </a:r>
          <a:r>
            <a:rPr kumimoji="1" lang="ja-JP" altLang="en-US" sz="1100">
              <a:solidFill>
                <a:sysClr val="windowText" lastClr="000000"/>
              </a:solidFill>
            </a:rPr>
            <a:t>に何かしらの仕掛けを入れる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最終案：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・チェック欄：あり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照査者・担当者でフィルタかけられるようにする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デフォルトは全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を表示しておく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295275</xdr:colOff>
      <xdr:row>14</xdr:row>
      <xdr:rowOff>209550</xdr:rowOff>
    </xdr:from>
    <xdr:to>
      <xdr:col>22</xdr:col>
      <xdr:colOff>389999</xdr:colOff>
      <xdr:row>43</xdr:row>
      <xdr:rowOff>27821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00027B-FABC-7676-B54F-F71AA090D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87975" y="3543300"/>
          <a:ext cx="4209524" cy="60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1285875</xdr:colOff>
      <xdr:row>16</xdr:row>
      <xdr:rowOff>0</xdr:rowOff>
    </xdr:from>
    <xdr:to>
      <xdr:col>16</xdr:col>
      <xdr:colOff>246995</xdr:colOff>
      <xdr:row>47</xdr:row>
      <xdr:rowOff>180117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EC508FE-D41B-2667-09F7-0853E5139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01600" y="3810000"/>
          <a:ext cx="5238095" cy="6866667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15</xdr:row>
      <xdr:rowOff>38101</xdr:rowOff>
    </xdr:from>
    <xdr:to>
      <xdr:col>13</xdr:col>
      <xdr:colOff>419100</xdr:colOff>
      <xdr:row>18</xdr:row>
      <xdr:rowOff>47625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2AD931A-251E-4511-8609-0F9849148682}"/>
            </a:ext>
          </a:extLst>
        </xdr:cNvPr>
        <xdr:cNvSpPr/>
      </xdr:nvSpPr>
      <xdr:spPr>
        <a:xfrm>
          <a:off x="11620500" y="3609976"/>
          <a:ext cx="4533900" cy="723899"/>
        </a:xfrm>
        <a:prstGeom prst="wedgeRectCallout">
          <a:avLst>
            <a:gd name="adj1" fmla="val -34535"/>
            <a:gd name="adj2" fmla="val -8197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■稼働可能工数について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ユーザにアサインメンバーを手動入力させて、工数側を自動計算</a:t>
          </a:r>
        </a:p>
      </xdr:txBody>
    </xdr:sp>
    <xdr:clientData/>
  </xdr:twoCellAnchor>
  <xdr:twoCellAnchor>
    <xdr:from>
      <xdr:col>5</xdr:col>
      <xdr:colOff>1133475</xdr:colOff>
      <xdr:row>37</xdr:row>
      <xdr:rowOff>171450</xdr:rowOff>
    </xdr:from>
    <xdr:to>
      <xdr:col>8</xdr:col>
      <xdr:colOff>885825</xdr:colOff>
      <xdr:row>42</xdr:row>
      <xdr:rowOff>95250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7226A7A3-9E6B-44D1-A509-2BAB62B0CD6A}"/>
            </a:ext>
          </a:extLst>
        </xdr:cNvPr>
        <xdr:cNvSpPr/>
      </xdr:nvSpPr>
      <xdr:spPr>
        <a:xfrm>
          <a:off x="6591300" y="9001125"/>
          <a:ext cx="3314700" cy="1114425"/>
        </a:xfrm>
        <a:prstGeom prst="wedgeRectCallout">
          <a:avLst>
            <a:gd name="adj1" fmla="val -51458"/>
            <a:gd name="adj2" fmla="val -6752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判定条件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案①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日</a:t>
          </a:r>
          <a:r>
            <a:rPr kumimoji="1" lang="en-US" altLang="ja-JP" sz="1100">
              <a:solidFill>
                <a:srgbClr val="FF0000"/>
              </a:solidFill>
            </a:rPr>
            <a:t>7h</a:t>
          </a:r>
          <a:r>
            <a:rPr kumimoji="1" lang="ja-JP" altLang="en-US" sz="1100">
              <a:solidFill>
                <a:srgbClr val="FF0000"/>
              </a:solidFill>
            </a:rPr>
            <a:t>より少ない場合</a:t>
          </a:r>
          <a:r>
            <a:rPr kumimoji="1" lang="en-US" altLang="ja-JP" sz="1100">
              <a:solidFill>
                <a:srgbClr val="FF0000"/>
              </a:solidFill>
            </a:rPr>
            <a:t>NG</a:t>
          </a: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案②残工数の減り方と実績工数から判定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　　残工数が</a:t>
          </a:r>
          <a:r>
            <a:rPr kumimoji="1" lang="en-US" altLang="ja-JP" sz="1100">
              <a:solidFill>
                <a:srgbClr val="FF0000"/>
              </a:solidFill>
            </a:rPr>
            <a:t>2h</a:t>
          </a:r>
          <a:r>
            <a:rPr kumimoji="1" lang="ja-JP" altLang="en-US" sz="1100">
              <a:solidFill>
                <a:srgbClr val="FF0000"/>
              </a:solidFill>
            </a:rPr>
            <a:t>減りで、実績工数は</a:t>
          </a:r>
          <a:r>
            <a:rPr kumimoji="1" lang="en-US" altLang="ja-JP" sz="1100">
              <a:solidFill>
                <a:srgbClr val="FF0000"/>
              </a:solidFill>
            </a:rPr>
            <a:t>7h</a:t>
          </a:r>
          <a:r>
            <a:rPr kumimoji="1" lang="ja-JP" altLang="en-US" sz="1100" baseline="0">
              <a:solidFill>
                <a:srgbClr val="FF0000"/>
              </a:solidFill>
            </a:rPr>
            <a:t> → </a:t>
          </a:r>
          <a:r>
            <a:rPr kumimoji="1" lang="en-US" altLang="ja-JP" sz="1100" baseline="0">
              <a:solidFill>
                <a:srgbClr val="FF0000"/>
              </a:solidFill>
            </a:rPr>
            <a:t>NG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76200</xdr:colOff>
      <xdr:row>22</xdr:row>
      <xdr:rowOff>152400</xdr:rowOff>
    </xdr:from>
    <xdr:to>
      <xdr:col>9</xdr:col>
      <xdr:colOff>923925</xdr:colOff>
      <xdr:row>26</xdr:row>
      <xdr:rowOff>66675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6DB94E63-AA83-4D3C-9938-E436122305FE}"/>
            </a:ext>
          </a:extLst>
        </xdr:cNvPr>
        <xdr:cNvSpPr/>
      </xdr:nvSpPr>
      <xdr:spPr>
        <a:xfrm>
          <a:off x="7877175" y="5391150"/>
          <a:ext cx="3314700" cy="866775"/>
        </a:xfrm>
        <a:prstGeom prst="wedgeRectCallout">
          <a:avLst>
            <a:gd name="adj1" fmla="val -51458"/>
            <a:gd name="adj2" fmla="val -6752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判定条件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・予定工数 </a:t>
          </a:r>
          <a:r>
            <a:rPr kumimoji="1" lang="en-US" altLang="ja-JP" sz="1100">
              <a:solidFill>
                <a:srgbClr val="FF0000"/>
              </a:solidFill>
            </a:rPr>
            <a:t>&gt; </a:t>
          </a:r>
          <a:r>
            <a:rPr kumimoji="1" lang="ja-JP" altLang="en-US" sz="1100">
              <a:solidFill>
                <a:srgbClr val="FF0000"/>
              </a:solidFill>
            </a:rPr>
            <a:t>実績工数</a:t>
          </a:r>
          <a:r>
            <a:rPr kumimoji="1" lang="en-US" altLang="ja-JP" sz="1100">
              <a:solidFill>
                <a:srgbClr val="FF0000"/>
              </a:solidFill>
            </a:rPr>
            <a:t>+</a:t>
          </a:r>
          <a:r>
            <a:rPr kumimoji="1" lang="ja-JP" altLang="en-US" sz="1100">
              <a:solidFill>
                <a:srgbClr val="FF0000"/>
              </a:solidFill>
            </a:rPr>
            <a:t>残工数 ⇒ </a:t>
          </a:r>
          <a:r>
            <a:rPr kumimoji="1" lang="en-US" altLang="ja-JP" sz="1100">
              <a:solidFill>
                <a:srgbClr val="FF0000"/>
              </a:solidFill>
            </a:rPr>
            <a:t>OK</a:t>
          </a: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・予定工数 </a:t>
          </a:r>
          <a:r>
            <a:rPr kumimoji="1" lang="en-US" altLang="ja-JP" sz="1100">
              <a:solidFill>
                <a:srgbClr val="FF0000"/>
              </a:solidFill>
            </a:rPr>
            <a:t>&lt;</a:t>
          </a:r>
          <a:r>
            <a:rPr kumimoji="1" lang="en-US" altLang="ja-JP" sz="1100" baseline="0">
              <a:solidFill>
                <a:srgbClr val="FF0000"/>
              </a:solidFill>
            </a:rPr>
            <a:t> </a:t>
          </a:r>
          <a:r>
            <a:rPr kumimoji="1" lang="ja-JP" altLang="en-US" sz="1100" baseline="0">
              <a:solidFill>
                <a:srgbClr val="FF0000"/>
              </a:solidFill>
            </a:rPr>
            <a:t>実績工数</a:t>
          </a:r>
          <a:r>
            <a:rPr kumimoji="1" lang="en-US" altLang="ja-JP" sz="1100" baseline="0">
              <a:solidFill>
                <a:srgbClr val="FF0000"/>
              </a:solidFill>
            </a:rPr>
            <a:t>+</a:t>
          </a:r>
          <a:r>
            <a:rPr kumimoji="1" lang="ja-JP" altLang="en-US" sz="1100" baseline="0">
              <a:solidFill>
                <a:srgbClr val="FF0000"/>
              </a:solidFill>
            </a:rPr>
            <a:t>残工数 ⇒ </a:t>
          </a:r>
          <a:r>
            <a:rPr kumimoji="1" lang="en-US" altLang="ja-JP" sz="1100" baseline="0">
              <a:solidFill>
                <a:srgbClr val="FF0000"/>
              </a:solidFill>
            </a:rPr>
            <a:t>NG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501161</xdr:colOff>
      <xdr:row>37</xdr:row>
      <xdr:rowOff>167053</xdr:rowOff>
    </xdr:from>
    <xdr:to>
      <xdr:col>6</xdr:col>
      <xdr:colOff>219808</xdr:colOff>
      <xdr:row>42</xdr:row>
      <xdr:rowOff>212481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8F56BB06-4673-DE12-DEA5-708669680F54}"/>
            </a:ext>
          </a:extLst>
        </xdr:cNvPr>
        <xdr:cNvSpPr/>
      </xdr:nvSpPr>
      <xdr:spPr>
        <a:xfrm>
          <a:off x="1878623" y="9127880"/>
          <a:ext cx="4972050" cy="1254370"/>
        </a:xfrm>
        <a:prstGeom prst="wedgeRectCallout">
          <a:avLst>
            <a:gd name="adj1" fmla="val -34190"/>
            <a:gd name="adj2" fmla="val -139842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・予定工数は載せない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　</a:t>
          </a:r>
          <a:r>
            <a:rPr kumimoji="1" lang="en-US" altLang="ja-JP" sz="1100">
              <a:solidFill>
                <a:srgbClr val="FF0000"/>
              </a:solidFill>
            </a:rPr>
            <a:t>8h</a:t>
          </a:r>
          <a:r>
            <a:rPr kumimoji="1" lang="ja-JP" altLang="en-US" sz="1100">
              <a:solidFill>
                <a:srgbClr val="FF0000"/>
              </a:solidFill>
            </a:rPr>
            <a:t>前後働くのが当たり前の為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・判定欄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　行を使わずに、実績工数・残工数の増減がよろしくない時に色で表現する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708227</xdr:colOff>
      <xdr:row>50</xdr:row>
      <xdr:rowOff>225031</xdr:rowOff>
    </xdr:from>
    <xdr:to>
      <xdr:col>9</xdr:col>
      <xdr:colOff>1010479</xdr:colOff>
      <xdr:row>56</xdr:row>
      <xdr:rowOff>223632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BF09DF8B-68DA-ACC7-52F6-8592F13C4424}"/>
            </a:ext>
          </a:extLst>
        </xdr:cNvPr>
        <xdr:cNvSpPr/>
      </xdr:nvSpPr>
      <xdr:spPr>
        <a:xfrm>
          <a:off x="4998618" y="11530792"/>
          <a:ext cx="6274013" cy="1439775"/>
        </a:xfrm>
        <a:prstGeom prst="wedgeRectCallout">
          <a:avLst>
            <a:gd name="adj1" fmla="val -34850"/>
            <a:gd name="adj2" fmla="val -178960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WBS</a:t>
          </a:r>
          <a:r>
            <a:rPr kumimoji="1" lang="ja-JP" altLang="en-US" sz="1100">
              <a:solidFill>
                <a:srgbClr val="FF0000"/>
              </a:solidFill>
            </a:rPr>
            <a:t>からは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実績工数は大変だが何日分でも取得できる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残工数は当日分しか取得できないので、日ごとのデータを残すのは難しい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（データ量が膨大になる）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そうすると日ごとの</a:t>
          </a:r>
          <a:r>
            <a:rPr kumimoji="1" lang="en-US" altLang="ja-JP" sz="1100">
              <a:solidFill>
                <a:srgbClr val="FF0000"/>
              </a:solidFill>
            </a:rPr>
            <a:t>SMR×</a:t>
          </a:r>
          <a:r>
            <a:rPr kumimoji="1" lang="ja-JP" altLang="en-US" sz="1100">
              <a:solidFill>
                <a:srgbClr val="FF0000"/>
              </a:solidFill>
            </a:rPr>
            <a:t>実績工数の表にしかならない。表示する価値ほとんどなし。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7</xdr:row>
      <xdr:rowOff>95250</xdr:rowOff>
    </xdr:from>
    <xdr:to>
      <xdr:col>14</xdr:col>
      <xdr:colOff>1552575</xdr:colOff>
      <xdr:row>9</xdr:row>
      <xdr:rowOff>219075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BFC179F5-B429-4DD5-AE21-35A47E989859}"/>
            </a:ext>
          </a:extLst>
        </xdr:cNvPr>
        <xdr:cNvSpPr/>
      </xdr:nvSpPr>
      <xdr:spPr>
        <a:xfrm>
          <a:off x="10877550" y="571500"/>
          <a:ext cx="5067300" cy="600075"/>
        </a:xfrm>
        <a:prstGeom prst="wedgeRectCallout">
          <a:avLst>
            <a:gd name="adj1" fmla="val 36595"/>
            <a:gd name="adj2" fmla="val 122788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■稼働可能工数について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ユーザにアサインメンバーを手動入力させて、工数側を自動計算</a:t>
          </a:r>
        </a:p>
      </xdr:txBody>
    </xdr:sp>
    <xdr:clientData/>
  </xdr:twoCellAnchor>
  <xdr:twoCellAnchor>
    <xdr:from>
      <xdr:col>3</xdr:col>
      <xdr:colOff>156883</xdr:colOff>
      <xdr:row>6</xdr:row>
      <xdr:rowOff>0</xdr:rowOff>
    </xdr:from>
    <xdr:to>
      <xdr:col>6</xdr:col>
      <xdr:colOff>484966</xdr:colOff>
      <xdr:row>10</xdr:row>
      <xdr:rowOff>19050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F89FE368-678C-4EC0-96E2-675031533201}"/>
            </a:ext>
          </a:extLst>
        </xdr:cNvPr>
        <xdr:cNvSpPr/>
      </xdr:nvSpPr>
      <xdr:spPr>
        <a:xfrm>
          <a:off x="3216089" y="1411941"/>
          <a:ext cx="3835524" cy="960344"/>
        </a:xfrm>
        <a:prstGeom prst="wedgeRectCallout">
          <a:avLst>
            <a:gd name="adj1" fmla="val -105891"/>
            <a:gd name="adj2" fmla="val 14505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■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の選択について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・チェック欄：あり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照査者・担当者でフィルタかけられるようにする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デフォルトは全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を表示しておく</a:t>
          </a:r>
        </a:p>
      </xdr:txBody>
    </xdr:sp>
    <xdr:clientData/>
  </xdr:twoCellAnchor>
  <xdr:twoCellAnchor>
    <xdr:from>
      <xdr:col>3</xdr:col>
      <xdr:colOff>42334</xdr:colOff>
      <xdr:row>29</xdr:row>
      <xdr:rowOff>10582</xdr:rowOff>
    </xdr:from>
    <xdr:to>
      <xdr:col>8</xdr:col>
      <xdr:colOff>317500</xdr:colOff>
      <xdr:row>33</xdr:row>
      <xdr:rowOff>224117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5562BA2-A7B7-E1B0-F3B2-F14B47F3BC59}"/>
            </a:ext>
          </a:extLst>
        </xdr:cNvPr>
        <xdr:cNvSpPr/>
      </xdr:nvSpPr>
      <xdr:spPr>
        <a:xfrm>
          <a:off x="3101540" y="6834964"/>
          <a:ext cx="5463489" cy="1154829"/>
        </a:xfrm>
        <a:prstGeom prst="wedgeRectCallout">
          <a:avLst>
            <a:gd name="adj1" fmla="val -66413"/>
            <a:gd name="adj2" fmla="val -8247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■メンバの欄について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・上に表示されている全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の工数やオンスケ情報をメンバごとに表示する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・表示</a:t>
          </a:r>
          <a:r>
            <a:rPr kumimoji="1" lang="en-US" altLang="ja-JP" sz="1100">
              <a:solidFill>
                <a:srgbClr val="FF0000"/>
              </a:solidFill>
            </a:rPr>
            <a:t>SMR</a:t>
          </a:r>
          <a:r>
            <a:rPr kumimoji="1" lang="ja-JP" altLang="en-US" sz="1100">
              <a:solidFill>
                <a:srgbClr val="FF0000"/>
              </a:solidFill>
            </a:rPr>
            <a:t>が増減した場合は、それに反応してメンバ側の表示情報も変わる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・指定した日付に絞って表示できるようにする</a:t>
          </a:r>
        </a:p>
      </xdr:txBody>
    </xdr:sp>
    <xdr:clientData/>
  </xdr:twoCellAnchor>
  <xdr:twoCellAnchor>
    <xdr:from>
      <xdr:col>2</xdr:col>
      <xdr:colOff>291041</xdr:colOff>
      <xdr:row>35</xdr:row>
      <xdr:rowOff>146236</xdr:rowOff>
    </xdr:from>
    <xdr:to>
      <xdr:col>6</xdr:col>
      <xdr:colOff>698499</xdr:colOff>
      <xdr:row>47</xdr:row>
      <xdr:rowOff>123825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C514E99D-D689-04FE-A3F6-060915EBDC4B}"/>
            </a:ext>
          </a:extLst>
        </xdr:cNvPr>
        <xdr:cNvSpPr/>
      </xdr:nvSpPr>
      <xdr:spPr>
        <a:xfrm>
          <a:off x="1662641" y="8480611"/>
          <a:ext cx="5608108" cy="2835089"/>
        </a:xfrm>
        <a:prstGeom prst="wedgeRectCallout">
          <a:avLst>
            <a:gd name="adj1" fmla="val 17081"/>
            <a:gd name="adj2" fmla="val 4740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最初のログイン時にチーム指定で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表示できるようにする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→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一覧か</a:t>
          </a:r>
          <a:r>
            <a:rPr kumimoji="1" lang="en-US" altLang="ja-JP" sz="1100" b="1">
              <a:solidFill>
                <a:sysClr val="windowText" lastClr="000000"/>
              </a:solidFill>
            </a:rPr>
            <a:t>WBS</a:t>
          </a:r>
          <a:r>
            <a:rPr kumimoji="1" lang="ja-JP" altLang="en-US" sz="1100" b="1">
              <a:solidFill>
                <a:sysClr val="windowText" lastClr="000000"/>
              </a:solidFill>
            </a:rPr>
            <a:t>から</a:t>
          </a:r>
          <a:r>
            <a:rPr kumimoji="1" lang="en-US" altLang="ja-JP" sz="1100" b="1">
              <a:solidFill>
                <a:sysClr val="windowText" lastClr="000000"/>
              </a:solidFill>
            </a:rPr>
            <a:t>Diag</a:t>
          </a:r>
          <a:r>
            <a:rPr kumimoji="1" lang="ja-JP" altLang="en-US" sz="1100" b="1">
              <a:solidFill>
                <a:sysClr val="windowText" lastClr="000000"/>
              </a:solidFill>
            </a:rPr>
            <a:t>の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を絞って拾ってくる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トップページを初めて表示した時に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文字・数字ばかりで、見る気が失せてしまうかも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トップページは目を引くような表示を混ぜた方が良い？グラフとか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振り返りに使える情報も欲しい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・プロセス、タスク工数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114300</xdr:colOff>
      <xdr:row>20</xdr:row>
      <xdr:rowOff>85725</xdr:rowOff>
    </xdr:from>
    <xdr:to>
      <xdr:col>13</xdr:col>
      <xdr:colOff>442912</xdr:colOff>
      <xdr:row>35</xdr:row>
      <xdr:rowOff>200025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A6F0F6E-09DA-41F4-8891-AB617119C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311772</xdr:colOff>
      <xdr:row>37</xdr:row>
      <xdr:rowOff>197722</xdr:rowOff>
    </xdr:from>
    <xdr:to>
      <xdr:col>12</xdr:col>
      <xdr:colOff>487828</xdr:colOff>
      <xdr:row>41</xdr:row>
      <xdr:rowOff>142876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BC0CF72F-09D9-ACB1-F597-FBD8945EBE2C}"/>
            </a:ext>
          </a:extLst>
        </xdr:cNvPr>
        <xdr:cNvSpPr/>
      </xdr:nvSpPr>
      <xdr:spPr>
        <a:xfrm>
          <a:off x="7693647" y="9008347"/>
          <a:ext cx="5595781" cy="897654"/>
        </a:xfrm>
        <a:prstGeom prst="wedgeRectCallout">
          <a:avLst>
            <a:gd name="adj1" fmla="val 17081"/>
            <a:gd name="adj2" fmla="val 47401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11/8</a:t>
          </a: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まずはトップページだけで全てやりきれるようにする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83172</xdr:colOff>
      <xdr:row>44</xdr:row>
      <xdr:rowOff>83422</xdr:rowOff>
    </xdr:from>
    <xdr:to>
      <xdr:col>13</xdr:col>
      <xdr:colOff>335428</xdr:colOff>
      <xdr:row>54</xdr:row>
      <xdr:rowOff>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04645BF-49D5-F298-E4AC-8C84D5013490}"/>
            </a:ext>
          </a:extLst>
        </xdr:cNvPr>
        <xdr:cNvSpPr/>
      </xdr:nvSpPr>
      <xdr:spPr>
        <a:xfrm>
          <a:off x="9170022" y="10560922"/>
          <a:ext cx="5595781" cy="2297828"/>
        </a:xfrm>
        <a:prstGeom prst="wedgeRectCallout">
          <a:avLst>
            <a:gd name="adj1" fmla="val 17081"/>
            <a:gd name="adj2" fmla="val 47401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課題</a:t>
          </a:r>
          <a:r>
            <a:rPr kumimoji="1" lang="en-US" altLang="ja-JP" sz="1100" b="1">
              <a:solidFill>
                <a:sysClr val="windowText" lastClr="000000"/>
              </a:solidFill>
            </a:rPr>
            <a:t>1</a:t>
          </a: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トップページを初めて表示したときは上半分の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情報のみ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チェックを入れて初めてメンバ情報とグラフ表示する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→</a:t>
          </a:r>
          <a:r>
            <a:rPr kumimoji="1" lang="en-US" altLang="ja-JP" sz="1100" b="1">
              <a:solidFill>
                <a:sysClr val="windowText" lastClr="000000"/>
              </a:solidFill>
            </a:rPr>
            <a:t>SMR</a:t>
          </a:r>
          <a:r>
            <a:rPr kumimoji="1" lang="ja-JP" altLang="en-US" sz="1100" b="1">
              <a:solidFill>
                <a:sysClr val="windowText" lastClr="000000"/>
              </a:solidFill>
            </a:rPr>
            <a:t>が増えた時にグラフの日付をどうするかなどの課題あり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課題</a:t>
          </a:r>
          <a:r>
            <a:rPr kumimoji="1" lang="en-US" altLang="ja-JP" sz="1100" b="1">
              <a:solidFill>
                <a:sysClr val="windowText" lastClr="000000"/>
              </a:solidFill>
            </a:rPr>
            <a:t>2</a:t>
          </a: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残工数の表現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○人日のような表現にもできるのでは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グラフや表の表示も考慮して決めたい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10</xdr:row>
      <xdr:rowOff>190499</xdr:rowOff>
    </xdr:from>
    <xdr:to>
      <xdr:col>11</xdr:col>
      <xdr:colOff>423862</xdr:colOff>
      <xdr:row>26</xdr:row>
      <xdr:rowOff>66674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FDF3E3-E160-44AD-BB06-BFEC9E4C2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86"/>
  <sheetViews>
    <sheetView workbookViewId="0"/>
  </sheetViews>
  <sheetFormatPr defaultRowHeight="18.75"/>
  <cols>
    <col min="3" max="3" width="9.25" bestFit="1" customWidth="1"/>
    <col min="4" max="4" width="10.25" bestFit="1" customWidth="1"/>
    <col min="5" max="5" width="11.375" bestFit="1" customWidth="1"/>
    <col min="6" max="6" width="9.25" bestFit="1" customWidth="1"/>
    <col min="7" max="8" width="10.25" bestFit="1" customWidth="1"/>
  </cols>
  <sheetData>
    <row r="4" spans="2:9">
      <c r="B4" t="s">
        <v>3</v>
      </c>
      <c r="C4" t="s">
        <v>1</v>
      </c>
    </row>
    <row r="5" spans="2:9">
      <c r="B5" t="s">
        <v>4</v>
      </c>
      <c r="C5" s="1">
        <v>1</v>
      </c>
      <c r="D5" s="1"/>
    </row>
    <row r="6" spans="2:9">
      <c r="B6" t="s">
        <v>5</v>
      </c>
      <c r="C6" s="1">
        <v>0.6</v>
      </c>
      <c r="I6" s="1"/>
    </row>
    <row r="7" spans="2:9">
      <c r="B7" t="s">
        <v>9</v>
      </c>
      <c r="C7" s="1">
        <v>0.5</v>
      </c>
    </row>
    <row r="8" spans="2:9">
      <c r="B8" t="s">
        <v>10</v>
      </c>
      <c r="C8" s="1">
        <v>0.3</v>
      </c>
    </row>
    <row r="9" spans="2:9">
      <c r="B9" t="s">
        <v>25</v>
      </c>
      <c r="C9" s="1">
        <v>0.1</v>
      </c>
    </row>
    <row r="10" spans="2:9">
      <c r="B10" t="s">
        <v>26</v>
      </c>
      <c r="C10" s="1">
        <v>0.45</v>
      </c>
    </row>
    <row r="11" spans="2:9">
      <c r="B11" t="s">
        <v>27</v>
      </c>
      <c r="C11" s="1">
        <v>0.25</v>
      </c>
    </row>
    <row r="12" spans="2:9">
      <c r="B12" t="s">
        <v>28</v>
      </c>
      <c r="C12" s="1">
        <v>0.05</v>
      </c>
    </row>
    <row r="13" spans="2:9">
      <c r="B13" t="s">
        <v>29</v>
      </c>
      <c r="C13" s="1">
        <v>0.15</v>
      </c>
    </row>
    <row r="14" spans="2:9">
      <c r="B14" t="s">
        <v>30</v>
      </c>
      <c r="C14" s="1">
        <v>0.2</v>
      </c>
    </row>
    <row r="15" spans="2:9">
      <c r="B15" t="s">
        <v>31</v>
      </c>
      <c r="C15" s="1">
        <v>0.3</v>
      </c>
    </row>
    <row r="16" spans="2:9">
      <c r="B16" t="s">
        <v>32</v>
      </c>
      <c r="C16" s="1">
        <v>0</v>
      </c>
    </row>
    <row r="17" spans="2:14">
      <c r="B17" t="s">
        <v>33</v>
      </c>
      <c r="C17" s="1">
        <v>0</v>
      </c>
    </row>
    <row r="18" spans="2:14">
      <c r="B18" t="s">
        <v>34</v>
      </c>
      <c r="C18" s="1">
        <v>0</v>
      </c>
    </row>
    <row r="19" spans="2:14">
      <c r="B19" t="s">
        <v>35</v>
      </c>
      <c r="C19" s="1">
        <v>0</v>
      </c>
    </row>
    <row r="22" spans="2:14">
      <c r="B22" t="s">
        <v>12</v>
      </c>
    </row>
    <row r="24" spans="2:14">
      <c r="C24" t="s">
        <v>5</v>
      </c>
      <c r="D24" s="4"/>
      <c r="E24" s="4"/>
      <c r="F24" s="4"/>
      <c r="G24" s="4"/>
      <c r="H24" s="6">
        <v>0.4</v>
      </c>
      <c r="I24" s="5"/>
      <c r="J24" s="5"/>
      <c r="K24" s="5"/>
      <c r="L24" s="5"/>
      <c r="M24" s="5"/>
    </row>
    <row r="25" spans="2:14">
      <c r="B25" t="s">
        <v>0</v>
      </c>
      <c r="C25" t="s">
        <v>9</v>
      </c>
      <c r="D25" s="7"/>
      <c r="E25" s="7"/>
      <c r="F25" s="1">
        <v>0.2</v>
      </c>
    </row>
    <row r="26" spans="2:14">
      <c r="C26" t="s">
        <v>11</v>
      </c>
      <c r="D26" s="8"/>
      <c r="E26" s="8"/>
      <c r="F26" s="8"/>
      <c r="G26" s="8"/>
      <c r="H26" s="8"/>
      <c r="I26" s="8"/>
      <c r="J26" s="10"/>
      <c r="K26" s="8"/>
      <c r="L26" s="8"/>
      <c r="M26" s="8"/>
      <c r="N26" s="1">
        <v>1</v>
      </c>
    </row>
    <row r="27" spans="2:14">
      <c r="C27" s="1">
        <v>0</v>
      </c>
      <c r="N27" s="1">
        <v>1</v>
      </c>
    </row>
    <row r="28" spans="2:14">
      <c r="C28" s="1"/>
      <c r="F28" t="s">
        <v>41</v>
      </c>
      <c r="N28" s="1"/>
    </row>
    <row r="31" spans="2:14">
      <c r="B31" t="s">
        <v>3</v>
      </c>
      <c r="C31" t="s">
        <v>36</v>
      </c>
      <c r="D31" t="s">
        <v>39</v>
      </c>
      <c r="E31" t="s">
        <v>40</v>
      </c>
    </row>
    <row r="32" spans="2:14">
      <c r="B32" t="s">
        <v>4</v>
      </c>
      <c r="C32" t="s">
        <v>6</v>
      </c>
      <c r="D32" s="2">
        <v>45078</v>
      </c>
      <c r="E32" s="2">
        <v>45079</v>
      </c>
    </row>
    <row r="33" spans="2:5">
      <c r="B33" t="s">
        <v>4</v>
      </c>
      <c r="C33" t="s">
        <v>37</v>
      </c>
      <c r="D33" s="2">
        <v>45078</v>
      </c>
      <c r="E33" s="2">
        <v>45082</v>
      </c>
    </row>
    <row r="34" spans="2:5">
      <c r="B34" t="s">
        <v>5</v>
      </c>
      <c r="C34" t="s">
        <v>6</v>
      </c>
      <c r="D34" s="2">
        <v>45087</v>
      </c>
      <c r="E34" s="2">
        <v>45092</v>
      </c>
    </row>
    <row r="35" spans="2:5">
      <c r="B35" t="s">
        <v>5</v>
      </c>
      <c r="C35" t="s">
        <v>37</v>
      </c>
      <c r="D35" s="2">
        <v>45087</v>
      </c>
      <c r="E35" s="2">
        <v>45092</v>
      </c>
    </row>
    <row r="36" spans="2:5">
      <c r="B36" t="s">
        <v>9</v>
      </c>
      <c r="C36" t="s">
        <v>6</v>
      </c>
      <c r="D36" s="2">
        <v>45093</v>
      </c>
      <c r="E36" s="2">
        <v>45097</v>
      </c>
    </row>
    <row r="37" spans="2:5">
      <c r="B37" t="s">
        <v>9</v>
      </c>
      <c r="C37" t="s">
        <v>37</v>
      </c>
      <c r="D37" s="2">
        <v>45093</v>
      </c>
      <c r="E37" s="2">
        <v>45097</v>
      </c>
    </row>
    <row r="38" spans="2:5">
      <c r="B38" t="s">
        <v>11</v>
      </c>
      <c r="C38" t="s">
        <v>6</v>
      </c>
      <c r="D38" s="2">
        <v>45098</v>
      </c>
      <c r="E38" s="2">
        <v>45107</v>
      </c>
    </row>
    <row r="39" spans="2:5">
      <c r="B39" t="s">
        <v>11</v>
      </c>
      <c r="C39" t="s">
        <v>37</v>
      </c>
      <c r="D39" s="2">
        <v>45098</v>
      </c>
      <c r="E39" s="2">
        <v>45107</v>
      </c>
    </row>
    <row r="40" spans="2:5">
      <c r="B40" t="s">
        <v>42</v>
      </c>
    </row>
    <row r="53" spans="2:13">
      <c r="B53" t="s">
        <v>24</v>
      </c>
    </row>
    <row r="54" spans="2:13">
      <c r="I54" t="s">
        <v>13</v>
      </c>
      <c r="M54" t="s">
        <v>14</v>
      </c>
    </row>
    <row r="55" spans="2:13">
      <c r="I55" s="9"/>
      <c r="M55" s="9"/>
    </row>
    <row r="56" spans="2:13">
      <c r="B56" t="s">
        <v>5</v>
      </c>
      <c r="C56" t="s">
        <v>2</v>
      </c>
      <c r="D56" s="4"/>
      <c r="E56" s="4"/>
      <c r="I56" s="9"/>
      <c r="M56" s="9"/>
    </row>
    <row r="57" spans="2:13">
      <c r="C57" t="s">
        <v>15</v>
      </c>
      <c r="D57" s="8"/>
      <c r="I57" s="9"/>
      <c r="M57" s="9"/>
    </row>
    <row r="58" spans="2:13">
      <c r="B58" t="s">
        <v>9</v>
      </c>
      <c r="C58" t="s">
        <v>2</v>
      </c>
      <c r="F58" s="11"/>
      <c r="G58" s="11"/>
      <c r="I58" s="9"/>
      <c r="M58" s="9"/>
    </row>
    <row r="59" spans="2:13">
      <c r="C59" t="s">
        <v>15</v>
      </c>
      <c r="E59" s="7"/>
      <c r="F59" s="7"/>
      <c r="I59" s="9"/>
      <c r="M59" s="9"/>
    </row>
    <row r="60" spans="2:13">
      <c r="D60" s="2">
        <v>45078</v>
      </c>
      <c r="E60" s="2">
        <v>45079</v>
      </c>
      <c r="F60" s="2">
        <v>45080</v>
      </c>
      <c r="G60" s="2">
        <v>45081</v>
      </c>
      <c r="H60" s="2">
        <v>45082</v>
      </c>
      <c r="I60" s="2">
        <v>45083</v>
      </c>
      <c r="J60" s="2">
        <v>45084</v>
      </c>
      <c r="K60" s="2">
        <v>45085</v>
      </c>
      <c r="L60" s="2">
        <v>45086</v>
      </c>
      <c r="M60" s="2">
        <v>45087</v>
      </c>
    </row>
    <row r="63" spans="2:13">
      <c r="B63" t="s">
        <v>3</v>
      </c>
      <c r="C63" t="s">
        <v>36</v>
      </c>
      <c r="D63" t="s">
        <v>43</v>
      </c>
    </row>
    <row r="64" spans="2:13">
      <c r="B64" t="s">
        <v>4</v>
      </c>
      <c r="C64" t="s">
        <v>6</v>
      </c>
      <c r="D64" s="3">
        <v>20</v>
      </c>
    </row>
    <row r="65" spans="2:4">
      <c r="B65" t="s">
        <v>4</v>
      </c>
      <c r="C65" t="s">
        <v>38</v>
      </c>
      <c r="D65" s="3">
        <v>10</v>
      </c>
    </row>
    <row r="66" spans="2:4">
      <c r="B66" t="s">
        <v>4</v>
      </c>
      <c r="C66" t="s">
        <v>37</v>
      </c>
      <c r="D66" s="3">
        <v>30</v>
      </c>
    </row>
    <row r="67" spans="2:4">
      <c r="B67" t="s">
        <v>5</v>
      </c>
      <c r="C67" t="s">
        <v>6</v>
      </c>
      <c r="D67" s="3">
        <v>40</v>
      </c>
    </row>
    <row r="68" spans="2:4">
      <c r="B68" t="s">
        <v>5</v>
      </c>
      <c r="C68" t="s">
        <v>38</v>
      </c>
      <c r="D68" s="3">
        <v>10</v>
      </c>
    </row>
    <row r="69" spans="2:4">
      <c r="B69" t="s">
        <v>5</v>
      </c>
      <c r="C69" t="s">
        <v>37</v>
      </c>
      <c r="D69" s="3">
        <v>50</v>
      </c>
    </row>
    <row r="70" spans="2:4">
      <c r="B70" t="s">
        <v>9</v>
      </c>
      <c r="C70" t="s">
        <v>6</v>
      </c>
      <c r="D70" s="3">
        <v>10</v>
      </c>
    </row>
    <row r="71" spans="2:4">
      <c r="B71" t="s">
        <v>9</v>
      </c>
      <c r="C71" t="s">
        <v>38</v>
      </c>
      <c r="D71" s="3">
        <v>1</v>
      </c>
    </row>
    <row r="72" spans="2:4">
      <c r="B72" t="s">
        <v>9</v>
      </c>
      <c r="C72" t="s">
        <v>37</v>
      </c>
      <c r="D72" s="3">
        <v>15</v>
      </c>
    </row>
    <row r="73" spans="2:4">
      <c r="B73" t="s">
        <v>11</v>
      </c>
      <c r="C73" t="s">
        <v>6</v>
      </c>
      <c r="D73" s="3">
        <v>30</v>
      </c>
    </row>
    <row r="74" spans="2:4">
      <c r="B74" t="s">
        <v>11</v>
      </c>
      <c r="C74" t="s">
        <v>38</v>
      </c>
      <c r="D74" s="3">
        <v>20</v>
      </c>
    </row>
    <row r="75" spans="2:4">
      <c r="B75" t="s">
        <v>11</v>
      </c>
      <c r="C75" t="s">
        <v>37</v>
      </c>
      <c r="D75" s="3">
        <v>30</v>
      </c>
    </row>
    <row r="76" spans="2:4">
      <c r="B76" t="s">
        <v>42</v>
      </c>
    </row>
    <row r="80" spans="2:4">
      <c r="B80" t="s">
        <v>23</v>
      </c>
    </row>
    <row r="82" spans="2:12">
      <c r="B82" t="s">
        <v>5</v>
      </c>
      <c r="C82" t="s">
        <v>2</v>
      </c>
      <c r="D82" s="4"/>
      <c r="E82" s="4"/>
      <c r="F82" s="4"/>
      <c r="G82" s="4"/>
    </row>
    <row r="83" spans="2:12">
      <c r="C83" t="s">
        <v>15</v>
      </c>
      <c r="D83" s="8"/>
      <c r="E83" s="8"/>
      <c r="F83" s="8"/>
      <c r="G83" s="8"/>
      <c r="H83" s="8"/>
      <c r="I83" s="8"/>
      <c r="J83" s="8"/>
      <c r="K83" s="8"/>
    </row>
    <row r="84" spans="2:12">
      <c r="B84" t="s">
        <v>9</v>
      </c>
      <c r="C84" t="s">
        <v>2</v>
      </c>
      <c r="D84" s="7"/>
      <c r="E84" s="7"/>
      <c r="F84" s="7"/>
    </row>
    <row r="85" spans="2:12">
      <c r="C85" t="s">
        <v>15</v>
      </c>
      <c r="D85" s="11"/>
    </row>
    <row r="86" spans="2:12">
      <c r="D86" t="s">
        <v>8</v>
      </c>
      <c r="E86" t="s">
        <v>7</v>
      </c>
      <c r="F86" t="s">
        <v>16</v>
      </c>
      <c r="G86" t="s">
        <v>17</v>
      </c>
      <c r="H86" t="s">
        <v>18</v>
      </c>
      <c r="I86" t="s">
        <v>19</v>
      </c>
      <c r="J86" t="s">
        <v>20</v>
      </c>
      <c r="K86" t="s">
        <v>21</v>
      </c>
      <c r="L8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6BFF-B47A-45C3-8748-BDA5CB9B3594}">
  <dimension ref="C5:M28"/>
  <sheetViews>
    <sheetView workbookViewId="0"/>
  </sheetViews>
  <sheetFormatPr defaultRowHeight="18.75"/>
  <cols>
    <col min="3" max="3" width="15.375" bestFit="1" customWidth="1"/>
    <col min="4" max="4" width="16" bestFit="1" customWidth="1"/>
    <col min="5" max="7" width="15.375" bestFit="1" customWidth="1"/>
    <col min="8" max="8" width="16" bestFit="1" customWidth="1"/>
    <col min="9" max="9" width="16.375" bestFit="1" customWidth="1"/>
    <col min="10" max="10" width="13.375" bestFit="1" customWidth="1"/>
  </cols>
  <sheetData>
    <row r="5" spans="3:10">
      <c r="C5" s="25" t="s">
        <v>69</v>
      </c>
      <c r="D5" t="s">
        <v>59</v>
      </c>
    </row>
    <row r="7" spans="3:10">
      <c r="C7" t="s">
        <v>57</v>
      </c>
    </row>
    <row r="8" spans="3:10">
      <c r="D8" t="s">
        <v>45</v>
      </c>
      <c r="E8" t="s">
        <v>46</v>
      </c>
      <c r="F8" t="s">
        <v>49</v>
      </c>
      <c r="G8" t="s">
        <v>47</v>
      </c>
      <c r="H8" t="s">
        <v>48</v>
      </c>
      <c r="I8" t="s">
        <v>68</v>
      </c>
      <c r="J8" t="s">
        <v>65</v>
      </c>
    </row>
    <row r="9" spans="3:10">
      <c r="C9" s="12" t="s">
        <v>64</v>
      </c>
      <c r="D9" s="21">
        <v>100</v>
      </c>
      <c r="E9" s="19">
        <v>80</v>
      </c>
      <c r="F9" s="20">
        <f>E9/D9</f>
        <v>0.8</v>
      </c>
      <c r="G9" s="19">
        <f>IF(D9&lt;E9,0,D9-E9)</f>
        <v>20</v>
      </c>
      <c r="H9" s="19">
        <f>E9+G9</f>
        <v>100</v>
      </c>
      <c r="I9" s="19">
        <v>480</v>
      </c>
      <c r="J9" s="8" t="str">
        <f>IF(H9&lt;=I9,"OK","NG")</f>
        <v>OK</v>
      </c>
    </row>
    <row r="10" spans="3:10">
      <c r="C10" s="12" t="s">
        <v>44</v>
      </c>
      <c r="D10" s="21">
        <v>160</v>
      </c>
      <c r="E10" s="19">
        <v>20</v>
      </c>
      <c r="F10" s="20">
        <f t="shared" ref="F10:F14" si="0">E10/D10</f>
        <v>0.125</v>
      </c>
      <c r="G10" s="19">
        <f t="shared" ref="G10:G14" si="1">IF(D10&lt;E10,0,D10-E10)</f>
        <v>140</v>
      </c>
      <c r="H10" s="19">
        <f t="shared" ref="H10:H14" si="2">E10+G10</f>
        <v>160</v>
      </c>
      <c r="I10" s="19">
        <v>320</v>
      </c>
      <c r="J10" s="8" t="str">
        <f t="shared" ref="J10:J14" si="3">IF(H10&lt;=I10,"OK","NG")</f>
        <v>OK</v>
      </c>
    </row>
    <row r="11" spans="3:10">
      <c r="C11" s="12" t="s">
        <v>44</v>
      </c>
      <c r="D11" s="21">
        <v>80</v>
      </c>
      <c r="E11" s="19">
        <v>40</v>
      </c>
      <c r="F11" s="20">
        <f t="shared" si="0"/>
        <v>0.5</v>
      </c>
      <c r="G11" s="19">
        <f t="shared" si="1"/>
        <v>40</v>
      </c>
      <c r="H11" s="19">
        <f t="shared" si="2"/>
        <v>80</v>
      </c>
      <c r="I11" s="19">
        <v>160</v>
      </c>
      <c r="J11" s="8" t="str">
        <f t="shared" si="3"/>
        <v>OK</v>
      </c>
    </row>
    <row r="12" spans="3:10">
      <c r="C12" s="12" t="s">
        <v>44</v>
      </c>
      <c r="D12" s="21">
        <v>120</v>
      </c>
      <c r="E12" s="17">
        <v>110</v>
      </c>
      <c r="F12" s="15">
        <f t="shared" si="0"/>
        <v>0.91666666666666663</v>
      </c>
      <c r="G12" s="17">
        <f t="shared" si="1"/>
        <v>10</v>
      </c>
      <c r="H12" s="17">
        <f t="shared" si="2"/>
        <v>120</v>
      </c>
      <c r="I12" s="19">
        <v>220</v>
      </c>
      <c r="J12" s="8" t="str">
        <f t="shared" si="3"/>
        <v>OK</v>
      </c>
    </row>
    <row r="13" spans="3:10">
      <c r="C13" s="12" t="s">
        <v>44</v>
      </c>
      <c r="D13" s="21">
        <v>40</v>
      </c>
      <c r="E13" s="18">
        <v>60</v>
      </c>
      <c r="F13" s="14">
        <f t="shared" si="0"/>
        <v>1.5</v>
      </c>
      <c r="G13" s="18">
        <f t="shared" si="1"/>
        <v>0</v>
      </c>
      <c r="H13" s="18">
        <f t="shared" si="2"/>
        <v>60</v>
      </c>
      <c r="I13" s="19">
        <v>80</v>
      </c>
      <c r="J13" s="8" t="str">
        <f t="shared" si="3"/>
        <v>OK</v>
      </c>
    </row>
    <row r="14" spans="3:10">
      <c r="C14" s="12" t="s">
        <v>44</v>
      </c>
      <c r="D14" s="21">
        <v>320</v>
      </c>
      <c r="E14" s="19">
        <v>100</v>
      </c>
      <c r="F14" s="20">
        <f t="shared" si="0"/>
        <v>0.3125</v>
      </c>
      <c r="G14" s="19">
        <f t="shared" si="1"/>
        <v>220</v>
      </c>
      <c r="H14" s="19">
        <f t="shared" si="2"/>
        <v>320</v>
      </c>
      <c r="I14" s="18">
        <v>160</v>
      </c>
      <c r="J14" s="13" t="str">
        <f t="shared" si="3"/>
        <v>NG</v>
      </c>
    </row>
    <row r="19" spans="3:13">
      <c r="C19" s="26" t="s">
        <v>44</v>
      </c>
      <c r="D19" t="s">
        <v>59</v>
      </c>
    </row>
    <row r="21" spans="3:13">
      <c r="C21" t="s">
        <v>23</v>
      </c>
    </row>
    <row r="23" spans="3:13">
      <c r="C23" t="s">
        <v>5</v>
      </c>
      <c r="D23" t="s">
        <v>2</v>
      </c>
      <c r="E23" s="4"/>
      <c r="F23" s="4" t="s">
        <v>60</v>
      </c>
      <c r="G23" s="4"/>
      <c r="H23" s="4"/>
    </row>
    <row r="24" spans="3:13">
      <c r="D24" t="s">
        <v>15</v>
      </c>
      <c r="E24" s="8"/>
      <c r="F24" s="8" t="s">
        <v>61</v>
      </c>
      <c r="G24" s="8"/>
      <c r="H24" s="8"/>
      <c r="I24" s="8"/>
      <c r="J24" s="8"/>
      <c r="K24" s="8"/>
      <c r="L24" s="8"/>
    </row>
    <row r="25" spans="3:13">
      <c r="C25" t="s">
        <v>9</v>
      </c>
      <c r="D25" t="s">
        <v>2</v>
      </c>
      <c r="E25" s="7"/>
      <c r="F25" s="7" t="s">
        <v>62</v>
      </c>
      <c r="G25" s="7"/>
    </row>
    <row r="26" spans="3:13">
      <c r="D26" t="s">
        <v>15</v>
      </c>
      <c r="E26" s="11" t="s">
        <v>8</v>
      </c>
    </row>
    <row r="27" spans="3:13">
      <c r="C27" t="s">
        <v>63</v>
      </c>
      <c r="E27" s="5"/>
    </row>
    <row r="28" spans="3:13">
      <c r="E28" t="s">
        <v>8</v>
      </c>
      <c r="F28" t="s">
        <v>7</v>
      </c>
      <c r="G28" t="s">
        <v>16</v>
      </c>
      <c r="H28" t="s">
        <v>17</v>
      </c>
      <c r="I28" t="s">
        <v>18</v>
      </c>
      <c r="J28" t="s">
        <v>19</v>
      </c>
      <c r="K28" t="s">
        <v>20</v>
      </c>
      <c r="L28" t="s">
        <v>21</v>
      </c>
      <c r="M28" t="s">
        <v>22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32DD-DD7D-4EBE-AE10-D6BD4FF6EF0E}">
  <dimension ref="C5:K21"/>
  <sheetViews>
    <sheetView workbookViewId="0"/>
  </sheetViews>
  <sheetFormatPr defaultRowHeight="18.75"/>
  <sheetData>
    <row r="5" spans="3:10">
      <c r="C5" t="s">
        <v>58</v>
      </c>
    </row>
    <row r="6" spans="3:10">
      <c r="D6" s="24">
        <v>45168</v>
      </c>
      <c r="E6" s="24">
        <v>45169</v>
      </c>
      <c r="F6" s="24">
        <v>45170</v>
      </c>
      <c r="G6" s="24">
        <v>45171</v>
      </c>
      <c r="H6" s="24">
        <v>45172</v>
      </c>
      <c r="I6" s="24"/>
      <c r="J6" s="24"/>
    </row>
    <row r="7" spans="3:10">
      <c r="C7" t="s">
        <v>55</v>
      </c>
      <c r="D7">
        <v>8</v>
      </c>
      <c r="E7">
        <v>8</v>
      </c>
      <c r="F7">
        <v>8</v>
      </c>
      <c r="G7">
        <v>8</v>
      </c>
      <c r="H7">
        <v>8</v>
      </c>
    </row>
    <row r="8" spans="3:10">
      <c r="C8" t="s">
        <v>56</v>
      </c>
      <c r="D8">
        <v>10</v>
      </c>
      <c r="E8">
        <v>7</v>
      </c>
      <c r="F8">
        <v>4</v>
      </c>
      <c r="G8">
        <v>12</v>
      </c>
      <c r="H8">
        <v>8</v>
      </c>
    </row>
    <row r="9" spans="3:10">
      <c r="C9" t="s">
        <v>72</v>
      </c>
      <c r="D9" t="s">
        <v>66</v>
      </c>
      <c r="E9" t="s">
        <v>67</v>
      </c>
      <c r="F9" t="s">
        <v>67</v>
      </c>
      <c r="G9" t="s">
        <v>66</v>
      </c>
      <c r="H9" t="s">
        <v>66</v>
      </c>
    </row>
    <row r="15" spans="3:10">
      <c r="C15" t="s">
        <v>71</v>
      </c>
      <c r="D15" s="12"/>
      <c r="E15" s="12"/>
      <c r="F15" s="12"/>
      <c r="G15" s="12"/>
      <c r="H15" s="12"/>
      <c r="I15" s="12"/>
    </row>
    <row r="16" spans="3:10">
      <c r="D16" s="12" t="s">
        <v>44</v>
      </c>
      <c r="E16" s="12" t="s">
        <v>44</v>
      </c>
      <c r="F16" s="12" t="s">
        <v>44</v>
      </c>
      <c r="G16" s="12" t="s">
        <v>44</v>
      </c>
      <c r="H16" s="12" t="s">
        <v>44</v>
      </c>
      <c r="I16" s="22" t="s">
        <v>70</v>
      </c>
    </row>
    <row r="17" spans="3:11">
      <c r="C17" t="s">
        <v>50</v>
      </c>
      <c r="D17" s="19">
        <v>80</v>
      </c>
      <c r="E17" s="23">
        <v>0</v>
      </c>
      <c r="F17" s="23">
        <v>0</v>
      </c>
      <c r="G17" s="23">
        <v>0</v>
      </c>
      <c r="H17" s="19">
        <v>80</v>
      </c>
      <c r="I17" s="16">
        <f>SUM(D17:H17)</f>
        <v>160</v>
      </c>
      <c r="K17" t="s">
        <v>73</v>
      </c>
    </row>
    <row r="18" spans="3:11">
      <c r="C18" t="s">
        <v>51</v>
      </c>
      <c r="D18" s="23">
        <v>0</v>
      </c>
      <c r="E18" s="23">
        <v>0</v>
      </c>
      <c r="F18" s="19">
        <v>80</v>
      </c>
      <c r="G18" s="23">
        <v>0</v>
      </c>
      <c r="H18" s="23">
        <v>0</v>
      </c>
      <c r="I18" s="16">
        <f t="shared" ref="I18:I21" si="0">SUM(D18:H18)</f>
        <v>80</v>
      </c>
      <c r="K18" t="s">
        <v>74</v>
      </c>
    </row>
    <row r="19" spans="3:11">
      <c r="C19" t="s">
        <v>52</v>
      </c>
      <c r="D19" s="19">
        <v>160</v>
      </c>
      <c r="E19" s="23">
        <v>0</v>
      </c>
      <c r="F19" s="23">
        <v>0</v>
      </c>
      <c r="G19" s="19">
        <v>160</v>
      </c>
      <c r="H19" s="23">
        <v>0</v>
      </c>
      <c r="I19" s="16">
        <f t="shared" si="0"/>
        <v>320</v>
      </c>
      <c r="K19" t="s">
        <v>75</v>
      </c>
    </row>
    <row r="20" spans="3:11">
      <c r="C20" t="s">
        <v>53</v>
      </c>
      <c r="D20" s="23">
        <v>0</v>
      </c>
      <c r="E20" s="19">
        <v>60</v>
      </c>
      <c r="F20" s="23">
        <v>0</v>
      </c>
      <c r="G20" s="19">
        <v>60</v>
      </c>
      <c r="H20" s="23">
        <v>0</v>
      </c>
      <c r="I20" s="16">
        <f t="shared" si="0"/>
        <v>120</v>
      </c>
    </row>
    <row r="21" spans="3:11">
      <c r="C21" t="s">
        <v>54</v>
      </c>
      <c r="D21" s="23">
        <v>0</v>
      </c>
      <c r="E21" s="19">
        <v>80</v>
      </c>
      <c r="F21" s="19">
        <v>80</v>
      </c>
      <c r="G21" s="23">
        <v>0</v>
      </c>
      <c r="H21" s="19">
        <v>80</v>
      </c>
      <c r="I21" s="16">
        <f t="shared" si="0"/>
        <v>240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6D57-AEBC-4999-BC25-5C9CE86AF421}">
  <dimension ref="A2:Q89"/>
  <sheetViews>
    <sheetView topLeftCell="B31" zoomScale="85" zoomScaleNormal="85" workbookViewId="0">
      <selection activeCell="G53" sqref="G53"/>
    </sheetView>
  </sheetViews>
  <sheetFormatPr defaultRowHeight="18.75"/>
  <cols>
    <col min="3" max="3" width="22.25" customWidth="1"/>
    <col min="4" max="4" width="16" bestFit="1" customWidth="1"/>
    <col min="5" max="7" width="15.375" bestFit="1" customWidth="1"/>
    <col min="8" max="8" width="16" bestFit="1" customWidth="1"/>
    <col min="9" max="9" width="16.375" bestFit="1" customWidth="1"/>
    <col min="10" max="10" width="13.375" bestFit="1" customWidth="1"/>
    <col min="11" max="11" width="16.375" bestFit="1" customWidth="1"/>
    <col min="12" max="12" width="17.625" bestFit="1" customWidth="1"/>
    <col min="13" max="13" width="20.625" bestFit="1" customWidth="1"/>
  </cols>
  <sheetData>
    <row r="2" spans="2:14">
      <c r="E2" s="44"/>
      <c r="F2" t="s">
        <v>119</v>
      </c>
    </row>
    <row r="3" spans="2:14">
      <c r="B3" t="s">
        <v>110</v>
      </c>
      <c r="F3" s="45" t="s">
        <v>120</v>
      </c>
    </row>
    <row r="5" spans="2:14">
      <c r="C5" s="25" t="s">
        <v>69</v>
      </c>
    </row>
    <row r="7" spans="2:14">
      <c r="C7" t="s">
        <v>89</v>
      </c>
      <c r="D7" t="s">
        <v>99</v>
      </c>
    </row>
    <row r="8" spans="2:14">
      <c r="B8" t="s">
        <v>97</v>
      </c>
      <c r="C8" s="44" t="s">
        <v>76</v>
      </c>
      <c r="D8" s="44" t="s">
        <v>77</v>
      </c>
      <c r="E8" s="44" t="s">
        <v>81</v>
      </c>
      <c r="F8" s="44" t="s">
        <v>13</v>
      </c>
      <c r="G8" s="44" t="s">
        <v>14</v>
      </c>
      <c r="H8" t="s">
        <v>45</v>
      </c>
      <c r="I8" t="s">
        <v>46</v>
      </c>
      <c r="J8" t="s">
        <v>47</v>
      </c>
      <c r="K8" t="s">
        <v>106</v>
      </c>
      <c r="L8" t="s">
        <v>68</v>
      </c>
      <c r="M8" t="s">
        <v>107</v>
      </c>
      <c r="N8" t="s">
        <v>65</v>
      </c>
    </row>
    <row r="9" spans="2:14">
      <c r="C9" s="12" t="s">
        <v>64</v>
      </c>
      <c r="D9" t="s">
        <v>78</v>
      </c>
      <c r="E9" t="s">
        <v>82</v>
      </c>
      <c r="F9" s="24">
        <v>45188</v>
      </c>
      <c r="G9" s="24">
        <v>45189</v>
      </c>
      <c r="H9" s="21">
        <v>100</v>
      </c>
      <c r="I9" s="19">
        <v>80</v>
      </c>
      <c r="J9" s="19">
        <f t="shared" ref="J9:J14" si="0">IF(H9&lt;I9,0,H9-I9)</f>
        <v>20</v>
      </c>
      <c r="K9" s="19">
        <f t="shared" ref="K9:K14" si="1">I9+J9</f>
        <v>100</v>
      </c>
      <c r="L9" s="19">
        <v>480</v>
      </c>
      <c r="M9" s="19">
        <v>100</v>
      </c>
      <c r="N9" s="8" t="str">
        <f>IF(K9&lt;=L9,"OK","NG")</f>
        <v>OK</v>
      </c>
    </row>
    <row r="10" spans="2:14">
      <c r="B10" t="s">
        <v>98</v>
      </c>
      <c r="C10" s="12" t="s">
        <v>44</v>
      </c>
      <c r="D10" t="s">
        <v>78</v>
      </c>
      <c r="E10" t="s">
        <v>83</v>
      </c>
      <c r="F10" s="24">
        <v>45188</v>
      </c>
      <c r="G10" s="24">
        <v>45189</v>
      </c>
      <c r="H10" s="21">
        <v>160</v>
      </c>
      <c r="I10" s="19">
        <v>20</v>
      </c>
      <c r="J10" s="19">
        <f t="shared" si="0"/>
        <v>140</v>
      </c>
      <c r="K10" s="19">
        <f t="shared" si="1"/>
        <v>160</v>
      </c>
      <c r="L10" s="19">
        <v>320</v>
      </c>
      <c r="M10" s="19">
        <v>200</v>
      </c>
      <c r="N10" s="8" t="str">
        <f t="shared" ref="N10:N14" si="2">IF(K10&lt;=L10,"OK","NG")</f>
        <v>OK</v>
      </c>
    </row>
    <row r="11" spans="2:14">
      <c r="C11" s="12" t="s">
        <v>44</v>
      </c>
      <c r="D11" t="s">
        <v>79</v>
      </c>
      <c r="E11" t="s">
        <v>84</v>
      </c>
      <c r="F11" s="24">
        <v>45188</v>
      </c>
      <c r="G11" s="24">
        <v>45189</v>
      </c>
      <c r="H11" s="21">
        <v>80</v>
      </c>
      <c r="I11" s="19">
        <v>40</v>
      </c>
      <c r="J11" s="19">
        <f t="shared" si="0"/>
        <v>40</v>
      </c>
      <c r="K11" s="19">
        <f t="shared" si="1"/>
        <v>80</v>
      </c>
      <c r="L11" s="19">
        <v>160</v>
      </c>
      <c r="M11" s="19">
        <v>300</v>
      </c>
      <c r="N11" s="8" t="str">
        <f t="shared" si="2"/>
        <v>OK</v>
      </c>
    </row>
    <row r="12" spans="2:14">
      <c r="C12" s="12" t="s">
        <v>44</v>
      </c>
      <c r="D12" t="s">
        <v>79</v>
      </c>
      <c r="E12" t="s">
        <v>84</v>
      </c>
      <c r="F12" s="24">
        <v>45188</v>
      </c>
      <c r="G12" s="24">
        <v>45189</v>
      </c>
      <c r="H12" s="21">
        <v>120</v>
      </c>
      <c r="I12" s="17">
        <v>110</v>
      </c>
      <c r="J12" s="17">
        <f t="shared" si="0"/>
        <v>10</v>
      </c>
      <c r="K12" s="17">
        <f t="shared" si="1"/>
        <v>120</v>
      </c>
      <c r="L12" s="19">
        <v>220</v>
      </c>
      <c r="M12" s="19">
        <v>50</v>
      </c>
      <c r="N12" s="8" t="str">
        <f t="shared" si="2"/>
        <v>OK</v>
      </c>
    </row>
    <row r="13" spans="2:14">
      <c r="B13" t="s">
        <v>98</v>
      </c>
      <c r="C13" s="12" t="s">
        <v>44</v>
      </c>
      <c r="D13" t="s">
        <v>80</v>
      </c>
      <c r="E13" t="s">
        <v>85</v>
      </c>
      <c r="F13" s="24">
        <v>45188</v>
      </c>
      <c r="G13" s="24">
        <v>45189</v>
      </c>
      <c r="H13" s="21">
        <v>40</v>
      </c>
      <c r="I13" s="18">
        <v>60</v>
      </c>
      <c r="J13" s="18">
        <f t="shared" si="0"/>
        <v>0</v>
      </c>
      <c r="K13" s="18">
        <f t="shared" si="1"/>
        <v>60</v>
      </c>
      <c r="L13" s="19">
        <v>80</v>
      </c>
      <c r="M13" s="19">
        <v>10</v>
      </c>
      <c r="N13" s="8" t="str">
        <f t="shared" si="2"/>
        <v>OK</v>
      </c>
    </row>
    <row r="14" spans="2:14">
      <c r="C14" s="12" t="s">
        <v>44</v>
      </c>
      <c r="D14" t="s">
        <v>80</v>
      </c>
      <c r="E14" t="s">
        <v>85</v>
      </c>
      <c r="F14" s="24">
        <v>45188</v>
      </c>
      <c r="G14" s="24">
        <v>45189</v>
      </c>
      <c r="H14" s="21">
        <v>320</v>
      </c>
      <c r="I14" s="19">
        <v>100</v>
      </c>
      <c r="J14" s="19">
        <f t="shared" si="0"/>
        <v>220</v>
      </c>
      <c r="K14" s="19">
        <f t="shared" si="1"/>
        <v>320</v>
      </c>
      <c r="L14" s="18">
        <v>160</v>
      </c>
      <c r="M14" s="18">
        <v>0</v>
      </c>
      <c r="N14" s="13" t="str">
        <f t="shared" si="2"/>
        <v>NG</v>
      </c>
    </row>
    <row r="17" spans="2:8">
      <c r="B17" s="12" t="s">
        <v>96</v>
      </c>
    </row>
    <row r="20" spans="2:8">
      <c r="C20" s="25" t="s">
        <v>69</v>
      </c>
    </row>
    <row r="22" spans="2:8">
      <c r="C22" t="s">
        <v>105</v>
      </c>
    </row>
    <row r="23" spans="2:8">
      <c r="C23" t="s">
        <v>76</v>
      </c>
      <c r="D23" t="s">
        <v>45</v>
      </c>
      <c r="E23" t="s">
        <v>46</v>
      </c>
      <c r="F23" t="s">
        <v>47</v>
      </c>
      <c r="G23" t="s">
        <v>48</v>
      </c>
      <c r="H23" t="s">
        <v>68</v>
      </c>
    </row>
    <row r="24" spans="2:8">
      <c r="C24" s="12" t="s">
        <v>64</v>
      </c>
      <c r="D24" s="21">
        <v>100</v>
      </c>
      <c r="E24" s="19">
        <v>80</v>
      </c>
      <c r="F24" s="19">
        <f t="shared" ref="F24:F29" si="3">IF(D24&lt;E24,0,D24-E24)</f>
        <v>20</v>
      </c>
      <c r="G24" s="19">
        <f t="shared" ref="G24:G29" si="4">E24+F24</f>
        <v>100</v>
      </c>
      <c r="H24" s="19">
        <v>480</v>
      </c>
    </row>
    <row r="25" spans="2:8">
      <c r="C25" s="12" t="s">
        <v>44</v>
      </c>
      <c r="D25" s="21">
        <v>160</v>
      </c>
      <c r="E25" s="19">
        <v>20</v>
      </c>
      <c r="F25" s="19">
        <f t="shared" si="3"/>
        <v>140</v>
      </c>
      <c r="G25" s="19">
        <f t="shared" si="4"/>
        <v>160</v>
      </c>
      <c r="H25" s="19">
        <v>320</v>
      </c>
    </row>
    <row r="26" spans="2:8">
      <c r="C26" s="12" t="s">
        <v>44</v>
      </c>
      <c r="D26" s="21">
        <v>80</v>
      </c>
      <c r="E26" s="19">
        <v>40</v>
      </c>
      <c r="F26" s="19">
        <f t="shared" si="3"/>
        <v>40</v>
      </c>
      <c r="G26" s="19">
        <f t="shared" si="4"/>
        <v>80</v>
      </c>
      <c r="H26" s="19">
        <v>160</v>
      </c>
    </row>
    <row r="27" spans="2:8">
      <c r="C27" s="12" t="s">
        <v>44</v>
      </c>
      <c r="D27" s="21">
        <v>120</v>
      </c>
      <c r="E27" s="17">
        <v>110</v>
      </c>
      <c r="F27" s="17">
        <f t="shared" si="3"/>
        <v>10</v>
      </c>
      <c r="G27" s="17">
        <f t="shared" si="4"/>
        <v>120</v>
      </c>
      <c r="H27" s="19">
        <v>220</v>
      </c>
    </row>
    <row r="28" spans="2:8">
      <c r="C28" s="12" t="s">
        <v>44</v>
      </c>
      <c r="D28" s="21">
        <v>40</v>
      </c>
      <c r="E28" s="18">
        <v>60</v>
      </c>
      <c r="F28" s="18">
        <f t="shared" si="3"/>
        <v>0</v>
      </c>
      <c r="G28" s="18">
        <f t="shared" si="4"/>
        <v>60</v>
      </c>
      <c r="H28" s="19">
        <v>80</v>
      </c>
    </row>
    <row r="29" spans="2:8">
      <c r="C29" s="12" t="s">
        <v>44</v>
      </c>
      <c r="D29" s="21">
        <v>320</v>
      </c>
      <c r="E29" s="19">
        <v>100</v>
      </c>
      <c r="F29" s="19">
        <f t="shared" si="3"/>
        <v>220</v>
      </c>
      <c r="G29" s="19">
        <f t="shared" si="4"/>
        <v>320</v>
      </c>
      <c r="H29" s="18">
        <v>160</v>
      </c>
    </row>
    <row r="32" spans="2:8">
      <c r="C32" t="s">
        <v>90</v>
      </c>
    </row>
    <row r="33" spans="3:10" ht="19.5" thickBot="1">
      <c r="C33" s="29" t="s">
        <v>91</v>
      </c>
      <c r="D33" s="30" t="s">
        <v>44</v>
      </c>
      <c r="E33" s="30" t="s">
        <v>44</v>
      </c>
      <c r="F33" s="30" t="s">
        <v>44</v>
      </c>
      <c r="G33" s="30" t="s">
        <v>44</v>
      </c>
      <c r="H33" s="30" t="s">
        <v>44</v>
      </c>
      <c r="I33" s="24"/>
      <c r="J33" s="24"/>
    </row>
    <row r="34" spans="3:10" ht="19.5" thickTop="1">
      <c r="C34" s="28" t="s">
        <v>86</v>
      </c>
      <c r="D34" s="28">
        <v>8</v>
      </c>
      <c r="E34" s="28">
        <v>8</v>
      </c>
      <c r="F34" s="28">
        <v>8</v>
      </c>
      <c r="G34" s="28">
        <v>8</v>
      </c>
      <c r="H34" s="28">
        <v>8</v>
      </c>
    </row>
    <row r="35" spans="3:10">
      <c r="C35" s="27" t="s">
        <v>87</v>
      </c>
      <c r="D35" s="27">
        <v>10</v>
      </c>
      <c r="E35" s="27">
        <v>7</v>
      </c>
      <c r="F35" s="27">
        <v>4</v>
      </c>
      <c r="G35" s="27">
        <v>12</v>
      </c>
      <c r="H35" s="27">
        <v>8</v>
      </c>
    </row>
    <row r="36" spans="3:10">
      <c r="C36" s="27" t="s">
        <v>88</v>
      </c>
      <c r="D36" s="27">
        <v>10</v>
      </c>
      <c r="E36" s="27">
        <v>7</v>
      </c>
      <c r="F36" s="27">
        <v>4</v>
      </c>
      <c r="G36" s="27">
        <v>12</v>
      </c>
      <c r="H36" s="27">
        <v>8</v>
      </c>
    </row>
    <row r="37" spans="3:10">
      <c r="C37" s="27" t="s">
        <v>72</v>
      </c>
      <c r="D37" s="31" t="s">
        <v>66</v>
      </c>
      <c r="E37" s="32" t="s">
        <v>67</v>
      </c>
      <c r="F37" s="32" t="s">
        <v>67</v>
      </c>
      <c r="G37" s="31" t="s">
        <v>66</v>
      </c>
      <c r="H37" s="31" t="s">
        <v>66</v>
      </c>
    </row>
    <row r="38" spans="3:10">
      <c r="C38" s="27" t="s">
        <v>92</v>
      </c>
      <c r="D38" s="27">
        <v>8</v>
      </c>
      <c r="E38" s="27">
        <v>8</v>
      </c>
      <c r="F38" s="27">
        <v>8</v>
      </c>
      <c r="G38" s="27">
        <v>8</v>
      </c>
      <c r="H38" s="27">
        <v>8</v>
      </c>
    </row>
    <row r="39" spans="3:10">
      <c r="C39" s="27" t="s">
        <v>93</v>
      </c>
      <c r="D39" s="27">
        <v>10</v>
      </c>
      <c r="E39" s="27">
        <v>7</v>
      </c>
      <c r="F39" s="27">
        <v>4</v>
      </c>
      <c r="G39" s="27">
        <v>12</v>
      </c>
      <c r="H39" s="27">
        <v>8</v>
      </c>
    </row>
    <row r="40" spans="3:10">
      <c r="C40" s="27" t="s">
        <v>94</v>
      </c>
      <c r="D40" s="27">
        <v>10</v>
      </c>
      <c r="E40" s="27">
        <v>7</v>
      </c>
      <c r="F40" s="27">
        <v>4</v>
      </c>
      <c r="G40" s="27">
        <v>12</v>
      </c>
      <c r="H40" s="27">
        <v>8</v>
      </c>
    </row>
    <row r="41" spans="3:10">
      <c r="C41" s="27" t="s">
        <v>95</v>
      </c>
      <c r="D41" s="31" t="s">
        <v>66</v>
      </c>
      <c r="E41" s="32" t="s">
        <v>67</v>
      </c>
      <c r="F41" s="32" t="s">
        <v>67</v>
      </c>
      <c r="G41" s="31" t="s">
        <v>66</v>
      </c>
      <c r="H41" s="31" t="s">
        <v>66</v>
      </c>
    </row>
    <row r="45" spans="3:10" ht="19.5" thickBot="1">
      <c r="C45" s="52" t="s">
        <v>91</v>
      </c>
      <c r="D45" s="53"/>
      <c r="E45" s="53"/>
      <c r="F45" s="53"/>
      <c r="G45" s="54"/>
    </row>
    <row r="46" spans="3:10" ht="19.5" thickTop="1">
      <c r="C46" s="28" t="s">
        <v>104</v>
      </c>
      <c r="D46" s="28" t="s">
        <v>100</v>
      </c>
      <c r="E46" s="27" t="s">
        <v>101</v>
      </c>
      <c r="F46" s="27" t="s">
        <v>102</v>
      </c>
      <c r="G46" s="27" t="s">
        <v>103</v>
      </c>
    </row>
    <row r="47" spans="3:10">
      <c r="C47" s="27" t="s">
        <v>50</v>
      </c>
      <c r="D47" s="27">
        <v>40</v>
      </c>
      <c r="E47" s="27">
        <v>20</v>
      </c>
      <c r="F47" s="27">
        <f>E47-D47</f>
        <v>-20</v>
      </c>
      <c r="G47" s="32" t="s">
        <v>67</v>
      </c>
    </row>
    <row r="48" spans="3:10">
      <c r="C48" s="27" t="s">
        <v>51</v>
      </c>
      <c r="D48" s="27">
        <v>20</v>
      </c>
      <c r="E48" s="27">
        <v>30</v>
      </c>
      <c r="F48" s="27">
        <f>E48-D48</f>
        <v>10</v>
      </c>
      <c r="G48" s="31" t="s">
        <v>66</v>
      </c>
    </row>
    <row r="49" spans="1:17">
      <c r="C49" s="27" t="s">
        <v>52</v>
      </c>
      <c r="D49" s="27">
        <v>10</v>
      </c>
      <c r="E49" s="27">
        <v>15</v>
      </c>
      <c r="F49" s="27">
        <f>E49-D49</f>
        <v>5</v>
      </c>
      <c r="G49" s="31" t="s">
        <v>66</v>
      </c>
    </row>
    <row r="50" spans="1:17">
      <c r="C50" s="27" t="s">
        <v>53</v>
      </c>
      <c r="D50" s="27">
        <v>30</v>
      </c>
      <c r="E50" s="27">
        <v>20</v>
      </c>
      <c r="F50" s="27">
        <f>E50-D50</f>
        <v>-10</v>
      </c>
      <c r="G50" s="32" t="s">
        <v>67</v>
      </c>
    </row>
    <row r="52" spans="1:17">
      <c r="A52" t="s">
        <v>155</v>
      </c>
    </row>
    <row r="54" spans="1:17">
      <c r="B54" t="s">
        <v>160</v>
      </c>
    </row>
    <row r="55" spans="1:17">
      <c r="I55" s="5"/>
      <c r="M55" s="51"/>
      <c r="N55" s="51"/>
      <c r="O55" s="51"/>
      <c r="P55" s="51"/>
      <c r="Q55" s="51"/>
    </row>
    <row r="56" spans="1:17">
      <c r="B56" t="s">
        <v>97</v>
      </c>
      <c r="C56" t="s">
        <v>76</v>
      </c>
      <c r="D56" s="44" t="s">
        <v>77</v>
      </c>
      <c r="E56" s="44" t="s">
        <v>81</v>
      </c>
      <c r="F56" s="44" t="s">
        <v>13</v>
      </c>
      <c r="G56" s="44" t="s">
        <v>14</v>
      </c>
      <c r="H56" s="44" t="s">
        <v>121</v>
      </c>
      <c r="I56" s="44" t="s">
        <v>122</v>
      </c>
      <c r="J56" t="s">
        <v>158</v>
      </c>
      <c r="K56" t="s">
        <v>46</v>
      </c>
      <c r="L56" t="s">
        <v>47</v>
      </c>
      <c r="M56" s="51" t="s">
        <v>48</v>
      </c>
      <c r="N56" s="51" t="s">
        <v>106</v>
      </c>
      <c r="O56" s="51" t="s">
        <v>108</v>
      </c>
      <c r="P56" s="51" t="s">
        <v>68</v>
      </c>
      <c r="Q56" s="51" t="s">
        <v>65</v>
      </c>
    </row>
    <row r="57" spans="1:17">
      <c r="C57" s="12" t="s">
        <v>64</v>
      </c>
      <c r="D57" t="s">
        <v>78</v>
      </c>
      <c r="E57" t="s">
        <v>82</v>
      </c>
      <c r="F57" s="24">
        <v>45188</v>
      </c>
      <c r="G57" s="24">
        <v>45189</v>
      </c>
      <c r="H57" t="s">
        <v>123</v>
      </c>
      <c r="I57" s="5" t="s">
        <v>124</v>
      </c>
      <c r="J57" s="21">
        <v>100</v>
      </c>
      <c r="K57" s="19">
        <v>80</v>
      </c>
      <c r="L57" s="19">
        <f t="shared" ref="L57:L62" si="5">IF(J57&lt;K57,0,J57-K57)</f>
        <v>20</v>
      </c>
      <c r="M57" s="23">
        <f t="shared" ref="M57:M62" si="6">K57+L57</f>
        <v>100</v>
      </c>
      <c r="N57" s="23">
        <v>100</v>
      </c>
      <c r="O57" s="23">
        <v>10</v>
      </c>
      <c r="P57" s="23">
        <v>480</v>
      </c>
      <c r="Q57" s="51" t="str">
        <f>IF(M57&lt;=P57,"OK","NG")</f>
        <v>OK</v>
      </c>
    </row>
    <row r="58" spans="1:17">
      <c r="B58" t="s">
        <v>98</v>
      </c>
      <c r="C58" s="12" t="s">
        <v>44</v>
      </c>
      <c r="D58" t="s">
        <v>78</v>
      </c>
      <c r="E58" t="s">
        <v>83</v>
      </c>
      <c r="F58" s="24">
        <v>45188</v>
      </c>
      <c r="G58" s="24">
        <v>45189</v>
      </c>
      <c r="H58" t="s">
        <v>123</v>
      </c>
      <c r="I58" s="5" t="s">
        <v>124</v>
      </c>
      <c r="J58" s="21">
        <v>160</v>
      </c>
      <c r="K58" s="19">
        <v>20</v>
      </c>
      <c r="L58" s="19">
        <f t="shared" si="5"/>
        <v>140</v>
      </c>
      <c r="M58" s="23">
        <f t="shared" si="6"/>
        <v>160</v>
      </c>
      <c r="N58" s="23">
        <v>100</v>
      </c>
      <c r="O58" s="23">
        <v>5</v>
      </c>
      <c r="P58" s="23">
        <v>320</v>
      </c>
      <c r="Q58" s="51" t="str">
        <f t="shared" ref="Q58:Q61" si="7">IF(M58&lt;=P58,"OK","NG")</f>
        <v>OK</v>
      </c>
    </row>
    <row r="59" spans="1:17">
      <c r="C59" s="12" t="s">
        <v>44</v>
      </c>
      <c r="D59" t="s">
        <v>79</v>
      </c>
      <c r="E59" t="s">
        <v>84</v>
      </c>
      <c r="F59" s="24">
        <v>45188</v>
      </c>
      <c r="G59" s="24">
        <v>45189</v>
      </c>
      <c r="H59" t="s">
        <v>125</v>
      </c>
      <c r="I59" s="5" t="s">
        <v>126</v>
      </c>
      <c r="J59" s="21">
        <v>80</v>
      </c>
      <c r="K59" s="19">
        <v>40</v>
      </c>
      <c r="L59" s="19">
        <f t="shared" si="5"/>
        <v>40</v>
      </c>
      <c r="M59" s="23">
        <f t="shared" si="6"/>
        <v>80</v>
      </c>
      <c r="N59" s="23">
        <v>100</v>
      </c>
      <c r="O59" s="23">
        <v>2</v>
      </c>
      <c r="P59" s="23">
        <v>160</v>
      </c>
      <c r="Q59" s="51" t="str">
        <f t="shared" si="7"/>
        <v>OK</v>
      </c>
    </row>
    <row r="60" spans="1:17">
      <c r="C60" s="12" t="s">
        <v>44</v>
      </c>
      <c r="D60" t="s">
        <v>79</v>
      </c>
      <c r="E60" t="s">
        <v>84</v>
      </c>
      <c r="F60" s="24">
        <v>45188</v>
      </c>
      <c r="G60" s="24">
        <v>45189</v>
      </c>
      <c r="H60" t="s">
        <v>123</v>
      </c>
      <c r="I60" s="5" t="s">
        <v>124</v>
      </c>
      <c r="J60" s="21">
        <v>120</v>
      </c>
      <c r="K60" s="17">
        <v>110</v>
      </c>
      <c r="L60" s="17">
        <f t="shared" si="5"/>
        <v>10</v>
      </c>
      <c r="M60" s="23">
        <f t="shared" si="6"/>
        <v>120</v>
      </c>
      <c r="N60" s="23">
        <v>120</v>
      </c>
      <c r="O60" s="23">
        <v>4</v>
      </c>
      <c r="P60" s="23">
        <v>220</v>
      </c>
      <c r="Q60" s="51" t="str">
        <f t="shared" si="7"/>
        <v>OK</v>
      </c>
    </row>
    <row r="61" spans="1:17">
      <c r="B61" t="s">
        <v>98</v>
      </c>
      <c r="C61" s="12" t="s">
        <v>44</v>
      </c>
      <c r="D61" t="s">
        <v>80</v>
      </c>
      <c r="E61" t="s">
        <v>85</v>
      </c>
      <c r="F61" s="24">
        <v>45188</v>
      </c>
      <c r="G61" s="24">
        <v>45189</v>
      </c>
      <c r="H61" t="s">
        <v>127</v>
      </c>
      <c r="I61" s="5" t="s">
        <v>128</v>
      </c>
      <c r="J61" s="21">
        <v>40</v>
      </c>
      <c r="K61" s="18">
        <v>60</v>
      </c>
      <c r="L61" s="18">
        <f t="shared" si="5"/>
        <v>0</v>
      </c>
      <c r="M61" s="23">
        <f t="shared" si="6"/>
        <v>60</v>
      </c>
      <c r="N61" s="23">
        <v>160</v>
      </c>
      <c r="O61" s="23">
        <v>3</v>
      </c>
      <c r="P61" s="23">
        <v>80</v>
      </c>
      <c r="Q61" s="51" t="str">
        <f t="shared" si="7"/>
        <v>OK</v>
      </c>
    </row>
    <row r="62" spans="1:17">
      <c r="C62" s="12" t="s">
        <v>44</v>
      </c>
      <c r="D62" t="s">
        <v>80</v>
      </c>
      <c r="E62" t="s">
        <v>85</v>
      </c>
      <c r="F62" s="24">
        <v>45188</v>
      </c>
      <c r="G62" s="24">
        <v>45189</v>
      </c>
      <c r="H62" t="s">
        <v>129</v>
      </c>
      <c r="I62" s="5" t="s">
        <v>123</v>
      </c>
      <c r="J62" s="21">
        <v>320</v>
      </c>
      <c r="K62" s="19">
        <v>100</v>
      </c>
      <c r="L62" s="19">
        <f t="shared" si="5"/>
        <v>220</v>
      </c>
      <c r="M62" s="23">
        <f t="shared" si="6"/>
        <v>320</v>
      </c>
      <c r="N62" s="23">
        <v>90</v>
      </c>
      <c r="O62" s="23">
        <v>2</v>
      </c>
      <c r="P62" s="23">
        <v>160</v>
      </c>
      <c r="Q62" s="51" t="str">
        <f>IF(M62&lt;=P62,"OK","NG")</f>
        <v>NG</v>
      </c>
    </row>
    <row r="65" spans="2:9">
      <c r="C65" s="12" t="s">
        <v>156</v>
      </c>
    </row>
    <row r="66" spans="2:9">
      <c r="C66" s="12" t="s">
        <v>157</v>
      </c>
    </row>
    <row r="67" spans="2:9">
      <c r="C67" s="22" t="s">
        <v>159</v>
      </c>
    </row>
    <row r="69" spans="2:9">
      <c r="B69" t="s">
        <v>161</v>
      </c>
      <c r="C69" s="22" t="s">
        <v>162</v>
      </c>
    </row>
    <row r="70" spans="2:9">
      <c r="C70" s="22" t="s">
        <v>163</v>
      </c>
      <c r="F70" t="s">
        <v>167</v>
      </c>
    </row>
    <row r="71" spans="2:9">
      <c r="C71" s="43" t="s">
        <v>168</v>
      </c>
    </row>
    <row r="72" spans="2:9">
      <c r="C72" s="22" t="s">
        <v>165</v>
      </c>
    </row>
    <row r="73" spans="2:9">
      <c r="C73" s="22" t="s">
        <v>166</v>
      </c>
    </row>
    <row r="75" spans="2:9">
      <c r="C75" s="12" t="s">
        <v>132</v>
      </c>
    </row>
    <row r="76" spans="2:9">
      <c r="C76" s="12" t="s">
        <v>133</v>
      </c>
      <c r="I76" t="s">
        <v>169</v>
      </c>
    </row>
    <row r="77" spans="2:9" ht="19.5" thickBot="1">
      <c r="C77" s="52" t="s">
        <v>164</v>
      </c>
      <c r="D77" s="53"/>
      <c r="E77" s="53"/>
      <c r="F77" s="53"/>
      <c r="G77" s="54"/>
      <c r="I77" t="s">
        <v>170</v>
      </c>
    </row>
    <row r="78" spans="2:9" ht="19.5" thickTop="1">
      <c r="C78" s="27" t="s">
        <v>104</v>
      </c>
      <c r="D78" s="27" t="s">
        <v>100</v>
      </c>
      <c r="E78" s="27" t="s">
        <v>101</v>
      </c>
      <c r="F78" s="27" t="s">
        <v>102</v>
      </c>
      <c r="G78" s="27" t="s">
        <v>103</v>
      </c>
    </row>
    <row r="79" spans="2:9">
      <c r="C79" s="27" t="s">
        <v>50</v>
      </c>
      <c r="D79" s="27">
        <v>40</v>
      </c>
      <c r="E79" s="27">
        <v>20</v>
      </c>
      <c r="F79" s="27">
        <v>-15</v>
      </c>
      <c r="G79" s="31" t="str">
        <f>IF(E79+F79&gt;D79,"NG","OK")</f>
        <v>OK</v>
      </c>
      <c r="I79" t="s">
        <v>171</v>
      </c>
    </row>
    <row r="80" spans="2:9">
      <c r="C80" s="27" t="s">
        <v>51</v>
      </c>
      <c r="D80" s="27">
        <v>20</v>
      </c>
      <c r="E80" s="27">
        <v>30</v>
      </c>
      <c r="F80" s="27">
        <v>0</v>
      </c>
      <c r="G80" s="32" t="str">
        <f t="shared" ref="G80:G82" si="8">IF(E80+F80&gt;D80,"NG","OK")</f>
        <v>NG</v>
      </c>
      <c r="I80" t="s">
        <v>172</v>
      </c>
    </row>
    <row r="81" spans="3:13">
      <c r="C81" s="27" t="s">
        <v>52</v>
      </c>
      <c r="D81" s="27">
        <v>10</v>
      </c>
      <c r="E81" s="27">
        <v>5</v>
      </c>
      <c r="F81" s="27">
        <v>20</v>
      </c>
      <c r="G81" s="32" t="str">
        <f t="shared" si="8"/>
        <v>NG</v>
      </c>
    </row>
    <row r="82" spans="3:13">
      <c r="C82" s="27" t="s">
        <v>53</v>
      </c>
      <c r="D82" s="27">
        <v>30</v>
      </c>
      <c r="E82" s="27">
        <v>20</v>
      </c>
      <c r="F82" s="27">
        <v>-10</v>
      </c>
      <c r="G82" s="31" t="str">
        <f t="shared" si="8"/>
        <v>OK</v>
      </c>
      <c r="I82" t="s">
        <v>173</v>
      </c>
    </row>
    <row r="83" spans="3:13">
      <c r="I83" t="s">
        <v>174</v>
      </c>
    </row>
    <row r="84" spans="3:13">
      <c r="C84" t="s">
        <v>171</v>
      </c>
    </row>
    <row r="85" spans="3:13">
      <c r="C85" s="27" t="s">
        <v>104</v>
      </c>
      <c r="D85" s="27" t="s">
        <v>100</v>
      </c>
      <c r="E85" s="27" t="s">
        <v>101</v>
      </c>
      <c r="F85" s="27" t="s">
        <v>102</v>
      </c>
      <c r="G85" s="27" t="s">
        <v>100</v>
      </c>
      <c r="H85" s="27" t="s">
        <v>101</v>
      </c>
      <c r="I85" s="27" t="s">
        <v>102</v>
      </c>
      <c r="J85" s="27" t="s">
        <v>100</v>
      </c>
      <c r="K85" s="27" t="s">
        <v>101</v>
      </c>
      <c r="L85" s="27" t="s">
        <v>102</v>
      </c>
      <c r="M85" s="36"/>
    </row>
    <row r="86" spans="3:13">
      <c r="C86" s="27" t="s">
        <v>50</v>
      </c>
      <c r="D86" s="27">
        <v>40</v>
      </c>
      <c r="E86" s="27">
        <v>20</v>
      </c>
      <c r="F86" s="27">
        <v>-15</v>
      </c>
      <c r="G86" s="27">
        <v>40</v>
      </c>
      <c r="H86" s="27">
        <v>20</v>
      </c>
      <c r="I86" s="27">
        <v>-15</v>
      </c>
      <c r="J86" s="27">
        <v>40</v>
      </c>
      <c r="K86" s="27">
        <v>20</v>
      </c>
      <c r="L86" s="27">
        <v>-15</v>
      </c>
    </row>
    <row r="87" spans="3:13">
      <c r="C87" s="27" t="s">
        <v>51</v>
      </c>
      <c r="D87" s="27">
        <v>20</v>
      </c>
      <c r="E87" s="27">
        <v>30</v>
      </c>
      <c r="F87" s="27">
        <v>0</v>
      </c>
      <c r="G87" s="27">
        <v>20</v>
      </c>
      <c r="H87" s="27">
        <v>30</v>
      </c>
      <c r="I87" s="27">
        <v>0</v>
      </c>
      <c r="J87" s="27">
        <v>20</v>
      </c>
      <c r="K87" s="27">
        <v>30</v>
      </c>
      <c r="L87" s="27">
        <v>0</v>
      </c>
    </row>
    <row r="88" spans="3:13">
      <c r="C88" s="27" t="s">
        <v>52</v>
      </c>
      <c r="D88" s="27">
        <v>10</v>
      </c>
      <c r="E88" s="27">
        <v>5</v>
      </c>
      <c r="F88" s="27">
        <v>20</v>
      </c>
      <c r="G88" s="27">
        <v>10</v>
      </c>
      <c r="H88" s="27">
        <v>5</v>
      </c>
      <c r="I88" s="27">
        <v>20</v>
      </c>
      <c r="J88" s="27">
        <v>10</v>
      </c>
      <c r="K88" s="27">
        <v>5</v>
      </c>
      <c r="L88" s="27">
        <v>20</v>
      </c>
    </row>
    <row r="89" spans="3:13">
      <c r="C89" s="27" t="s">
        <v>53</v>
      </c>
      <c r="D89" s="27">
        <v>30</v>
      </c>
      <c r="E89" s="27">
        <v>20</v>
      </c>
      <c r="F89" s="27">
        <v>-10</v>
      </c>
      <c r="G89" s="27">
        <v>30</v>
      </c>
      <c r="H89" s="27">
        <v>20</v>
      </c>
      <c r="I89" s="27">
        <v>-10</v>
      </c>
      <c r="J89" s="27">
        <v>30</v>
      </c>
      <c r="K89" s="27">
        <v>20</v>
      </c>
      <c r="L89" s="27">
        <v>-10</v>
      </c>
    </row>
  </sheetData>
  <mergeCells count="2">
    <mergeCell ref="C45:G45"/>
    <mergeCell ref="C77:G77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583A-8968-4432-850E-84042B45CDDE}">
  <dimension ref="B3:M66"/>
  <sheetViews>
    <sheetView workbookViewId="0"/>
  </sheetViews>
  <sheetFormatPr defaultRowHeight="18.75"/>
  <cols>
    <col min="3" max="3" width="22.25" customWidth="1"/>
    <col min="4" max="4" width="16" bestFit="1" customWidth="1"/>
    <col min="5" max="7" width="15.375" bestFit="1" customWidth="1"/>
    <col min="8" max="8" width="16" bestFit="1" customWidth="1"/>
    <col min="9" max="9" width="16.375" bestFit="1" customWidth="1"/>
    <col min="10" max="10" width="16.375" customWidth="1"/>
    <col min="11" max="11" width="21.375" bestFit="1" customWidth="1"/>
    <col min="12" max="12" width="16.375" bestFit="1" customWidth="1"/>
    <col min="13" max="13" width="17.625" bestFit="1" customWidth="1"/>
  </cols>
  <sheetData>
    <row r="3" spans="2:13">
      <c r="B3" t="s">
        <v>110</v>
      </c>
    </row>
    <row r="5" spans="2:13">
      <c r="C5" s="25" t="s">
        <v>69</v>
      </c>
    </row>
    <row r="7" spans="2:13">
      <c r="C7" t="s">
        <v>89</v>
      </c>
      <c r="D7" t="s">
        <v>99</v>
      </c>
    </row>
    <row r="8" spans="2:13">
      <c r="C8" t="s">
        <v>76</v>
      </c>
      <c r="D8" t="s">
        <v>13</v>
      </c>
      <c r="E8" t="s">
        <v>14</v>
      </c>
      <c r="F8" t="s">
        <v>45</v>
      </c>
      <c r="G8" t="s">
        <v>46</v>
      </c>
      <c r="H8" t="s">
        <v>47</v>
      </c>
      <c r="I8" t="s">
        <v>48</v>
      </c>
      <c r="J8" t="s">
        <v>106</v>
      </c>
      <c r="K8" t="s">
        <v>108</v>
      </c>
      <c r="L8" t="s">
        <v>68</v>
      </c>
      <c r="M8" t="s">
        <v>65</v>
      </c>
    </row>
    <row r="9" spans="2:13">
      <c r="C9" s="12" t="s">
        <v>64</v>
      </c>
      <c r="D9" s="24">
        <v>45188</v>
      </c>
      <c r="E9" s="24">
        <v>45189</v>
      </c>
      <c r="F9" s="21">
        <v>100</v>
      </c>
      <c r="G9" s="19">
        <v>80</v>
      </c>
      <c r="H9" s="19">
        <f t="shared" ref="H9:H14" si="0">IF(F9&lt;G9,0,F9-G9)</f>
        <v>20</v>
      </c>
      <c r="I9" s="19">
        <f t="shared" ref="I9:I14" si="1">G9+H9</f>
        <v>100</v>
      </c>
      <c r="J9" s="19">
        <v>100</v>
      </c>
      <c r="K9" s="19">
        <v>10</v>
      </c>
      <c r="L9" s="19">
        <v>480</v>
      </c>
      <c r="M9" s="8" t="str">
        <f>IF(I9&lt;=L9,"OK","NG")</f>
        <v>OK</v>
      </c>
    </row>
    <row r="10" spans="2:13">
      <c r="C10" s="12" t="s">
        <v>44</v>
      </c>
      <c r="D10" s="24">
        <v>45188</v>
      </c>
      <c r="E10" s="24">
        <v>45189</v>
      </c>
      <c r="F10" s="21">
        <v>160</v>
      </c>
      <c r="G10" s="19">
        <v>20</v>
      </c>
      <c r="H10" s="19">
        <f t="shared" si="0"/>
        <v>140</v>
      </c>
      <c r="I10" s="19">
        <f t="shared" si="1"/>
        <v>160</v>
      </c>
      <c r="J10" s="19">
        <v>100</v>
      </c>
      <c r="K10" s="19">
        <v>5</v>
      </c>
      <c r="L10" s="19">
        <v>320</v>
      </c>
      <c r="M10" s="8" t="str">
        <f t="shared" ref="M10:M14" si="2">IF(I10&lt;=L10,"OK","NG")</f>
        <v>OK</v>
      </c>
    </row>
    <row r="11" spans="2:13">
      <c r="C11" s="12" t="s">
        <v>44</v>
      </c>
      <c r="D11" s="24">
        <v>45188</v>
      </c>
      <c r="E11" s="24">
        <v>45189</v>
      </c>
      <c r="F11" s="21">
        <v>80</v>
      </c>
      <c r="G11" s="19">
        <v>40</v>
      </c>
      <c r="H11" s="19">
        <f t="shared" si="0"/>
        <v>40</v>
      </c>
      <c r="I11" s="19">
        <f t="shared" si="1"/>
        <v>80</v>
      </c>
      <c r="J11" s="19">
        <v>100</v>
      </c>
      <c r="K11" s="19">
        <v>2</v>
      </c>
      <c r="L11" s="19">
        <v>160</v>
      </c>
      <c r="M11" s="8" t="str">
        <f t="shared" si="2"/>
        <v>OK</v>
      </c>
    </row>
    <row r="12" spans="2:13">
      <c r="C12" s="12" t="s">
        <v>44</v>
      </c>
      <c r="D12" s="24">
        <v>45188</v>
      </c>
      <c r="E12" s="24">
        <v>45189</v>
      </c>
      <c r="F12" s="21">
        <v>120</v>
      </c>
      <c r="G12" s="17">
        <v>110</v>
      </c>
      <c r="H12" s="17">
        <f t="shared" si="0"/>
        <v>10</v>
      </c>
      <c r="I12" s="17">
        <f t="shared" si="1"/>
        <v>120</v>
      </c>
      <c r="J12" s="17">
        <v>120</v>
      </c>
      <c r="K12" s="17">
        <v>4</v>
      </c>
      <c r="L12" s="19">
        <v>220</v>
      </c>
      <c r="M12" s="8" t="str">
        <f t="shared" si="2"/>
        <v>OK</v>
      </c>
    </row>
    <row r="13" spans="2:13">
      <c r="C13" s="12" t="s">
        <v>44</v>
      </c>
      <c r="D13" s="24">
        <v>45188</v>
      </c>
      <c r="E13" s="24">
        <v>45189</v>
      </c>
      <c r="F13" s="21">
        <v>40</v>
      </c>
      <c r="G13" s="18">
        <v>60</v>
      </c>
      <c r="H13" s="18">
        <f t="shared" si="0"/>
        <v>0</v>
      </c>
      <c r="I13" s="18">
        <f t="shared" si="1"/>
        <v>60</v>
      </c>
      <c r="J13" s="18">
        <v>160</v>
      </c>
      <c r="K13" s="18">
        <v>3</v>
      </c>
      <c r="L13" s="19">
        <v>80</v>
      </c>
      <c r="M13" s="8" t="str">
        <f t="shared" si="2"/>
        <v>OK</v>
      </c>
    </row>
    <row r="14" spans="2:13">
      <c r="C14" s="12" t="s">
        <v>44</v>
      </c>
      <c r="D14" s="24">
        <v>45188</v>
      </c>
      <c r="E14" s="24">
        <v>45189</v>
      </c>
      <c r="F14" s="21">
        <v>320</v>
      </c>
      <c r="G14" s="19">
        <v>100</v>
      </c>
      <c r="H14" s="19">
        <f t="shared" si="0"/>
        <v>220</v>
      </c>
      <c r="I14" s="19">
        <f t="shared" si="1"/>
        <v>320</v>
      </c>
      <c r="J14" s="19">
        <v>90</v>
      </c>
      <c r="K14" s="19">
        <v>2</v>
      </c>
      <c r="L14" s="18">
        <v>160</v>
      </c>
      <c r="M14" s="13" t="str">
        <f t="shared" si="2"/>
        <v>NG</v>
      </c>
    </row>
    <row r="16" spans="2:13">
      <c r="C16" s="33"/>
      <c r="E16" s="35"/>
    </row>
    <row r="17" spans="3:12">
      <c r="C17" s="43" t="s">
        <v>116</v>
      </c>
    </row>
    <row r="18" spans="3:12">
      <c r="C18" s="47" t="s">
        <v>117</v>
      </c>
    </row>
    <row r="19" spans="3:12">
      <c r="C19" s="43"/>
    </row>
    <row r="20" spans="3:12">
      <c r="C20" t="s">
        <v>130</v>
      </c>
    </row>
    <row r="21" spans="3:12">
      <c r="C21" s="27" t="s">
        <v>104</v>
      </c>
      <c r="D21" s="27" t="s">
        <v>100</v>
      </c>
      <c r="E21" s="27" t="s">
        <v>101</v>
      </c>
      <c r="F21" s="27" t="s">
        <v>102</v>
      </c>
      <c r="G21" s="27" t="s">
        <v>103</v>
      </c>
      <c r="I21" t="s">
        <v>111</v>
      </c>
    </row>
    <row r="22" spans="3:12">
      <c r="C22" s="27" t="s">
        <v>50</v>
      </c>
      <c r="D22" s="27">
        <v>40</v>
      </c>
      <c r="E22" s="27">
        <v>20</v>
      </c>
      <c r="F22" s="27">
        <v>15</v>
      </c>
      <c r="G22" s="31" t="str">
        <f>IF(E22+F22&gt;D22,"NG","OK")</f>
        <v>OK</v>
      </c>
    </row>
    <row r="23" spans="3:12">
      <c r="C23" s="27" t="s">
        <v>51</v>
      </c>
      <c r="D23" s="27">
        <v>20</v>
      </c>
      <c r="E23" s="27">
        <v>30</v>
      </c>
      <c r="F23" s="27">
        <v>10</v>
      </c>
      <c r="G23" s="32" t="str">
        <f t="shared" ref="G23:G25" si="3">IF(E23+F23&gt;D23,"NG","OK")</f>
        <v>NG</v>
      </c>
    </row>
    <row r="24" spans="3:12">
      <c r="C24" s="27" t="s">
        <v>52</v>
      </c>
      <c r="D24" s="27">
        <v>10</v>
      </c>
      <c r="E24" s="27">
        <v>5</v>
      </c>
      <c r="F24" s="27">
        <v>20</v>
      </c>
      <c r="G24" s="32" t="str">
        <f t="shared" si="3"/>
        <v>NG</v>
      </c>
    </row>
    <row r="25" spans="3:12">
      <c r="C25" s="27" t="s">
        <v>53</v>
      </c>
      <c r="D25" s="27">
        <v>30</v>
      </c>
      <c r="E25" s="27">
        <v>20</v>
      </c>
      <c r="F25" s="27">
        <f t="shared" ref="F25" si="4">D25-E25</f>
        <v>10</v>
      </c>
      <c r="G25" s="31" t="str">
        <f t="shared" si="3"/>
        <v>OK</v>
      </c>
    </row>
    <row r="28" spans="3:12">
      <c r="C28" t="s">
        <v>131</v>
      </c>
    </row>
    <row r="29" spans="3:12" ht="19.5" thickBot="1">
      <c r="C29" s="29" t="s">
        <v>112</v>
      </c>
      <c r="D29" s="34">
        <v>45182</v>
      </c>
      <c r="E29" s="34">
        <v>45183</v>
      </c>
      <c r="F29" s="34">
        <v>45184</v>
      </c>
      <c r="G29" s="37">
        <v>45185</v>
      </c>
      <c r="H29" s="40">
        <v>45186</v>
      </c>
      <c r="I29" s="34">
        <v>45187</v>
      </c>
      <c r="J29" s="34">
        <v>45188</v>
      </c>
      <c r="K29" s="24"/>
      <c r="L29" s="24"/>
    </row>
    <row r="30" spans="3:12" ht="19.5" hidden="1" thickTop="1">
      <c r="C30" s="48" t="s">
        <v>86</v>
      </c>
      <c r="D30" s="28">
        <v>8</v>
      </c>
      <c r="E30" s="28">
        <v>8</v>
      </c>
      <c r="F30" s="28">
        <v>8</v>
      </c>
      <c r="G30" s="38">
        <v>0</v>
      </c>
      <c r="H30" s="41">
        <v>0</v>
      </c>
      <c r="I30" s="28">
        <v>8</v>
      </c>
      <c r="J30" s="28">
        <v>8</v>
      </c>
      <c r="K30" t="s">
        <v>113</v>
      </c>
    </row>
    <row r="31" spans="3:12" ht="19.5" thickTop="1">
      <c r="C31" s="27" t="s">
        <v>87</v>
      </c>
      <c r="D31" s="27">
        <v>10</v>
      </c>
      <c r="E31" s="27">
        <v>7</v>
      </c>
      <c r="F31" s="27">
        <v>4</v>
      </c>
      <c r="G31" s="39">
        <v>0</v>
      </c>
      <c r="H31" s="42">
        <v>0</v>
      </c>
      <c r="I31" s="27">
        <v>8</v>
      </c>
      <c r="J31" s="27">
        <v>8</v>
      </c>
    </row>
    <row r="32" spans="3:12" hidden="1">
      <c r="C32" s="27" t="s">
        <v>88</v>
      </c>
      <c r="D32" s="27">
        <v>120</v>
      </c>
      <c r="E32" s="27">
        <v>110</v>
      </c>
      <c r="F32" s="27">
        <v>108</v>
      </c>
      <c r="G32" s="39">
        <v>108</v>
      </c>
      <c r="H32" s="42">
        <v>108</v>
      </c>
      <c r="I32" s="27">
        <v>110</v>
      </c>
      <c r="J32" s="27">
        <v>108</v>
      </c>
    </row>
    <row r="33" spans="2:10" hidden="1">
      <c r="C33" s="27" t="s">
        <v>72</v>
      </c>
      <c r="D33" s="31" t="s">
        <v>66</v>
      </c>
      <c r="E33" s="32" t="s">
        <v>67</v>
      </c>
      <c r="F33" s="32" t="s">
        <v>67</v>
      </c>
      <c r="G33" s="39" t="s">
        <v>66</v>
      </c>
      <c r="H33" s="42" t="s">
        <v>66</v>
      </c>
      <c r="I33" s="31" t="s">
        <v>66</v>
      </c>
      <c r="J33" s="31" t="s">
        <v>66</v>
      </c>
    </row>
    <row r="34" spans="2:10">
      <c r="C34" s="49" t="s">
        <v>92</v>
      </c>
      <c r="D34" s="27">
        <v>8</v>
      </c>
      <c r="E34" s="27">
        <v>8</v>
      </c>
      <c r="F34" s="27">
        <v>8</v>
      </c>
      <c r="G34" s="39">
        <v>0</v>
      </c>
      <c r="H34" s="42">
        <v>0</v>
      </c>
      <c r="I34" s="27">
        <v>8</v>
      </c>
      <c r="J34" s="27">
        <v>8</v>
      </c>
    </row>
    <row r="35" spans="2:10">
      <c r="C35" s="27" t="s">
        <v>93</v>
      </c>
      <c r="D35" s="27">
        <v>10</v>
      </c>
      <c r="E35" s="27">
        <v>7</v>
      </c>
      <c r="F35" s="27">
        <v>4</v>
      </c>
      <c r="G35" s="39">
        <v>0</v>
      </c>
      <c r="H35" s="42">
        <v>0</v>
      </c>
      <c r="I35" s="27">
        <v>8</v>
      </c>
      <c r="J35" s="27">
        <v>8</v>
      </c>
    </row>
    <row r="36" spans="2:10">
      <c r="C36" s="27" t="s">
        <v>94</v>
      </c>
      <c r="D36" s="27">
        <v>110</v>
      </c>
      <c r="E36" s="27">
        <f>D36-7</f>
        <v>103</v>
      </c>
      <c r="F36" s="27">
        <f t="shared" ref="F36:J36" si="5">E36-7</f>
        <v>96</v>
      </c>
      <c r="G36" s="39">
        <f t="shared" si="5"/>
        <v>89</v>
      </c>
      <c r="H36" s="42">
        <v>89</v>
      </c>
      <c r="I36" s="27">
        <f t="shared" si="5"/>
        <v>82</v>
      </c>
      <c r="J36" s="27">
        <f t="shared" si="5"/>
        <v>75</v>
      </c>
    </row>
    <row r="37" spans="2:10">
      <c r="C37" s="27" t="s">
        <v>95</v>
      </c>
      <c r="D37" s="31" t="s">
        <v>66</v>
      </c>
      <c r="E37" s="32" t="s">
        <v>67</v>
      </c>
      <c r="F37" s="32" t="s">
        <v>67</v>
      </c>
      <c r="G37" s="39" t="s">
        <v>66</v>
      </c>
      <c r="H37" s="42" t="s">
        <v>66</v>
      </c>
      <c r="I37" s="31" t="s">
        <v>66</v>
      </c>
      <c r="J37" s="31" t="s">
        <v>66</v>
      </c>
    </row>
    <row r="38" spans="2:10">
      <c r="C38" s="36" t="s">
        <v>115</v>
      </c>
    </row>
    <row r="45" spans="2:10">
      <c r="B45" t="s">
        <v>109</v>
      </c>
    </row>
    <row r="46" spans="2:10">
      <c r="C46" t="s">
        <v>114</v>
      </c>
    </row>
    <row r="47" spans="2:10">
      <c r="C47" s="12" t="s">
        <v>64</v>
      </c>
    </row>
    <row r="48" spans="2:10">
      <c r="D48" t="s">
        <v>45</v>
      </c>
      <c r="E48" t="s">
        <v>46</v>
      </c>
      <c r="F48" t="s">
        <v>47</v>
      </c>
      <c r="G48" t="s">
        <v>106</v>
      </c>
    </row>
    <row r="49" spans="3:12">
      <c r="C49" t="s">
        <v>4</v>
      </c>
      <c r="D49" s="21">
        <v>100</v>
      </c>
      <c r="E49" s="19">
        <v>80</v>
      </c>
      <c r="F49" s="19">
        <f>IF(D49&lt;E49,0,D49-E49)</f>
        <v>20</v>
      </c>
      <c r="G49">
        <v>100</v>
      </c>
    </row>
    <row r="50" spans="3:12">
      <c r="C50" t="s">
        <v>5</v>
      </c>
      <c r="D50" s="21">
        <v>160</v>
      </c>
      <c r="E50" s="19">
        <v>20</v>
      </c>
      <c r="F50" s="19">
        <f t="shared" ref="F50:F51" si="6">IF(D50&lt;E50,0,D50-E50)</f>
        <v>140</v>
      </c>
      <c r="G50">
        <v>100</v>
      </c>
    </row>
    <row r="51" spans="3:12">
      <c r="C51" t="s">
        <v>9</v>
      </c>
      <c r="D51" s="21">
        <v>80</v>
      </c>
      <c r="E51" s="19">
        <v>40</v>
      </c>
      <c r="F51" s="19">
        <f t="shared" si="6"/>
        <v>40</v>
      </c>
      <c r="G51">
        <v>100</v>
      </c>
    </row>
    <row r="52" spans="3:12">
      <c r="C52" s="33" t="s">
        <v>115</v>
      </c>
      <c r="D52" s="12"/>
      <c r="E52" s="12"/>
      <c r="F52" s="12"/>
    </row>
    <row r="53" spans="3:12">
      <c r="C53" s="12"/>
      <c r="D53" s="12"/>
      <c r="E53" s="12"/>
      <c r="F53" s="12"/>
    </row>
    <row r="54" spans="3:12">
      <c r="C54" s="12"/>
      <c r="D54" s="12"/>
      <c r="E54" s="12"/>
      <c r="F54" s="12"/>
    </row>
    <row r="55" spans="3:12">
      <c r="C55" s="12"/>
      <c r="D55" s="12"/>
      <c r="E55" s="12"/>
      <c r="F55" s="12"/>
    </row>
    <row r="56" spans="3:12">
      <c r="C56" s="25" t="s">
        <v>69</v>
      </c>
      <c r="D56" s="12"/>
      <c r="E56" s="12"/>
      <c r="F56" s="12"/>
    </row>
    <row r="57" spans="3:12">
      <c r="C57" t="s">
        <v>90</v>
      </c>
    </row>
    <row r="58" spans="3:12" ht="19.5" thickBot="1">
      <c r="C58" s="29"/>
      <c r="D58" s="30" t="s">
        <v>44</v>
      </c>
      <c r="E58" s="30" t="s">
        <v>44</v>
      </c>
      <c r="F58" s="30" t="s">
        <v>44</v>
      </c>
      <c r="G58" s="30" t="s">
        <v>44</v>
      </c>
      <c r="H58" s="30" t="s">
        <v>44</v>
      </c>
      <c r="I58" s="24"/>
      <c r="J58" s="24"/>
      <c r="K58" s="24"/>
      <c r="L58" s="24"/>
    </row>
    <row r="59" spans="3:12" ht="19.5" thickTop="1">
      <c r="C59" s="28" t="s">
        <v>86</v>
      </c>
      <c r="D59" s="28">
        <v>8</v>
      </c>
      <c r="E59" s="28">
        <v>8</v>
      </c>
      <c r="F59" s="28">
        <v>8</v>
      </c>
      <c r="G59" s="28">
        <v>8</v>
      </c>
      <c r="H59" s="28">
        <v>8</v>
      </c>
      <c r="I59" t="s">
        <v>118</v>
      </c>
    </row>
    <row r="60" spans="3:12">
      <c r="C60" s="27" t="s">
        <v>87</v>
      </c>
      <c r="D60" s="27">
        <v>10</v>
      </c>
      <c r="E60" s="27">
        <v>7</v>
      </c>
      <c r="F60" s="27">
        <v>4</v>
      </c>
      <c r="G60" s="27">
        <v>12</v>
      </c>
      <c r="H60" s="27">
        <v>8</v>
      </c>
    </row>
    <row r="61" spans="3:12">
      <c r="C61" s="27" t="s">
        <v>88</v>
      </c>
      <c r="D61" s="27">
        <v>10</v>
      </c>
      <c r="E61" s="27">
        <v>7</v>
      </c>
      <c r="F61" s="27">
        <v>4</v>
      </c>
      <c r="G61" s="27">
        <v>12</v>
      </c>
      <c r="H61" s="27">
        <v>8</v>
      </c>
    </row>
    <row r="62" spans="3:12">
      <c r="C62" s="27" t="s">
        <v>72</v>
      </c>
      <c r="D62" s="31" t="s">
        <v>66</v>
      </c>
      <c r="E62" s="32" t="s">
        <v>67</v>
      </c>
      <c r="F62" s="32" t="s">
        <v>67</v>
      </c>
      <c r="G62" s="31" t="s">
        <v>66</v>
      </c>
      <c r="H62" s="31" t="s">
        <v>66</v>
      </c>
    </row>
    <row r="63" spans="3:12">
      <c r="C63" s="27" t="s">
        <v>92</v>
      </c>
      <c r="D63" s="27">
        <v>8</v>
      </c>
      <c r="E63" s="27">
        <v>8</v>
      </c>
      <c r="F63" s="27">
        <v>8</v>
      </c>
      <c r="G63" s="27">
        <v>8</v>
      </c>
      <c r="H63" s="27">
        <v>8</v>
      </c>
    </row>
    <row r="64" spans="3:12">
      <c r="C64" s="27" t="s">
        <v>93</v>
      </c>
      <c r="D64" s="27">
        <v>10</v>
      </c>
      <c r="E64" s="27">
        <v>7</v>
      </c>
      <c r="F64" s="27">
        <v>4</v>
      </c>
      <c r="G64" s="27">
        <v>12</v>
      </c>
      <c r="H64" s="27">
        <v>8</v>
      </c>
    </row>
    <row r="65" spans="3:8">
      <c r="C65" s="27" t="s">
        <v>94</v>
      </c>
      <c r="D65" s="27">
        <v>10</v>
      </c>
      <c r="E65" s="27">
        <v>7</v>
      </c>
      <c r="F65" s="27">
        <v>4</v>
      </c>
      <c r="G65" s="27">
        <v>12</v>
      </c>
      <c r="H65" s="27">
        <v>8</v>
      </c>
    </row>
    <row r="66" spans="3:8">
      <c r="C66" s="27" t="s">
        <v>95</v>
      </c>
      <c r="D66" s="31" t="s">
        <v>66</v>
      </c>
      <c r="E66" s="32" t="s">
        <v>67</v>
      </c>
      <c r="F66" s="32" t="s">
        <v>67</v>
      </c>
      <c r="G66" s="31" t="s">
        <v>66</v>
      </c>
      <c r="H66" s="31" t="s">
        <v>66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6C2B-14A9-4DA6-ADA7-F89FC8A213EA}">
  <dimension ref="B2:U52"/>
  <sheetViews>
    <sheetView tabSelected="1" topLeftCell="A22" workbookViewId="0"/>
  </sheetViews>
  <sheetFormatPr defaultRowHeight="18.75"/>
  <cols>
    <col min="3" max="3" width="22.25" customWidth="1"/>
    <col min="4" max="4" width="17.125" customWidth="1"/>
    <col min="5" max="5" width="16.25" customWidth="1"/>
    <col min="6" max="6" width="12.625" customWidth="1"/>
    <col min="7" max="7" width="10.625" customWidth="1"/>
    <col min="8" max="8" width="11.5" customWidth="1"/>
    <col min="9" max="9" width="10.875" customWidth="1"/>
    <col min="10" max="10" width="16" bestFit="1" customWidth="1"/>
    <col min="11" max="11" width="16.375" bestFit="1" customWidth="1"/>
    <col min="12" max="12" width="16.375" customWidth="1"/>
    <col min="13" max="13" width="21.375" bestFit="1" customWidth="1"/>
    <col min="14" max="14" width="16.375" bestFit="1" customWidth="1"/>
    <col min="15" max="15" width="21" customWidth="1"/>
    <col min="16" max="16" width="16" customWidth="1"/>
  </cols>
  <sheetData>
    <row r="2" spans="2:17">
      <c r="E2" s="44"/>
      <c r="F2" t="s">
        <v>119</v>
      </c>
    </row>
    <row r="3" spans="2:17">
      <c r="F3" s="45" t="s">
        <v>120</v>
      </c>
    </row>
    <row r="8" spans="2:17">
      <c r="B8" t="s">
        <v>110</v>
      </c>
    </row>
    <row r="10" spans="2:17">
      <c r="C10" s="25" t="s">
        <v>69</v>
      </c>
      <c r="D10" s="25"/>
      <c r="E10" s="25"/>
    </row>
    <row r="12" spans="2:17">
      <c r="C12" t="s">
        <v>89</v>
      </c>
      <c r="D12" t="s">
        <v>99</v>
      </c>
    </row>
    <row r="13" spans="2:17">
      <c r="B13" t="s">
        <v>97</v>
      </c>
      <c r="C13" t="s">
        <v>76</v>
      </c>
      <c r="D13" s="44" t="s">
        <v>77</v>
      </c>
      <c r="E13" s="44" t="s">
        <v>81</v>
      </c>
      <c r="F13" s="44" t="s">
        <v>13</v>
      </c>
      <c r="G13" s="44" t="s">
        <v>14</v>
      </c>
      <c r="H13" s="44" t="s">
        <v>121</v>
      </c>
      <c r="I13" s="44" t="s">
        <v>122</v>
      </c>
      <c r="J13" t="s">
        <v>45</v>
      </c>
      <c r="K13" t="s">
        <v>46</v>
      </c>
      <c r="L13" t="s">
        <v>47</v>
      </c>
      <c r="M13" t="s">
        <v>48</v>
      </c>
      <c r="N13" t="s">
        <v>106</v>
      </c>
      <c r="O13" s="46" t="s">
        <v>108</v>
      </c>
      <c r="P13" t="s">
        <v>68</v>
      </c>
      <c r="Q13" t="s">
        <v>65</v>
      </c>
    </row>
    <row r="14" spans="2:17">
      <c r="C14" s="12" t="s">
        <v>64</v>
      </c>
      <c r="D14" t="s">
        <v>78</v>
      </c>
      <c r="E14" t="s">
        <v>82</v>
      </c>
      <c r="F14" s="24">
        <v>45188</v>
      </c>
      <c r="G14" s="24">
        <v>45189</v>
      </c>
      <c r="H14" t="s">
        <v>123</v>
      </c>
      <c r="I14" t="s">
        <v>124</v>
      </c>
      <c r="J14" s="21">
        <v>100</v>
      </c>
      <c r="K14" s="19">
        <v>80</v>
      </c>
      <c r="L14" s="19">
        <f t="shared" ref="L14:L19" si="0">IF(J14&lt;K14,0,J14-K14)</f>
        <v>20</v>
      </c>
      <c r="M14" s="19">
        <f t="shared" ref="M14:M19" si="1">K14+L14</f>
        <v>100</v>
      </c>
      <c r="N14" s="19">
        <v>100</v>
      </c>
      <c r="O14" s="19">
        <v>10</v>
      </c>
      <c r="P14" s="19">
        <v>480</v>
      </c>
      <c r="Q14" s="8" t="str">
        <f>IF(M14&lt;=P14,"OK","NG")</f>
        <v>OK</v>
      </c>
    </row>
    <row r="15" spans="2:17">
      <c r="B15" t="s">
        <v>98</v>
      </c>
      <c r="C15" s="12" t="s">
        <v>44</v>
      </c>
      <c r="D15" t="s">
        <v>78</v>
      </c>
      <c r="E15" t="s">
        <v>83</v>
      </c>
      <c r="F15" s="24">
        <v>45188</v>
      </c>
      <c r="G15" s="24">
        <v>45189</v>
      </c>
      <c r="H15" t="s">
        <v>123</v>
      </c>
      <c r="I15" t="s">
        <v>124</v>
      </c>
      <c r="J15" s="21">
        <v>160</v>
      </c>
      <c r="K15" s="19">
        <v>20</v>
      </c>
      <c r="L15" s="19">
        <f t="shared" si="0"/>
        <v>140</v>
      </c>
      <c r="M15" s="19">
        <f t="shared" si="1"/>
        <v>160</v>
      </c>
      <c r="N15" s="19">
        <v>100</v>
      </c>
      <c r="O15" s="19">
        <v>5</v>
      </c>
      <c r="P15" s="19">
        <v>320</v>
      </c>
      <c r="Q15" s="8" t="str">
        <f t="shared" ref="Q15:Q18" si="2">IF(M15&lt;=P15,"OK","NG")</f>
        <v>OK</v>
      </c>
    </row>
    <row r="16" spans="2:17">
      <c r="C16" s="12" t="s">
        <v>44</v>
      </c>
      <c r="D16" t="s">
        <v>79</v>
      </c>
      <c r="E16" t="s">
        <v>84</v>
      </c>
      <c r="F16" s="24">
        <v>45188</v>
      </c>
      <c r="G16" s="24">
        <v>45189</v>
      </c>
      <c r="H16" t="s">
        <v>125</v>
      </c>
      <c r="I16" t="s">
        <v>126</v>
      </c>
      <c r="J16" s="21">
        <v>80</v>
      </c>
      <c r="K16" s="19">
        <v>40</v>
      </c>
      <c r="L16" s="19">
        <f t="shared" si="0"/>
        <v>40</v>
      </c>
      <c r="M16" s="19">
        <f t="shared" si="1"/>
        <v>80</v>
      </c>
      <c r="N16" s="19">
        <v>100</v>
      </c>
      <c r="O16" s="19">
        <v>2</v>
      </c>
      <c r="P16" s="19">
        <v>160</v>
      </c>
      <c r="Q16" s="8" t="str">
        <f t="shared" si="2"/>
        <v>OK</v>
      </c>
    </row>
    <row r="17" spans="2:21">
      <c r="C17" s="12" t="s">
        <v>44</v>
      </c>
      <c r="D17" t="s">
        <v>79</v>
      </c>
      <c r="E17" t="s">
        <v>84</v>
      </c>
      <c r="F17" s="24">
        <v>45188</v>
      </c>
      <c r="G17" s="24">
        <v>45189</v>
      </c>
      <c r="H17" t="s">
        <v>123</v>
      </c>
      <c r="I17" t="s">
        <v>124</v>
      </c>
      <c r="J17" s="21">
        <v>120</v>
      </c>
      <c r="K17" s="17">
        <v>110</v>
      </c>
      <c r="L17" s="17">
        <f t="shared" si="0"/>
        <v>10</v>
      </c>
      <c r="M17" s="17">
        <f t="shared" si="1"/>
        <v>120</v>
      </c>
      <c r="N17" s="17">
        <v>120</v>
      </c>
      <c r="O17" s="17">
        <v>4</v>
      </c>
      <c r="P17" s="19">
        <v>220</v>
      </c>
      <c r="Q17" s="8" t="str">
        <f t="shared" si="2"/>
        <v>OK</v>
      </c>
    </row>
    <row r="18" spans="2:21">
      <c r="B18" t="s">
        <v>98</v>
      </c>
      <c r="C18" s="12" t="s">
        <v>44</v>
      </c>
      <c r="D18" t="s">
        <v>80</v>
      </c>
      <c r="E18" t="s">
        <v>85</v>
      </c>
      <c r="F18" s="24">
        <v>45188</v>
      </c>
      <c r="G18" s="24">
        <v>45189</v>
      </c>
      <c r="H18" t="s">
        <v>127</v>
      </c>
      <c r="I18" t="s">
        <v>128</v>
      </c>
      <c r="J18" s="21">
        <v>40</v>
      </c>
      <c r="K18" s="18">
        <v>60</v>
      </c>
      <c r="L18" s="18">
        <f t="shared" si="0"/>
        <v>0</v>
      </c>
      <c r="M18" s="18">
        <f t="shared" si="1"/>
        <v>60</v>
      </c>
      <c r="N18" s="18">
        <v>160</v>
      </c>
      <c r="O18" s="18">
        <v>3</v>
      </c>
      <c r="P18" s="19">
        <v>80</v>
      </c>
      <c r="Q18" s="8" t="str">
        <f t="shared" si="2"/>
        <v>OK</v>
      </c>
    </row>
    <row r="19" spans="2:21">
      <c r="C19" s="12" t="s">
        <v>44</v>
      </c>
      <c r="D19" t="s">
        <v>80</v>
      </c>
      <c r="E19" t="s">
        <v>85</v>
      </c>
      <c r="F19" s="24">
        <v>45188</v>
      </c>
      <c r="G19" s="24">
        <v>45189</v>
      </c>
      <c r="H19" t="s">
        <v>129</v>
      </c>
      <c r="I19" t="s">
        <v>123</v>
      </c>
      <c r="J19" s="21">
        <v>320</v>
      </c>
      <c r="K19" s="19">
        <v>100</v>
      </c>
      <c r="L19" s="19">
        <f t="shared" si="0"/>
        <v>220</v>
      </c>
      <c r="M19" s="19">
        <f t="shared" si="1"/>
        <v>320</v>
      </c>
      <c r="N19" s="19">
        <v>90</v>
      </c>
      <c r="O19" s="19">
        <v>2</v>
      </c>
      <c r="P19" s="18">
        <v>160</v>
      </c>
      <c r="Q19" s="13" t="str">
        <f>IF(M19&lt;=P19,"OK","NG")</f>
        <v>NG</v>
      </c>
    </row>
    <row r="21" spans="2:21">
      <c r="C21" s="33"/>
      <c r="D21" s="33"/>
      <c r="E21" s="33"/>
      <c r="G21" s="35"/>
    </row>
    <row r="22" spans="2:21">
      <c r="C22" s="12" t="s">
        <v>132</v>
      </c>
    </row>
    <row r="23" spans="2:21">
      <c r="C23" s="12" t="s">
        <v>133</v>
      </c>
      <c r="O23" t="s">
        <v>175</v>
      </c>
      <c r="Q23" t="s">
        <v>178</v>
      </c>
    </row>
    <row r="24" spans="2:21">
      <c r="C24" s="27" t="s">
        <v>104</v>
      </c>
      <c r="D24" s="27" t="s">
        <v>100</v>
      </c>
      <c r="E24" s="27" t="s">
        <v>101</v>
      </c>
      <c r="F24" s="27" t="s">
        <v>102</v>
      </c>
      <c r="G24" s="27" t="s">
        <v>103</v>
      </c>
      <c r="O24" t="s">
        <v>177</v>
      </c>
      <c r="Q24" s="50" t="s">
        <v>180</v>
      </c>
    </row>
    <row r="25" spans="2:21">
      <c r="C25" s="27" t="s">
        <v>50</v>
      </c>
      <c r="D25" s="27">
        <v>40</v>
      </c>
      <c r="E25" s="27">
        <v>20</v>
      </c>
      <c r="F25" s="27">
        <v>15</v>
      </c>
      <c r="G25" s="31" t="str">
        <f>IF(E25+F25&gt;D25,"NG","OK")</f>
        <v>OK</v>
      </c>
      <c r="O25" t="s">
        <v>176</v>
      </c>
      <c r="Q25" s="35" t="s">
        <v>179</v>
      </c>
      <c r="U25" t="s">
        <v>181</v>
      </c>
    </row>
    <row r="26" spans="2:21">
      <c r="C26" s="27" t="s">
        <v>51</v>
      </c>
      <c r="D26" s="27">
        <v>20</v>
      </c>
      <c r="E26" s="27">
        <v>30</v>
      </c>
      <c r="F26" s="27">
        <v>10</v>
      </c>
      <c r="G26" s="32" t="str">
        <f t="shared" ref="G26:G28" si="3">IF(E26+F26&gt;D26,"NG","OK")</f>
        <v>NG</v>
      </c>
      <c r="U26" t="s">
        <v>182</v>
      </c>
    </row>
    <row r="27" spans="2:21">
      <c r="C27" s="27" t="s">
        <v>52</v>
      </c>
      <c r="D27" s="27">
        <v>10</v>
      </c>
      <c r="E27" s="27">
        <v>5</v>
      </c>
      <c r="F27" s="27">
        <v>20</v>
      </c>
      <c r="G27" s="32" t="str">
        <f t="shared" si="3"/>
        <v>NG</v>
      </c>
      <c r="O27" t="s">
        <v>144</v>
      </c>
    </row>
    <row r="28" spans="2:21">
      <c r="C28" s="27" t="s">
        <v>53</v>
      </c>
      <c r="D28" s="27">
        <v>30</v>
      </c>
      <c r="E28" s="27">
        <v>20</v>
      </c>
      <c r="F28" s="27">
        <f t="shared" ref="F28" si="4">D28-E28</f>
        <v>10</v>
      </c>
      <c r="G28" s="31" t="str">
        <f t="shared" si="3"/>
        <v>OK</v>
      </c>
      <c r="O28" t="s">
        <v>145</v>
      </c>
    </row>
    <row r="29" spans="2:21">
      <c r="O29" t="s">
        <v>146</v>
      </c>
    </row>
    <row r="36" spans="3:16">
      <c r="C36" t="s">
        <v>134</v>
      </c>
      <c r="O36" t="s">
        <v>136</v>
      </c>
    </row>
    <row r="37" spans="3:16">
      <c r="C37" t="s">
        <v>135</v>
      </c>
      <c r="O37" t="s">
        <v>137</v>
      </c>
    </row>
    <row r="39" spans="3:16">
      <c r="O39" t="s">
        <v>138</v>
      </c>
    </row>
    <row r="42" spans="3:16">
      <c r="O42" t="s">
        <v>139</v>
      </c>
    </row>
    <row r="43" spans="3:16">
      <c r="O43" t="s">
        <v>140</v>
      </c>
    </row>
    <row r="44" spans="3:16">
      <c r="O44" t="s">
        <v>141</v>
      </c>
      <c r="P44" t="s">
        <v>143</v>
      </c>
    </row>
    <row r="45" spans="3:16">
      <c r="O45" t="s">
        <v>142</v>
      </c>
    </row>
    <row r="48" spans="3:16">
      <c r="O48" t="s">
        <v>147</v>
      </c>
    </row>
    <row r="50" spans="15:16">
      <c r="O50" t="s">
        <v>148</v>
      </c>
    </row>
    <row r="51" spans="15:16">
      <c r="O51" t="s">
        <v>149</v>
      </c>
    </row>
    <row r="52" spans="15:16">
      <c r="P52" t="s">
        <v>150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04B2-CEB3-4B45-96C5-C86788F564D1}">
  <dimension ref="G3:J7"/>
  <sheetViews>
    <sheetView workbookViewId="0"/>
  </sheetViews>
  <sheetFormatPr defaultColWidth="8.875" defaultRowHeight="18.75"/>
  <cols>
    <col min="7" max="7" width="16.5" customWidth="1"/>
    <col min="8" max="8" width="11.375" bestFit="1" customWidth="1"/>
    <col min="9" max="9" width="11.25" customWidth="1"/>
    <col min="10" max="10" width="11" customWidth="1"/>
  </cols>
  <sheetData>
    <row r="3" spans="7:10">
      <c r="G3" t="s">
        <v>154</v>
      </c>
    </row>
    <row r="5" spans="7:10">
      <c r="G5" t="s">
        <v>153</v>
      </c>
      <c r="H5" s="2">
        <v>45215</v>
      </c>
      <c r="I5" s="2">
        <v>45217</v>
      </c>
      <c r="J5" s="2">
        <v>45219</v>
      </c>
    </row>
    <row r="6" spans="7:10">
      <c r="G6" t="s">
        <v>152</v>
      </c>
      <c r="H6">
        <v>80</v>
      </c>
      <c r="I6">
        <v>40</v>
      </c>
      <c r="J6">
        <v>0</v>
      </c>
    </row>
    <row r="7" spans="7:10">
      <c r="G7" t="s">
        <v>151</v>
      </c>
      <c r="H7">
        <v>80</v>
      </c>
      <c r="I7">
        <v>55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Plotly生成グラフイメージ</vt:lpstr>
      <vt:lpstr>Summary</vt:lpstr>
      <vt:lpstr>各メンバーの作業工数情報</vt:lpstr>
      <vt:lpstr>数藤さん案</vt:lpstr>
      <vt:lpstr>小熊さん案</vt:lpstr>
      <vt:lpstr>案まとめ</vt:lpstr>
      <vt:lpstr>グラフ例</vt:lpstr>
    </vt:vector>
  </TitlesOfParts>
  <Company>AISIN AW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Yota／中村　洋太／AW</dc:creator>
  <cp:lastModifiedBy>Suto Satoshi／数藤　智志／AW</cp:lastModifiedBy>
  <dcterms:created xsi:type="dcterms:W3CDTF">2023-06-06T00:59:59Z</dcterms:created>
  <dcterms:modified xsi:type="dcterms:W3CDTF">2023-11-08T04:39:16Z</dcterms:modified>
</cp:coreProperties>
</file>