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gashim-ne\Desktop\2024年4月請求資料\"/>
    </mc:Choice>
  </mc:AlternateContent>
  <bookViews>
    <workbookView xWindow="0" yWindow="0" windowWidth="18396" windowHeight="7740"/>
  </bookViews>
  <sheets>
    <sheet name="Sheet1" sheetId="1" r:id="rId1"/>
    <sheet name="単価一覧" sheetId="2" r:id="rId2"/>
  </sheets>
  <definedNames>
    <definedName name="_xlnm.Print_Area" localSheetId="1">単価一覧!$A$1:$K$15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O36" i="1"/>
  <c r="L36" i="1"/>
  <c r="F36" i="1" l="1"/>
  <c r="C36" i="1"/>
  <c r="C42" i="1" l="1"/>
  <c r="I36" i="1"/>
  <c r="C43" i="1" s="1"/>
  <c r="C47" i="1" l="1"/>
  <c r="E13" i="2"/>
  <c r="F13" i="2" s="1"/>
  <c r="U36" i="1" l="1"/>
  <c r="U38" i="1" l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4" i="2"/>
  <c r="F14" i="2" s="1"/>
</calcChain>
</file>

<file path=xl/sharedStrings.xml><?xml version="1.0" encoding="utf-8"?>
<sst xmlns="http://schemas.openxmlformats.org/spreadsheetml/2006/main" count="107" uniqueCount="88">
  <si>
    <t>案件No</t>
    <rPh sb="0" eb="2">
      <t>アンケン</t>
    </rPh>
    <phoneticPr fontId="1"/>
  </si>
  <si>
    <t>合計①</t>
    <rPh sb="0" eb="2">
      <t>ゴウケイ</t>
    </rPh>
    <phoneticPr fontId="1"/>
  </si>
  <si>
    <t>合計②</t>
    <rPh sb="0" eb="2">
      <t>ゴウケイ</t>
    </rPh>
    <phoneticPr fontId="1"/>
  </si>
  <si>
    <t>合計③</t>
    <rPh sb="0" eb="2">
      <t>ゴウケイ</t>
    </rPh>
    <phoneticPr fontId="1"/>
  </si>
  <si>
    <t>製番ごと</t>
    <rPh sb="0" eb="2">
      <t>セイバン</t>
    </rPh>
    <phoneticPr fontId="1"/>
  </si>
  <si>
    <t>合計</t>
    <rPh sb="0" eb="2">
      <t>ゴウケイ</t>
    </rPh>
    <phoneticPr fontId="1"/>
  </si>
  <si>
    <t>合計④</t>
    <rPh sb="0" eb="2">
      <t>ゴウケイ</t>
    </rPh>
    <phoneticPr fontId="1"/>
  </si>
  <si>
    <t>合計⑤</t>
    <rPh sb="0" eb="2">
      <t>ゴウケイ</t>
    </rPh>
    <phoneticPr fontId="1"/>
  </si>
  <si>
    <t>合計⑥</t>
    <rPh sb="0" eb="2">
      <t>ゴウケイ</t>
    </rPh>
    <phoneticPr fontId="1"/>
  </si>
  <si>
    <t>合計①～⑥</t>
    <rPh sb="0" eb="2">
      <t>ゴウケイ</t>
    </rPh>
    <phoneticPr fontId="1"/>
  </si>
  <si>
    <t>注文番号</t>
    <rPh sb="0" eb="2">
      <t>チュウモン</t>
    </rPh>
    <rPh sb="2" eb="4">
      <t>バンゴウ</t>
    </rPh>
    <phoneticPr fontId="1"/>
  </si>
  <si>
    <t>指示を受けて作業するレベル</t>
    <rPh sb="0" eb="2">
      <t>シジ</t>
    </rPh>
    <rPh sb="3" eb="4">
      <t>ウ</t>
    </rPh>
    <rPh sb="6" eb="8">
      <t>サギョウ</t>
    </rPh>
    <phoneticPr fontId="1"/>
  </si>
  <si>
    <t>EN</t>
    <phoneticPr fontId="1"/>
  </si>
  <si>
    <t>レベル１</t>
    <phoneticPr fontId="1"/>
  </si>
  <si>
    <t>ソフトウェア詳細設計が出来るレベル</t>
    <rPh sb="6" eb="8">
      <t>ショウサイ</t>
    </rPh>
    <rPh sb="8" eb="10">
      <t>セッケイ</t>
    </rPh>
    <rPh sb="11" eb="13">
      <t>デキ</t>
    </rPh>
    <phoneticPr fontId="1"/>
  </si>
  <si>
    <t>PG</t>
    <phoneticPr fontId="1"/>
  </si>
  <si>
    <t>レベル２</t>
    <phoneticPr fontId="1"/>
  </si>
  <si>
    <t>大規模(新規)のソフトウェア詳細設計が出来るレベル</t>
    <rPh sb="0" eb="3">
      <t>ダイキボ</t>
    </rPh>
    <rPh sb="4" eb="6">
      <t>シンキ</t>
    </rPh>
    <rPh sb="14" eb="16">
      <t>ショウサイ</t>
    </rPh>
    <rPh sb="16" eb="18">
      <t>セッケイ</t>
    </rPh>
    <rPh sb="19" eb="21">
      <t>デキ</t>
    </rPh>
    <phoneticPr fontId="1"/>
  </si>
  <si>
    <t>PG+</t>
    <phoneticPr fontId="1"/>
  </si>
  <si>
    <t>レベル３</t>
    <phoneticPr fontId="1"/>
  </si>
  <si>
    <t>ソフトウェア基本設計が出来るレベル</t>
    <rPh sb="6" eb="8">
      <t>キホン</t>
    </rPh>
    <rPh sb="8" eb="10">
      <t>セッケイ</t>
    </rPh>
    <rPh sb="11" eb="13">
      <t>デキ</t>
    </rPh>
    <phoneticPr fontId="1"/>
  </si>
  <si>
    <t>SE</t>
    <phoneticPr fontId="1"/>
  </si>
  <si>
    <t>レベル４</t>
    <phoneticPr fontId="1"/>
  </si>
  <si>
    <t>大規模(新規)のソフトウェア基本設計が出来るレベル</t>
    <rPh sb="0" eb="3">
      <t>ダイキボ</t>
    </rPh>
    <rPh sb="4" eb="6">
      <t>シンキ</t>
    </rPh>
    <rPh sb="14" eb="16">
      <t>キホン</t>
    </rPh>
    <rPh sb="16" eb="18">
      <t>セッケイ</t>
    </rPh>
    <rPh sb="19" eb="21">
      <t>デキ</t>
    </rPh>
    <phoneticPr fontId="1"/>
  </si>
  <si>
    <t>SE+</t>
    <phoneticPr fontId="1"/>
  </si>
  <si>
    <t>レベル５</t>
    <phoneticPr fontId="1"/>
  </si>
  <si>
    <t>プロジェクトリーダーが出来るレベル</t>
    <rPh sb="11" eb="13">
      <t>デキ</t>
    </rPh>
    <phoneticPr fontId="1"/>
  </si>
  <si>
    <t>PL</t>
    <phoneticPr fontId="1"/>
  </si>
  <si>
    <t>レベル６</t>
    <phoneticPr fontId="1"/>
  </si>
  <si>
    <t>10名規模以上のプロジェクトリーダーが出来るレベル</t>
    <rPh sb="2" eb="3">
      <t>メイ</t>
    </rPh>
    <rPh sb="3" eb="5">
      <t>キボ</t>
    </rPh>
    <rPh sb="5" eb="7">
      <t>イジョウ</t>
    </rPh>
    <rPh sb="19" eb="21">
      <t>デキ</t>
    </rPh>
    <phoneticPr fontId="1"/>
  </si>
  <si>
    <t>PL+</t>
    <phoneticPr fontId="1"/>
  </si>
  <si>
    <t>レベル７</t>
    <phoneticPr fontId="1"/>
  </si>
  <si>
    <t>顧客仕様からソフトウェア要件定義が出来るレベル</t>
    <rPh sb="0" eb="2">
      <t>コキャク</t>
    </rPh>
    <rPh sb="2" eb="4">
      <t>シヨウ</t>
    </rPh>
    <rPh sb="12" eb="14">
      <t>ヨウケン</t>
    </rPh>
    <rPh sb="14" eb="16">
      <t>テイギ</t>
    </rPh>
    <rPh sb="17" eb="19">
      <t>デキ</t>
    </rPh>
    <phoneticPr fontId="1"/>
  </si>
  <si>
    <t>SP</t>
    <phoneticPr fontId="1"/>
  </si>
  <si>
    <t>レベル８</t>
    <phoneticPr fontId="1"/>
  </si>
  <si>
    <t>複数のプロジェクトの統括が出来るレベル</t>
    <rPh sb="0" eb="2">
      <t>フクスウ</t>
    </rPh>
    <rPh sb="10" eb="12">
      <t>トウカツ</t>
    </rPh>
    <rPh sb="13" eb="15">
      <t>デキ</t>
    </rPh>
    <phoneticPr fontId="1"/>
  </si>
  <si>
    <t>PM</t>
    <phoneticPr fontId="1"/>
  </si>
  <si>
    <t>レベル９</t>
    <phoneticPr fontId="1"/>
  </si>
  <si>
    <t>30名規模以上のメンバーを統括するレベル</t>
    <rPh sb="2" eb="3">
      <t>メイ</t>
    </rPh>
    <rPh sb="3" eb="5">
      <t>キボ</t>
    </rPh>
    <rPh sb="5" eb="7">
      <t>イジョウ</t>
    </rPh>
    <rPh sb="13" eb="15">
      <t>トウカツ</t>
    </rPh>
    <phoneticPr fontId="1"/>
  </si>
  <si>
    <t>GM</t>
    <phoneticPr fontId="1"/>
  </si>
  <si>
    <t>レベル１０</t>
    <phoneticPr fontId="1"/>
  </si>
  <si>
    <t>備　考（レベル判定基準）</t>
    <rPh sb="0" eb="1">
      <t>ソナエ</t>
    </rPh>
    <rPh sb="2" eb="3">
      <t>コウ</t>
    </rPh>
    <rPh sb="7" eb="9">
      <t>ハンテイ</t>
    </rPh>
    <rPh sb="9" eb="11">
      <t>キジュン</t>
    </rPh>
    <phoneticPr fontId="1"/>
  </si>
  <si>
    <t>超過単価
（円/ｈ）</t>
    <rPh sb="0" eb="2">
      <t>チョウカ</t>
    </rPh>
    <rPh sb="2" eb="4">
      <t>タンカ</t>
    </rPh>
    <phoneticPr fontId="1"/>
  </si>
  <si>
    <t>通常単価
（円/ｈ）</t>
    <rPh sb="0" eb="2">
      <t>ツウジョウ</t>
    </rPh>
    <rPh sb="2" eb="4">
      <t>タンカ</t>
    </rPh>
    <rPh sb="6" eb="7">
      <t>エン</t>
    </rPh>
    <phoneticPr fontId="1"/>
  </si>
  <si>
    <t>月額単価
（千円/月）</t>
    <rPh sb="0" eb="2">
      <t>ゲツガク</t>
    </rPh>
    <rPh sb="2" eb="4">
      <t>タンカ</t>
    </rPh>
    <rPh sb="6" eb="8">
      <t>センエン</t>
    </rPh>
    <rPh sb="9" eb="10">
      <t>ツキ</t>
    </rPh>
    <phoneticPr fontId="1"/>
  </si>
  <si>
    <t>役割名</t>
    <rPh sb="0" eb="2">
      <t>ヤクワリ</t>
    </rPh>
    <rPh sb="2" eb="3">
      <t>メイ</t>
    </rPh>
    <phoneticPr fontId="1"/>
  </si>
  <si>
    <t>レベル</t>
    <phoneticPr fontId="1"/>
  </si>
  <si>
    <t>数藤　智志</t>
  </si>
  <si>
    <t>木村　俊介</t>
  </si>
  <si>
    <t>出張費</t>
    <rPh sb="0" eb="3">
      <t>シュッチョウヒ</t>
    </rPh>
    <phoneticPr fontId="1"/>
  </si>
  <si>
    <t>AINSCS-I21007</t>
    <phoneticPr fontId="1"/>
  </si>
  <si>
    <t>AINSCS-I21009</t>
    <phoneticPr fontId="1"/>
  </si>
  <si>
    <t>AINSCS-I21008
AINSCS-I21010</t>
    <phoneticPr fontId="1"/>
  </si>
  <si>
    <t>名城　藤貴雄</t>
  </si>
  <si>
    <t>細井　亮司</t>
  </si>
  <si>
    <t>山本　智也</t>
  </si>
  <si>
    <t>國吉　健太</t>
  </si>
  <si>
    <t>矢代　一人</t>
  </si>
  <si>
    <t>魏　陽</t>
  </si>
  <si>
    <t>田崎　猛</t>
  </si>
  <si>
    <t>伊藤　繁</t>
  </si>
  <si>
    <t>高橋　健伍</t>
  </si>
  <si>
    <t>稲田　健志</t>
  </si>
  <si>
    <t>佐藤　弘幸</t>
  </si>
  <si>
    <t>レベル１．５</t>
    <phoneticPr fontId="1"/>
  </si>
  <si>
    <t>EN+</t>
    <phoneticPr fontId="1"/>
  </si>
  <si>
    <t>指示を受けて作業するレベル（半年以上の経験）</t>
    <rPh sb="14" eb="18">
      <t>ハントシイジョウ</t>
    </rPh>
    <rPh sb="19" eb="21">
      <t>ケイケン</t>
    </rPh>
    <phoneticPr fontId="1"/>
  </si>
  <si>
    <t>浅川 和貴</t>
  </si>
  <si>
    <t>重信 壱成</t>
    <phoneticPr fontId="1"/>
  </si>
  <si>
    <t>二ノ宮　達郎</t>
    <rPh sb="0" eb="1">
      <t>ニ</t>
    </rPh>
    <rPh sb="2" eb="3">
      <t>ミヤ</t>
    </rPh>
    <rPh sb="4" eb="6">
      <t>タツロウ</t>
    </rPh>
    <phoneticPr fontId="1"/>
  </si>
  <si>
    <t>堀井　雅史</t>
    <phoneticPr fontId="1"/>
  </si>
  <si>
    <t>小熊　義樹</t>
    <phoneticPr fontId="1"/>
  </si>
  <si>
    <t>堀沢　翔太</t>
    <phoneticPr fontId="1"/>
  </si>
  <si>
    <t>阿部　悠汰</t>
    <rPh sb="0" eb="2">
      <t>アベ</t>
    </rPh>
    <rPh sb="3" eb="5">
      <t>ユウタ</t>
    </rPh>
    <phoneticPr fontId="1"/>
  </si>
  <si>
    <t>金田　大海</t>
    <rPh sb="0" eb="2">
      <t>カネダ</t>
    </rPh>
    <rPh sb="3" eb="5">
      <t>ヒロミ</t>
    </rPh>
    <phoneticPr fontId="1"/>
  </si>
  <si>
    <t>近藤　玲汰</t>
    <rPh sb="0" eb="2">
      <t>コンドウ</t>
    </rPh>
    <rPh sb="3" eb="4">
      <t>レイ</t>
    </rPh>
    <rPh sb="4" eb="5">
      <t>タ</t>
    </rPh>
    <phoneticPr fontId="1"/>
  </si>
  <si>
    <t>八百板　悠平</t>
    <phoneticPr fontId="1"/>
  </si>
  <si>
    <t>YA-xxxxxx
(LEG001)</t>
    <phoneticPr fontId="1"/>
  </si>
  <si>
    <t>YA-xxxxxx
(LEQ002)</t>
    <phoneticPr fontId="1"/>
  </si>
  <si>
    <t>YA-xxxxxx</t>
    <phoneticPr fontId="1"/>
  </si>
  <si>
    <t>LEG001</t>
    <phoneticPr fontId="1"/>
  </si>
  <si>
    <t>LEQ002</t>
    <phoneticPr fontId="1"/>
  </si>
  <si>
    <t>スェジンピュウ</t>
    <phoneticPr fontId="1"/>
  </si>
  <si>
    <t>ファムフィアイン</t>
    <phoneticPr fontId="1"/>
  </si>
  <si>
    <t>吉岡　真太郎</t>
    <rPh sb="0" eb="2">
      <t>ヨシオカ</t>
    </rPh>
    <rPh sb="3" eb="6">
      <t>シンタロウ</t>
    </rPh>
    <phoneticPr fontId="1"/>
  </si>
  <si>
    <t>中村　洋太</t>
    <rPh sb="0" eb="2">
      <t>ナカムラ</t>
    </rPh>
    <rPh sb="3" eb="5">
      <t>ヨウタ</t>
    </rPh>
    <phoneticPr fontId="1"/>
  </si>
  <si>
    <t>片桐　清穂</t>
    <rPh sb="0" eb="2">
      <t>カタギリ</t>
    </rPh>
    <rPh sb="3" eb="5">
      <t>セイホ</t>
    </rPh>
    <phoneticPr fontId="1"/>
  </si>
  <si>
    <t>藤本　裕作</t>
    <rPh sb="0" eb="2">
      <t>フジモト</t>
    </rPh>
    <rPh sb="3" eb="5">
      <t>ユウサク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</si>
</sst>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¥&quot;#,##0;&quot;¥&quot;\-#,##0"/>
    <numFmt numFmtId="176" formatCode="&quot;¥&quot;#,##0.0;&quot;¥&quot;\-#,##0.0"/>
    <numFmt numFmtId="177" formatCode="#,##0_);[Red]\(#,##0\)"/>
  </numFmts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Border="0"/>
    <xf numFmtId="0" fontId="6" fillId="0" borderId="0">
      <alignment vertical="center"/>
    </xf>
  </cellStyleXfs>
  <cellXfs count="77">
    <xf numFmtId="0" fontId="0" fillId="0" borderId="0" xfId="0">
      <alignment vertical="center"/>
    </xf>
    <xf numFmtId="177" fontId="4" fillId="0" borderId="8" xfId="0" applyNumberFormat="1" applyFont="1" applyBorder="1">
      <alignment vertical="center"/>
    </xf>
    <xf numFmtId="177" fontId="4" fillId="0" borderId="9" xfId="0" applyNumberFormat="1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0" fillId="7" borderId="10" xfId="0" applyFill="1" applyBorder="1">
      <alignment vertical="center"/>
    </xf>
    <xf numFmtId="177" fontId="4" fillId="0" borderId="13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7" borderId="14" xfId="0" applyFill="1" applyBorder="1">
      <alignment vertical="center"/>
    </xf>
    <xf numFmtId="177" fontId="4" fillId="0" borderId="18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7" borderId="19" xfId="0" applyFill="1" applyBorder="1">
      <alignment vertical="center"/>
    </xf>
    <xf numFmtId="0" fontId="0" fillId="8" borderId="23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176" fontId="7" fillId="6" borderId="1" xfId="0" applyNumberFormat="1" applyFont="1" applyFill="1" applyBorder="1">
      <alignment vertical="center"/>
    </xf>
    <xf numFmtId="0" fontId="7" fillId="0" borderId="26" xfId="0" applyFont="1" applyBorder="1">
      <alignment vertical="center"/>
    </xf>
    <xf numFmtId="0" fontId="8" fillId="0" borderId="26" xfId="0" applyFont="1" applyBorder="1">
      <alignment vertical="center"/>
    </xf>
    <xf numFmtId="0" fontId="8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6" xfId="0" applyFont="1" applyBorder="1">
      <alignment vertical="center"/>
    </xf>
    <xf numFmtId="0" fontId="8" fillId="0" borderId="2" xfId="0" applyFont="1" applyBorder="1">
      <alignment vertical="center"/>
    </xf>
    <xf numFmtId="176" fontId="8" fillId="0" borderId="2" xfId="0" applyNumberFormat="1" applyFont="1" applyBorder="1">
      <alignment vertical="center"/>
    </xf>
    <xf numFmtId="5" fontId="8" fillId="0" borderId="2" xfId="0" applyNumberFormat="1" applyFont="1" applyBorder="1">
      <alignment vertical="center"/>
    </xf>
    <xf numFmtId="0" fontId="8" fillId="3" borderId="3" xfId="0" applyFont="1" applyFill="1" applyBorder="1">
      <alignment vertical="center"/>
    </xf>
    <xf numFmtId="5" fontId="8" fillId="3" borderId="3" xfId="0" applyNumberFormat="1" applyFont="1" applyFill="1" applyBorder="1">
      <alignment vertical="center"/>
    </xf>
    <xf numFmtId="5" fontId="8" fillId="0" borderId="0" xfId="0" applyNumberFormat="1" applyFont="1">
      <alignment vertical="center"/>
    </xf>
    <xf numFmtId="5" fontId="8" fillId="4" borderId="1" xfId="0" applyNumberFormat="1" applyFont="1" applyFill="1" applyBorder="1">
      <alignment vertical="center"/>
    </xf>
    <xf numFmtId="0" fontId="9" fillId="5" borderId="1" xfId="0" applyFont="1" applyFill="1" applyBorder="1">
      <alignment vertical="center"/>
    </xf>
    <xf numFmtId="5" fontId="8" fillId="0" borderId="1" xfId="0" applyNumberFormat="1" applyFont="1" applyBorder="1">
      <alignment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6" borderId="2" xfId="0" applyNumberFormat="1" applyFont="1" applyFill="1" applyBorder="1">
      <alignment vertical="center"/>
    </xf>
    <xf numFmtId="0" fontId="10" fillId="0" borderId="6" xfId="0" applyFont="1" applyBorder="1" applyAlignment="1">
      <alignment horizontal="center" vertical="center"/>
    </xf>
    <xf numFmtId="177" fontId="10" fillId="0" borderId="6" xfId="0" applyNumberFormat="1" applyFont="1" applyBorder="1">
      <alignment vertical="center"/>
    </xf>
    <xf numFmtId="177" fontId="10" fillId="0" borderId="13" xfId="0" applyNumberFormat="1" applyFont="1" applyBorder="1">
      <alignment vertical="center"/>
    </xf>
    <xf numFmtId="0" fontId="10" fillId="0" borderId="12" xfId="0" applyFont="1" applyBorder="1">
      <alignment vertical="center"/>
    </xf>
    <xf numFmtId="0" fontId="10" fillId="7" borderId="27" xfId="0" applyFont="1" applyFill="1" applyBorder="1">
      <alignment vertical="center"/>
    </xf>
    <xf numFmtId="0" fontId="10" fillId="0" borderId="7" xfId="0" applyFont="1" applyBorder="1">
      <alignment vertical="center"/>
    </xf>
    <xf numFmtId="0" fontId="10" fillId="0" borderId="11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176" fontId="8" fillId="0" borderId="1" xfId="0" applyNumberFormat="1" applyFont="1" applyBorder="1">
      <alignment vertical="center"/>
    </xf>
    <xf numFmtId="176" fontId="7" fillId="0" borderId="1" xfId="0" applyNumberFormat="1" applyFont="1" applyFill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</cellXfs>
  <cellStyles count="3">
    <cellStyle name="標準" xfId="0" builtinId="0"/>
    <cellStyle name="標準 2" xfId="1"/>
    <cellStyle name="標準 9" xfId="2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42</xdr:row>
      <xdr:rowOff>152400</xdr:rowOff>
    </xdr:from>
    <xdr:to>
      <xdr:col>21</xdr:col>
      <xdr:colOff>85725</xdr:colOff>
      <xdr:row>46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38650" y="10229850"/>
          <a:ext cx="91630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kumimoji="1" lang="en-US" altLang="ja-JP" sz="800"/>
            <a:t>※</a:t>
          </a:r>
          <a:r>
            <a:rPr kumimoji="1" lang="ja-JP" altLang="en-US" sz="800"/>
            <a:t>同じ額になっているか確認</a:t>
          </a:r>
        </a:p>
      </xdr:txBody>
    </xdr:sp>
    <xdr:clientData/>
  </xdr:twoCellAnchor>
  <xdr:twoCellAnchor>
    <xdr:from>
      <xdr:col>3</xdr:col>
      <xdr:colOff>47625</xdr:colOff>
      <xdr:row>38</xdr:row>
      <xdr:rowOff>161926</xdr:rowOff>
    </xdr:from>
    <xdr:to>
      <xdr:col>20</xdr:col>
      <xdr:colOff>609600</xdr:colOff>
      <xdr:row>46</xdr:row>
      <xdr:rowOff>161926</xdr:rowOff>
    </xdr:to>
    <xdr:sp macro="" textlink="">
      <xdr:nvSpPr>
        <xdr:cNvPr id="5" name="二方向矢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286000" y="9553576"/>
          <a:ext cx="10877550" cy="1028700"/>
        </a:xfrm>
        <a:prstGeom prst="leftUpArrow">
          <a:avLst>
            <a:gd name="adj1" fmla="val 0"/>
            <a:gd name="adj2" fmla="val 5709"/>
            <a:gd name="adj3" fmla="val 25000"/>
          </a:avLst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47"/>
  <sheetViews>
    <sheetView tabSelected="1" zoomScale="90" zoomScaleNormal="90" workbookViewId="0">
      <pane ySplit="5" topLeftCell="A24" activePane="bottomLeft" state="frozen"/>
      <selection pane="bottomLeft" activeCell="I37" sqref="I37"/>
    </sheetView>
  </sheetViews>
  <sheetFormatPr defaultColWidth="9" defaultRowHeight="15"/>
  <cols>
    <col min="1" max="1" width="4.109375" style="23" customWidth="1"/>
    <col min="2" max="2" width="12.6640625" style="23" customWidth="1"/>
    <col min="3" max="3" width="16.109375" style="23" customWidth="1"/>
    <col min="4" max="4" width="4.109375" style="23" customWidth="1"/>
    <col min="5" max="5" width="12.6640625" style="23" customWidth="1"/>
    <col min="6" max="6" width="16.109375" style="23" customWidth="1"/>
    <col min="7" max="7" width="4.109375" style="23" customWidth="1"/>
    <col min="8" max="8" width="15.88671875" style="23" bestFit="1" customWidth="1"/>
    <col min="9" max="9" width="16.109375" style="23" customWidth="1"/>
    <col min="10" max="10" width="4.109375" style="23" customWidth="1"/>
    <col min="11" max="11" width="15.88671875" style="23" customWidth="1"/>
    <col min="12" max="12" width="16.109375" style="23" customWidth="1"/>
    <col min="13" max="13" width="4.109375" style="23" customWidth="1"/>
    <col min="14" max="14" width="15" style="23" bestFit="1" customWidth="1"/>
    <col min="15" max="15" width="16.109375" style="23" customWidth="1"/>
    <col min="16" max="16" width="4.109375" style="23" customWidth="1"/>
    <col min="17" max="17" width="12.6640625" style="23" customWidth="1"/>
    <col min="18" max="18" width="16.109375" style="23" customWidth="1"/>
    <col min="19" max="19" width="4.109375" style="23" customWidth="1"/>
    <col min="20" max="20" width="12.6640625" style="23" customWidth="1"/>
    <col min="21" max="21" width="16.44140625" style="23" customWidth="1"/>
    <col min="22" max="16384" width="9" style="23"/>
  </cols>
  <sheetData>
    <row r="2" spans="2:21">
      <c r="B2" s="41"/>
      <c r="C2" s="42"/>
    </row>
    <row r="4" spans="2:21" ht="30">
      <c r="B4" s="21" t="s">
        <v>0</v>
      </c>
      <c r="C4" s="22" t="s">
        <v>77</v>
      </c>
      <c r="E4" s="21" t="s">
        <v>0</v>
      </c>
      <c r="F4" s="22" t="s">
        <v>77</v>
      </c>
      <c r="H4" s="21" t="s">
        <v>0</v>
      </c>
      <c r="I4" s="22" t="s">
        <v>78</v>
      </c>
      <c r="K4" s="21" t="s">
        <v>0</v>
      </c>
      <c r="L4" s="22" t="s">
        <v>79</v>
      </c>
      <c r="N4" s="21" t="s">
        <v>0</v>
      </c>
      <c r="O4" s="22"/>
      <c r="Q4" s="21" t="s">
        <v>0</v>
      </c>
      <c r="R4" s="22"/>
      <c r="T4" s="21" t="s">
        <v>0</v>
      </c>
      <c r="U4" s="22"/>
    </row>
    <row r="5" spans="2:21" ht="30" hidden="1">
      <c r="B5" s="21" t="s">
        <v>10</v>
      </c>
      <c r="C5" s="22" t="s">
        <v>52</v>
      </c>
      <c r="E5" s="21" t="s">
        <v>10</v>
      </c>
      <c r="F5" s="22" t="s">
        <v>50</v>
      </c>
      <c r="H5" s="21" t="s">
        <v>10</v>
      </c>
      <c r="I5" s="22" t="s">
        <v>50</v>
      </c>
      <c r="K5" s="21" t="s">
        <v>10</v>
      </c>
      <c r="L5" s="22" t="s">
        <v>51</v>
      </c>
      <c r="N5" s="21" t="s">
        <v>10</v>
      </c>
      <c r="O5" s="22" t="s">
        <v>51</v>
      </c>
      <c r="Q5" s="21" t="s">
        <v>10</v>
      </c>
      <c r="R5" s="22" t="s">
        <v>51</v>
      </c>
      <c r="T5" s="21" t="s">
        <v>10</v>
      </c>
      <c r="U5" s="22"/>
    </row>
    <row r="6" spans="2:21">
      <c r="B6" s="20" t="s">
        <v>75</v>
      </c>
      <c r="C6" s="26">
        <v>600000</v>
      </c>
      <c r="D6" s="25"/>
      <c r="E6" s="43"/>
      <c r="F6" s="29"/>
      <c r="G6" s="27"/>
      <c r="H6" s="31"/>
      <c r="I6" s="31"/>
      <c r="J6" s="28"/>
      <c r="K6" s="29"/>
      <c r="L6" s="54"/>
      <c r="M6" s="28"/>
      <c r="N6" s="29"/>
      <c r="O6" s="29"/>
      <c r="P6" s="28"/>
      <c r="Q6" s="24"/>
      <c r="R6" s="24"/>
      <c r="S6" s="25"/>
      <c r="T6" s="19"/>
      <c r="U6" s="30"/>
    </row>
    <row r="7" spans="2:21">
      <c r="B7" s="20" t="s">
        <v>73</v>
      </c>
      <c r="C7" s="26">
        <v>900000</v>
      </c>
      <c r="D7" s="25"/>
      <c r="E7" s="43"/>
      <c r="F7" s="55"/>
      <c r="G7" s="27"/>
      <c r="H7" s="31"/>
      <c r="I7" s="31"/>
      <c r="J7" s="28"/>
      <c r="K7" s="29"/>
      <c r="L7" s="54"/>
      <c r="M7" s="28"/>
      <c r="N7" s="29"/>
      <c r="O7" s="29"/>
      <c r="P7" s="28"/>
      <c r="Q7" s="24"/>
      <c r="R7" s="24"/>
      <c r="S7" s="25"/>
      <c r="T7" s="19"/>
      <c r="U7" s="30"/>
    </row>
    <row r="8" spans="2:21">
      <c r="B8" s="43"/>
      <c r="C8" s="55"/>
      <c r="D8" s="25"/>
      <c r="E8" s="43" t="s">
        <v>74</v>
      </c>
      <c r="F8" s="26">
        <v>900000</v>
      </c>
      <c r="G8" s="27"/>
      <c r="H8" s="31"/>
      <c r="I8" s="31"/>
      <c r="J8" s="28"/>
      <c r="K8" s="29"/>
      <c r="L8" s="54"/>
      <c r="M8" s="28"/>
      <c r="N8" s="29"/>
      <c r="O8" s="29"/>
      <c r="P8" s="28"/>
      <c r="Q8" s="24"/>
      <c r="R8" s="24"/>
      <c r="S8" s="25"/>
      <c r="T8" s="19"/>
      <c r="U8" s="30"/>
    </row>
    <row r="9" spans="2:21">
      <c r="B9" s="20" t="s">
        <v>76</v>
      </c>
      <c r="C9" s="26">
        <v>900000</v>
      </c>
      <c r="D9" s="25"/>
      <c r="E9" s="43"/>
      <c r="F9" s="29"/>
      <c r="G9" s="27"/>
      <c r="H9" s="31"/>
      <c r="I9" s="31"/>
      <c r="J9" s="28"/>
      <c r="K9" s="29"/>
      <c r="L9" s="54"/>
      <c r="M9" s="28"/>
      <c r="N9" s="29"/>
      <c r="O9" s="29"/>
      <c r="P9" s="28"/>
      <c r="Q9" s="24"/>
      <c r="R9" s="24"/>
      <c r="S9" s="25"/>
      <c r="T9" s="19"/>
      <c r="U9" s="30"/>
    </row>
    <row r="10" spans="2:21">
      <c r="B10" s="43"/>
      <c r="C10" s="29"/>
      <c r="D10" s="25"/>
      <c r="E10" s="43" t="s">
        <v>72</v>
      </c>
      <c r="F10" s="26">
        <v>900000</v>
      </c>
      <c r="G10" s="27"/>
      <c r="H10" s="31"/>
      <c r="I10" s="31"/>
      <c r="J10" s="28"/>
      <c r="K10" s="20"/>
      <c r="L10" s="30"/>
      <c r="M10" s="28"/>
      <c r="N10" s="29"/>
      <c r="O10" s="29"/>
      <c r="P10" s="28"/>
      <c r="Q10" s="20"/>
      <c r="R10" s="30"/>
      <c r="S10" s="25"/>
      <c r="T10" s="24"/>
      <c r="U10" s="24"/>
    </row>
    <row r="11" spans="2:21">
      <c r="B11" s="43"/>
      <c r="C11" s="30"/>
      <c r="D11" s="25"/>
      <c r="E11" s="43"/>
      <c r="F11" s="29"/>
      <c r="G11" s="27"/>
      <c r="H11" s="43" t="s">
        <v>67</v>
      </c>
      <c r="I11" s="26">
        <v>900000</v>
      </c>
      <c r="J11" s="28"/>
      <c r="K11" s="24"/>
      <c r="L11" s="30"/>
      <c r="M11" s="28"/>
      <c r="N11" s="29"/>
      <c r="O11" s="29"/>
      <c r="P11" s="28"/>
      <c r="Q11" s="20"/>
      <c r="R11" s="30"/>
      <c r="S11" s="25"/>
      <c r="T11" s="24"/>
      <c r="U11" s="24"/>
    </row>
    <row r="12" spans="2:21">
      <c r="B12" s="43"/>
      <c r="C12" s="29"/>
      <c r="D12" s="25"/>
      <c r="E12" s="43"/>
      <c r="F12" s="29"/>
      <c r="G12" s="27"/>
      <c r="H12" s="20" t="s">
        <v>68</v>
      </c>
      <c r="I12" s="26">
        <v>900000</v>
      </c>
      <c r="J12" s="28"/>
      <c r="K12" s="20"/>
      <c r="L12" s="30"/>
      <c r="M12" s="28"/>
      <c r="N12" s="29"/>
      <c r="O12" s="29"/>
      <c r="P12" s="28"/>
      <c r="Q12" s="20"/>
      <c r="R12" s="20"/>
      <c r="S12" s="25"/>
      <c r="T12" s="20"/>
      <c r="U12" s="30"/>
    </row>
    <row r="13" spans="2:21">
      <c r="B13" s="43"/>
      <c r="C13" s="29"/>
      <c r="D13" s="25"/>
      <c r="E13" s="56" t="s">
        <v>82</v>
      </c>
      <c r="F13" s="26">
        <v>900000</v>
      </c>
      <c r="G13" s="27"/>
      <c r="H13" s="56"/>
      <c r="I13" s="58"/>
      <c r="J13" s="28"/>
      <c r="K13" s="24"/>
      <c r="L13" s="30"/>
      <c r="M13" s="28"/>
      <c r="N13" s="20"/>
      <c r="O13" s="30"/>
      <c r="P13" s="28"/>
      <c r="Q13" s="24"/>
      <c r="R13" s="24"/>
      <c r="S13" s="25"/>
      <c r="T13" s="24"/>
      <c r="U13" s="24"/>
    </row>
    <row r="14" spans="2:21">
      <c r="B14" s="43"/>
      <c r="C14" s="29"/>
      <c r="D14" s="25"/>
      <c r="E14" s="43" t="s">
        <v>48</v>
      </c>
      <c r="F14" s="26">
        <v>950000</v>
      </c>
      <c r="G14" s="27"/>
      <c r="H14" s="31"/>
      <c r="I14" s="31"/>
      <c r="J14" s="28"/>
      <c r="K14" s="20"/>
      <c r="L14" s="30"/>
      <c r="M14" s="28"/>
      <c r="N14" s="24"/>
      <c r="O14" s="24"/>
      <c r="P14" s="28"/>
      <c r="Q14" s="24"/>
      <c r="R14" s="24"/>
      <c r="S14" s="25"/>
      <c r="T14" s="20"/>
      <c r="U14" s="30"/>
    </row>
    <row r="15" spans="2:21">
      <c r="B15" s="44" t="s">
        <v>55</v>
      </c>
      <c r="C15" s="26">
        <v>950000</v>
      </c>
      <c r="D15" s="25"/>
      <c r="E15" s="43"/>
      <c r="F15" s="29"/>
      <c r="G15" s="27"/>
      <c r="H15" s="31"/>
      <c r="I15" s="31"/>
      <c r="J15" s="28"/>
      <c r="K15" s="20"/>
      <c r="L15" s="30"/>
      <c r="M15" s="28"/>
      <c r="N15" s="24"/>
      <c r="O15" s="24"/>
      <c r="P15" s="28"/>
      <c r="Q15" s="24"/>
      <c r="R15" s="24"/>
      <c r="S15" s="25"/>
      <c r="T15" s="20"/>
      <c r="U15" s="30"/>
    </row>
    <row r="16" spans="2:21">
      <c r="B16" s="43"/>
      <c r="C16" s="29"/>
      <c r="D16" s="25"/>
      <c r="E16" s="43" t="s">
        <v>53</v>
      </c>
      <c r="F16" s="26">
        <v>950000</v>
      </c>
      <c r="G16" s="27"/>
      <c r="H16" s="31"/>
      <c r="I16" s="31"/>
      <c r="J16" s="28"/>
      <c r="K16" s="24"/>
      <c r="L16" s="30"/>
      <c r="M16" s="28"/>
      <c r="N16" s="24"/>
      <c r="O16" s="24"/>
      <c r="P16" s="28"/>
      <c r="Q16" s="20"/>
      <c r="R16" s="30"/>
      <c r="S16" s="25"/>
      <c r="T16" s="24"/>
      <c r="U16" s="24"/>
    </row>
    <row r="17" spans="2:21">
      <c r="B17" s="44"/>
      <c r="C17" s="55"/>
      <c r="D17" s="25"/>
      <c r="E17" s="44" t="s">
        <v>54</v>
      </c>
      <c r="F17" s="26">
        <v>950000</v>
      </c>
      <c r="G17" s="27"/>
      <c r="H17" s="31"/>
      <c r="I17" s="31"/>
      <c r="J17" s="28"/>
      <c r="K17" s="24"/>
      <c r="L17" s="30"/>
      <c r="M17" s="28"/>
      <c r="N17" s="20"/>
      <c r="O17" s="30"/>
      <c r="P17" s="28"/>
      <c r="Q17" s="24"/>
      <c r="R17" s="24"/>
      <c r="S17" s="25"/>
      <c r="T17" s="24"/>
      <c r="U17" s="24"/>
    </row>
    <row r="18" spans="2:21">
      <c r="B18" s="43" t="s">
        <v>57</v>
      </c>
      <c r="C18" s="26">
        <v>1000000</v>
      </c>
      <c r="D18" s="25"/>
      <c r="E18" s="43"/>
      <c r="F18" s="29"/>
      <c r="G18" s="27"/>
      <c r="H18" s="31"/>
      <c r="I18" s="31"/>
      <c r="J18" s="28"/>
      <c r="K18" s="20"/>
      <c r="L18" s="30"/>
      <c r="M18" s="28"/>
      <c r="N18" s="24"/>
      <c r="O18" s="24"/>
      <c r="P18" s="28"/>
      <c r="Q18" s="24"/>
      <c r="R18" s="24"/>
      <c r="S18" s="25"/>
      <c r="T18" s="20"/>
      <c r="U18" s="30"/>
    </row>
    <row r="19" spans="2:21">
      <c r="B19" s="20" t="s">
        <v>56</v>
      </c>
      <c r="C19" s="26">
        <v>1000000</v>
      </c>
      <c r="D19" s="25"/>
      <c r="E19" s="43"/>
      <c r="F19" s="29"/>
      <c r="G19" s="27"/>
      <c r="H19" s="31"/>
      <c r="I19" s="31"/>
      <c r="J19" s="28"/>
      <c r="K19" s="24"/>
      <c r="L19" s="30"/>
      <c r="M19" s="28"/>
      <c r="N19" s="24"/>
      <c r="O19" s="24"/>
      <c r="P19" s="28"/>
      <c r="Q19" s="20"/>
      <c r="R19" s="30"/>
      <c r="S19" s="25"/>
      <c r="T19" s="24"/>
      <c r="U19" s="24"/>
    </row>
    <row r="20" spans="2:21">
      <c r="B20" s="20" t="s">
        <v>58</v>
      </c>
      <c r="C20" s="26">
        <v>1000000</v>
      </c>
      <c r="D20" s="25"/>
      <c r="E20" s="43"/>
      <c r="F20" s="29"/>
      <c r="G20" s="27"/>
      <c r="H20" s="31"/>
      <c r="I20" s="31"/>
      <c r="J20" s="28"/>
      <c r="K20" s="24"/>
      <c r="L20" s="30"/>
      <c r="M20" s="28"/>
      <c r="N20" s="24"/>
      <c r="O20" s="24"/>
      <c r="P20" s="28"/>
      <c r="Q20" s="20"/>
      <c r="R20" s="30"/>
      <c r="S20" s="25"/>
      <c r="T20" s="24"/>
      <c r="U20" s="24"/>
    </row>
    <row r="21" spans="2:21">
      <c r="B21" s="43" t="s">
        <v>69</v>
      </c>
      <c r="C21" s="26">
        <v>1000000</v>
      </c>
      <c r="D21" s="25"/>
      <c r="E21" s="43"/>
      <c r="F21" s="29"/>
      <c r="G21" s="27"/>
      <c r="H21" s="31"/>
      <c r="I21" s="31"/>
      <c r="J21" s="28"/>
      <c r="K21" s="24"/>
      <c r="L21" s="30"/>
      <c r="M21" s="28"/>
      <c r="N21" s="24"/>
      <c r="O21" s="24"/>
      <c r="P21" s="28"/>
      <c r="Q21" s="24"/>
      <c r="R21" s="24"/>
      <c r="S21" s="25"/>
      <c r="T21" s="43"/>
      <c r="U21" s="30"/>
    </row>
    <row r="22" spans="2:21">
      <c r="B22" s="44" t="s">
        <v>59</v>
      </c>
      <c r="C22" s="26">
        <v>1000000</v>
      </c>
      <c r="D22" s="25"/>
      <c r="E22" s="43"/>
      <c r="F22" s="29"/>
      <c r="G22" s="27"/>
      <c r="H22" s="31"/>
      <c r="I22" s="31"/>
      <c r="J22" s="28"/>
      <c r="K22" s="24"/>
      <c r="L22" s="30"/>
      <c r="M22" s="28"/>
      <c r="N22" s="20"/>
      <c r="O22" s="30"/>
      <c r="P22" s="28"/>
      <c r="Q22" s="24"/>
      <c r="R22" s="24"/>
      <c r="S22" s="25"/>
      <c r="T22" s="24"/>
      <c r="U22" s="24"/>
    </row>
    <row r="23" spans="2:21">
      <c r="B23" s="57"/>
      <c r="C23" s="55"/>
      <c r="D23" s="25"/>
      <c r="E23" s="43"/>
      <c r="F23" s="29"/>
      <c r="G23" s="27"/>
      <c r="H23" s="56" t="s">
        <v>83</v>
      </c>
      <c r="I23" s="26">
        <v>1000000</v>
      </c>
      <c r="J23" s="28"/>
      <c r="K23" s="24"/>
      <c r="L23" s="30"/>
      <c r="M23" s="28"/>
      <c r="N23" s="20"/>
      <c r="O23" s="30"/>
      <c r="P23" s="28"/>
      <c r="Q23" s="24"/>
      <c r="R23" s="24"/>
      <c r="S23" s="25"/>
      <c r="T23" s="24"/>
      <c r="U23" s="24"/>
    </row>
    <row r="24" spans="2:21">
      <c r="B24" s="44" t="s">
        <v>70</v>
      </c>
      <c r="C24" s="26">
        <v>1050000</v>
      </c>
      <c r="D24" s="25"/>
      <c r="E24" s="43"/>
      <c r="F24" s="55"/>
      <c r="G24" s="27"/>
      <c r="H24" s="31"/>
      <c r="I24" s="31"/>
      <c r="J24" s="28"/>
      <c r="K24" s="20"/>
      <c r="L24" s="30"/>
      <c r="M24" s="28"/>
      <c r="N24" s="29"/>
      <c r="O24" s="29"/>
      <c r="P24" s="28"/>
      <c r="Q24" s="20"/>
      <c r="R24" s="30"/>
      <c r="S24" s="25"/>
      <c r="T24" s="20"/>
      <c r="U24" s="20"/>
    </row>
    <row r="25" spans="2:21">
      <c r="B25" s="20" t="s">
        <v>84</v>
      </c>
      <c r="C25" s="26">
        <v>1050000</v>
      </c>
      <c r="D25" s="25"/>
      <c r="E25" s="43"/>
      <c r="F25" s="55"/>
      <c r="G25" s="27"/>
      <c r="H25" s="31"/>
      <c r="I25" s="31"/>
      <c r="J25" s="28"/>
      <c r="K25" s="20"/>
      <c r="L25" s="30"/>
      <c r="M25" s="28"/>
      <c r="N25" s="29"/>
      <c r="O25" s="29"/>
      <c r="P25" s="28"/>
      <c r="Q25" s="20"/>
      <c r="R25" s="20"/>
      <c r="S25" s="25"/>
      <c r="T25" s="20"/>
      <c r="U25" s="30"/>
    </row>
    <row r="26" spans="2:21">
      <c r="B26" s="44"/>
      <c r="C26" s="55"/>
      <c r="D26" s="25"/>
      <c r="E26" s="43" t="s">
        <v>71</v>
      </c>
      <c r="F26" s="26">
        <v>1050000</v>
      </c>
      <c r="G26" s="27"/>
      <c r="H26" s="31"/>
      <c r="I26" s="31"/>
      <c r="J26" s="28"/>
      <c r="K26" s="20"/>
      <c r="L26" s="30"/>
      <c r="M26" s="28"/>
      <c r="N26" s="29"/>
      <c r="O26" s="29"/>
      <c r="P26" s="28"/>
      <c r="Q26" s="24"/>
      <c r="R26" s="24"/>
      <c r="S26" s="25"/>
      <c r="T26" s="20"/>
      <c r="U26" s="30"/>
    </row>
    <row r="27" spans="2:21">
      <c r="B27" s="44" t="s">
        <v>85</v>
      </c>
      <c r="C27" s="26">
        <v>1100000</v>
      </c>
      <c r="D27" s="25"/>
      <c r="E27" s="43"/>
      <c r="F27" s="55"/>
      <c r="G27" s="27"/>
      <c r="H27" s="31"/>
      <c r="I27" s="31"/>
      <c r="J27" s="28"/>
      <c r="K27" s="20"/>
      <c r="L27" s="30"/>
      <c r="M27" s="28"/>
      <c r="N27" s="29"/>
      <c r="O27" s="29"/>
      <c r="P27" s="28"/>
      <c r="Q27" s="24"/>
      <c r="R27" s="24"/>
      <c r="S27" s="25"/>
      <c r="T27" s="20"/>
      <c r="U27" s="30"/>
    </row>
    <row r="28" spans="2:21">
      <c r="B28" s="43" t="s">
        <v>62</v>
      </c>
      <c r="C28" s="26">
        <v>1150000</v>
      </c>
      <c r="D28" s="25"/>
      <c r="E28" s="59"/>
      <c r="F28" s="55"/>
      <c r="G28" s="27"/>
      <c r="H28" s="31"/>
      <c r="I28" s="31"/>
      <c r="J28" s="28"/>
      <c r="K28" s="24"/>
      <c r="L28" s="30"/>
      <c r="M28" s="28"/>
      <c r="N28" s="24"/>
      <c r="O28" s="24"/>
      <c r="P28" s="28"/>
      <c r="Q28" s="20"/>
      <c r="R28" s="30"/>
      <c r="S28" s="25"/>
      <c r="T28" s="24"/>
      <c r="U28" s="24"/>
    </row>
    <row r="29" spans="2:21">
      <c r="B29" s="20" t="s">
        <v>63</v>
      </c>
      <c r="C29" s="26">
        <v>1150000</v>
      </c>
      <c r="D29" s="25"/>
      <c r="E29" s="60"/>
      <c r="F29" s="55"/>
      <c r="G29" s="27"/>
      <c r="H29" s="31"/>
      <c r="I29" s="31"/>
      <c r="J29" s="28"/>
      <c r="K29" s="24"/>
      <c r="L29" s="30"/>
      <c r="M29" s="28"/>
      <c r="N29" s="29"/>
      <c r="O29" s="29"/>
      <c r="P29" s="28"/>
      <c r="Q29" s="20"/>
      <c r="R29" s="30"/>
      <c r="S29" s="25"/>
      <c r="T29" s="24"/>
      <c r="U29" s="24"/>
    </row>
    <row r="30" spans="2:21">
      <c r="B30" s="43"/>
      <c r="C30" s="55"/>
      <c r="D30" s="25"/>
      <c r="E30" s="44" t="s">
        <v>60</v>
      </c>
      <c r="F30" s="26">
        <v>1196725</v>
      </c>
      <c r="G30" s="27"/>
      <c r="H30" s="31"/>
      <c r="I30" s="31"/>
      <c r="J30" s="28"/>
      <c r="K30" s="24"/>
      <c r="L30" s="30"/>
      <c r="M30" s="28"/>
      <c r="N30" s="29"/>
      <c r="O30" s="29"/>
      <c r="P30" s="28"/>
      <c r="Q30" s="20"/>
      <c r="R30" s="30"/>
      <c r="S30" s="25"/>
      <c r="T30" s="24"/>
      <c r="U30" s="24"/>
    </row>
    <row r="31" spans="2:21">
      <c r="B31" s="20"/>
      <c r="C31" s="55"/>
      <c r="D31" s="25"/>
      <c r="E31" s="43" t="s">
        <v>86</v>
      </c>
      <c r="F31" s="26">
        <v>1261250</v>
      </c>
      <c r="G31" s="27"/>
      <c r="H31" s="31"/>
      <c r="I31" s="31"/>
      <c r="J31" s="28"/>
      <c r="K31" s="20"/>
      <c r="L31" s="30"/>
      <c r="M31" s="28"/>
      <c r="N31" s="29"/>
      <c r="O31" s="29"/>
      <c r="P31" s="28"/>
      <c r="Q31" s="24"/>
      <c r="R31" s="24"/>
      <c r="S31" s="25"/>
      <c r="T31" s="20"/>
      <c r="U31" s="30"/>
    </row>
    <row r="32" spans="2:21">
      <c r="B32" s="20"/>
      <c r="C32" s="55"/>
      <c r="D32" s="25"/>
      <c r="E32" s="43" t="s">
        <v>61</v>
      </c>
      <c r="F32" s="26">
        <v>1150000</v>
      </c>
      <c r="G32" s="27"/>
      <c r="H32" s="31"/>
      <c r="I32" s="31"/>
      <c r="J32" s="28"/>
      <c r="K32" s="20"/>
      <c r="L32" s="30"/>
      <c r="M32" s="28"/>
      <c r="N32" s="29"/>
      <c r="O32" s="29"/>
      <c r="P32" s="28"/>
      <c r="Q32" s="24"/>
      <c r="R32" s="24"/>
      <c r="S32" s="25"/>
      <c r="T32" s="20"/>
      <c r="U32" s="30"/>
    </row>
    <row r="33" spans="2:21">
      <c r="B33" s="43"/>
      <c r="C33" s="29"/>
      <c r="D33" s="25"/>
      <c r="E33" s="20" t="s">
        <v>47</v>
      </c>
      <c r="F33" s="26">
        <v>1150000</v>
      </c>
      <c r="G33" s="27"/>
      <c r="H33" s="31"/>
      <c r="I33" s="31"/>
      <c r="J33" s="28"/>
      <c r="K33" s="24"/>
      <c r="L33" s="30"/>
      <c r="M33" s="28"/>
      <c r="N33" s="29"/>
      <c r="O33" s="29"/>
      <c r="P33" s="28"/>
      <c r="Q33" s="24"/>
      <c r="R33" s="24"/>
      <c r="S33" s="25"/>
      <c r="T33" s="24"/>
      <c r="U33" s="24"/>
    </row>
    <row r="34" spans="2:21">
      <c r="B34" s="20" t="s">
        <v>87</v>
      </c>
      <c r="C34" s="26">
        <v>1200000</v>
      </c>
      <c r="D34" s="25"/>
      <c r="E34" s="43"/>
      <c r="F34" s="55"/>
      <c r="G34" s="27"/>
      <c r="H34" s="31"/>
      <c r="I34" s="31"/>
      <c r="J34" s="28"/>
      <c r="K34" s="24"/>
      <c r="L34" s="30"/>
      <c r="M34" s="28"/>
      <c r="N34" s="29"/>
      <c r="O34" s="29"/>
      <c r="P34" s="28"/>
      <c r="Q34" s="24"/>
      <c r="R34" s="30"/>
      <c r="S34" s="25"/>
      <c r="T34" s="24"/>
      <c r="U34" s="24"/>
    </row>
    <row r="35" spans="2:21" ht="15.6" thickBot="1">
      <c r="B35" s="53" t="s">
        <v>49</v>
      </c>
      <c r="C35" s="45">
        <v>0</v>
      </c>
      <c r="E35" s="53" t="s">
        <v>49</v>
      </c>
      <c r="F35" s="45">
        <v>0</v>
      </c>
      <c r="H35" s="53" t="s">
        <v>49</v>
      </c>
      <c r="I35" s="45">
        <v>0</v>
      </c>
      <c r="K35" s="32"/>
      <c r="L35" s="33"/>
      <c r="N35" s="32"/>
      <c r="O35" s="33"/>
      <c r="Q35" s="32"/>
      <c r="R35" s="33"/>
      <c r="T35" s="32"/>
      <c r="U35" s="34"/>
    </row>
    <row r="36" spans="2:21" ht="15.6" thickTop="1">
      <c r="B36" s="35" t="s">
        <v>1</v>
      </c>
      <c r="C36" s="36">
        <f>SUM(C6:C35)</f>
        <v>15050000</v>
      </c>
      <c r="E36" s="35" t="s">
        <v>2</v>
      </c>
      <c r="F36" s="36">
        <f>SUM(F6:F35)</f>
        <v>11357975</v>
      </c>
      <c r="H36" s="35" t="s">
        <v>3</v>
      </c>
      <c r="I36" s="36">
        <f>SUM(I9:I35)</f>
        <v>2800000</v>
      </c>
      <c r="K36" s="35" t="s">
        <v>6</v>
      </c>
      <c r="L36" s="36">
        <f>SUM(L6:L35)</f>
        <v>0</v>
      </c>
      <c r="N36" s="35" t="s">
        <v>6</v>
      </c>
      <c r="O36" s="36">
        <f>SUM(O6:O35)</f>
        <v>0</v>
      </c>
      <c r="Q36" s="35" t="s">
        <v>7</v>
      </c>
      <c r="R36" s="36">
        <f>SUM(R6:R35)</f>
        <v>0</v>
      </c>
      <c r="T36" s="35" t="s">
        <v>8</v>
      </c>
      <c r="U36" s="36">
        <f>SUM(U9:U35)</f>
        <v>0</v>
      </c>
    </row>
    <row r="38" spans="2:21">
      <c r="G38" s="61"/>
      <c r="H38" s="61"/>
      <c r="I38" s="37"/>
      <c r="M38" s="62" t="s">
        <v>9</v>
      </c>
      <c r="N38" s="63"/>
      <c r="O38" s="63"/>
      <c r="P38" s="63"/>
      <c r="Q38" s="63"/>
      <c r="R38" s="63"/>
      <c r="S38" s="63"/>
      <c r="T38" s="64"/>
      <c r="U38" s="38">
        <f>SUM(B36:U36)</f>
        <v>29207975</v>
      </c>
    </row>
    <row r="41" spans="2:21">
      <c r="B41" s="23" t="s">
        <v>4</v>
      </c>
    </row>
    <row r="42" spans="2:21">
      <c r="B42" s="39" t="s">
        <v>80</v>
      </c>
      <c r="C42" s="40">
        <f>SUM(C36,F36)</f>
        <v>26407975</v>
      </c>
    </row>
    <row r="43" spans="2:21">
      <c r="B43" s="39" t="s">
        <v>81</v>
      </c>
      <c r="C43" s="40">
        <f>I36</f>
        <v>2800000</v>
      </c>
    </row>
    <row r="44" spans="2:21">
      <c r="B44" s="39"/>
      <c r="C44" s="40"/>
    </row>
    <row r="45" spans="2:21">
      <c r="B45" s="39"/>
      <c r="C45" s="40"/>
    </row>
    <row r="46" spans="2:21">
      <c r="B46" s="39"/>
      <c r="C46" s="40"/>
    </row>
    <row r="47" spans="2:21">
      <c r="B47" s="29" t="s">
        <v>5</v>
      </c>
      <c r="C47" s="38">
        <f>SUM(C42:C46)</f>
        <v>29207975</v>
      </c>
    </row>
  </sheetData>
  <mergeCells count="2">
    <mergeCell ref="G38:H38"/>
    <mergeCell ref="M38:T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K14"/>
  <sheetViews>
    <sheetView view="pageBreakPreview" zoomScaleNormal="115" zoomScaleSheetLayoutView="100" workbookViewId="0"/>
  </sheetViews>
  <sheetFormatPr defaultRowHeight="13.2"/>
  <cols>
    <col min="1" max="1" width="3.88671875" customWidth="1"/>
    <col min="2" max="2" width="10.44140625" bestFit="1" customWidth="1"/>
    <col min="4" max="6" width="9.6640625" customWidth="1"/>
    <col min="7" max="7" width="9.44140625" bestFit="1" customWidth="1"/>
    <col min="11" max="11" width="10.44140625" bestFit="1" customWidth="1"/>
  </cols>
  <sheetData>
    <row r="1" spans="2:11">
      <c r="G1" s="18"/>
    </row>
    <row r="2" spans="2:11" ht="13.8" thickBot="1">
      <c r="B2" s="17"/>
    </row>
    <row r="3" spans="2:11" ht="40.200000000000003" thickBot="1">
      <c r="B3" s="16" t="s">
        <v>46</v>
      </c>
      <c r="C3" s="15" t="s">
        <v>45</v>
      </c>
      <c r="D3" s="14" t="s">
        <v>44</v>
      </c>
      <c r="E3" s="14" t="s">
        <v>43</v>
      </c>
      <c r="F3" s="13" t="s">
        <v>42</v>
      </c>
      <c r="G3" s="65" t="s">
        <v>41</v>
      </c>
      <c r="H3" s="66"/>
      <c r="I3" s="66"/>
      <c r="J3" s="66"/>
      <c r="K3" s="67"/>
    </row>
    <row r="4" spans="2:11">
      <c r="B4" s="12" t="s">
        <v>40</v>
      </c>
      <c r="C4" s="11" t="s">
        <v>39</v>
      </c>
      <c r="D4" s="10">
        <v>1300</v>
      </c>
      <c r="E4" s="10">
        <f t="shared" ref="E4:E14" si="0">(D4*1000)/160</f>
        <v>8125</v>
      </c>
      <c r="F4" s="9">
        <f t="shared" ref="F4:F14" si="1">ROUNDDOWN(E4*1.25,-2)</f>
        <v>10100</v>
      </c>
      <c r="G4" s="68" t="s">
        <v>38</v>
      </c>
      <c r="H4" s="69"/>
      <c r="I4" s="69"/>
      <c r="J4" s="69"/>
      <c r="K4" s="70"/>
    </row>
    <row r="5" spans="2:11">
      <c r="B5" s="8" t="s">
        <v>37</v>
      </c>
      <c r="C5" s="7" t="s">
        <v>36</v>
      </c>
      <c r="D5" s="6">
        <v>1200</v>
      </c>
      <c r="E5" s="6">
        <f t="shared" si="0"/>
        <v>7500</v>
      </c>
      <c r="F5" s="5">
        <f t="shared" si="1"/>
        <v>9300</v>
      </c>
      <c r="G5" s="71" t="s">
        <v>35</v>
      </c>
      <c r="H5" s="72"/>
      <c r="I5" s="72"/>
      <c r="J5" s="72"/>
      <c r="K5" s="73"/>
    </row>
    <row r="6" spans="2:11">
      <c r="B6" s="8" t="s">
        <v>34</v>
      </c>
      <c r="C6" s="7" t="s">
        <v>33</v>
      </c>
      <c r="D6" s="6">
        <v>1200</v>
      </c>
      <c r="E6" s="6">
        <f t="shared" si="0"/>
        <v>7500</v>
      </c>
      <c r="F6" s="5">
        <f t="shared" si="1"/>
        <v>9300</v>
      </c>
      <c r="G6" s="71" t="s">
        <v>32</v>
      </c>
      <c r="H6" s="72"/>
      <c r="I6" s="72"/>
      <c r="J6" s="72"/>
      <c r="K6" s="73"/>
    </row>
    <row r="7" spans="2:11">
      <c r="B7" s="8" t="s">
        <v>31</v>
      </c>
      <c r="C7" s="7" t="s">
        <v>30</v>
      </c>
      <c r="D7" s="6">
        <v>1150</v>
      </c>
      <c r="E7" s="6">
        <f t="shared" si="0"/>
        <v>7187.5</v>
      </c>
      <c r="F7" s="5">
        <f t="shared" si="1"/>
        <v>8900</v>
      </c>
      <c r="G7" s="71" t="s">
        <v>29</v>
      </c>
      <c r="H7" s="72"/>
      <c r="I7" s="72"/>
      <c r="J7" s="72"/>
      <c r="K7" s="73"/>
    </row>
    <row r="8" spans="2:11">
      <c r="B8" s="8" t="s">
        <v>28</v>
      </c>
      <c r="C8" s="7" t="s">
        <v>27</v>
      </c>
      <c r="D8" s="6">
        <v>1100</v>
      </c>
      <c r="E8" s="6">
        <f t="shared" si="0"/>
        <v>6875</v>
      </c>
      <c r="F8" s="5">
        <f t="shared" si="1"/>
        <v>8500</v>
      </c>
      <c r="G8" s="71" t="s">
        <v>26</v>
      </c>
      <c r="H8" s="72"/>
      <c r="I8" s="72"/>
      <c r="J8" s="72"/>
      <c r="K8" s="73"/>
    </row>
    <row r="9" spans="2:11">
      <c r="B9" s="8" t="s">
        <v>25</v>
      </c>
      <c r="C9" s="7" t="s">
        <v>24</v>
      </c>
      <c r="D9" s="6">
        <v>1050</v>
      </c>
      <c r="E9" s="6">
        <f t="shared" si="0"/>
        <v>6562.5</v>
      </c>
      <c r="F9" s="5">
        <f t="shared" si="1"/>
        <v>8200</v>
      </c>
      <c r="G9" s="71" t="s">
        <v>23</v>
      </c>
      <c r="H9" s="72"/>
      <c r="I9" s="72"/>
      <c r="J9" s="72"/>
      <c r="K9" s="73"/>
    </row>
    <row r="10" spans="2:11">
      <c r="B10" s="8" t="s">
        <v>22</v>
      </c>
      <c r="C10" s="7" t="s">
        <v>21</v>
      </c>
      <c r="D10" s="6">
        <v>1000</v>
      </c>
      <c r="E10" s="6">
        <f t="shared" si="0"/>
        <v>6250</v>
      </c>
      <c r="F10" s="5">
        <f t="shared" si="1"/>
        <v>7800</v>
      </c>
      <c r="G10" s="71" t="s">
        <v>20</v>
      </c>
      <c r="H10" s="72"/>
      <c r="I10" s="72"/>
      <c r="J10" s="72"/>
      <c r="K10" s="73"/>
    </row>
    <row r="11" spans="2:11">
      <c r="B11" s="8" t="s">
        <v>19</v>
      </c>
      <c r="C11" s="7" t="s">
        <v>18</v>
      </c>
      <c r="D11" s="6">
        <v>950</v>
      </c>
      <c r="E11" s="6">
        <f t="shared" si="0"/>
        <v>5937.5</v>
      </c>
      <c r="F11" s="5">
        <f t="shared" si="1"/>
        <v>7400</v>
      </c>
      <c r="G11" s="71" t="s">
        <v>17</v>
      </c>
      <c r="H11" s="72"/>
      <c r="I11" s="72"/>
      <c r="J11" s="72"/>
      <c r="K11" s="73"/>
    </row>
    <row r="12" spans="2:11">
      <c r="B12" s="8" t="s">
        <v>16</v>
      </c>
      <c r="C12" s="7" t="s">
        <v>15</v>
      </c>
      <c r="D12" s="6">
        <v>900</v>
      </c>
      <c r="E12" s="6">
        <f t="shared" si="0"/>
        <v>5625</v>
      </c>
      <c r="F12" s="5">
        <f t="shared" si="1"/>
        <v>7000</v>
      </c>
      <c r="G12" s="71" t="s">
        <v>14</v>
      </c>
      <c r="H12" s="72"/>
      <c r="I12" s="72"/>
      <c r="J12" s="72"/>
      <c r="K12" s="73"/>
    </row>
    <row r="13" spans="2:11">
      <c r="B13" s="50" t="s">
        <v>64</v>
      </c>
      <c r="C13" s="46" t="s">
        <v>65</v>
      </c>
      <c r="D13" s="47">
        <v>750</v>
      </c>
      <c r="E13" s="47">
        <f>(D13*1000)/160</f>
        <v>4687.5</v>
      </c>
      <c r="F13" s="48">
        <f>ROUNDDOWN(E13*1.25,-2)</f>
        <v>5800</v>
      </c>
      <c r="G13" s="49" t="s">
        <v>66</v>
      </c>
      <c r="H13" s="51"/>
      <c r="I13" s="51"/>
      <c r="J13" s="51"/>
      <c r="K13" s="52"/>
    </row>
    <row r="14" spans="2:11" ht="13.8" thickBot="1">
      <c r="B14" s="4" t="s">
        <v>13</v>
      </c>
      <c r="C14" s="3" t="s">
        <v>12</v>
      </c>
      <c r="D14" s="2">
        <v>600</v>
      </c>
      <c r="E14" s="2">
        <f t="shared" si="0"/>
        <v>3750</v>
      </c>
      <c r="F14" s="1">
        <f t="shared" si="1"/>
        <v>4600</v>
      </c>
      <c r="G14" s="74" t="s">
        <v>11</v>
      </c>
      <c r="H14" s="75"/>
      <c r="I14" s="75"/>
      <c r="J14" s="75"/>
      <c r="K14" s="76"/>
    </row>
  </sheetData>
  <mergeCells count="11">
    <mergeCell ref="G3:K3"/>
    <mergeCell ref="G4:K4"/>
    <mergeCell ref="G5:K5"/>
    <mergeCell ref="G12:K12"/>
    <mergeCell ref="G14:K14"/>
    <mergeCell ref="G6:K6"/>
    <mergeCell ref="G7:K7"/>
    <mergeCell ref="G8:K8"/>
    <mergeCell ref="G9:K9"/>
    <mergeCell ref="G10:K10"/>
    <mergeCell ref="G11:K11"/>
  </mergeCells>
  <phoneticPr fontId="1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単価一覧</vt:lpstr>
      <vt:lpstr>単価一覧!Print_Area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nscs</dc:creator>
  <cp:lastModifiedBy>富樫 真衣子</cp:lastModifiedBy>
  <dcterms:created xsi:type="dcterms:W3CDTF">2015-12-01T07:44:27Z</dcterms:created>
  <dcterms:modified xsi:type="dcterms:W3CDTF">2024-05-07T05:28:04Z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