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thd\Downloads\"/>
    </mc:Choice>
  </mc:AlternateContent>
  <xr:revisionPtr revIDLastSave="0" documentId="13_ncr:1_{47170FD0-E6D0-4FDE-A6F2-4D045C4D0672}" xr6:coauthVersionLast="47" xr6:coauthVersionMax="47" xr10:uidLastSave="{00000000-0000-0000-0000-000000000000}"/>
  <bookViews>
    <workbookView xWindow="2535" yWindow="900" windowWidth="23535" windowHeight="14520" xr2:uid="{81B6A737-5C61-495C-A201-6EC21A384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G11" i="1"/>
  <c r="G10" i="1"/>
  <c r="G9" i="1"/>
  <c r="L8" i="1"/>
  <c r="O8" i="1"/>
  <c r="Q14" i="1"/>
  <c r="D8" i="1"/>
  <c r="J8" i="1"/>
  <c r="F11" i="1"/>
</calcChain>
</file>

<file path=xl/sharedStrings.xml><?xml version="1.0" encoding="utf-8"?>
<sst xmlns="http://schemas.openxmlformats.org/spreadsheetml/2006/main" count="59" uniqueCount="47">
  <si>
    <t>車（保険/車検/点検）</t>
    <rPh sb="0" eb="1">
      <t>クルマ</t>
    </rPh>
    <rPh sb="2" eb="4">
      <t>ホケン</t>
    </rPh>
    <rPh sb="5" eb="7">
      <t>シャケン</t>
    </rPh>
    <rPh sb="8" eb="10">
      <t>テンケン</t>
    </rPh>
    <phoneticPr fontId="1"/>
  </si>
  <si>
    <t>生活費（毎月）</t>
    <rPh sb="0" eb="3">
      <t>セイカツヒ</t>
    </rPh>
    <rPh sb="4" eb="6">
      <t>マイツキ</t>
    </rPh>
    <phoneticPr fontId="1"/>
  </si>
  <si>
    <t>キッチンボード</t>
    <phoneticPr fontId="1"/>
  </si>
  <si>
    <t>テレビボード</t>
    <phoneticPr fontId="1"/>
  </si>
  <si>
    <t>諸費用</t>
    <rPh sb="0" eb="3">
      <t>ショヒヨウ</t>
    </rPh>
    <phoneticPr fontId="1"/>
  </si>
  <si>
    <t>カーテン</t>
    <phoneticPr fontId="1"/>
  </si>
  <si>
    <t>リフォーム（トイレ/網戸/コンセント/スロープ）</t>
    <rPh sb="10" eb="12">
      <t>アミド</t>
    </rPh>
    <phoneticPr fontId="1"/>
  </si>
  <si>
    <t>都市計画税</t>
    <rPh sb="0" eb="5">
      <t>トシケイカクゼイ</t>
    </rPh>
    <phoneticPr fontId="1"/>
  </si>
  <si>
    <t>町内会費</t>
    <rPh sb="0" eb="4">
      <t>チョウナイカイヒ</t>
    </rPh>
    <phoneticPr fontId="1"/>
  </si>
  <si>
    <t>消雪組合費</t>
    <rPh sb="0" eb="2">
      <t>ショウセツ</t>
    </rPh>
    <rPh sb="2" eb="5">
      <t>クミアイヒ</t>
    </rPh>
    <phoneticPr fontId="1"/>
  </si>
  <si>
    <t>外部物置</t>
    <rPh sb="0" eb="4">
      <t>ガイブモノオキ</t>
    </rPh>
    <phoneticPr fontId="1"/>
  </si>
  <si>
    <t>毎月のご返済額</t>
  </si>
  <si>
    <t>82,344円</t>
  </si>
  <si>
    <t>1年間の合計ご返済額</t>
  </si>
  <si>
    <t>988,128円</t>
  </si>
  <si>
    <t>お借り入れ希望金額</t>
  </si>
  <si>
    <t>2,800万円</t>
  </si>
  <si>
    <t>うち、ボーナス返済金額</t>
  </si>
  <si>
    <t>0万円</t>
  </si>
  <si>
    <t>お借り入れ期間</t>
  </si>
  <si>
    <t>35 年</t>
  </si>
  <si>
    <t>金利</t>
  </si>
  <si>
    <t>74,156円</t>
  </si>
  <si>
    <t>889,872円</t>
  </si>
  <si>
    <t>40 年</t>
    <phoneticPr fontId="1"/>
  </si>
  <si>
    <t>71,508円</t>
  </si>
  <si>
    <t>858,096円</t>
  </si>
  <si>
    <t>2,700万円</t>
    <phoneticPr fontId="1"/>
  </si>
  <si>
    <t>79,403円</t>
  </si>
  <si>
    <t>952,836円</t>
  </si>
  <si>
    <t>固定資産税</t>
    <rPh sb="0" eb="5">
      <t>コテイシサンゼイ</t>
    </rPh>
    <phoneticPr fontId="1"/>
  </si>
  <si>
    <t>印紙代</t>
    <rPh sb="0" eb="3">
      <t>インシダイ</t>
    </rPh>
    <phoneticPr fontId="1"/>
  </si>
  <si>
    <t>不動産取得税</t>
    <rPh sb="0" eb="6">
      <t>フドウサンシュトクゼイ</t>
    </rPh>
    <phoneticPr fontId="1"/>
  </si>
  <si>
    <t>所有権移転</t>
    <rPh sb="0" eb="5">
      <t>ショユウケンイテン</t>
    </rPh>
    <phoneticPr fontId="1"/>
  </si>
  <si>
    <t>抵当権移転</t>
    <rPh sb="0" eb="3">
      <t>テイトウケン</t>
    </rPh>
    <rPh sb="3" eb="5">
      <t>イテン</t>
    </rPh>
    <phoneticPr fontId="1"/>
  </si>
  <si>
    <t>ローン保証料</t>
    <rPh sb="3" eb="6">
      <t>ホショウリョウ</t>
    </rPh>
    <phoneticPr fontId="1"/>
  </si>
  <si>
    <t>金融機関事務手数料</t>
    <rPh sb="0" eb="2">
      <t>キンユウ</t>
    </rPh>
    <rPh sb="2" eb="4">
      <t>キカン</t>
    </rPh>
    <rPh sb="4" eb="6">
      <t>ジム</t>
    </rPh>
    <rPh sb="6" eb="9">
      <t>テスウリョウ</t>
    </rPh>
    <phoneticPr fontId="1"/>
  </si>
  <si>
    <t>ローン契約書印紙代</t>
    <rPh sb="3" eb="6">
      <t>ケイヤクショ</t>
    </rPh>
    <rPh sb="6" eb="8">
      <t>インシ</t>
    </rPh>
    <rPh sb="8" eb="9">
      <t>ダイ</t>
    </rPh>
    <phoneticPr fontId="1"/>
  </si>
  <si>
    <t>火災・地震保険（1年）</t>
    <rPh sb="0" eb="2">
      <t>カサイ</t>
    </rPh>
    <rPh sb="3" eb="7">
      <t>ジシンホケン</t>
    </rPh>
    <rPh sb="9" eb="10">
      <t>ネン</t>
    </rPh>
    <phoneticPr fontId="1"/>
  </si>
  <si>
    <t>契約事務手数料</t>
    <rPh sb="0" eb="7">
      <t>ケイヤクジムテスウリョウ</t>
    </rPh>
    <phoneticPr fontId="1"/>
  </si>
  <si>
    <t>仲介手数料</t>
    <rPh sb="0" eb="5">
      <t>チュウカイテスウリョウ</t>
    </rPh>
    <phoneticPr fontId="1"/>
  </si>
  <si>
    <t>家具代</t>
    <rPh sb="0" eb="2">
      <t>カグ</t>
    </rPh>
    <rPh sb="2" eb="3">
      <t>ダイ</t>
    </rPh>
    <phoneticPr fontId="1"/>
  </si>
  <si>
    <t>住宅</t>
    <rPh sb="0" eb="2">
      <t>ジュウタク</t>
    </rPh>
    <phoneticPr fontId="1"/>
  </si>
  <si>
    <t>土地</t>
    <rPh sb="0" eb="2">
      <t>トチ</t>
    </rPh>
    <phoneticPr fontId="1"/>
  </si>
  <si>
    <t>物件</t>
    <rPh sb="0" eb="2">
      <t>ブッケン</t>
    </rPh>
    <phoneticPr fontId="1"/>
  </si>
  <si>
    <t>住宅購入時の費用</t>
    <rPh sb="0" eb="2">
      <t>ジュウタク</t>
    </rPh>
    <rPh sb="2" eb="5">
      <t>コウニュウジ</t>
    </rPh>
    <rPh sb="6" eb="8">
      <t>ヒヨウ</t>
    </rPh>
    <phoneticPr fontId="1"/>
  </si>
  <si>
    <t>毎年住宅にかかる費用</t>
    <rPh sb="0" eb="2">
      <t>マイトシ</t>
    </rPh>
    <rPh sb="2" eb="4">
      <t>ジュウタク</t>
    </rPh>
    <rPh sb="8" eb="10">
      <t>ヒヨウ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</si>
</sst>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85" formatCode="[$¥-411]#,##0;[$¥-411]#,##0"/>
    <numFmt numFmtId="186" formatCode="[$¥-411]#,##0.0;\-[$¥-411]#,##0.0"/>
    <numFmt numFmtId="187" formatCode="[$¥-411]#,##0;\-[$¥-411]#,##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>
      <alignment vertical="center"/>
    </xf>
    <xf numFmtId="6" fontId="0" fillId="0" borderId="0" xfId="1" applyFont="1">
      <alignment vertical="center"/>
    </xf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04853-F355-442A-9F42-52F1ADE83CE4}">
  <dimension ref="B5:Q41"/>
  <sheetViews>
    <sheetView tabSelected="1" zoomScale="80" zoomScaleNormal="80" workbookViewId="0"/>
  </sheetViews>
  <sheetFormatPr defaultRowHeight="18.75" x14ac:dyDescent="0.4"/>
  <cols>
    <col min="4" max="4" width="14.625" bestFit="1" customWidth="1"/>
    <col min="6" max="6" width="12.75" bestFit="1" customWidth="1"/>
    <col min="7" max="7" width="14.5" bestFit="1" customWidth="1"/>
    <col min="8" max="8" width="13.375" bestFit="1" customWidth="1"/>
  </cols>
  <sheetData>
    <row r="5" spans="2:17" x14ac:dyDescent="0.4">
      <c r="C5" t="s">
        <v>1</v>
      </c>
      <c r="D5" s="3">
        <v>100000</v>
      </c>
      <c r="F5" s="2"/>
    </row>
    <row r="6" spans="2:17" x14ac:dyDescent="0.4">
      <c r="C6" t="s">
        <v>0</v>
      </c>
      <c r="D6" s="3"/>
      <c r="F6" s="2"/>
    </row>
    <row r="7" spans="2:17" x14ac:dyDescent="0.4">
      <c r="D7" s="3"/>
      <c r="F7" s="2"/>
    </row>
    <row r="8" spans="2:17" x14ac:dyDescent="0.4">
      <c r="B8" t="s">
        <v>45</v>
      </c>
      <c r="D8" s="3">
        <f>SUM(D9:D32)</f>
        <v>27867200</v>
      </c>
      <c r="F8" s="2"/>
      <c r="H8" t="s">
        <v>46</v>
      </c>
      <c r="J8" s="2">
        <f>SUM(J9:J32)</f>
        <v>287200</v>
      </c>
      <c r="L8">
        <f>300000/12</f>
        <v>25000</v>
      </c>
      <c r="O8">
        <f>890*4*3*4*12</f>
        <v>512640</v>
      </c>
    </row>
    <row r="9" spans="2:17" x14ac:dyDescent="0.4">
      <c r="C9" t="s">
        <v>44</v>
      </c>
      <c r="D9" s="3">
        <v>25000000</v>
      </c>
      <c r="F9" s="2"/>
      <c r="G9" s="5">
        <f>D9*0.7</f>
        <v>17500000</v>
      </c>
    </row>
    <row r="10" spans="2:17" x14ac:dyDescent="0.4">
      <c r="D10" s="3"/>
      <c r="E10" t="s">
        <v>43</v>
      </c>
      <c r="F10" s="2">
        <v>8000000</v>
      </c>
      <c r="G10" s="5">
        <f>F10*0.7</f>
        <v>5600000</v>
      </c>
    </row>
    <row r="11" spans="2:17" x14ac:dyDescent="0.4">
      <c r="D11" s="3"/>
      <c r="E11" t="s">
        <v>42</v>
      </c>
      <c r="F11" s="2">
        <f>D9-F10</f>
        <v>17000000</v>
      </c>
      <c r="G11" s="5">
        <f>F11*0.7</f>
        <v>11900000</v>
      </c>
    </row>
    <row r="12" spans="2:17" x14ac:dyDescent="0.4">
      <c r="C12" t="s">
        <v>4</v>
      </c>
      <c r="D12" s="3">
        <v>1300000</v>
      </c>
      <c r="F12" s="2"/>
      <c r="G12" s="5">
        <f>G10+G11</f>
        <v>17500000</v>
      </c>
      <c r="H12" s="4">
        <f>G12*0.3</f>
        <v>5250000</v>
      </c>
    </row>
    <row r="13" spans="2:17" x14ac:dyDescent="0.4">
      <c r="D13" s="3"/>
      <c r="E13" t="s">
        <v>31</v>
      </c>
      <c r="F13" s="2">
        <v>10000</v>
      </c>
    </row>
    <row r="14" spans="2:17" x14ac:dyDescent="0.4">
      <c r="D14" s="3"/>
      <c r="E14" t="s">
        <v>30</v>
      </c>
      <c r="F14" s="2">
        <v>90000</v>
      </c>
      <c r="I14" t="s">
        <v>30</v>
      </c>
      <c r="J14" s="2">
        <v>90000</v>
      </c>
      <c r="Q14">
        <f>50000*12</f>
        <v>600000</v>
      </c>
    </row>
    <row r="15" spans="2:17" x14ac:dyDescent="0.4">
      <c r="D15" s="3"/>
      <c r="E15" t="s">
        <v>32</v>
      </c>
      <c r="F15" s="2"/>
    </row>
    <row r="16" spans="2:17" x14ac:dyDescent="0.4">
      <c r="D16" s="3"/>
      <c r="E16" t="s">
        <v>33</v>
      </c>
      <c r="F16" s="2">
        <v>150000</v>
      </c>
    </row>
    <row r="17" spans="3:10" x14ac:dyDescent="0.4">
      <c r="D17" s="3"/>
      <c r="E17" t="s">
        <v>34</v>
      </c>
      <c r="F17" s="2">
        <v>150000</v>
      </c>
    </row>
    <row r="18" spans="3:10" x14ac:dyDescent="0.4">
      <c r="D18" s="3"/>
      <c r="E18" t="s">
        <v>35</v>
      </c>
      <c r="F18" s="2">
        <v>600000</v>
      </c>
    </row>
    <row r="19" spans="3:10" x14ac:dyDescent="0.4">
      <c r="D19" s="3"/>
      <c r="E19" t="s">
        <v>36</v>
      </c>
      <c r="F19" s="2">
        <v>55000</v>
      </c>
    </row>
    <row r="20" spans="3:10" x14ac:dyDescent="0.4">
      <c r="D20" s="3"/>
      <c r="E20" t="s">
        <v>37</v>
      </c>
      <c r="F20" s="2">
        <v>20000</v>
      </c>
    </row>
    <row r="21" spans="3:10" x14ac:dyDescent="0.4">
      <c r="D21" s="3"/>
      <c r="E21" t="s">
        <v>38</v>
      </c>
      <c r="F21" s="2">
        <v>80000</v>
      </c>
      <c r="I21" t="s">
        <v>38</v>
      </c>
      <c r="J21" s="2">
        <v>80000</v>
      </c>
    </row>
    <row r="22" spans="3:10" x14ac:dyDescent="0.4">
      <c r="D22" s="3"/>
      <c r="E22" t="s">
        <v>39</v>
      </c>
      <c r="F22" s="2">
        <v>110000</v>
      </c>
    </row>
    <row r="23" spans="3:10" x14ac:dyDescent="0.4">
      <c r="D23" s="3"/>
      <c r="E23" t="s">
        <v>40</v>
      </c>
      <c r="F23" s="2">
        <v>0</v>
      </c>
    </row>
    <row r="24" spans="3:10" x14ac:dyDescent="0.4">
      <c r="C24" t="s">
        <v>6</v>
      </c>
      <c r="D24" s="3">
        <v>1000000</v>
      </c>
      <c r="F24" s="2"/>
    </row>
    <row r="25" spans="3:10" x14ac:dyDescent="0.4">
      <c r="C25" t="s">
        <v>41</v>
      </c>
      <c r="D25" s="3">
        <v>450000</v>
      </c>
      <c r="F25" s="2"/>
    </row>
    <row r="26" spans="3:10" x14ac:dyDescent="0.4">
      <c r="D26" s="3"/>
      <c r="E26" t="s">
        <v>2</v>
      </c>
      <c r="F26" s="3">
        <v>100000</v>
      </c>
    </row>
    <row r="27" spans="3:10" x14ac:dyDescent="0.4">
      <c r="D27" s="3"/>
      <c r="E27" t="s">
        <v>3</v>
      </c>
      <c r="F27" s="3">
        <v>50000</v>
      </c>
    </row>
    <row r="28" spans="3:10" x14ac:dyDescent="0.4">
      <c r="D28" s="3"/>
      <c r="E28" t="s">
        <v>5</v>
      </c>
      <c r="F28" s="3">
        <v>200000</v>
      </c>
    </row>
    <row r="29" spans="3:10" x14ac:dyDescent="0.4">
      <c r="D29" s="3"/>
      <c r="E29" t="s">
        <v>10</v>
      </c>
      <c r="F29" s="3">
        <v>100000</v>
      </c>
    </row>
    <row r="30" spans="3:10" x14ac:dyDescent="0.4">
      <c r="C30" t="s">
        <v>7</v>
      </c>
      <c r="D30" s="3">
        <v>100000</v>
      </c>
      <c r="F30" s="2"/>
      <c r="I30" t="s">
        <v>7</v>
      </c>
      <c r="J30" s="3">
        <v>100000</v>
      </c>
    </row>
    <row r="31" spans="3:10" x14ac:dyDescent="0.4">
      <c r="C31" t="s">
        <v>8</v>
      </c>
      <c r="D31" s="3">
        <v>7200</v>
      </c>
      <c r="F31" s="2"/>
      <c r="I31" t="s">
        <v>8</v>
      </c>
      <c r="J31" s="3">
        <v>7200</v>
      </c>
    </row>
    <row r="32" spans="3:10" x14ac:dyDescent="0.4">
      <c r="C32" t="s">
        <v>9</v>
      </c>
      <c r="D32" s="3">
        <v>10000</v>
      </c>
      <c r="F32" s="2"/>
      <c r="I32" t="s">
        <v>9</v>
      </c>
      <c r="J32" s="3">
        <v>10000</v>
      </c>
    </row>
    <row r="33" spans="3:7" x14ac:dyDescent="0.4">
      <c r="D33" s="3"/>
    </row>
    <row r="36" spans="3:7" x14ac:dyDescent="0.4">
      <c r="C36" t="s">
        <v>15</v>
      </c>
      <c r="D36" t="s">
        <v>16</v>
      </c>
      <c r="E36" t="s">
        <v>16</v>
      </c>
      <c r="F36" t="s">
        <v>27</v>
      </c>
      <c r="G36" t="s">
        <v>27</v>
      </c>
    </row>
    <row r="37" spans="3:7" x14ac:dyDescent="0.4">
      <c r="C37" t="s">
        <v>17</v>
      </c>
      <c r="D37" t="s">
        <v>18</v>
      </c>
      <c r="E37" t="s">
        <v>18</v>
      </c>
      <c r="F37" t="s">
        <v>18</v>
      </c>
      <c r="G37" t="s">
        <v>18</v>
      </c>
    </row>
    <row r="38" spans="3:7" x14ac:dyDescent="0.4">
      <c r="C38" t="s">
        <v>19</v>
      </c>
      <c r="D38" t="s">
        <v>20</v>
      </c>
      <c r="E38" t="s">
        <v>24</v>
      </c>
      <c r="F38" t="s">
        <v>20</v>
      </c>
      <c r="G38" t="s">
        <v>24</v>
      </c>
    </row>
    <row r="39" spans="3:7" x14ac:dyDescent="0.4">
      <c r="C39" t="s">
        <v>21</v>
      </c>
      <c r="D39" s="1">
        <v>1.2500000000000001E-2</v>
      </c>
      <c r="E39" s="1">
        <v>1.2500000000000001E-2</v>
      </c>
      <c r="F39" s="1">
        <v>1.2500000000000001E-2</v>
      </c>
      <c r="G39" s="1">
        <v>1.2500000000000001E-2</v>
      </c>
    </row>
    <row r="40" spans="3:7" x14ac:dyDescent="0.4">
      <c r="C40" t="s">
        <v>11</v>
      </c>
      <c r="D40" t="s">
        <v>12</v>
      </c>
      <c r="E40" t="s">
        <v>22</v>
      </c>
      <c r="F40" t="s">
        <v>28</v>
      </c>
      <c r="G40" t="s">
        <v>25</v>
      </c>
    </row>
    <row r="41" spans="3:7" x14ac:dyDescent="0.4">
      <c r="C41" t="s">
        <v>13</v>
      </c>
      <c r="D41" t="s">
        <v>14</v>
      </c>
      <c r="E41" t="s">
        <v>23</v>
      </c>
      <c r="F41" t="s">
        <v>29</v>
      </c>
      <c r="G41" t="s">
        <v>26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洋太</dc:creator>
  <cp:lastModifiedBy>中村 洋太</cp:lastModifiedBy>
  <dcterms:created xsi:type="dcterms:W3CDTF">2024-04-12T14:06:57Z</dcterms:created>
  <dcterms:modified xsi:type="dcterms:W3CDTF">2024-04-18T16:13:42Z</dcterms:modified>
</cp:coreProperties>
</file>