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bed\opl\OR2_Project\"/>
    </mc:Choice>
  </mc:AlternateContent>
  <xr:revisionPtr revIDLastSave="0" documentId="13_ncr:1_{42B7C0B1-91C1-487A-AFC8-BADD6E28F67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nswer Report 1" sheetId="2" r:id="rId1"/>
    <sheet name="Sheet1" sheetId="1" r:id="rId2"/>
  </sheets>
  <definedNames>
    <definedName name="solver_adj" localSheetId="1" hidden="1">Sheet1!$L$6:$T$8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Sheet1!$L$6:$T$8</definedName>
    <definedName name="solver_lhs10" localSheetId="1" hidden="1">Sheet1!$M$19:$O$19</definedName>
    <definedName name="solver_lhs11" localSheetId="1" hidden="1">Sheet1!$X$11:$Z$13</definedName>
    <definedName name="solver_lhs2" localSheetId="1" hidden="1">Sheet1!$L$6:$T$8</definedName>
    <definedName name="solver_lhs3" localSheetId="1" hidden="1">Sheet1!$L$7:$N$7</definedName>
    <definedName name="solver_lhs4" localSheetId="1" hidden="1">Sheet1!$M$11:$O$11</definedName>
    <definedName name="solver_lhs5" localSheetId="1" hidden="1">Sheet1!$M$17:$O$17</definedName>
    <definedName name="solver_lhs6" localSheetId="1" hidden="1">Sheet1!$M$17:$O$17</definedName>
    <definedName name="solver_lhs7" localSheetId="1" hidden="1">Sheet1!$M$18:$O$18</definedName>
    <definedName name="solver_lhs8" localSheetId="1" hidden="1">Sheet1!$M$18:$O$18</definedName>
    <definedName name="solver_lhs9" localSheetId="1" hidden="1">Sheet1!$M$19:$O$19</definedName>
    <definedName name="solver_mip" localSheetId="1" hidden="1">2147483647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11</definedName>
    <definedName name="solver_nwt" localSheetId="1" hidden="1">1</definedName>
    <definedName name="solver_opt" localSheetId="1" hidden="1">Sheet1!$I$12</definedName>
    <definedName name="solver_rbv" localSheetId="1" hidden="1">2</definedName>
    <definedName name="solver_rel1" localSheetId="1" hidden="1">4</definedName>
    <definedName name="solver_rel10" localSheetId="1" hidden="1">3</definedName>
    <definedName name="solver_rel11" localSheetId="1" hidden="1">2</definedName>
    <definedName name="solver_rel2" localSheetId="1" hidden="1">3</definedName>
    <definedName name="solver_rel3" localSheetId="1" hidden="1">2</definedName>
    <definedName name="solver_rel4" localSheetId="1" hidden="1">1</definedName>
    <definedName name="solver_rel5" localSheetId="1" hidden="1">1</definedName>
    <definedName name="solver_rel6" localSheetId="1" hidden="1">3</definedName>
    <definedName name="solver_rel7" localSheetId="1" hidden="1">1</definedName>
    <definedName name="solver_rel8" localSheetId="1" hidden="1">3</definedName>
    <definedName name="solver_rel9" localSheetId="1" hidden="1">1</definedName>
    <definedName name="solver_rhs1" localSheetId="1" hidden="1">"integer"</definedName>
    <definedName name="solver_rhs10" localSheetId="1" hidden="1">Sheet1!$M$13:$O$13</definedName>
    <definedName name="solver_rhs11" localSheetId="1" hidden="1">Sheet1!$F$17:$H$19</definedName>
    <definedName name="solver_rhs2" localSheetId="1" hidden="1">0</definedName>
    <definedName name="solver_rhs3" localSheetId="1" hidden="1">0</definedName>
    <definedName name="solver_rhs4" localSheetId="1" hidden="1">Sheet1!$B$3:$D$3</definedName>
    <definedName name="solver_rhs5" localSheetId="1" hidden="1">Sheet1!$M$12:$O$12</definedName>
    <definedName name="solver_rhs6" localSheetId="1" hidden="1">Sheet1!$M$13:$O$13</definedName>
    <definedName name="solver_rhs7" localSheetId="1" hidden="1">Sheet1!$M$12:$O$12</definedName>
    <definedName name="solver_rhs8" localSheetId="1" hidden="1">Sheet1!$M$13:$O$13</definedName>
    <definedName name="solver_rhs9" localSheetId="1" hidden="1">Sheet1!$M$12:$O$12</definedName>
    <definedName name="solver_rlx" localSheetId="1" hidden="1">2</definedName>
    <definedName name="solver_scl" localSheetId="1" hidden="1">2</definedName>
    <definedName name="solver_sho" localSheetId="1" hidden="1">2</definedName>
    <definedName name="solver_ssz" localSheetId="1" hidden="1">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L12" i="1"/>
  <c r="O19" i="1"/>
  <c r="N19" i="1"/>
  <c r="M19" i="1"/>
  <c r="O18" i="1"/>
  <c r="N18" i="1"/>
  <c r="M18" i="1"/>
  <c r="O17" i="1"/>
  <c r="N17" i="1"/>
  <c r="M17" i="1"/>
  <c r="O11" i="1"/>
  <c r="O13" i="1" s="1"/>
  <c r="N11" i="1"/>
  <c r="N12" i="1" s="1"/>
  <c r="M11" i="1"/>
  <c r="M13" i="1" s="1"/>
  <c r="X12" i="1"/>
  <c r="Y12" i="1"/>
  <c r="Z12" i="1"/>
  <c r="X13" i="1"/>
  <c r="Y13" i="1"/>
  <c r="Z13" i="1"/>
  <c r="Y11" i="1"/>
  <c r="Z11" i="1"/>
  <c r="X11" i="1"/>
  <c r="F18" i="1"/>
  <c r="G18" i="1"/>
  <c r="H18" i="1"/>
  <c r="F19" i="1"/>
  <c r="G19" i="1"/>
  <c r="H19" i="1"/>
  <c r="G17" i="1"/>
  <c r="H17" i="1"/>
  <c r="F17" i="1"/>
  <c r="X6" i="1"/>
  <c r="X7" i="1"/>
  <c r="Y7" i="1"/>
  <c r="Z7" i="1"/>
  <c r="X8" i="1"/>
  <c r="Y8" i="1"/>
  <c r="Z8" i="1"/>
  <c r="Z6" i="1"/>
  <c r="Y6" i="1"/>
  <c r="M12" i="1" l="1"/>
  <c r="O12" i="1"/>
  <c r="N13" i="1"/>
  <c r="I12" i="1"/>
</calcChain>
</file>

<file path=xl/sharedStrings.xml><?xml version="1.0" encoding="utf-8"?>
<sst xmlns="http://schemas.openxmlformats.org/spreadsheetml/2006/main" count="359" uniqueCount="170">
  <si>
    <t>ناحیه</t>
  </si>
  <si>
    <t>درصد دانش‌آموزان (P)</t>
  </si>
  <si>
    <t>مدرسه</t>
  </si>
  <si>
    <t>ظرفیت (Cap)</t>
  </si>
  <si>
    <t>مدرسه 1</t>
  </si>
  <si>
    <t>مدرسه 2</t>
  </si>
  <si>
    <t>مدرسه 3</t>
  </si>
  <si>
    <t xml:space="preserve">ناحیه </t>
  </si>
  <si>
    <t>تعداد (N)</t>
  </si>
  <si>
    <t>هزینه سرویس  (C)</t>
  </si>
  <si>
    <t>S</t>
  </si>
  <si>
    <t>پایه\ناحیه</t>
  </si>
  <si>
    <t xml:space="preserve">مدرسه 1 </t>
  </si>
  <si>
    <t>Objective Function</t>
  </si>
  <si>
    <t>پایه 7</t>
  </si>
  <si>
    <t>پایه 8</t>
  </si>
  <si>
    <t>پایه 9</t>
  </si>
  <si>
    <t>تعداد دانش آموزان</t>
  </si>
  <si>
    <t>Sum(S,k)</t>
  </si>
  <si>
    <t>Sum(S,J)</t>
  </si>
  <si>
    <t>Sum(S,ij)</t>
  </si>
  <si>
    <t>Sum(S,i)</t>
  </si>
  <si>
    <t>پایه</t>
  </si>
  <si>
    <t>Microsoft Excel 16.0 Answer Report</t>
  </si>
  <si>
    <t>Worksheet: [Question2.xlsx]Sheet1</t>
  </si>
  <si>
    <t>Report Created: 11/28/2021 2:48:50 PM</t>
  </si>
  <si>
    <t>Result: Solver found an integer solution within tolerance.  All Constraints are satisfied.</t>
  </si>
  <si>
    <t>Solver Engine</t>
  </si>
  <si>
    <t>Engine: Simplex LP</t>
  </si>
  <si>
    <t>Solution Time: 0.046 Seconds.</t>
  </si>
  <si>
    <t>Iterations: 2 Subproblems: 2</t>
  </si>
  <si>
    <t>Solver Options</t>
  </si>
  <si>
    <t xml:space="preserve">Max Time Unlimited,  Iterations Unlimited, Precision </t>
  </si>
  <si>
    <t>Max Subproblems Unlimited, Max Integer Sols Unlimited, Integer Tolerance 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</si>
  <si>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</si>
  <si>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</si>
  <si>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</si>
  <si>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</si>
  <si>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</si>
  <si>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</si>
  <si>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</si>
  <si>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</si>
  <si>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</si>
  <si>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</si>
  <si>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</si>
  <si>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</si>
  <si>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$I$12</t>
  </si>
  <si>
    <t>$L$6</t>
  </si>
  <si>
    <t>$M$6</t>
  </si>
  <si>
    <t>$N$6</t>
  </si>
  <si>
    <t>$O$6</t>
  </si>
  <si>
    <t>$P$6</t>
  </si>
  <si>
    <t>$Q$6</t>
  </si>
  <si>
    <t>$R$6</t>
  </si>
  <si>
    <t>$S$6</t>
  </si>
  <si>
    <t>$T$6</t>
  </si>
  <si>
    <t>$L$7</t>
  </si>
  <si>
    <t>$M$7</t>
  </si>
  <si>
    <t>$N$7</t>
  </si>
  <si>
    <t>$O$7</t>
  </si>
  <si>
    <t>$P$7</t>
  </si>
  <si>
    <t>$Q$7</t>
  </si>
  <si>
    <t>$R$7</t>
  </si>
  <si>
    <t>$S$7</t>
  </si>
  <si>
    <t>$T$7</t>
  </si>
  <si>
    <t>$L$8</t>
  </si>
  <si>
    <t>$M$8</t>
  </si>
  <si>
    <t>$N$8</t>
  </si>
  <si>
    <t>$O$8</t>
  </si>
  <si>
    <t>$P$8</t>
  </si>
  <si>
    <t>$Q$8</t>
  </si>
  <si>
    <t>$R$8</t>
  </si>
  <si>
    <t>$S$8</t>
  </si>
  <si>
    <t>$T$8</t>
  </si>
  <si>
    <t>$M$11</t>
  </si>
  <si>
    <t>Objective Function مدرسه 1</t>
  </si>
  <si>
    <t>$M$11&lt;=$B$3</t>
  </si>
  <si>
    <t>Not Binding</t>
  </si>
  <si>
    <t>$N$11</t>
  </si>
  <si>
    <t>Objective Function مدرسه 2</t>
  </si>
  <si>
    <t>$N$11&lt;=$C$3</t>
  </si>
  <si>
    <t>$O$11</t>
  </si>
  <si>
    <t>Objective Function مدرسه 3</t>
  </si>
  <si>
    <t>$O$11&lt;=$D$3</t>
  </si>
  <si>
    <t>$M$17</t>
  </si>
  <si>
    <t>$M$17&lt;=$M$12</t>
  </si>
  <si>
    <t>Binding</t>
  </si>
  <si>
    <t>$N$17</t>
  </si>
  <si>
    <t>$N$17&lt;=$N$12</t>
  </si>
  <si>
    <t>$O$17</t>
  </si>
  <si>
    <t>$O$17&lt;=$O$12</t>
  </si>
  <si>
    <t>$M$17&gt;=$M$13</t>
  </si>
  <si>
    <t>$N$17&gt;=$N$13</t>
  </si>
  <si>
    <t>$O$17&gt;=$O$13</t>
  </si>
  <si>
    <t>$M$18</t>
  </si>
  <si>
    <t>$M$18&lt;=$M$12</t>
  </si>
  <si>
    <t>$N$18</t>
  </si>
  <si>
    <t>$N$18&lt;=$N$12</t>
  </si>
  <si>
    <t>$O$18</t>
  </si>
  <si>
    <t>$O$18&lt;=$O$12</t>
  </si>
  <si>
    <t>$M$18&gt;=$M$13</t>
  </si>
  <si>
    <t>$N$18&gt;=$N$13</t>
  </si>
  <si>
    <t>$O$18&gt;=$O$13</t>
  </si>
  <si>
    <t>$M$19</t>
  </si>
  <si>
    <t>$M$19&lt;=$M$12</t>
  </si>
  <si>
    <t>$N$19</t>
  </si>
  <si>
    <t>$N$19&lt;=$N$12</t>
  </si>
  <si>
    <t>$O$19</t>
  </si>
  <si>
    <t>$O$19&lt;=$O$12</t>
  </si>
  <si>
    <t>$M$19&gt;=$M$13</t>
  </si>
  <si>
    <t>$N$19&gt;=$N$13</t>
  </si>
  <si>
    <t>$O$19&gt;=$O$13</t>
  </si>
  <si>
    <t>$X$11</t>
  </si>
  <si>
    <t>Objective Function پایه 7</t>
  </si>
  <si>
    <t>$X$11=$F$17</t>
  </si>
  <si>
    <t>$Y$11</t>
  </si>
  <si>
    <t>Objective Function پایه 8</t>
  </si>
  <si>
    <t>$Y$11=$G$17</t>
  </si>
  <si>
    <t>$Z$11</t>
  </si>
  <si>
    <t>Objective Function پایه 9</t>
  </si>
  <si>
    <t>$Z$11=$H$17</t>
  </si>
  <si>
    <t>$X$12</t>
  </si>
  <si>
    <t>*0.36 پایه 7</t>
  </si>
  <si>
    <t>$X$12=$F$18</t>
  </si>
  <si>
    <t>$Y$12</t>
  </si>
  <si>
    <t>*0.36 پایه 8</t>
  </si>
  <si>
    <t>$Y$12=$G$18</t>
  </si>
  <si>
    <t>$Z$12</t>
  </si>
  <si>
    <t>*0.36 پایه 9</t>
  </si>
  <si>
    <t>$Z$12=$H$18</t>
  </si>
  <si>
    <t>$X$13</t>
  </si>
  <si>
    <t>*0.30 پایه 7</t>
  </si>
  <si>
    <t>$X$13=$F$19</t>
  </si>
  <si>
    <t>$Y$13</t>
  </si>
  <si>
    <t>*0.30 پایه 8</t>
  </si>
  <si>
    <t>$Y$13=$G$19</t>
  </si>
  <si>
    <t>$Z$13</t>
  </si>
  <si>
    <t>*0.30 پایه 9</t>
  </si>
  <si>
    <t>$Z$13=$H$19</t>
  </si>
  <si>
    <t>$L$6&gt;=0</t>
  </si>
  <si>
    <t>$M$6&gt;=0</t>
  </si>
  <si>
    <t>$N$6&gt;=0</t>
  </si>
  <si>
    <t>$O$6&gt;=0</t>
  </si>
  <si>
    <t>$P$6&gt;=0</t>
  </si>
  <si>
    <t>$Q$6&gt;=0</t>
  </si>
  <si>
    <t>$R$6&gt;=0</t>
  </si>
  <si>
    <t>$S$6&gt;=0</t>
  </si>
  <si>
    <t>$T$6&gt;=0</t>
  </si>
  <si>
    <t>$L$7&gt;=0</t>
  </si>
  <si>
    <t>$M$7&gt;=0</t>
  </si>
  <si>
    <t>$N$7&gt;=0</t>
  </si>
  <si>
    <t>$O$7&gt;=0</t>
  </si>
  <si>
    <t>$P$7&gt;=0</t>
  </si>
  <si>
    <t>$Q$7&gt;=0</t>
  </si>
  <si>
    <t>$R$7&gt;=0</t>
  </si>
  <si>
    <t>$S$7&gt;=0</t>
  </si>
  <si>
    <t>$T$7&gt;=0</t>
  </si>
  <si>
    <t>$L$8&gt;=0</t>
  </si>
  <si>
    <t>$M$8&gt;=0</t>
  </si>
  <si>
    <t>$N$8&gt;=0</t>
  </si>
  <si>
    <t>$O$8&gt;=0</t>
  </si>
  <si>
    <t>$P$8&gt;=0</t>
  </si>
  <si>
    <t>$Q$8&gt;=0</t>
  </si>
  <si>
    <t>$R$8&gt;=0</t>
  </si>
  <si>
    <t>$S$8&gt;=0</t>
  </si>
  <si>
    <t>$T$8&gt;=0</t>
  </si>
  <si>
    <t>$L$7=0</t>
  </si>
  <si>
    <t>$M$7=0</t>
  </si>
  <si>
    <t>$N$7=0</t>
  </si>
  <si>
    <t>$L$6:$T$8=Integer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</si>
</sst>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Border="1"/>
    <xf numFmtId="0" fontId="0" fillId="0" borderId="2" xfId="0" applyBorder="1"/>
    <xf numFmtId="0" fontId="0" fillId="3" borderId="9" xfId="0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0" xfId="0" applyFont="1"/>
    <xf numFmtId="0" fontId="0" fillId="0" borderId="11" xfId="0" applyFill="1" applyBorder="1" applyAlignment="1"/>
    <xf numFmtId="0" fontId="3" fillId="0" borderId="10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11" xfId="0" applyNumberFormat="1" applyFill="1" applyBorder="1" applyAlignment="1"/>
    <xf numFmtId="0" fontId="0" fillId="0" borderId="1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C145A-533E-4F31-8BFF-1F4E20127383}">
  <dimension ref="A1:G112"/>
  <sheetViews>
    <sheetView showGridLines="0" workbookViewId="0">
      <selection activeCell="G12" sqref="G12"/>
    </sheetView>
  </sheetViews>
  <sheetFormatPr defaultRowHeight="14.4" x14ac:dyDescent="0.3"/>
  <cols>
    <col min="1" max="1" width="2.33203125" customWidth="1"/>
    <col min="2" max="2" width="16.33203125" bestFit="1" customWidth="1"/>
    <col min="3" max="3" width="22.77734375" bestFit="1" customWidth="1"/>
    <col min="4" max="4" width="12.6640625" bestFit="1" customWidth="1"/>
    <col min="5" max="5" width="14.44140625" bestFit="1" customWidth="1"/>
    <col min="6" max="6" width="10.44140625" bestFit="1" customWidth="1"/>
    <col min="7" max="7" width="6" bestFit="1" customWidth="1"/>
  </cols>
  <sheetData>
    <row r="1" spans="1:5" x14ac:dyDescent="0.3">
      <c r="A1" s="22" t="s">
        <v>23</v>
      </c>
    </row>
    <row r="2" spans="1:5" x14ac:dyDescent="0.3">
      <c r="A2" s="22" t="s">
        <v>24</v>
      </c>
    </row>
    <row r="3" spans="1:5" x14ac:dyDescent="0.3">
      <c r="A3" s="22" t="s">
        <v>25</v>
      </c>
    </row>
    <row r="4" spans="1:5" x14ac:dyDescent="0.3">
      <c r="A4" s="22" t="s">
        <v>26</v>
      </c>
    </row>
    <row r="5" spans="1:5" x14ac:dyDescent="0.3">
      <c r="A5" s="22" t="s">
        <v>27</v>
      </c>
    </row>
    <row r="6" spans="1:5" x14ac:dyDescent="0.3">
      <c r="A6" s="22"/>
      <c r="B6" t="s">
        <v>28</v>
      </c>
    </row>
    <row r="7" spans="1:5" x14ac:dyDescent="0.3">
      <c r="A7" s="22"/>
      <c r="B7" t="s">
        <v>29</v>
      </c>
    </row>
    <row r="8" spans="1:5" x14ac:dyDescent="0.3">
      <c r="A8" s="22"/>
      <c r="B8" t="s">
        <v>30</v>
      </c>
    </row>
    <row r="9" spans="1:5" x14ac:dyDescent="0.3">
      <c r="A9" s="22" t="s">
        <v>31</v>
      </c>
    </row>
    <row r="10" spans="1:5" x14ac:dyDescent="0.3">
      <c r="B10" t="s">
        <v>32</v>
      </c>
    </row>
    <row r="11" spans="1:5" x14ac:dyDescent="0.3">
      <c r="B11" t="s">
        <v>33</v>
      </c>
    </row>
    <row r="14" spans="1:5" ht="15" thickBot="1" x14ac:dyDescent="0.35">
      <c r="A14" t="s">
        <v>34</v>
      </c>
    </row>
    <row r="15" spans="1:5" ht="15" thickBot="1" x14ac:dyDescent="0.35">
      <c r="B15" s="24" t="s">
        <v>35</v>
      </c>
      <c r="C15" s="24" t="s">
        <v>36</v>
      </c>
      <c r="D15" s="24" t="s">
        <v>37</v>
      </c>
      <c r="E15" s="24" t="s">
        <v>38</v>
      </c>
    </row>
    <row r="16" spans="1:5" ht="15" thickBot="1" x14ac:dyDescent="0.35">
      <c r="B16" s="23" t="s">
        <v>46</v>
      </c>
      <c r="C16" s="23" t="s">
        <v>13</v>
      </c>
      <c r="D16" s="26">
        <v>351800</v>
      </c>
      <c r="E16" s="26">
        <v>351800</v>
      </c>
    </row>
    <row r="19" spans="1:6" ht="15" thickBot="1" x14ac:dyDescent="0.35">
      <c r="A19" t="s">
        <v>39</v>
      </c>
    </row>
    <row r="20" spans="1:6" ht="15" thickBot="1" x14ac:dyDescent="0.35">
      <c r="B20" s="24" t="s">
        <v>35</v>
      </c>
      <c r="C20" s="24" t="s">
        <v>36</v>
      </c>
      <c r="D20" s="24" t="s">
        <v>37</v>
      </c>
      <c r="E20" s="24" t="s">
        <v>38</v>
      </c>
      <c r="F20" s="24" t="s">
        <v>40</v>
      </c>
    </row>
    <row r="21" spans="1:6" x14ac:dyDescent="0.3">
      <c r="B21" s="25" t="s">
        <v>47</v>
      </c>
      <c r="C21" s="25" t="s">
        <v>12</v>
      </c>
      <c r="D21" s="27">
        <v>0</v>
      </c>
      <c r="E21" s="27">
        <v>0</v>
      </c>
      <c r="F21" s="25" t="s">
        <v>40</v>
      </c>
    </row>
    <row r="22" spans="1:6" x14ac:dyDescent="0.3">
      <c r="B22" s="25" t="s">
        <v>48</v>
      </c>
      <c r="C22" s="25"/>
      <c r="D22" s="27">
        <v>0</v>
      </c>
      <c r="E22" s="27">
        <v>0</v>
      </c>
      <c r="F22" s="25" t="s">
        <v>40</v>
      </c>
    </row>
    <row r="23" spans="1:6" x14ac:dyDescent="0.3">
      <c r="B23" s="25" t="s">
        <v>49</v>
      </c>
      <c r="C23" s="25"/>
      <c r="D23" s="27">
        <v>0</v>
      </c>
      <c r="E23" s="27">
        <v>0</v>
      </c>
      <c r="F23" s="25" t="s">
        <v>40</v>
      </c>
    </row>
    <row r="24" spans="1:6" x14ac:dyDescent="0.3">
      <c r="B24" s="25" t="s">
        <v>50</v>
      </c>
      <c r="C24" s="25" t="s">
        <v>5</v>
      </c>
      <c r="D24" s="27">
        <v>144</v>
      </c>
      <c r="E24" s="27">
        <v>144</v>
      </c>
      <c r="F24" s="25" t="s">
        <v>40</v>
      </c>
    </row>
    <row r="25" spans="1:6" x14ac:dyDescent="0.3">
      <c r="B25" s="25" t="s">
        <v>51</v>
      </c>
      <c r="C25" s="25"/>
      <c r="D25" s="27">
        <v>171</v>
      </c>
      <c r="E25" s="27">
        <v>171</v>
      </c>
      <c r="F25" s="25" t="s">
        <v>40</v>
      </c>
    </row>
    <row r="26" spans="1:6" x14ac:dyDescent="0.3">
      <c r="B26" s="25" t="s">
        <v>52</v>
      </c>
      <c r="C26" s="25"/>
      <c r="D26" s="27">
        <v>135</v>
      </c>
      <c r="E26" s="27">
        <v>135</v>
      </c>
      <c r="F26" s="25" t="s">
        <v>40</v>
      </c>
    </row>
    <row r="27" spans="1:6" x14ac:dyDescent="0.3">
      <c r="B27" s="25" t="s">
        <v>53</v>
      </c>
      <c r="C27" s="25" t="s">
        <v>6</v>
      </c>
      <c r="D27" s="27">
        <v>0</v>
      </c>
      <c r="E27" s="27">
        <v>0</v>
      </c>
      <c r="F27" s="25" t="s">
        <v>40</v>
      </c>
    </row>
    <row r="28" spans="1:6" x14ac:dyDescent="0.3">
      <c r="B28" s="25" t="s">
        <v>54</v>
      </c>
      <c r="C28" s="25"/>
      <c r="D28" s="27">
        <v>0</v>
      </c>
      <c r="E28" s="27">
        <v>0</v>
      </c>
      <c r="F28" s="25" t="s">
        <v>40</v>
      </c>
    </row>
    <row r="29" spans="1:6" x14ac:dyDescent="0.3">
      <c r="B29" s="25" t="s">
        <v>55</v>
      </c>
      <c r="C29" s="25"/>
      <c r="D29" s="27">
        <v>0</v>
      </c>
      <c r="E29" s="27">
        <v>0</v>
      </c>
      <c r="F29" s="25" t="s">
        <v>40</v>
      </c>
    </row>
    <row r="30" spans="1:6" x14ac:dyDescent="0.3">
      <c r="B30" s="25" t="s">
        <v>56</v>
      </c>
      <c r="C30" s="25" t="s">
        <v>12</v>
      </c>
      <c r="D30" s="27">
        <v>0</v>
      </c>
      <c r="E30" s="27">
        <v>0</v>
      </c>
      <c r="F30" s="25" t="s">
        <v>40</v>
      </c>
    </row>
    <row r="31" spans="1:6" x14ac:dyDescent="0.3">
      <c r="B31" s="25" t="s">
        <v>57</v>
      </c>
      <c r="C31" s="25"/>
      <c r="D31" s="27">
        <v>0</v>
      </c>
      <c r="E31" s="27">
        <v>0</v>
      </c>
      <c r="F31" s="25" t="s">
        <v>40</v>
      </c>
    </row>
    <row r="32" spans="1:6" x14ac:dyDescent="0.3">
      <c r="B32" s="25" t="s">
        <v>58</v>
      </c>
      <c r="C32" s="25"/>
      <c r="D32" s="27">
        <v>0</v>
      </c>
      <c r="E32" s="27">
        <v>0</v>
      </c>
      <c r="F32" s="25" t="s">
        <v>40</v>
      </c>
    </row>
    <row r="33" spans="2:6" x14ac:dyDescent="0.3">
      <c r="B33" s="25" t="s">
        <v>59</v>
      </c>
      <c r="C33" s="25" t="s">
        <v>5</v>
      </c>
      <c r="D33" s="27">
        <v>222</v>
      </c>
      <c r="E33" s="27">
        <v>222</v>
      </c>
      <c r="F33" s="25" t="s">
        <v>40</v>
      </c>
    </row>
    <row r="34" spans="2:6" x14ac:dyDescent="0.3">
      <c r="B34" s="25" t="s">
        <v>60</v>
      </c>
      <c r="C34" s="25"/>
      <c r="D34" s="27">
        <v>168</v>
      </c>
      <c r="E34" s="27">
        <v>168</v>
      </c>
      <c r="F34" s="25" t="s">
        <v>40</v>
      </c>
    </row>
    <row r="35" spans="2:6" x14ac:dyDescent="0.3">
      <c r="B35" s="25" t="s">
        <v>61</v>
      </c>
      <c r="C35" s="25"/>
      <c r="D35" s="27">
        <v>210</v>
      </c>
      <c r="E35" s="27">
        <v>210</v>
      </c>
      <c r="F35" s="25" t="s">
        <v>40</v>
      </c>
    </row>
    <row r="36" spans="2:6" x14ac:dyDescent="0.3">
      <c r="B36" s="25" t="s">
        <v>62</v>
      </c>
      <c r="C36" s="25" t="s">
        <v>6</v>
      </c>
      <c r="D36" s="27">
        <v>0</v>
      </c>
      <c r="E36" s="27">
        <v>0</v>
      </c>
      <c r="F36" s="25" t="s">
        <v>40</v>
      </c>
    </row>
    <row r="37" spans="2:6" x14ac:dyDescent="0.3">
      <c r="B37" s="25" t="s">
        <v>63</v>
      </c>
      <c r="C37" s="25"/>
      <c r="D37" s="27">
        <v>0</v>
      </c>
      <c r="E37" s="27">
        <v>0</v>
      </c>
      <c r="F37" s="25" t="s">
        <v>40</v>
      </c>
    </row>
    <row r="38" spans="2:6" x14ac:dyDescent="0.3">
      <c r="B38" s="25" t="s">
        <v>64</v>
      </c>
      <c r="C38" s="25"/>
      <c r="D38" s="27">
        <v>0</v>
      </c>
      <c r="E38" s="27">
        <v>0</v>
      </c>
      <c r="F38" s="25" t="s">
        <v>40</v>
      </c>
    </row>
    <row r="39" spans="2:6" x14ac:dyDescent="0.3">
      <c r="B39" s="25" t="s">
        <v>65</v>
      </c>
      <c r="C39" s="25" t="s">
        <v>12</v>
      </c>
      <c r="D39" s="27">
        <v>0</v>
      </c>
      <c r="E39" s="27">
        <v>0</v>
      </c>
      <c r="F39" s="25" t="s">
        <v>40</v>
      </c>
    </row>
    <row r="40" spans="2:6" x14ac:dyDescent="0.3">
      <c r="B40" s="25" t="s">
        <v>66</v>
      </c>
      <c r="C40" s="25"/>
      <c r="D40" s="27">
        <v>0</v>
      </c>
      <c r="E40" s="27">
        <v>0</v>
      </c>
      <c r="F40" s="25" t="s">
        <v>40</v>
      </c>
    </row>
    <row r="41" spans="2:6" x14ac:dyDescent="0.3">
      <c r="B41" s="25" t="s">
        <v>67</v>
      </c>
      <c r="C41" s="25"/>
      <c r="D41" s="27">
        <v>0</v>
      </c>
      <c r="E41" s="27">
        <v>0</v>
      </c>
      <c r="F41" s="25" t="s">
        <v>40</v>
      </c>
    </row>
    <row r="42" spans="2:6" x14ac:dyDescent="0.3">
      <c r="B42" s="25" t="s">
        <v>68</v>
      </c>
      <c r="C42" s="25" t="s">
        <v>5</v>
      </c>
      <c r="D42" s="27">
        <v>0</v>
      </c>
      <c r="E42" s="27">
        <v>0</v>
      </c>
      <c r="F42" s="25" t="s">
        <v>40</v>
      </c>
    </row>
    <row r="43" spans="2:6" x14ac:dyDescent="0.3">
      <c r="B43" s="25" t="s">
        <v>69</v>
      </c>
      <c r="C43" s="25"/>
      <c r="D43" s="27">
        <v>0</v>
      </c>
      <c r="E43" s="27">
        <v>0</v>
      </c>
      <c r="F43" s="25" t="s">
        <v>40</v>
      </c>
    </row>
    <row r="44" spans="2:6" x14ac:dyDescent="0.3">
      <c r="B44" s="25" t="s">
        <v>70</v>
      </c>
      <c r="C44" s="25"/>
      <c r="D44" s="27">
        <v>18</v>
      </c>
      <c r="E44" s="27">
        <v>18</v>
      </c>
      <c r="F44" s="25" t="s">
        <v>40</v>
      </c>
    </row>
    <row r="45" spans="2:6" x14ac:dyDescent="0.3">
      <c r="B45" s="25" t="s">
        <v>71</v>
      </c>
      <c r="C45" s="25" t="s">
        <v>6</v>
      </c>
      <c r="D45" s="27">
        <v>165</v>
      </c>
      <c r="E45" s="27">
        <v>165</v>
      </c>
      <c r="F45" s="25" t="s">
        <v>40</v>
      </c>
    </row>
    <row r="46" spans="2:6" x14ac:dyDescent="0.3">
      <c r="B46" s="25" t="s">
        <v>72</v>
      </c>
      <c r="C46" s="25"/>
      <c r="D46" s="27">
        <v>176</v>
      </c>
      <c r="E46" s="27">
        <v>176</v>
      </c>
      <c r="F46" s="25" t="s">
        <v>40</v>
      </c>
    </row>
    <row r="47" spans="2:6" ht="15" thickBot="1" x14ac:dyDescent="0.35">
      <c r="B47" s="23" t="s">
        <v>73</v>
      </c>
      <c r="C47" s="23"/>
      <c r="D47" s="26">
        <v>191</v>
      </c>
      <c r="E47" s="26">
        <v>191</v>
      </c>
      <c r="F47" s="23" t="s">
        <v>40</v>
      </c>
    </row>
    <row r="50" spans="1:7" ht="15" thickBot="1" x14ac:dyDescent="0.35">
      <c r="A50" t="s">
        <v>41</v>
      </c>
    </row>
    <row r="51" spans="1:7" ht="15" thickBot="1" x14ac:dyDescent="0.35">
      <c r="B51" s="24" t="s">
        <v>35</v>
      </c>
      <c r="C51" s="24" t="s">
        <v>36</v>
      </c>
      <c r="D51" s="24" t="s">
        <v>42</v>
      </c>
      <c r="E51" s="24" t="s">
        <v>43</v>
      </c>
      <c r="F51" s="24" t="s">
        <v>44</v>
      </c>
      <c r="G51" s="24" t="s">
        <v>45</v>
      </c>
    </row>
    <row r="52" spans="1:7" x14ac:dyDescent="0.3">
      <c r="B52" s="25" t="s">
        <v>74</v>
      </c>
      <c r="C52" s="25" t="s">
        <v>75</v>
      </c>
      <c r="D52" s="27">
        <v>0</v>
      </c>
      <c r="E52" s="25" t="s">
        <v>76</v>
      </c>
      <c r="F52" s="25" t="s">
        <v>77</v>
      </c>
      <c r="G52" s="25">
        <v>900</v>
      </c>
    </row>
    <row r="53" spans="1:7" x14ac:dyDescent="0.3">
      <c r="B53" s="25" t="s">
        <v>78</v>
      </c>
      <c r="C53" s="25" t="s">
        <v>79</v>
      </c>
      <c r="D53" s="27">
        <v>1068</v>
      </c>
      <c r="E53" s="25" t="s">
        <v>80</v>
      </c>
      <c r="F53" s="25" t="s">
        <v>77</v>
      </c>
      <c r="G53" s="25">
        <v>32</v>
      </c>
    </row>
    <row r="54" spans="1:7" x14ac:dyDescent="0.3">
      <c r="B54" s="25" t="s">
        <v>81</v>
      </c>
      <c r="C54" s="25" t="s">
        <v>82</v>
      </c>
      <c r="D54" s="27">
        <v>532</v>
      </c>
      <c r="E54" s="25" t="s">
        <v>83</v>
      </c>
      <c r="F54" s="25" t="s">
        <v>77</v>
      </c>
      <c r="G54" s="25">
        <v>468</v>
      </c>
    </row>
    <row r="55" spans="1:7" x14ac:dyDescent="0.3">
      <c r="B55" s="25" t="s">
        <v>84</v>
      </c>
      <c r="C55" s="25" t="s">
        <v>4</v>
      </c>
      <c r="D55" s="27">
        <v>0</v>
      </c>
      <c r="E55" s="25" t="s">
        <v>85</v>
      </c>
      <c r="F55" s="25" t="s">
        <v>86</v>
      </c>
      <c r="G55" s="25">
        <v>0</v>
      </c>
    </row>
    <row r="56" spans="1:7" x14ac:dyDescent="0.3">
      <c r="B56" s="25" t="s">
        <v>87</v>
      </c>
      <c r="C56" s="25" t="s">
        <v>5</v>
      </c>
      <c r="D56" s="27">
        <v>366</v>
      </c>
      <c r="E56" s="25" t="s">
        <v>88</v>
      </c>
      <c r="F56" s="25" t="s">
        <v>77</v>
      </c>
      <c r="G56" s="25">
        <v>18.479999999999961</v>
      </c>
    </row>
    <row r="57" spans="1:7" x14ac:dyDescent="0.3">
      <c r="B57" s="25" t="s">
        <v>89</v>
      </c>
      <c r="C57" s="25" t="s">
        <v>6</v>
      </c>
      <c r="D57" s="27">
        <v>165</v>
      </c>
      <c r="E57" s="25" t="s">
        <v>90</v>
      </c>
      <c r="F57" s="25" t="s">
        <v>77</v>
      </c>
      <c r="G57" s="25">
        <v>26.519999999999982</v>
      </c>
    </row>
    <row r="58" spans="1:7" x14ac:dyDescent="0.3">
      <c r="B58" s="25" t="s">
        <v>84</v>
      </c>
      <c r="C58" s="25" t="s">
        <v>4</v>
      </c>
      <c r="D58" s="27">
        <v>0</v>
      </c>
      <c r="E58" s="25" t="s">
        <v>91</v>
      </c>
      <c r="F58" s="25" t="s">
        <v>86</v>
      </c>
      <c r="G58" s="27">
        <v>0</v>
      </c>
    </row>
    <row r="59" spans="1:7" x14ac:dyDescent="0.3">
      <c r="B59" s="25" t="s">
        <v>87</v>
      </c>
      <c r="C59" s="25" t="s">
        <v>5</v>
      </c>
      <c r="D59" s="27">
        <v>366</v>
      </c>
      <c r="E59" s="25" t="s">
        <v>92</v>
      </c>
      <c r="F59" s="25" t="s">
        <v>77</v>
      </c>
      <c r="G59" s="27">
        <v>45.600000000000023</v>
      </c>
    </row>
    <row r="60" spans="1:7" x14ac:dyDescent="0.3">
      <c r="B60" s="25" t="s">
        <v>89</v>
      </c>
      <c r="C60" s="25" t="s">
        <v>6</v>
      </c>
      <c r="D60" s="27">
        <v>165</v>
      </c>
      <c r="E60" s="25" t="s">
        <v>93</v>
      </c>
      <c r="F60" s="25" t="s">
        <v>77</v>
      </c>
      <c r="G60" s="27">
        <v>5.4000000000000057</v>
      </c>
    </row>
    <row r="61" spans="1:7" x14ac:dyDescent="0.3">
      <c r="B61" s="25" t="s">
        <v>94</v>
      </c>
      <c r="C61" s="25" t="s">
        <v>4</v>
      </c>
      <c r="D61" s="27">
        <v>0</v>
      </c>
      <c r="E61" s="25" t="s">
        <v>95</v>
      </c>
      <c r="F61" s="25" t="s">
        <v>86</v>
      </c>
      <c r="G61" s="25">
        <v>0</v>
      </c>
    </row>
    <row r="62" spans="1:7" x14ac:dyDescent="0.3">
      <c r="B62" s="25" t="s">
        <v>96</v>
      </c>
      <c r="C62" s="25" t="s">
        <v>5</v>
      </c>
      <c r="D62" s="27">
        <v>339</v>
      </c>
      <c r="E62" s="25" t="s">
        <v>97</v>
      </c>
      <c r="F62" s="25" t="s">
        <v>77</v>
      </c>
      <c r="G62" s="25">
        <v>45.479999999999961</v>
      </c>
    </row>
    <row r="63" spans="1:7" x14ac:dyDescent="0.3">
      <c r="B63" s="25" t="s">
        <v>98</v>
      </c>
      <c r="C63" s="25" t="s">
        <v>6</v>
      </c>
      <c r="D63" s="27">
        <v>176</v>
      </c>
      <c r="E63" s="25" t="s">
        <v>99</v>
      </c>
      <c r="F63" s="25" t="s">
        <v>77</v>
      </c>
      <c r="G63" s="25">
        <v>15.519999999999982</v>
      </c>
    </row>
    <row r="64" spans="1:7" x14ac:dyDescent="0.3">
      <c r="B64" s="25" t="s">
        <v>94</v>
      </c>
      <c r="C64" s="25" t="s">
        <v>4</v>
      </c>
      <c r="D64" s="27">
        <v>0</v>
      </c>
      <c r="E64" s="25" t="s">
        <v>100</v>
      </c>
      <c r="F64" s="25" t="s">
        <v>86</v>
      </c>
      <c r="G64" s="27">
        <v>0</v>
      </c>
    </row>
    <row r="65" spans="2:7" x14ac:dyDescent="0.3">
      <c r="B65" s="25" t="s">
        <v>96</v>
      </c>
      <c r="C65" s="25" t="s">
        <v>5</v>
      </c>
      <c r="D65" s="27">
        <v>339</v>
      </c>
      <c r="E65" s="25" t="s">
        <v>101</v>
      </c>
      <c r="F65" s="25" t="s">
        <v>77</v>
      </c>
      <c r="G65" s="27">
        <v>18.600000000000023</v>
      </c>
    </row>
    <row r="66" spans="2:7" x14ac:dyDescent="0.3">
      <c r="B66" s="25" t="s">
        <v>98</v>
      </c>
      <c r="C66" s="25" t="s">
        <v>6</v>
      </c>
      <c r="D66" s="27">
        <v>176</v>
      </c>
      <c r="E66" s="25" t="s">
        <v>102</v>
      </c>
      <c r="F66" s="25" t="s">
        <v>77</v>
      </c>
      <c r="G66" s="27">
        <v>16.400000000000006</v>
      </c>
    </row>
    <row r="67" spans="2:7" x14ac:dyDescent="0.3">
      <c r="B67" s="25" t="s">
        <v>103</v>
      </c>
      <c r="C67" s="25" t="s">
        <v>4</v>
      </c>
      <c r="D67" s="27">
        <v>0</v>
      </c>
      <c r="E67" s="25" t="s">
        <v>104</v>
      </c>
      <c r="F67" s="25" t="s">
        <v>86</v>
      </c>
      <c r="G67" s="25">
        <v>0</v>
      </c>
    </row>
    <row r="68" spans="2:7" x14ac:dyDescent="0.3">
      <c r="B68" s="25" t="s">
        <v>105</v>
      </c>
      <c r="C68" s="25" t="s">
        <v>5</v>
      </c>
      <c r="D68" s="27">
        <v>363</v>
      </c>
      <c r="E68" s="25" t="s">
        <v>106</v>
      </c>
      <c r="F68" s="25" t="s">
        <v>77</v>
      </c>
      <c r="G68" s="25">
        <v>21.479999999999961</v>
      </c>
    </row>
    <row r="69" spans="2:7" x14ac:dyDescent="0.3">
      <c r="B69" s="25" t="s">
        <v>107</v>
      </c>
      <c r="C69" s="25" t="s">
        <v>6</v>
      </c>
      <c r="D69" s="27">
        <v>191</v>
      </c>
      <c r="E69" s="25" t="s">
        <v>108</v>
      </c>
      <c r="F69" s="25" t="s">
        <v>77</v>
      </c>
      <c r="G69" s="25">
        <v>0.51999999999998181</v>
      </c>
    </row>
    <row r="70" spans="2:7" x14ac:dyDescent="0.3">
      <c r="B70" s="25" t="s">
        <v>103</v>
      </c>
      <c r="C70" s="25" t="s">
        <v>4</v>
      </c>
      <c r="D70" s="27">
        <v>0</v>
      </c>
      <c r="E70" s="25" t="s">
        <v>109</v>
      </c>
      <c r="F70" s="25" t="s">
        <v>86</v>
      </c>
      <c r="G70" s="27">
        <v>0</v>
      </c>
    </row>
    <row r="71" spans="2:7" x14ac:dyDescent="0.3">
      <c r="B71" s="25" t="s">
        <v>105</v>
      </c>
      <c r="C71" s="25" t="s">
        <v>5</v>
      </c>
      <c r="D71" s="27">
        <v>363</v>
      </c>
      <c r="E71" s="25" t="s">
        <v>110</v>
      </c>
      <c r="F71" s="25" t="s">
        <v>77</v>
      </c>
      <c r="G71" s="27">
        <v>42.600000000000023</v>
      </c>
    </row>
    <row r="72" spans="2:7" x14ac:dyDescent="0.3">
      <c r="B72" s="25" t="s">
        <v>107</v>
      </c>
      <c r="C72" s="25" t="s">
        <v>6</v>
      </c>
      <c r="D72" s="27">
        <v>191</v>
      </c>
      <c r="E72" s="25" t="s">
        <v>111</v>
      </c>
      <c r="F72" s="25" t="s">
        <v>77</v>
      </c>
      <c r="G72" s="27">
        <v>31.400000000000006</v>
      </c>
    </row>
    <row r="73" spans="2:7" x14ac:dyDescent="0.3">
      <c r="B73" s="25" t="s">
        <v>112</v>
      </c>
      <c r="C73" s="25" t="s">
        <v>113</v>
      </c>
      <c r="D73" s="27">
        <v>144</v>
      </c>
      <c r="E73" s="25" t="s">
        <v>114</v>
      </c>
      <c r="F73" s="25" t="s">
        <v>86</v>
      </c>
      <c r="G73" s="25">
        <v>0</v>
      </c>
    </row>
    <row r="74" spans="2:7" x14ac:dyDescent="0.3">
      <c r="B74" s="25" t="s">
        <v>115</v>
      </c>
      <c r="C74" s="25" t="s">
        <v>116</v>
      </c>
      <c r="D74" s="27">
        <v>171</v>
      </c>
      <c r="E74" s="25" t="s">
        <v>117</v>
      </c>
      <c r="F74" s="25" t="s">
        <v>86</v>
      </c>
      <c r="G74" s="25">
        <v>0</v>
      </c>
    </row>
    <row r="75" spans="2:7" x14ac:dyDescent="0.3">
      <c r="B75" s="25" t="s">
        <v>118</v>
      </c>
      <c r="C75" s="25" t="s">
        <v>119</v>
      </c>
      <c r="D75" s="27">
        <v>135</v>
      </c>
      <c r="E75" s="25" t="s">
        <v>120</v>
      </c>
      <c r="F75" s="25" t="s">
        <v>86</v>
      </c>
      <c r="G75" s="25">
        <v>0</v>
      </c>
    </row>
    <row r="76" spans="2:7" x14ac:dyDescent="0.3">
      <c r="B76" s="25" t="s">
        <v>121</v>
      </c>
      <c r="C76" s="25" t="s">
        <v>122</v>
      </c>
      <c r="D76" s="27">
        <v>222</v>
      </c>
      <c r="E76" s="25" t="s">
        <v>123</v>
      </c>
      <c r="F76" s="25" t="s">
        <v>86</v>
      </c>
      <c r="G76" s="25">
        <v>0</v>
      </c>
    </row>
    <row r="77" spans="2:7" x14ac:dyDescent="0.3">
      <c r="B77" s="25" t="s">
        <v>124</v>
      </c>
      <c r="C77" s="25" t="s">
        <v>125</v>
      </c>
      <c r="D77" s="27">
        <v>168</v>
      </c>
      <c r="E77" s="25" t="s">
        <v>126</v>
      </c>
      <c r="F77" s="25" t="s">
        <v>86</v>
      </c>
      <c r="G77" s="25">
        <v>0</v>
      </c>
    </row>
    <row r="78" spans="2:7" x14ac:dyDescent="0.3">
      <c r="B78" s="25" t="s">
        <v>127</v>
      </c>
      <c r="C78" s="25" t="s">
        <v>128</v>
      </c>
      <c r="D78" s="27">
        <v>210</v>
      </c>
      <c r="E78" s="25" t="s">
        <v>129</v>
      </c>
      <c r="F78" s="25" t="s">
        <v>86</v>
      </c>
      <c r="G78" s="25">
        <v>0</v>
      </c>
    </row>
    <row r="79" spans="2:7" x14ac:dyDescent="0.3">
      <c r="B79" s="25" t="s">
        <v>130</v>
      </c>
      <c r="C79" s="25" t="s">
        <v>131</v>
      </c>
      <c r="D79" s="27">
        <v>165</v>
      </c>
      <c r="E79" s="25" t="s">
        <v>132</v>
      </c>
      <c r="F79" s="25" t="s">
        <v>86</v>
      </c>
      <c r="G79" s="25">
        <v>0</v>
      </c>
    </row>
    <row r="80" spans="2:7" x14ac:dyDescent="0.3">
      <c r="B80" s="25" t="s">
        <v>133</v>
      </c>
      <c r="C80" s="25" t="s">
        <v>134</v>
      </c>
      <c r="D80" s="27">
        <v>176</v>
      </c>
      <c r="E80" s="25" t="s">
        <v>135</v>
      </c>
      <c r="F80" s="25" t="s">
        <v>86</v>
      </c>
      <c r="G80" s="25">
        <v>0</v>
      </c>
    </row>
    <row r="81" spans="2:7" x14ac:dyDescent="0.3">
      <c r="B81" s="25" t="s">
        <v>136</v>
      </c>
      <c r="C81" s="25" t="s">
        <v>137</v>
      </c>
      <c r="D81" s="27">
        <v>209</v>
      </c>
      <c r="E81" s="25" t="s">
        <v>138</v>
      </c>
      <c r="F81" s="25" t="s">
        <v>86</v>
      </c>
      <c r="G81" s="25">
        <v>0</v>
      </c>
    </row>
    <row r="82" spans="2:7" x14ac:dyDescent="0.3">
      <c r="B82" s="25" t="s">
        <v>47</v>
      </c>
      <c r="C82" s="25" t="s">
        <v>12</v>
      </c>
      <c r="D82" s="27">
        <v>0</v>
      </c>
      <c r="E82" s="25" t="s">
        <v>139</v>
      </c>
      <c r="F82" s="25" t="s">
        <v>86</v>
      </c>
      <c r="G82" s="27">
        <v>0</v>
      </c>
    </row>
    <row r="83" spans="2:7" x14ac:dyDescent="0.3">
      <c r="B83" s="25" t="s">
        <v>48</v>
      </c>
      <c r="C83" s="25"/>
      <c r="D83" s="27">
        <v>0</v>
      </c>
      <c r="E83" s="25" t="s">
        <v>140</v>
      </c>
      <c r="F83" s="25" t="s">
        <v>86</v>
      </c>
      <c r="G83" s="27">
        <v>0</v>
      </c>
    </row>
    <row r="84" spans="2:7" x14ac:dyDescent="0.3">
      <c r="B84" s="25" t="s">
        <v>49</v>
      </c>
      <c r="C84" s="25"/>
      <c r="D84" s="27">
        <v>0</v>
      </c>
      <c r="E84" s="25" t="s">
        <v>141</v>
      </c>
      <c r="F84" s="25" t="s">
        <v>86</v>
      </c>
      <c r="G84" s="27">
        <v>0</v>
      </c>
    </row>
    <row r="85" spans="2:7" x14ac:dyDescent="0.3">
      <c r="B85" s="25" t="s">
        <v>50</v>
      </c>
      <c r="C85" s="25" t="s">
        <v>5</v>
      </c>
      <c r="D85" s="27">
        <v>144</v>
      </c>
      <c r="E85" s="25" t="s">
        <v>142</v>
      </c>
      <c r="F85" s="25" t="s">
        <v>77</v>
      </c>
      <c r="G85" s="27">
        <v>144</v>
      </c>
    </row>
    <row r="86" spans="2:7" x14ac:dyDescent="0.3">
      <c r="B86" s="25" t="s">
        <v>51</v>
      </c>
      <c r="C86" s="25"/>
      <c r="D86" s="27">
        <v>171</v>
      </c>
      <c r="E86" s="25" t="s">
        <v>143</v>
      </c>
      <c r="F86" s="25" t="s">
        <v>77</v>
      </c>
      <c r="G86" s="27">
        <v>171</v>
      </c>
    </row>
    <row r="87" spans="2:7" x14ac:dyDescent="0.3">
      <c r="B87" s="25" t="s">
        <v>52</v>
      </c>
      <c r="C87" s="25"/>
      <c r="D87" s="27">
        <v>135</v>
      </c>
      <c r="E87" s="25" t="s">
        <v>144</v>
      </c>
      <c r="F87" s="25" t="s">
        <v>77</v>
      </c>
      <c r="G87" s="27">
        <v>135</v>
      </c>
    </row>
    <row r="88" spans="2:7" x14ac:dyDescent="0.3">
      <c r="B88" s="25" t="s">
        <v>53</v>
      </c>
      <c r="C88" s="25" t="s">
        <v>6</v>
      </c>
      <c r="D88" s="27">
        <v>0</v>
      </c>
      <c r="E88" s="25" t="s">
        <v>145</v>
      </c>
      <c r="F88" s="25" t="s">
        <v>86</v>
      </c>
      <c r="G88" s="27">
        <v>0</v>
      </c>
    </row>
    <row r="89" spans="2:7" x14ac:dyDescent="0.3">
      <c r="B89" s="25" t="s">
        <v>54</v>
      </c>
      <c r="C89" s="25"/>
      <c r="D89" s="27">
        <v>0</v>
      </c>
      <c r="E89" s="25" t="s">
        <v>146</v>
      </c>
      <c r="F89" s="25" t="s">
        <v>86</v>
      </c>
      <c r="G89" s="27">
        <v>0</v>
      </c>
    </row>
    <row r="90" spans="2:7" x14ac:dyDescent="0.3">
      <c r="B90" s="25" t="s">
        <v>55</v>
      </c>
      <c r="C90" s="25"/>
      <c r="D90" s="27">
        <v>0</v>
      </c>
      <c r="E90" s="25" t="s">
        <v>147</v>
      </c>
      <c r="F90" s="25" t="s">
        <v>86</v>
      </c>
      <c r="G90" s="27">
        <v>0</v>
      </c>
    </row>
    <row r="91" spans="2:7" x14ac:dyDescent="0.3">
      <c r="B91" s="25" t="s">
        <v>56</v>
      </c>
      <c r="C91" s="25" t="s">
        <v>12</v>
      </c>
      <c r="D91" s="27">
        <v>0</v>
      </c>
      <c r="E91" s="25" t="s">
        <v>148</v>
      </c>
      <c r="F91" s="25" t="s">
        <v>86</v>
      </c>
      <c r="G91" s="27">
        <v>0</v>
      </c>
    </row>
    <row r="92" spans="2:7" x14ac:dyDescent="0.3">
      <c r="B92" s="25" t="s">
        <v>57</v>
      </c>
      <c r="C92" s="25"/>
      <c r="D92" s="27">
        <v>0</v>
      </c>
      <c r="E92" s="25" t="s">
        <v>149</v>
      </c>
      <c r="F92" s="25" t="s">
        <v>86</v>
      </c>
      <c r="G92" s="27">
        <v>0</v>
      </c>
    </row>
    <row r="93" spans="2:7" x14ac:dyDescent="0.3">
      <c r="B93" s="25" t="s">
        <v>58</v>
      </c>
      <c r="C93" s="25"/>
      <c r="D93" s="27">
        <v>0</v>
      </c>
      <c r="E93" s="25" t="s">
        <v>150</v>
      </c>
      <c r="F93" s="25" t="s">
        <v>86</v>
      </c>
      <c r="G93" s="27">
        <v>0</v>
      </c>
    </row>
    <row r="94" spans="2:7" x14ac:dyDescent="0.3">
      <c r="B94" s="25" t="s">
        <v>59</v>
      </c>
      <c r="C94" s="25" t="s">
        <v>5</v>
      </c>
      <c r="D94" s="27">
        <v>222</v>
      </c>
      <c r="E94" s="25" t="s">
        <v>151</v>
      </c>
      <c r="F94" s="25" t="s">
        <v>77</v>
      </c>
      <c r="G94" s="27">
        <v>222</v>
      </c>
    </row>
    <row r="95" spans="2:7" x14ac:dyDescent="0.3">
      <c r="B95" s="25" t="s">
        <v>60</v>
      </c>
      <c r="C95" s="25"/>
      <c r="D95" s="27">
        <v>168</v>
      </c>
      <c r="E95" s="25" t="s">
        <v>152</v>
      </c>
      <c r="F95" s="25" t="s">
        <v>77</v>
      </c>
      <c r="G95" s="27">
        <v>168</v>
      </c>
    </row>
    <row r="96" spans="2:7" x14ac:dyDescent="0.3">
      <c r="B96" s="25" t="s">
        <v>61</v>
      </c>
      <c r="C96" s="25"/>
      <c r="D96" s="27">
        <v>210</v>
      </c>
      <c r="E96" s="25" t="s">
        <v>153</v>
      </c>
      <c r="F96" s="25" t="s">
        <v>77</v>
      </c>
      <c r="G96" s="27">
        <v>210</v>
      </c>
    </row>
    <row r="97" spans="2:7" x14ac:dyDescent="0.3">
      <c r="B97" s="25" t="s">
        <v>62</v>
      </c>
      <c r="C97" s="25" t="s">
        <v>6</v>
      </c>
      <c r="D97" s="27">
        <v>0</v>
      </c>
      <c r="E97" s="25" t="s">
        <v>154</v>
      </c>
      <c r="F97" s="25" t="s">
        <v>86</v>
      </c>
      <c r="G97" s="27">
        <v>0</v>
      </c>
    </row>
    <row r="98" spans="2:7" x14ac:dyDescent="0.3">
      <c r="B98" s="25" t="s">
        <v>63</v>
      </c>
      <c r="C98" s="25"/>
      <c r="D98" s="27">
        <v>0</v>
      </c>
      <c r="E98" s="25" t="s">
        <v>155</v>
      </c>
      <c r="F98" s="25" t="s">
        <v>86</v>
      </c>
      <c r="G98" s="27">
        <v>0</v>
      </c>
    </row>
    <row r="99" spans="2:7" x14ac:dyDescent="0.3">
      <c r="B99" s="25" t="s">
        <v>64</v>
      </c>
      <c r="C99" s="25"/>
      <c r="D99" s="27">
        <v>0</v>
      </c>
      <c r="E99" s="25" t="s">
        <v>156</v>
      </c>
      <c r="F99" s="25" t="s">
        <v>86</v>
      </c>
      <c r="G99" s="27">
        <v>0</v>
      </c>
    </row>
    <row r="100" spans="2:7" x14ac:dyDescent="0.3">
      <c r="B100" s="25" t="s">
        <v>65</v>
      </c>
      <c r="C100" s="25" t="s">
        <v>12</v>
      </c>
      <c r="D100" s="27">
        <v>0</v>
      </c>
      <c r="E100" s="25" t="s">
        <v>157</v>
      </c>
      <c r="F100" s="25" t="s">
        <v>86</v>
      </c>
      <c r="G100" s="27">
        <v>0</v>
      </c>
    </row>
    <row r="101" spans="2:7" x14ac:dyDescent="0.3">
      <c r="B101" s="25" t="s">
        <v>66</v>
      </c>
      <c r="C101" s="25"/>
      <c r="D101" s="27">
        <v>0</v>
      </c>
      <c r="E101" s="25" t="s">
        <v>158</v>
      </c>
      <c r="F101" s="25" t="s">
        <v>86</v>
      </c>
      <c r="G101" s="27">
        <v>0</v>
      </c>
    </row>
    <row r="102" spans="2:7" x14ac:dyDescent="0.3">
      <c r="B102" s="25" t="s">
        <v>67</v>
      </c>
      <c r="C102" s="25"/>
      <c r="D102" s="27">
        <v>0</v>
      </c>
      <c r="E102" s="25" t="s">
        <v>159</v>
      </c>
      <c r="F102" s="25" t="s">
        <v>86</v>
      </c>
      <c r="G102" s="27">
        <v>0</v>
      </c>
    </row>
    <row r="103" spans="2:7" x14ac:dyDescent="0.3">
      <c r="B103" s="25" t="s">
        <v>68</v>
      </c>
      <c r="C103" s="25" t="s">
        <v>5</v>
      </c>
      <c r="D103" s="27">
        <v>0</v>
      </c>
      <c r="E103" s="25" t="s">
        <v>160</v>
      </c>
      <c r="F103" s="25" t="s">
        <v>86</v>
      </c>
      <c r="G103" s="27">
        <v>0</v>
      </c>
    </row>
    <row r="104" spans="2:7" x14ac:dyDescent="0.3">
      <c r="B104" s="25" t="s">
        <v>69</v>
      </c>
      <c r="C104" s="25"/>
      <c r="D104" s="27">
        <v>0</v>
      </c>
      <c r="E104" s="25" t="s">
        <v>161</v>
      </c>
      <c r="F104" s="25" t="s">
        <v>86</v>
      </c>
      <c r="G104" s="27">
        <v>0</v>
      </c>
    </row>
    <row r="105" spans="2:7" x14ac:dyDescent="0.3">
      <c r="B105" s="25" t="s">
        <v>70</v>
      </c>
      <c r="C105" s="25"/>
      <c r="D105" s="27">
        <v>18</v>
      </c>
      <c r="E105" s="25" t="s">
        <v>162</v>
      </c>
      <c r="F105" s="25" t="s">
        <v>86</v>
      </c>
      <c r="G105" s="27">
        <v>0</v>
      </c>
    </row>
    <row r="106" spans="2:7" x14ac:dyDescent="0.3">
      <c r="B106" s="25" t="s">
        <v>71</v>
      </c>
      <c r="C106" s="25" t="s">
        <v>6</v>
      </c>
      <c r="D106" s="27">
        <v>165</v>
      </c>
      <c r="E106" s="25" t="s">
        <v>163</v>
      </c>
      <c r="F106" s="25" t="s">
        <v>77</v>
      </c>
      <c r="G106" s="27">
        <v>165</v>
      </c>
    </row>
    <row r="107" spans="2:7" x14ac:dyDescent="0.3">
      <c r="B107" s="25" t="s">
        <v>72</v>
      </c>
      <c r="C107" s="25"/>
      <c r="D107" s="27">
        <v>176</v>
      </c>
      <c r="E107" s="25" t="s">
        <v>164</v>
      </c>
      <c r="F107" s="25" t="s">
        <v>77</v>
      </c>
      <c r="G107" s="27">
        <v>176</v>
      </c>
    </row>
    <row r="108" spans="2:7" x14ac:dyDescent="0.3">
      <c r="B108" s="25" t="s">
        <v>73</v>
      </c>
      <c r="C108" s="25"/>
      <c r="D108" s="27">
        <v>191</v>
      </c>
      <c r="E108" s="25" t="s">
        <v>165</v>
      </c>
      <c r="F108" s="25" t="s">
        <v>77</v>
      </c>
      <c r="G108" s="27">
        <v>191</v>
      </c>
    </row>
    <row r="109" spans="2:7" x14ac:dyDescent="0.3">
      <c r="B109" s="25" t="s">
        <v>56</v>
      </c>
      <c r="C109" s="25" t="s">
        <v>12</v>
      </c>
      <c r="D109" s="27">
        <v>0</v>
      </c>
      <c r="E109" s="25" t="s">
        <v>166</v>
      </c>
      <c r="F109" s="25" t="s">
        <v>86</v>
      </c>
      <c r="G109" s="25">
        <v>0</v>
      </c>
    </row>
    <row r="110" spans="2:7" x14ac:dyDescent="0.3">
      <c r="B110" s="25" t="s">
        <v>57</v>
      </c>
      <c r="C110" s="25"/>
      <c r="D110" s="27">
        <v>0</v>
      </c>
      <c r="E110" s="25" t="s">
        <v>167</v>
      </c>
      <c r="F110" s="25" t="s">
        <v>86</v>
      </c>
      <c r="G110" s="25">
        <v>0</v>
      </c>
    </row>
    <row r="111" spans="2:7" x14ac:dyDescent="0.3">
      <c r="B111" s="25" t="s">
        <v>58</v>
      </c>
      <c r="C111" s="25"/>
      <c r="D111" s="27">
        <v>0</v>
      </c>
      <c r="E111" s="25" t="s">
        <v>168</v>
      </c>
      <c r="F111" s="25" t="s">
        <v>86</v>
      </c>
      <c r="G111" s="25">
        <v>0</v>
      </c>
    </row>
    <row r="112" spans="2:7" ht="15" thickBot="1" x14ac:dyDescent="0.35">
      <c r="B112" s="23" t="s">
        <v>169</v>
      </c>
      <c r="C112" s="23"/>
      <c r="D112" s="23"/>
      <c r="E112" s="23"/>
      <c r="F112" s="23"/>
      <c r="G112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tabSelected="1" zoomScale="85" zoomScaleNormal="85" workbookViewId="0">
      <selection sqref="A1:Z19"/>
    </sheetView>
  </sheetViews>
  <sheetFormatPr defaultRowHeight="14.4" x14ac:dyDescent="0.3"/>
  <cols>
    <col min="1" max="1" width="10.33203125" bestFit="1" customWidth="1"/>
    <col min="3" max="3" width="10.33203125" bestFit="1" customWidth="1"/>
    <col min="5" max="5" width="9.77734375" bestFit="1" customWidth="1"/>
  </cols>
  <sheetData>
    <row r="1" spans="1:32" x14ac:dyDescent="0.3">
      <c r="E1" s="18" t="s">
        <v>1</v>
      </c>
      <c r="F1" s="19"/>
      <c r="G1" s="19"/>
      <c r="H1" s="20"/>
      <c r="I1" s="11"/>
    </row>
    <row r="2" spans="1:32" x14ac:dyDescent="0.3">
      <c r="A2" s="2" t="s">
        <v>2</v>
      </c>
      <c r="B2" s="12">
        <v>1</v>
      </c>
      <c r="C2" s="12">
        <v>2</v>
      </c>
      <c r="D2" s="3">
        <v>3</v>
      </c>
      <c r="E2" s="11" t="s">
        <v>0</v>
      </c>
      <c r="F2" s="11" t="s">
        <v>14</v>
      </c>
      <c r="G2" s="11" t="s">
        <v>15</v>
      </c>
      <c r="H2" s="5" t="s">
        <v>16</v>
      </c>
      <c r="I2" s="11"/>
    </row>
    <row r="3" spans="1:32" x14ac:dyDescent="0.3">
      <c r="A3" s="6" t="s">
        <v>3</v>
      </c>
      <c r="B3" s="8">
        <v>900</v>
      </c>
      <c r="C3" s="8">
        <v>1100</v>
      </c>
      <c r="D3" s="7">
        <v>1000</v>
      </c>
      <c r="E3" s="11">
        <v>1</v>
      </c>
      <c r="F3" s="11">
        <v>0.32</v>
      </c>
      <c r="G3" s="11">
        <v>0.38</v>
      </c>
      <c r="H3" s="5">
        <v>0.3</v>
      </c>
      <c r="I3" s="11"/>
    </row>
    <row r="4" spans="1:32" x14ac:dyDescent="0.3">
      <c r="A4" s="11"/>
      <c r="B4" s="11"/>
      <c r="C4" s="11"/>
      <c r="E4" s="4">
        <v>2</v>
      </c>
      <c r="F4" s="11">
        <v>0.37</v>
      </c>
      <c r="G4" s="11">
        <v>0.28000000000000003</v>
      </c>
      <c r="H4" s="5">
        <v>0.35</v>
      </c>
      <c r="I4" s="11"/>
      <c r="K4" s="13"/>
      <c r="L4" s="21" t="s">
        <v>12</v>
      </c>
      <c r="M4" s="21"/>
      <c r="N4" s="21"/>
      <c r="O4" s="21" t="s">
        <v>5</v>
      </c>
      <c r="P4" s="21"/>
      <c r="Q4" s="21"/>
      <c r="R4" s="21" t="s">
        <v>6</v>
      </c>
      <c r="S4" s="21"/>
      <c r="T4" s="21"/>
      <c r="AA4" s="1"/>
      <c r="AB4" s="1"/>
      <c r="AC4" s="1"/>
      <c r="AD4" s="1"/>
      <c r="AE4" s="1"/>
      <c r="AF4" s="1"/>
    </row>
    <row r="5" spans="1:32" x14ac:dyDescent="0.3">
      <c r="A5" s="11"/>
      <c r="B5" s="11"/>
      <c r="C5" s="11"/>
      <c r="E5" s="6">
        <v>3</v>
      </c>
      <c r="F5" s="8">
        <v>0.3</v>
      </c>
      <c r="G5" s="8">
        <v>0.32</v>
      </c>
      <c r="H5" s="7">
        <v>0.38</v>
      </c>
      <c r="I5" s="11"/>
      <c r="J5" t="s">
        <v>10</v>
      </c>
      <c r="K5" s="13" t="s">
        <v>11</v>
      </c>
      <c r="L5" s="13">
        <v>7</v>
      </c>
      <c r="M5" s="13">
        <v>8</v>
      </c>
      <c r="N5" s="13">
        <v>9</v>
      </c>
      <c r="O5" s="13">
        <v>7</v>
      </c>
      <c r="P5" s="13">
        <v>8</v>
      </c>
      <c r="Q5" s="13">
        <v>9</v>
      </c>
      <c r="R5" s="13">
        <v>7</v>
      </c>
      <c r="S5" s="13">
        <v>8</v>
      </c>
      <c r="T5" s="13">
        <v>9</v>
      </c>
      <c r="V5" t="s">
        <v>19</v>
      </c>
      <c r="W5" s="2" t="s">
        <v>0</v>
      </c>
      <c r="X5" s="9" t="s">
        <v>12</v>
      </c>
      <c r="Y5" s="9" t="s">
        <v>5</v>
      </c>
      <c r="Z5" s="10" t="s">
        <v>6</v>
      </c>
    </row>
    <row r="6" spans="1:32" x14ac:dyDescent="0.3">
      <c r="A6" s="11"/>
      <c r="B6" s="11"/>
      <c r="C6" s="11"/>
      <c r="E6" s="11"/>
      <c r="F6" s="11"/>
      <c r="G6" s="11"/>
      <c r="H6" s="11"/>
      <c r="I6" s="11"/>
      <c r="K6" s="13">
        <v>1</v>
      </c>
      <c r="L6" s="13">
        <v>0</v>
      </c>
      <c r="M6" s="13">
        <v>0</v>
      </c>
      <c r="N6" s="13">
        <v>0</v>
      </c>
      <c r="O6" s="13">
        <v>144</v>
      </c>
      <c r="P6" s="13">
        <v>171</v>
      </c>
      <c r="Q6" s="13">
        <v>135</v>
      </c>
      <c r="R6" s="13">
        <v>0</v>
      </c>
      <c r="S6" s="13">
        <v>0</v>
      </c>
      <c r="T6" s="13">
        <v>0</v>
      </c>
      <c r="W6" s="4">
        <v>1</v>
      </c>
      <c r="X6" s="11">
        <f>SUM(L6:N6)</f>
        <v>0</v>
      </c>
      <c r="Y6" s="11">
        <f>SUM(O6:Q6)</f>
        <v>450</v>
      </c>
      <c r="Z6" s="5">
        <f>SUM(R6:T6)</f>
        <v>0</v>
      </c>
    </row>
    <row r="7" spans="1:32" x14ac:dyDescent="0.3">
      <c r="E7" s="11"/>
      <c r="F7" s="11"/>
      <c r="G7" s="11"/>
      <c r="H7" s="11"/>
      <c r="I7" s="11"/>
      <c r="K7" s="13">
        <v>2</v>
      </c>
      <c r="L7" s="13">
        <v>0</v>
      </c>
      <c r="M7" s="13">
        <v>0</v>
      </c>
      <c r="N7" s="13">
        <v>0</v>
      </c>
      <c r="O7" s="13">
        <v>222</v>
      </c>
      <c r="P7" s="13">
        <v>168</v>
      </c>
      <c r="Q7" s="13">
        <v>210</v>
      </c>
      <c r="R7" s="13">
        <v>0</v>
      </c>
      <c r="S7" s="13">
        <v>0</v>
      </c>
      <c r="T7" s="13">
        <v>0</v>
      </c>
      <c r="W7" s="4">
        <v>2</v>
      </c>
      <c r="X7" s="11">
        <f t="shared" ref="X7:X8" si="0">SUM(L7:N7)</f>
        <v>0</v>
      </c>
      <c r="Y7" s="11">
        <f t="shared" ref="Y7:Y8" si="1">SUM(O7:Q7)</f>
        <v>600</v>
      </c>
      <c r="Z7" s="5">
        <f t="shared" ref="Z7:Z8" si="2">SUM(R7:T7)</f>
        <v>0</v>
      </c>
    </row>
    <row r="8" spans="1:32" x14ac:dyDescent="0.3">
      <c r="E8" s="11"/>
      <c r="F8" s="11"/>
      <c r="G8" s="11"/>
      <c r="H8" s="11"/>
      <c r="I8" s="11"/>
      <c r="K8" s="13">
        <v>3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18</v>
      </c>
      <c r="R8" s="13">
        <v>165</v>
      </c>
      <c r="S8" s="13">
        <v>176</v>
      </c>
      <c r="T8" s="13">
        <v>191</v>
      </c>
      <c r="W8" s="6">
        <v>3</v>
      </c>
      <c r="X8" s="8">
        <f t="shared" si="0"/>
        <v>0</v>
      </c>
      <c r="Y8" s="8">
        <f t="shared" si="1"/>
        <v>18</v>
      </c>
      <c r="Z8" s="7">
        <f t="shared" si="2"/>
        <v>532</v>
      </c>
    </row>
    <row r="9" spans="1:32" x14ac:dyDescent="0.3">
      <c r="A9" s="2" t="s">
        <v>7</v>
      </c>
      <c r="B9" s="12"/>
      <c r="C9" s="3" t="s">
        <v>8</v>
      </c>
      <c r="E9" s="18" t="s">
        <v>9</v>
      </c>
      <c r="F9" s="19"/>
      <c r="G9" s="19"/>
      <c r="H9" s="20"/>
      <c r="I9" s="11"/>
    </row>
    <row r="10" spans="1:32" x14ac:dyDescent="0.3">
      <c r="A10" s="4">
        <v>1</v>
      </c>
      <c r="B10" s="11"/>
      <c r="C10" s="5">
        <v>450</v>
      </c>
      <c r="E10" s="4" t="s">
        <v>0</v>
      </c>
      <c r="F10" s="11" t="s">
        <v>4</v>
      </c>
      <c r="G10" s="11" t="s">
        <v>5</v>
      </c>
      <c r="H10" s="5" t="s">
        <v>6</v>
      </c>
      <c r="I10" s="11"/>
      <c r="L10" s="2" t="s">
        <v>20</v>
      </c>
      <c r="M10" s="12" t="s">
        <v>4</v>
      </c>
      <c r="N10" s="12" t="s">
        <v>5</v>
      </c>
      <c r="O10" s="3" t="s">
        <v>6</v>
      </c>
      <c r="V10" t="s">
        <v>18</v>
      </c>
      <c r="W10" s="2" t="s">
        <v>0</v>
      </c>
      <c r="X10" s="12" t="s">
        <v>14</v>
      </c>
      <c r="Y10" s="12" t="s">
        <v>15</v>
      </c>
      <c r="Z10" s="3" t="s">
        <v>16</v>
      </c>
    </row>
    <row r="11" spans="1:32" x14ac:dyDescent="0.3">
      <c r="A11" s="4">
        <v>2</v>
      </c>
      <c r="B11" s="11"/>
      <c r="C11" s="5">
        <v>600</v>
      </c>
      <c r="E11" s="4">
        <v>1</v>
      </c>
      <c r="F11" s="11">
        <v>300</v>
      </c>
      <c r="G11" s="11">
        <v>0</v>
      </c>
      <c r="H11" s="5">
        <v>700</v>
      </c>
      <c r="I11" s="14" t="s">
        <v>13</v>
      </c>
      <c r="J11" s="15"/>
      <c r="L11" s="4"/>
      <c r="M11" s="11">
        <f>SUM(L6:N8)</f>
        <v>0</v>
      </c>
      <c r="N11" s="11">
        <f>SUM(O6:Q8)</f>
        <v>1068</v>
      </c>
      <c r="O11" s="5">
        <f>SUM(R6:T8)</f>
        <v>532</v>
      </c>
      <c r="W11" s="4">
        <v>1</v>
      </c>
      <c r="X11" s="11">
        <f>L6+O6+R6</f>
        <v>144</v>
      </c>
      <c r="Y11" s="11">
        <f t="shared" ref="Y11:Z11" si="3">M6+P6+S6</f>
        <v>171</v>
      </c>
      <c r="Z11" s="5">
        <f t="shared" si="3"/>
        <v>135</v>
      </c>
    </row>
    <row r="12" spans="1:32" x14ac:dyDescent="0.3">
      <c r="A12" s="6">
        <v>3</v>
      </c>
      <c r="B12" s="8"/>
      <c r="C12" s="7">
        <v>550</v>
      </c>
      <c r="E12" s="4">
        <v>2</v>
      </c>
      <c r="F12" s="11">
        <v>99</v>
      </c>
      <c r="G12" s="11">
        <v>400</v>
      </c>
      <c r="H12" s="5">
        <v>500</v>
      </c>
      <c r="I12" s="16">
        <f>SUMPRODUCT(F11:H13,X6:Z8)</f>
        <v>351800</v>
      </c>
      <c r="J12" s="17"/>
      <c r="L12" s="4" t="str">
        <f>"*0.36"</f>
        <v>*0.36</v>
      </c>
      <c r="M12" s="11">
        <f>M11*0.36</f>
        <v>0</v>
      </c>
      <c r="N12" s="11">
        <f t="shared" ref="N12:O12" si="4">N11*0.36</f>
        <v>384.47999999999996</v>
      </c>
      <c r="O12" s="5">
        <f t="shared" si="4"/>
        <v>191.51999999999998</v>
      </c>
      <c r="W12" s="4">
        <v>2</v>
      </c>
      <c r="X12" s="11">
        <f t="shared" ref="X12:X13" si="5">L7+O7+R7</f>
        <v>222</v>
      </c>
      <c r="Y12" s="11">
        <f t="shared" ref="Y12:Y13" si="6">M7+P7+S7</f>
        <v>168</v>
      </c>
      <c r="Z12" s="5">
        <f t="shared" ref="Z12:Z13" si="7">N7+Q7+T7</f>
        <v>210</v>
      </c>
    </row>
    <row r="13" spans="1:32" x14ac:dyDescent="0.3">
      <c r="A13" s="11"/>
      <c r="B13" s="11"/>
      <c r="C13" s="11"/>
      <c r="E13" s="6">
        <v>3</v>
      </c>
      <c r="F13" s="8">
        <v>600</v>
      </c>
      <c r="G13" s="8">
        <v>300</v>
      </c>
      <c r="H13" s="7">
        <v>200</v>
      </c>
      <c r="I13" s="11"/>
      <c r="L13" s="6" t="str">
        <f>"*0.30"</f>
        <v>*0.30</v>
      </c>
      <c r="M13" s="8">
        <f>M11*0.3</f>
        <v>0</v>
      </c>
      <c r="N13" s="8">
        <f t="shared" ref="N13:O13" si="8">N11*0.3</f>
        <v>320.39999999999998</v>
      </c>
      <c r="O13" s="7">
        <f t="shared" si="8"/>
        <v>159.6</v>
      </c>
      <c r="W13" s="6">
        <v>3</v>
      </c>
      <c r="X13" s="8">
        <f t="shared" si="5"/>
        <v>165</v>
      </c>
      <c r="Y13" s="8">
        <f t="shared" si="6"/>
        <v>176</v>
      </c>
      <c r="Z13" s="7">
        <f t="shared" si="7"/>
        <v>209</v>
      </c>
    </row>
    <row r="14" spans="1:32" x14ac:dyDescent="0.3">
      <c r="A14" s="11"/>
      <c r="B14" s="11"/>
      <c r="C14" s="11"/>
      <c r="E14" s="11"/>
      <c r="F14" s="11"/>
      <c r="G14" s="11"/>
      <c r="H14" s="11"/>
      <c r="I14" s="11"/>
    </row>
    <row r="15" spans="1:32" x14ac:dyDescent="0.3">
      <c r="A15" s="11"/>
      <c r="B15" s="11"/>
      <c r="C15" s="11"/>
      <c r="E15" s="18" t="s">
        <v>17</v>
      </c>
      <c r="F15" s="19"/>
      <c r="G15" s="19"/>
      <c r="H15" s="20"/>
      <c r="I15" s="11"/>
    </row>
    <row r="16" spans="1:32" x14ac:dyDescent="0.3">
      <c r="A16" s="11"/>
      <c r="B16" s="11"/>
      <c r="C16" s="11"/>
      <c r="E16" s="4" t="s">
        <v>0</v>
      </c>
      <c r="F16" s="11" t="s">
        <v>14</v>
      </c>
      <c r="G16" s="11" t="s">
        <v>15</v>
      </c>
      <c r="H16" s="5" t="s">
        <v>16</v>
      </c>
      <c r="I16" s="11"/>
      <c r="K16" t="s">
        <v>21</v>
      </c>
      <c r="L16" s="2" t="s">
        <v>22</v>
      </c>
      <c r="M16" s="12" t="s">
        <v>4</v>
      </c>
      <c r="N16" s="12" t="s">
        <v>5</v>
      </c>
      <c r="O16" s="3" t="s">
        <v>6</v>
      </c>
    </row>
    <row r="17" spans="1:15" x14ac:dyDescent="0.3">
      <c r="A17" s="11"/>
      <c r="B17" s="11"/>
      <c r="C17" s="11"/>
      <c r="E17" s="4">
        <v>1</v>
      </c>
      <c r="F17" s="11">
        <f>F3*$C10</f>
        <v>144</v>
      </c>
      <c r="G17" s="11">
        <f t="shared" ref="G17:H17" si="9">G3*$C10</f>
        <v>171</v>
      </c>
      <c r="H17" s="5">
        <f t="shared" si="9"/>
        <v>135</v>
      </c>
      <c r="I17" s="11"/>
      <c r="L17" s="4">
        <v>7</v>
      </c>
      <c r="M17" s="11">
        <f>SUM(L6:L8)</f>
        <v>0</v>
      </c>
      <c r="N17" s="11">
        <f>SUM(O6:O8)</f>
        <v>366</v>
      </c>
      <c r="O17" s="5">
        <f>SUM(R6:R8)</f>
        <v>165</v>
      </c>
    </row>
    <row r="18" spans="1:15" x14ac:dyDescent="0.3">
      <c r="E18" s="4">
        <v>2</v>
      </c>
      <c r="F18" s="11">
        <f t="shared" ref="F18:H18" si="10">F4*$C11</f>
        <v>222</v>
      </c>
      <c r="G18" s="11">
        <f t="shared" si="10"/>
        <v>168.00000000000003</v>
      </c>
      <c r="H18" s="5">
        <f t="shared" si="10"/>
        <v>210</v>
      </c>
      <c r="I18" s="11"/>
      <c r="L18" s="4">
        <v>8</v>
      </c>
      <c r="M18" s="11">
        <f>SUM(M6:M8)</f>
        <v>0</v>
      </c>
      <c r="N18" s="11">
        <f>SUM(P6:P8)</f>
        <v>339</v>
      </c>
      <c r="O18" s="5">
        <f>SUM(S6:S8)</f>
        <v>176</v>
      </c>
    </row>
    <row r="19" spans="1:15" x14ac:dyDescent="0.3">
      <c r="E19" s="6">
        <v>3</v>
      </c>
      <c r="F19" s="8">
        <f t="shared" ref="F19:H19" si="11">F5*$C12</f>
        <v>165</v>
      </c>
      <c r="G19" s="8">
        <f t="shared" si="11"/>
        <v>176</v>
      </c>
      <c r="H19" s="7">
        <f t="shared" si="11"/>
        <v>209</v>
      </c>
      <c r="I19" s="11"/>
      <c r="L19" s="6">
        <v>9</v>
      </c>
      <c r="M19" s="8">
        <f>SUM(N6:N8)</f>
        <v>0</v>
      </c>
      <c r="N19" s="8">
        <f>SUM(Q6:Q8)</f>
        <v>363</v>
      </c>
      <c r="O19" s="7">
        <f>SUM(T6:T8)</f>
        <v>191</v>
      </c>
    </row>
    <row r="20" spans="1:15" x14ac:dyDescent="0.3">
      <c r="E20" s="11"/>
      <c r="F20" s="11"/>
      <c r="G20" s="11"/>
      <c r="H20" s="11"/>
      <c r="I20" s="11"/>
    </row>
  </sheetData>
  <scenarios current="0">
    <scenario name="Solve1" count="27" user="Sajjad Abed" comment="Created by Sajjad Abed on 11/28/2021">
      <inputCells r="L6" val="0"/>
      <inputCells r="M6" val="0"/>
      <inputCells r="N6" val="0"/>
      <inputCells r="O6" val="144"/>
      <inputCells r="P6" val="171"/>
      <inputCells r="Q6" val="135"/>
      <inputCells r="R6" val="0"/>
      <inputCells r="S6" val="0"/>
      <inputCells r="T6" val="0"/>
      <inputCells r="L7" val="0"/>
      <inputCells r="M7" val="0"/>
      <inputCells r="N7" val="0"/>
      <inputCells r="O7" val="222"/>
      <inputCells r="P7" val="168"/>
      <inputCells r="Q7" val="210"/>
      <inputCells r="R7" val="0"/>
      <inputCells r="S7" val="0"/>
      <inputCells r="T7" val="0"/>
      <inputCells r="L8" val="0"/>
      <inputCells r="M8" val="0"/>
      <inputCells r="N8" val="0"/>
      <inputCells r="O8" val="0"/>
      <inputCells r="P8" val="0"/>
      <inputCells r="Q8" val="18"/>
      <inputCells r="R8" val="165"/>
      <inputCells r="S8" val="176"/>
      <inputCells r="T8" val="191"/>
    </scenario>
  </scenarios>
  <mergeCells count="8">
    <mergeCell ref="L4:N4"/>
    <mergeCell ref="R4:T4"/>
    <mergeCell ref="O4:Q4"/>
    <mergeCell ref="I11:J11"/>
    <mergeCell ref="I12:J12"/>
    <mergeCell ref="E15:H15"/>
    <mergeCell ref="E1:H1"/>
    <mergeCell ref="E9:H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Abed</dc:creator>
  <cp:lastModifiedBy>Sajjad Abed</cp:lastModifiedBy>
  <dcterms:created xsi:type="dcterms:W3CDTF">2015-06-05T18:17:20Z</dcterms:created>
  <dcterms:modified xsi:type="dcterms:W3CDTF">2021-11-28T11:20:07Z</dcterms:modified>
</cp:coreProperties>
</file>