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ML\Project\3\"/>
    </mc:Choice>
  </mc:AlternateContent>
  <xr:revisionPtr revIDLastSave="0" documentId="13_ncr:1_{38396D88-B299-41E3-95AA-4D3921D65A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C59" i="1"/>
  <c r="B59" i="1"/>
  <c r="D58" i="1"/>
  <c r="F58" i="1"/>
  <c r="H58" i="1"/>
  <c r="J58" i="1"/>
  <c r="L58" i="1"/>
  <c r="N58" i="1"/>
  <c r="P58" i="1"/>
  <c r="B58" i="1"/>
  <c r="D57" i="1"/>
  <c r="F57" i="1"/>
  <c r="H57" i="1"/>
  <c r="J57" i="1"/>
  <c r="L57" i="1"/>
  <c r="N57" i="1"/>
  <c r="P57" i="1"/>
  <c r="B57" i="1"/>
  <c r="D56" i="1"/>
  <c r="F56" i="1"/>
  <c r="H56" i="1"/>
  <c r="J56" i="1"/>
  <c r="L56" i="1"/>
  <c r="N56" i="1"/>
  <c r="P56" i="1"/>
  <c r="B56" i="1"/>
  <c r="D55" i="1"/>
  <c r="F55" i="1"/>
  <c r="H55" i="1"/>
  <c r="J55" i="1"/>
  <c r="L55" i="1"/>
  <c r="N55" i="1"/>
  <c r="P55" i="1"/>
  <c r="B55" i="1"/>
  <c r="D54" i="1"/>
  <c r="F54" i="1"/>
  <c r="H54" i="1"/>
  <c r="J54" i="1"/>
  <c r="L54" i="1"/>
  <c r="N54" i="1"/>
  <c r="P54" i="1"/>
  <c r="B54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B53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B52" i="1"/>
</calcChain>
</file>

<file path=xl/sharedStrings.xml><?xml version="1.0" encoding="utf-8"?>
<sst xmlns="http://schemas.openxmlformats.org/spreadsheetml/2006/main" count="32" uniqueCount="32">
  <si>
    <t>sys 1 average waiting time in Q1</t>
  </si>
  <si>
    <t>sys 2 average waiting time in Q1</t>
  </si>
  <si>
    <t>sys 1 average waiting time in Q2</t>
  </si>
  <si>
    <t>sys 2 average waiting time in Q2</t>
  </si>
  <si>
    <t>sys 1 Beginner Efficiency</t>
  </si>
  <si>
    <t>sys 2 Beginner Efficiency</t>
  </si>
  <si>
    <t>sys 1 Expert Efficiency</t>
  </si>
  <si>
    <t>sys 2 Expert Efficiency</t>
  </si>
  <si>
    <t>sys 1 end call VIP</t>
  </si>
  <si>
    <t>sys 2 end call VIP</t>
  </si>
  <si>
    <t>sys 1 end call Normal</t>
  </si>
  <si>
    <t>sys 2 end call Normal</t>
  </si>
  <si>
    <t>sys 1 max QL1</t>
  </si>
  <si>
    <t>sys 2 max QL1</t>
  </si>
  <si>
    <t>sys 1 max QL2</t>
  </si>
  <si>
    <t>sys 2 max QL2</t>
  </si>
  <si>
    <t>mean</t>
  </si>
  <si>
    <t>var</t>
  </si>
  <si>
    <t>Ybar1-Ybar2</t>
  </si>
  <si>
    <t>var(Ybar1-Ybar2)</t>
  </si>
  <si>
    <t>se(Ybar1-Ybar2)</t>
  </si>
  <si>
    <t>rounded Deg. of Freed.</t>
  </si>
  <si>
    <t>t</t>
  </si>
  <si>
    <t>confidence interval</t>
  </si>
  <si>
    <t xml:space="preserve"> average waiting time in Q1</t>
  </si>
  <si>
    <t xml:space="preserve"> average waiting time in Q2</t>
  </si>
  <si>
    <t>Beginner Efficiency</t>
  </si>
  <si>
    <t>Expert Efficiency</t>
  </si>
  <si>
    <t xml:space="preserve"> end call VIP</t>
  </si>
  <si>
    <t xml:space="preserve"> end call Normal</t>
  </si>
  <si>
    <t xml:space="preserve"> max QL1</t>
  </si>
  <si>
    <t xml:space="preserve"> max QL2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</si>
</sst>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6" fontId="0" fillId="2" borderId="3" xfId="0" applyNumberFormat="1" applyFill="1" applyBorder="1" applyAlignment="1">
      <alignment horizontal="right" vertical="center"/>
    </xf>
    <xf numFmtId="166" fontId="0" fillId="2" borderId="3" xfId="0" applyNumberFormat="1" applyFill="1" applyBorder="1" applyAlignment="1">
      <alignment horizontal="left" vertical="center"/>
    </xf>
    <xf numFmtId="166" fontId="0" fillId="3" borderId="3" xfId="0" applyNumberFormat="1" applyFill="1" applyBorder="1" applyAlignment="1">
      <alignment horizontal="right" vertical="center"/>
    </xf>
    <xf numFmtId="166" fontId="0" fillId="3" borderId="3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zoomScaleNormal="100" workbookViewId="0">
      <pane ySplit="1" topLeftCell="A11" activePane="bottomLeft" state="frozen"/>
      <selection activeCell="I1" sqref="I1"/>
      <selection pane="bottomLeft" activeCell="O59" sqref="O59"/>
    </sheetView>
  </sheetViews>
  <sheetFormatPr defaultRowHeight="14.4" x14ac:dyDescent="0.3"/>
  <cols>
    <col min="1" max="1" width="19.88671875" style="1" bestFit="1" customWidth="1"/>
    <col min="2" max="5" width="28.109375" style="1" bestFit="1" customWidth="1"/>
    <col min="6" max="7" width="21.77734375" style="1" bestFit="1" customWidth="1"/>
    <col min="8" max="9" width="19.5546875" style="1" bestFit="1" customWidth="1"/>
    <col min="10" max="11" width="15.33203125" style="1" bestFit="1" customWidth="1"/>
    <col min="12" max="13" width="18.77734375" style="1" bestFit="1" customWidth="1"/>
    <col min="14" max="17" width="12.6640625" style="1" bestFit="1" customWidth="1"/>
    <col min="18" max="16384" width="8.88671875" style="1"/>
  </cols>
  <sheetData>
    <row r="1" spans="1:17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">
      <c r="A2" s="2">
        <v>0</v>
      </c>
      <c r="B2" s="3">
        <v>143.6680913552083</v>
      </c>
      <c r="C2" s="3">
        <v>118.31965943864439</v>
      </c>
      <c r="D2" s="3">
        <v>249.19036612573419</v>
      </c>
      <c r="E2" s="3">
        <v>289.13676456367989</v>
      </c>
      <c r="F2" s="3">
        <v>0.84697640166599841</v>
      </c>
      <c r="G2" s="3">
        <v>0.86095663727637628</v>
      </c>
      <c r="H2" s="3">
        <v>0.81326043447357776</v>
      </c>
      <c r="I2" s="3">
        <v>0.82155367577655569</v>
      </c>
      <c r="J2" s="3">
        <v>3.3802816901408448E-3</v>
      </c>
      <c r="K2" s="3">
        <v>2.4851718082110081E-3</v>
      </c>
      <c r="L2" s="3">
        <v>1.523690773067332E-2</v>
      </c>
      <c r="M2" s="3">
        <v>1.8019868059655521E-2</v>
      </c>
      <c r="N2" s="3">
        <v>13</v>
      </c>
      <c r="O2" s="3">
        <v>11</v>
      </c>
      <c r="P2" s="1">
        <v>36</v>
      </c>
      <c r="Q2" s="1">
        <v>30</v>
      </c>
    </row>
    <row r="3" spans="1:17" x14ac:dyDescent="0.3">
      <c r="A3" s="2">
        <v>1</v>
      </c>
      <c r="B3" s="3">
        <v>137.5022190407162</v>
      </c>
      <c r="C3" s="3">
        <v>115.9205193766951</v>
      </c>
      <c r="D3" s="3">
        <v>233.90356069837529</v>
      </c>
      <c r="E3" s="3">
        <v>288.01206989002139</v>
      </c>
      <c r="F3" s="3">
        <v>0.84269313285657277</v>
      </c>
      <c r="G3" s="3">
        <v>0.85761635820180782</v>
      </c>
      <c r="H3" s="3">
        <v>0.81145826390500742</v>
      </c>
      <c r="I3" s="3">
        <v>0.81536721507221377</v>
      </c>
      <c r="J3" s="3">
        <v>4.2044626895318812E-3</v>
      </c>
      <c r="K3" s="3">
        <v>2.0181968569065339E-3</v>
      </c>
      <c r="L3" s="3">
        <v>1.4205326997624111E-2</v>
      </c>
      <c r="M3" s="3">
        <v>1.8576972833117721E-2</v>
      </c>
      <c r="N3" s="3">
        <v>13</v>
      </c>
      <c r="O3" s="3">
        <v>11</v>
      </c>
      <c r="P3" s="1">
        <v>28</v>
      </c>
      <c r="Q3" s="1">
        <v>29</v>
      </c>
    </row>
    <row r="4" spans="1:17" x14ac:dyDescent="0.3">
      <c r="A4" s="2">
        <v>2</v>
      </c>
      <c r="B4" s="3">
        <v>137.94088462478621</v>
      </c>
      <c r="C4" s="3">
        <v>109.9710129065141</v>
      </c>
      <c r="D4" s="3">
        <v>228.5996726947626</v>
      </c>
      <c r="E4" s="3">
        <v>269.61113188645288</v>
      </c>
      <c r="F4" s="3">
        <v>0.84302254991891123</v>
      </c>
      <c r="G4" s="3">
        <v>0.85226124373295764</v>
      </c>
      <c r="H4" s="3">
        <v>0.80715917471470577</v>
      </c>
      <c r="I4" s="3">
        <v>0.80744496134491395</v>
      </c>
      <c r="J4" s="3">
        <v>3.1697307397150578E-3</v>
      </c>
      <c r="K4" s="3">
        <v>2.000133342222815E-3</v>
      </c>
      <c r="L4" s="3">
        <v>1.341708542713568E-2</v>
      </c>
      <c r="M4" s="3">
        <v>1.6738689019628258E-2</v>
      </c>
      <c r="N4" s="3">
        <v>11</v>
      </c>
      <c r="O4" s="3">
        <v>12</v>
      </c>
      <c r="P4" s="1">
        <v>25</v>
      </c>
      <c r="Q4" s="1">
        <v>32</v>
      </c>
    </row>
    <row r="5" spans="1:17" x14ac:dyDescent="0.3">
      <c r="A5" s="2">
        <v>3</v>
      </c>
      <c r="B5" s="3">
        <v>137.8759357753743</v>
      </c>
      <c r="C5" s="3">
        <v>107.874156071659</v>
      </c>
      <c r="D5" s="3">
        <v>236.8655228474297</v>
      </c>
      <c r="E5" s="3">
        <v>252.8277318127526</v>
      </c>
      <c r="F5" s="3">
        <v>0.84108036099713268</v>
      </c>
      <c r="G5" s="3">
        <v>0.85312374854230721</v>
      </c>
      <c r="H5" s="3">
        <v>0.80469797430835277</v>
      </c>
      <c r="I5" s="3">
        <v>0.80149376376916615</v>
      </c>
      <c r="J5" s="3">
        <v>3.7248322147651011E-3</v>
      </c>
      <c r="K5" s="3">
        <v>1.5713282738791751E-3</v>
      </c>
      <c r="L5" s="3">
        <v>1.3907018776985639E-2</v>
      </c>
      <c r="M5" s="3">
        <v>1.5218355999895589E-2</v>
      </c>
      <c r="N5" s="3">
        <v>13</v>
      </c>
      <c r="O5" s="3">
        <v>11</v>
      </c>
      <c r="P5" s="1">
        <v>26</v>
      </c>
      <c r="Q5" s="1">
        <v>24</v>
      </c>
    </row>
    <row r="6" spans="1:17" x14ac:dyDescent="0.3">
      <c r="A6" s="2">
        <v>4</v>
      </c>
      <c r="B6" s="3">
        <v>133.54293707416639</v>
      </c>
      <c r="C6" s="3">
        <v>112.60074953587009</v>
      </c>
      <c r="D6" s="3">
        <v>225.11114897651129</v>
      </c>
      <c r="E6" s="3">
        <v>283.62264452139101</v>
      </c>
      <c r="F6" s="3">
        <v>0.8434613465958557</v>
      </c>
      <c r="G6" s="3">
        <v>0.85816298181557793</v>
      </c>
      <c r="H6" s="3">
        <v>0.80690493364655602</v>
      </c>
      <c r="I6" s="3">
        <v>0.81607245168703291</v>
      </c>
      <c r="J6" s="3">
        <v>3.260688737314923E-3</v>
      </c>
      <c r="K6" s="3">
        <v>2.148547251512247E-3</v>
      </c>
      <c r="L6" s="3">
        <v>1.28304143102718E-2</v>
      </c>
      <c r="M6" s="3">
        <v>1.708847629913909E-2</v>
      </c>
      <c r="N6" s="3">
        <v>17</v>
      </c>
      <c r="O6" s="3">
        <v>9</v>
      </c>
      <c r="P6" s="1">
        <v>27</v>
      </c>
      <c r="Q6" s="1">
        <v>32</v>
      </c>
    </row>
    <row r="7" spans="1:17" x14ac:dyDescent="0.3">
      <c r="A7" s="2">
        <v>5</v>
      </c>
      <c r="B7" s="3">
        <v>142.43946026806699</v>
      </c>
      <c r="C7" s="3">
        <v>117.75517630219321</v>
      </c>
      <c r="D7" s="3">
        <v>236.29670032327641</v>
      </c>
      <c r="E7" s="3">
        <v>283.65775195620421</v>
      </c>
      <c r="F7" s="3">
        <v>0.84528010141501497</v>
      </c>
      <c r="G7" s="3">
        <v>0.85966408677448802</v>
      </c>
      <c r="H7" s="3">
        <v>0.81223484314401362</v>
      </c>
      <c r="I7" s="3">
        <v>0.81699861638812699</v>
      </c>
      <c r="J7" s="3">
        <v>3.8735515215179068E-3</v>
      </c>
      <c r="K7" s="3">
        <v>2.1185739349200571E-3</v>
      </c>
      <c r="L7" s="3">
        <v>1.490164911583549E-2</v>
      </c>
      <c r="M7" s="3">
        <v>1.688987902494625E-2</v>
      </c>
      <c r="N7" s="3">
        <v>15</v>
      </c>
      <c r="O7" s="3">
        <v>13</v>
      </c>
      <c r="P7" s="1">
        <v>24</v>
      </c>
      <c r="Q7" s="1">
        <v>21</v>
      </c>
    </row>
    <row r="8" spans="1:17" x14ac:dyDescent="0.3">
      <c r="A8" s="2">
        <v>6</v>
      </c>
      <c r="B8" s="3">
        <v>139.2856735736224</v>
      </c>
      <c r="C8" s="3">
        <v>119.65945387449339</v>
      </c>
      <c r="D8" s="3">
        <v>227.80657835634381</v>
      </c>
      <c r="E8" s="3">
        <v>316.30574692559861</v>
      </c>
      <c r="F8" s="3">
        <v>0.84082157920253353</v>
      </c>
      <c r="G8" s="3">
        <v>0.86241202009521867</v>
      </c>
      <c r="H8" s="3">
        <v>0.80725992904316102</v>
      </c>
      <c r="I8" s="3">
        <v>0.82165262452458931</v>
      </c>
      <c r="J8" s="3">
        <v>3.986426382894607E-3</v>
      </c>
      <c r="K8" s="3">
        <v>2.425007474338106E-3</v>
      </c>
      <c r="L8" s="3">
        <v>1.303070626930126E-2</v>
      </c>
      <c r="M8" s="3">
        <v>2.075220332035253E-2</v>
      </c>
      <c r="N8" s="3">
        <v>14</v>
      </c>
      <c r="O8" s="3">
        <v>11</v>
      </c>
      <c r="P8" s="1">
        <v>31</v>
      </c>
      <c r="Q8" s="1">
        <v>43</v>
      </c>
    </row>
    <row r="9" spans="1:17" x14ac:dyDescent="0.3">
      <c r="A9" s="2">
        <v>7</v>
      </c>
      <c r="B9" s="3">
        <v>137.76645820967221</v>
      </c>
      <c r="C9" s="3">
        <v>109.07299274969139</v>
      </c>
      <c r="D9" s="3">
        <v>237.6544346474781</v>
      </c>
      <c r="E9" s="3">
        <v>261.34862897742249</v>
      </c>
      <c r="F9" s="3">
        <v>0.84548634258057831</v>
      </c>
      <c r="G9" s="3">
        <v>0.85009007332041331</v>
      </c>
      <c r="H9" s="3">
        <v>0.80732205276453672</v>
      </c>
      <c r="I9" s="3">
        <v>0.80335361177209041</v>
      </c>
      <c r="J9" s="3">
        <v>3.7983881622407189E-3</v>
      </c>
      <c r="K9" s="3">
        <v>2.141327623126338E-3</v>
      </c>
      <c r="L9" s="3">
        <v>1.4570763337756301E-2</v>
      </c>
      <c r="M9" s="3">
        <v>1.5340864619478719E-2</v>
      </c>
      <c r="N9" s="3">
        <v>12</v>
      </c>
      <c r="O9" s="3">
        <v>12</v>
      </c>
      <c r="P9" s="1">
        <v>30</v>
      </c>
      <c r="Q9" s="1">
        <v>31</v>
      </c>
    </row>
    <row r="10" spans="1:17" x14ac:dyDescent="0.3">
      <c r="A10" s="2">
        <v>8</v>
      </c>
      <c r="B10" s="3">
        <v>143.8862839757999</v>
      </c>
      <c r="C10" s="3">
        <v>112.2378203424049</v>
      </c>
      <c r="D10" s="3">
        <v>230.8737424788217</v>
      </c>
      <c r="E10" s="3">
        <v>292.43340326102202</v>
      </c>
      <c r="F10" s="3">
        <v>0.84454022014649377</v>
      </c>
      <c r="G10" s="3">
        <v>0.85848054402347784</v>
      </c>
      <c r="H10" s="3">
        <v>0.80996569051470979</v>
      </c>
      <c r="I10" s="3">
        <v>0.81633994063329474</v>
      </c>
      <c r="J10" s="3">
        <v>3.498349834983499E-3</v>
      </c>
      <c r="K10" s="3">
        <v>1.481969372632966E-3</v>
      </c>
      <c r="L10" s="3">
        <v>1.4262836552897611E-2</v>
      </c>
      <c r="M10" s="3">
        <v>1.8742115696521899E-2</v>
      </c>
      <c r="N10" s="3">
        <v>13</v>
      </c>
      <c r="O10" s="3">
        <v>14</v>
      </c>
      <c r="P10" s="1">
        <v>36</v>
      </c>
      <c r="Q10" s="1">
        <v>28</v>
      </c>
    </row>
    <row r="11" spans="1:17" x14ac:dyDescent="0.3">
      <c r="A11" s="2">
        <v>9</v>
      </c>
      <c r="B11" s="3">
        <v>139.50926394326791</v>
      </c>
      <c r="C11" s="3">
        <v>113.8738112855922</v>
      </c>
      <c r="D11" s="3">
        <v>224.35367072104731</v>
      </c>
      <c r="E11" s="3">
        <v>292.32020895624078</v>
      </c>
      <c r="F11" s="3">
        <v>0.84396897822654149</v>
      </c>
      <c r="G11" s="3">
        <v>0.85819115894958831</v>
      </c>
      <c r="H11" s="3">
        <v>0.80917562143883093</v>
      </c>
      <c r="I11" s="3">
        <v>0.81635362439708681</v>
      </c>
      <c r="J11" s="3">
        <v>4.3770932121895414E-3</v>
      </c>
      <c r="K11" s="3">
        <v>1.7696214976241191E-3</v>
      </c>
      <c r="L11" s="3">
        <v>1.2649051321150909E-2</v>
      </c>
      <c r="M11" s="3">
        <v>1.8145843638541041E-2</v>
      </c>
      <c r="N11" s="3">
        <v>13</v>
      </c>
      <c r="O11" s="3">
        <v>14</v>
      </c>
      <c r="P11" s="1">
        <v>28</v>
      </c>
      <c r="Q11" s="1">
        <v>30</v>
      </c>
    </row>
    <row r="12" spans="1:17" x14ac:dyDescent="0.3">
      <c r="A12" s="2">
        <v>10</v>
      </c>
      <c r="B12" s="3">
        <v>138.3012696077522</v>
      </c>
      <c r="C12" s="3">
        <v>114.3964407142244</v>
      </c>
      <c r="D12" s="3">
        <v>243.11966934976039</v>
      </c>
      <c r="E12" s="3">
        <v>289.10297121167088</v>
      </c>
      <c r="F12" s="3">
        <v>0.85146872492617998</v>
      </c>
      <c r="G12" s="3">
        <v>0.85731185485463168</v>
      </c>
      <c r="H12" s="3">
        <v>0.81270370446596008</v>
      </c>
      <c r="I12" s="3">
        <v>0.81680536361596701</v>
      </c>
      <c r="J12" s="3">
        <v>3.4504706709992971E-3</v>
      </c>
      <c r="K12" s="3">
        <v>2.4106730070669038E-3</v>
      </c>
      <c r="L12" s="3">
        <v>1.466095012812931E-2</v>
      </c>
      <c r="M12" s="3">
        <v>1.835598705501618E-2</v>
      </c>
      <c r="N12" s="3">
        <v>14</v>
      </c>
      <c r="O12" s="3">
        <v>13</v>
      </c>
      <c r="P12" s="1">
        <v>33</v>
      </c>
      <c r="Q12" s="1">
        <v>35</v>
      </c>
    </row>
    <row r="13" spans="1:17" x14ac:dyDescent="0.3">
      <c r="A13" s="2">
        <v>11</v>
      </c>
      <c r="B13" s="3">
        <v>139.51796046539599</v>
      </c>
      <c r="C13" s="3">
        <v>108.80573643120211</v>
      </c>
      <c r="D13" s="3">
        <v>223.9947480208281</v>
      </c>
      <c r="E13" s="3">
        <v>275.37228032002571</v>
      </c>
      <c r="F13" s="3">
        <v>0.84293503753769383</v>
      </c>
      <c r="G13" s="3">
        <v>0.85207333684378128</v>
      </c>
      <c r="H13" s="3">
        <v>0.80935119842985759</v>
      </c>
      <c r="I13" s="3">
        <v>0.81151176578350459</v>
      </c>
      <c r="J13" s="3">
        <v>3.6524222200086331E-3</v>
      </c>
      <c r="K13" s="3">
        <v>2.0007336023208509E-3</v>
      </c>
      <c r="L13" s="3">
        <v>1.1910421618916551E-2</v>
      </c>
      <c r="M13" s="3">
        <v>1.616454679688107E-2</v>
      </c>
      <c r="N13" s="3">
        <v>16</v>
      </c>
      <c r="O13" s="3">
        <v>9</v>
      </c>
      <c r="P13" s="1">
        <v>26</v>
      </c>
      <c r="Q13" s="1">
        <v>34</v>
      </c>
    </row>
    <row r="14" spans="1:17" x14ac:dyDescent="0.3">
      <c r="A14" s="2">
        <v>12</v>
      </c>
      <c r="B14" s="3">
        <v>134.56359517839181</v>
      </c>
      <c r="C14" s="3">
        <v>115.4934471198483</v>
      </c>
      <c r="D14" s="3">
        <v>230.49139101050909</v>
      </c>
      <c r="E14" s="3">
        <v>290.48385395052799</v>
      </c>
      <c r="F14" s="3">
        <v>0.83909887435293318</v>
      </c>
      <c r="G14" s="3">
        <v>0.86032177590326575</v>
      </c>
      <c r="H14" s="3">
        <v>0.80655637391417745</v>
      </c>
      <c r="I14" s="3">
        <v>0.82336795390484696</v>
      </c>
      <c r="J14" s="3">
        <v>3.8823253790287492E-3</v>
      </c>
      <c r="K14" s="3">
        <v>2.229069691208287E-3</v>
      </c>
      <c r="L14" s="3">
        <v>1.2944903100291821E-2</v>
      </c>
      <c r="M14" s="3">
        <v>1.9111889552853902E-2</v>
      </c>
      <c r="N14" s="3">
        <v>17</v>
      </c>
      <c r="O14" s="3">
        <v>14</v>
      </c>
      <c r="P14" s="1">
        <v>30</v>
      </c>
      <c r="Q14" s="1">
        <v>28</v>
      </c>
    </row>
    <row r="15" spans="1:17" x14ac:dyDescent="0.3">
      <c r="A15" s="2">
        <v>13</v>
      </c>
      <c r="B15" s="3">
        <v>141.80988086967639</v>
      </c>
      <c r="C15" s="3">
        <v>117.88832425624101</v>
      </c>
      <c r="D15" s="3">
        <v>249.08471888050639</v>
      </c>
      <c r="E15" s="3">
        <v>292.24402876434158</v>
      </c>
      <c r="F15" s="3">
        <v>0.84646962215482646</v>
      </c>
      <c r="G15" s="3">
        <v>0.86226533217807733</v>
      </c>
      <c r="H15" s="3">
        <v>0.81099020280106437</v>
      </c>
      <c r="I15" s="3">
        <v>0.81968234394272077</v>
      </c>
      <c r="J15" s="3">
        <v>2.9863767532380381E-3</v>
      </c>
      <c r="K15" s="3">
        <v>2.156960345113655E-3</v>
      </c>
      <c r="L15" s="3">
        <v>1.431300076898271E-2</v>
      </c>
      <c r="M15" s="3">
        <v>1.8218623481781372E-2</v>
      </c>
      <c r="N15" s="3">
        <v>14</v>
      </c>
      <c r="O15" s="3">
        <v>13</v>
      </c>
      <c r="P15" s="1">
        <v>40</v>
      </c>
      <c r="Q15" s="1">
        <v>28</v>
      </c>
    </row>
    <row r="16" spans="1:17" x14ac:dyDescent="0.3">
      <c r="A16" s="2">
        <v>14</v>
      </c>
      <c r="B16" s="3">
        <v>141.13715192189699</v>
      </c>
      <c r="C16" s="3">
        <v>118.6479279933851</v>
      </c>
      <c r="D16" s="3">
        <v>238.63211100537771</v>
      </c>
      <c r="E16" s="3">
        <v>303.98902828772651</v>
      </c>
      <c r="F16" s="3">
        <v>0.84598821445799377</v>
      </c>
      <c r="G16" s="3">
        <v>0.85801651613413388</v>
      </c>
      <c r="H16" s="3">
        <v>0.81058833963551447</v>
      </c>
      <c r="I16" s="3">
        <v>0.81876719885730598</v>
      </c>
      <c r="J16" s="3">
        <v>3.6990135963742999E-3</v>
      </c>
      <c r="K16" s="3">
        <v>2.588610115491836E-3</v>
      </c>
      <c r="L16" s="3">
        <v>1.2714399680893501E-2</v>
      </c>
      <c r="M16" s="3">
        <v>1.8386423917801872E-2</v>
      </c>
      <c r="N16" s="3">
        <v>12</v>
      </c>
      <c r="O16" s="3">
        <v>12</v>
      </c>
      <c r="P16" s="1">
        <v>36</v>
      </c>
      <c r="Q16" s="1">
        <v>28</v>
      </c>
    </row>
    <row r="17" spans="1:17" x14ac:dyDescent="0.3">
      <c r="A17" s="2">
        <v>15</v>
      </c>
      <c r="B17" s="3">
        <v>136.16435694407409</v>
      </c>
      <c r="C17" s="3">
        <v>113.3491519799051</v>
      </c>
      <c r="D17" s="3">
        <v>213.46671541800129</v>
      </c>
      <c r="E17" s="3">
        <v>290.69197633163691</v>
      </c>
      <c r="F17" s="3">
        <v>0.84110518460232464</v>
      </c>
      <c r="G17" s="3">
        <v>0.85510525509254043</v>
      </c>
      <c r="H17" s="3">
        <v>0.80390257425924994</v>
      </c>
      <c r="I17" s="3">
        <v>0.81705718597050592</v>
      </c>
      <c r="J17" s="3">
        <v>3.620394891220543E-3</v>
      </c>
      <c r="K17" s="3">
        <v>2.163277531866742E-3</v>
      </c>
      <c r="L17" s="3">
        <v>1.244542580418528E-2</v>
      </c>
      <c r="M17" s="3">
        <v>1.854045424112891E-2</v>
      </c>
      <c r="N17" s="3">
        <v>15</v>
      </c>
      <c r="O17" s="3">
        <v>10</v>
      </c>
      <c r="P17" s="1">
        <v>28</v>
      </c>
      <c r="Q17" s="1">
        <v>30</v>
      </c>
    </row>
    <row r="18" spans="1:17" x14ac:dyDescent="0.3">
      <c r="A18" s="2">
        <v>16</v>
      </c>
      <c r="B18" s="3">
        <v>140.47575575125009</v>
      </c>
      <c r="C18" s="3">
        <v>113.9521719861683</v>
      </c>
      <c r="D18" s="3">
        <v>242.93534316210949</v>
      </c>
      <c r="E18" s="3">
        <v>283.31790396994683</v>
      </c>
      <c r="F18" s="3">
        <v>0.84364895872459289</v>
      </c>
      <c r="G18" s="3">
        <v>0.85772843741211591</v>
      </c>
      <c r="H18" s="3">
        <v>0.80878509665951182</v>
      </c>
      <c r="I18" s="3">
        <v>0.81219643955495302</v>
      </c>
      <c r="J18" s="3">
        <v>3.3170796430822299E-3</v>
      </c>
      <c r="K18" s="3">
        <v>2.1363955002169782E-3</v>
      </c>
      <c r="L18" s="3">
        <v>1.52124497289736E-2</v>
      </c>
      <c r="M18" s="3">
        <v>1.7547047371836471E-2</v>
      </c>
      <c r="N18" s="3">
        <v>12</v>
      </c>
      <c r="O18" s="3">
        <v>11</v>
      </c>
      <c r="P18" s="1">
        <v>25</v>
      </c>
      <c r="Q18" s="1">
        <v>27</v>
      </c>
    </row>
    <row r="19" spans="1:17" x14ac:dyDescent="0.3">
      <c r="A19" s="2">
        <v>17</v>
      </c>
      <c r="B19" s="3">
        <v>139.71380154406401</v>
      </c>
      <c r="C19" s="3">
        <v>115.47638983777961</v>
      </c>
      <c r="D19" s="3">
        <v>253.33392189354171</v>
      </c>
      <c r="E19" s="3">
        <v>266.45554666377518</v>
      </c>
      <c r="F19" s="3">
        <v>0.8455700277563013</v>
      </c>
      <c r="G19" s="3">
        <v>0.85397399989576173</v>
      </c>
      <c r="H19" s="3">
        <v>0.80713010332427548</v>
      </c>
      <c r="I19" s="3">
        <v>0.8137397291031464</v>
      </c>
      <c r="J19" s="3">
        <v>3.5470397135848311E-3</v>
      </c>
      <c r="K19" s="3">
        <v>2.3677979479084449E-3</v>
      </c>
      <c r="L19" s="3">
        <v>1.4842346836958689E-2</v>
      </c>
      <c r="M19" s="3">
        <v>1.7002272193058061E-2</v>
      </c>
      <c r="N19" s="3">
        <v>13</v>
      </c>
      <c r="O19" s="3">
        <v>16</v>
      </c>
      <c r="P19" s="1">
        <v>37</v>
      </c>
      <c r="Q19" s="1">
        <v>29</v>
      </c>
    </row>
    <row r="20" spans="1:17" x14ac:dyDescent="0.3">
      <c r="A20" s="2">
        <v>18</v>
      </c>
      <c r="B20" s="3">
        <v>139.69037798452749</v>
      </c>
      <c r="C20" s="3">
        <v>121.3059894590094</v>
      </c>
      <c r="D20" s="3">
        <v>229.8852582778612</v>
      </c>
      <c r="E20" s="3">
        <v>301.18003757647682</v>
      </c>
      <c r="F20" s="3">
        <v>0.84642397752968024</v>
      </c>
      <c r="G20" s="3">
        <v>0.86527120992783002</v>
      </c>
      <c r="H20" s="3">
        <v>0.80952387856283115</v>
      </c>
      <c r="I20" s="3">
        <v>0.82498118089084416</v>
      </c>
      <c r="J20" s="3">
        <v>3.619788175358627E-3</v>
      </c>
      <c r="K20" s="3">
        <v>3.2772775423728809E-3</v>
      </c>
      <c r="L20" s="3">
        <v>1.3399875233936371E-2</v>
      </c>
      <c r="M20" s="3">
        <v>1.8136977855417971E-2</v>
      </c>
      <c r="N20" s="3">
        <v>14</v>
      </c>
      <c r="O20" s="3">
        <v>18</v>
      </c>
      <c r="P20" s="1">
        <v>28</v>
      </c>
      <c r="Q20" s="1">
        <v>34</v>
      </c>
    </row>
    <row r="21" spans="1:17" x14ac:dyDescent="0.3">
      <c r="A21" s="2">
        <v>19</v>
      </c>
      <c r="B21" s="3">
        <v>137.07934657485009</v>
      </c>
      <c r="C21" s="3">
        <v>112.8993930655933</v>
      </c>
      <c r="D21" s="3">
        <v>233.5476648591891</v>
      </c>
      <c r="E21" s="3">
        <v>280.84456680459829</v>
      </c>
      <c r="F21" s="3">
        <v>0.84569489448706126</v>
      </c>
      <c r="G21" s="3">
        <v>0.85543864098437106</v>
      </c>
      <c r="H21" s="3">
        <v>0.81360031544751887</v>
      </c>
      <c r="I21" s="3">
        <v>0.8142818601789148</v>
      </c>
      <c r="J21" s="3">
        <v>4.4426629254768349E-3</v>
      </c>
      <c r="K21" s="3">
        <v>1.854673113863682E-3</v>
      </c>
      <c r="L21" s="3">
        <v>1.429388221841052E-2</v>
      </c>
      <c r="M21" s="3">
        <v>1.65302103844958E-2</v>
      </c>
      <c r="N21" s="3">
        <v>12</v>
      </c>
      <c r="O21" s="3">
        <v>13</v>
      </c>
      <c r="P21" s="1">
        <v>25</v>
      </c>
      <c r="Q21" s="1">
        <v>26</v>
      </c>
    </row>
    <row r="22" spans="1:17" x14ac:dyDescent="0.3">
      <c r="A22" s="2">
        <v>20</v>
      </c>
      <c r="B22" s="3">
        <v>137.97184483372021</v>
      </c>
      <c r="C22" s="3">
        <v>109.0631798855227</v>
      </c>
      <c r="D22" s="3">
        <v>219.51634003072911</v>
      </c>
      <c r="E22" s="3">
        <v>267.39594829840598</v>
      </c>
      <c r="F22" s="3">
        <v>0.83741217745602925</v>
      </c>
      <c r="G22" s="3">
        <v>0.85115454934583878</v>
      </c>
      <c r="H22" s="3">
        <v>0.80130218562945965</v>
      </c>
      <c r="I22" s="3">
        <v>0.80588272649913673</v>
      </c>
      <c r="J22" s="3">
        <v>3.896493156159456E-3</v>
      </c>
      <c r="K22" s="3">
        <v>2.1355400580599952E-3</v>
      </c>
      <c r="L22" s="3">
        <v>1.305786376379663E-2</v>
      </c>
      <c r="M22" s="3">
        <v>1.6240093542938809E-2</v>
      </c>
      <c r="N22" s="3">
        <v>15</v>
      </c>
      <c r="O22" s="3">
        <v>14</v>
      </c>
      <c r="P22" s="1">
        <v>23</v>
      </c>
      <c r="Q22" s="1">
        <v>34</v>
      </c>
    </row>
    <row r="23" spans="1:17" x14ac:dyDescent="0.3">
      <c r="A23" s="2">
        <v>21</v>
      </c>
      <c r="B23" s="3">
        <v>132.77933552456099</v>
      </c>
      <c r="C23" s="3">
        <v>113.280996855819</v>
      </c>
      <c r="D23" s="3">
        <v>214.2557358642417</v>
      </c>
      <c r="E23" s="3">
        <v>267.83445385310108</v>
      </c>
      <c r="F23" s="3">
        <v>0.84029286249788893</v>
      </c>
      <c r="G23" s="3">
        <v>0.85404966042292485</v>
      </c>
      <c r="H23" s="3">
        <v>0.80082637306611593</v>
      </c>
      <c r="I23" s="3">
        <v>0.81091558461246549</v>
      </c>
      <c r="J23" s="3">
        <v>3.7495437502073859E-3</v>
      </c>
      <c r="K23" s="3">
        <v>2.2474138215950032E-3</v>
      </c>
      <c r="L23" s="3">
        <v>1.261252225370477E-2</v>
      </c>
      <c r="M23" s="3">
        <v>1.560668038873401E-2</v>
      </c>
      <c r="N23" s="3">
        <v>11</v>
      </c>
      <c r="O23" s="3">
        <v>11</v>
      </c>
      <c r="P23" s="1">
        <v>22</v>
      </c>
      <c r="Q23" s="1">
        <v>25</v>
      </c>
    </row>
    <row r="24" spans="1:17" x14ac:dyDescent="0.3">
      <c r="A24" s="2">
        <v>22</v>
      </c>
      <c r="B24" s="3">
        <v>138.07184841310871</v>
      </c>
      <c r="C24" s="3">
        <v>108.9388373244593</v>
      </c>
      <c r="D24" s="3">
        <v>233.25451718498979</v>
      </c>
      <c r="E24" s="3">
        <v>279.67727302277882</v>
      </c>
      <c r="F24" s="3">
        <v>0.83906236373044696</v>
      </c>
      <c r="G24" s="3">
        <v>0.85532194984032484</v>
      </c>
      <c r="H24" s="3">
        <v>0.81105108329835351</v>
      </c>
      <c r="I24" s="3">
        <v>0.81510377975767434</v>
      </c>
      <c r="J24" s="3">
        <v>3.4699272967614009E-3</v>
      </c>
      <c r="K24" s="3">
        <v>1.6908132480190959E-3</v>
      </c>
      <c r="L24" s="3">
        <v>1.285122523331836E-2</v>
      </c>
      <c r="M24" s="3">
        <v>1.6702600202613192E-2</v>
      </c>
      <c r="N24" s="3">
        <v>12</v>
      </c>
      <c r="O24" s="3">
        <v>10</v>
      </c>
      <c r="P24" s="1">
        <v>31</v>
      </c>
      <c r="Q24" s="1">
        <v>32</v>
      </c>
    </row>
    <row r="25" spans="1:17" x14ac:dyDescent="0.3">
      <c r="A25" s="2">
        <v>23</v>
      </c>
      <c r="B25" s="3">
        <v>131.8816284674233</v>
      </c>
      <c r="C25" s="3">
        <v>116.09464122345901</v>
      </c>
      <c r="D25" s="3">
        <v>225.90698243480651</v>
      </c>
      <c r="E25" s="3">
        <v>289.41832183709892</v>
      </c>
      <c r="F25" s="3">
        <v>0.83841838979059136</v>
      </c>
      <c r="G25" s="3">
        <v>0.85725218439082262</v>
      </c>
      <c r="H25" s="3">
        <v>0.80261018158244568</v>
      </c>
      <c r="I25" s="3">
        <v>0.81973437945778593</v>
      </c>
      <c r="J25" s="3">
        <v>3.6737692872887578E-3</v>
      </c>
      <c r="K25" s="3">
        <v>1.8547959724430311E-3</v>
      </c>
      <c r="L25" s="3">
        <v>1.2587483006897941E-2</v>
      </c>
      <c r="M25" s="3">
        <v>1.8267530936947551E-2</v>
      </c>
      <c r="N25" s="3">
        <v>10</v>
      </c>
      <c r="O25" s="3">
        <v>13</v>
      </c>
      <c r="P25" s="1">
        <v>24</v>
      </c>
      <c r="Q25" s="1">
        <v>41</v>
      </c>
    </row>
    <row r="26" spans="1:17" x14ac:dyDescent="0.3">
      <c r="A26" s="2">
        <v>24</v>
      </c>
      <c r="B26" s="3">
        <v>137.98182865677111</v>
      </c>
      <c r="C26" s="3">
        <v>115.2988266549248</v>
      </c>
      <c r="D26" s="3">
        <v>222.14259291835481</v>
      </c>
      <c r="E26" s="3">
        <v>279.24640097510138</v>
      </c>
      <c r="F26" s="3">
        <v>0.83729247242455884</v>
      </c>
      <c r="G26" s="3">
        <v>0.85486197192096836</v>
      </c>
      <c r="H26" s="3">
        <v>0.80120425367598525</v>
      </c>
      <c r="I26" s="3">
        <v>0.81271960342130845</v>
      </c>
      <c r="J26" s="3">
        <v>3.351362113017222E-3</v>
      </c>
      <c r="K26" s="3">
        <v>1.9641133193515101E-3</v>
      </c>
      <c r="L26" s="3">
        <v>1.327756922224182E-2</v>
      </c>
      <c r="M26" s="3">
        <v>1.7724413950829049E-2</v>
      </c>
      <c r="N26" s="3">
        <v>12</v>
      </c>
      <c r="O26" s="3">
        <v>11</v>
      </c>
      <c r="P26" s="1">
        <v>25</v>
      </c>
      <c r="Q26" s="1">
        <v>26</v>
      </c>
    </row>
    <row r="27" spans="1:17" x14ac:dyDescent="0.3">
      <c r="A27" s="2">
        <v>25</v>
      </c>
      <c r="B27" s="3">
        <v>136.03205188217919</v>
      </c>
      <c r="C27" s="3">
        <v>113.4690514167854</v>
      </c>
      <c r="D27" s="3">
        <v>223.68225458896339</v>
      </c>
      <c r="E27" s="3">
        <v>288.6965337177179</v>
      </c>
      <c r="F27" s="3">
        <v>0.84161165371081992</v>
      </c>
      <c r="G27" s="3">
        <v>0.86154338589678392</v>
      </c>
      <c r="H27" s="3">
        <v>0.81002032188204509</v>
      </c>
      <c r="I27" s="3">
        <v>0.82104370155558948</v>
      </c>
      <c r="J27" s="3">
        <v>3.8399152570426031E-3</v>
      </c>
      <c r="K27" s="3">
        <v>2.1260339501046411E-3</v>
      </c>
      <c r="L27" s="3">
        <v>1.1992205066706641E-2</v>
      </c>
      <c r="M27" s="3">
        <v>1.6540618408190561E-2</v>
      </c>
      <c r="N27" s="3">
        <v>12</v>
      </c>
      <c r="O27" s="3">
        <v>12</v>
      </c>
      <c r="P27" s="1">
        <v>37</v>
      </c>
      <c r="Q27" s="1">
        <v>32</v>
      </c>
    </row>
    <row r="28" spans="1:17" x14ac:dyDescent="0.3">
      <c r="A28" s="2">
        <v>26</v>
      </c>
      <c r="B28" s="3">
        <v>139.97539297222681</v>
      </c>
      <c r="C28" s="3">
        <v>111.13407139766529</v>
      </c>
      <c r="D28" s="3">
        <v>232.9032381291016</v>
      </c>
      <c r="E28" s="3">
        <v>274.21932165093699</v>
      </c>
      <c r="F28" s="3">
        <v>0.84319344131004559</v>
      </c>
      <c r="G28" s="3">
        <v>0.8547514971129373</v>
      </c>
      <c r="H28" s="3">
        <v>0.80951418204636616</v>
      </c>
      <c r="I28" s="3">
        <v>0.80754167810246613</v>
      </c>
      <c r="J28" s="3">
        <v>3.8959323824617012E-3</v>
      </c>
      <c r="K28" s="3">
        <v>1.9303734274113029E-3</v>
      </c>
      <c r="L28" s="3">
        <v>1.377396695247856E-2</v>
      </c>
      <c r="M28" s="3">
        <v>1.6442839701794949E-2</v>
      </c>
      <c r="N28" s="3">
        <v>13</v>
      </c>
      <c r="O28" s="3">
        <v>15</v>
      </c>
      <c r="P28" s="1">
        <v>30</v>
      </c>
      <c r="Q28" s="1">
        <v>32</v>
      </c>
    </row>
    <row r="29" spans="1:17" x14ac:dyDescent="0.3">
      <c r="A29" s="2">
        <v>27</v>
      </c>
      <c r="B29" s="3">
        <v>139.52933659928391</v>
      </c>
      <c r="C29" s="3">
        <v>113.1568314843272</v>
      </c>
      <c r="D29" s="3">
        <v>232.7295180837651</v>
      </c>
      <c r="E29" s="3">
        <v>274.31381045047073</v>
      </c>
      <c r="F29" s="3">
        <v>0.83924514190124833</v>
      </c>
      <c r="G29" s="3">
        <v>0.85209488452213289</v>
      </c>
      <c r="H29" s="3">
        <v>0.80357761337987665</v>
      </c>
      <c r="I29" s="3">
        <v>0.80927070528094536</v>
      </c>
      <c r="J29" s="3">
        <v>4.352737905369484E-3</v>
      </c>
      <c r="K29" s="3">
        <v>2.107798855766336E-3</v>
      </c>
      <c r="L29" s="3">
        <v>1.466918714555766E-2</v>
      </c>
      <c r="M29" s="3">
        <v>1.5927601809954749E-2</v>
      </c>
      <c r="N29" s="3">
        <v>13</v>
      </c>
      <c r="O29" s="3">
        <v>12</v>
      </c>
      <c r="P29" s="1">
        <v>30</v>
      </c>
      <c r="Q29" s="1">
        <v>28</v>
      </c>
    </row>
    <row r="30" spans="1:17" x14ac:dyDescent="0.3">
      <c r="A30" s="2">
        <v>28</v>
      </c>
      <c r="B30" s="3">
        <v>136.665856787601</v>
      </c>
      <c r="C30" s="3">
        <v>116.41167694971929</v>
      </c>
      <c r="D30" s="3">
        <v>249.7093037290791</v>
      </c>
      <c r="E30" s="3">
        <v>282.17973090350142</v>
      </c>
      <c r="F30" s="3">
        <v>0.84423201579215923</v>
      </c>
      <c r="G30" s="3">
        <v>0.86084859288957438</v>
      </c>
      <c r="H30" s="3">
        <v>0.80762182399972715</v>
      </c>
      <c r="I30" s="3">
        <v>0.82043007685091063</v>
      </c>
      <c r="J30" s="3">
        <v>3.320494089520521E-3</v>
      </c>
      <c r="K30" s="3">
        <v>1.9725811223986591E-3</v>
      </c>
      <c r="L30" s="3">
        <v>1.520051746442432E-2</v>
      </c>
      <c r="M30" s="3">
        <v>1.7562301302430521E-2</v>
      </c>
      <c r="N30" s="3">
        <v>12</v>
      </c>
      <c r="O30" s="3">
        <v>11</v>
      </c>
      <c r="P30" s="1">
        <v>33</v>
      </c>
      <c r="Q30" s="1">
        <v>29</v>
      </c>
    </row>
    <row r="31" spans="1:17" x14ac:dyDescent="0.3">
      <c r="A31" s="2">
        <v>29</v>
      </c>
      <c r="B31" s="3">
        <v>143.93579889023451</v>
      </c>
      <c r="C31" s="3">
        <v>113.82759674658909</v>
      </c>
      <c r="D31" s="3">
        <v>244.32832910166681</v>
      </c>
      <c r="E31" s="3">
        <v>275.18105176320921</v>
      </c>
      <c r="F31" s="3">
        <v>0.84757788052526772</v>
      </c>
      <c r="G31" s="3">
        <v>0.85870327795049417</v>
      </c>
      <c r="H31" s="3">
        <v>0.8143744588404328</v>
      </c>
      <c r="I31" s="3">
        <v>0.81478171936040555</v>
      </c>
      <c r="J31" s="3">
        <v>3.8029100529100531E-3</v>
      </c>
      <c r="K31" s="3">
        <v>2.338988634491846E-3</v>
      </c>
      <c r="L31" s="3">
        <v>1.445158718293716E-2</v>
      </c>
      <c r="M31" s="3">
        <v>1.7808326173553071E-2</v>
      </c>
      <c r="N31" s="3">
        <v>13</v>
      </c>
      <c r="O31" s="3">
        <v>13</v>
      </c>
      <c r="P31" s="1">
        <v>26</v>
      </c>
      <c r="Q31" s="1">
        <v>26</v>
      </c>
    </row>
    <row r="32" spans="1:17" x14ac:dyDescent="0.3">
      <c r="A32" s="2">
        <v>30</v>
      </c>
      <c r="B32" s="3">
        <v>142.70982654928471</v>
      </c>
      <c r="C32" s="3">
        <v>113.94031742074981</v>
      </c>
      <c r="D32" s="3">
        <v>256.16622938173907</v>
      </c>
      <c r="E32" s="3">
        <v>278.84869685707838</v>
      </c>
      <c r="F32" s="3">
        <v>0.84938852306579848</v>
      </c>
      <c r="G32" s="3">
        <v>0.8582878766258093</v>
      </c>
      <c r="H32" s="3">
        <v>0.81993570554869566</v>
      </c>
      <c r="I32" s="3">
        <v>0.8197570196825873</v>
      </c>
      <c r="J32" s="3">
        <v>3.9469789165542876E-3</v>
      </c>
      <c r="K32" s="3">
        <v>1.8169204849525951E-3</v>
      </c>
      <c r="L32" s="3">
        <v>1.4856035574988199E-2</v>
      </c>
      <c r="M32" s="3">
        <v>1.662805662805663E-2</v>
      </c>
      <c r="N32" s="3">
        <v>12</v>
      </c>
      <c r="O32" s="3">
        <v>10</v>
      </c>
      <c r="P32" s="1">
        <v>27</v>
      </c>
      <c r="Q32" s="1">
        <v>30</v>
      </c>
    </row>
    <row r="33" spans="1:17" x14ac:dyDescent="0.3">
      <c r="A33" s="2">
        <v>31</v>
      </c>
      <c r="B33" s="3">
        <v>135.17928582195421</v>
      </c>
      <c r="C33" s="3">
        <v>111.23229266458991</v>
      </c>
      <c r="D33" s="3">
        <v>216.14473543278609</v>
      </c>
      <c r="E33" s="3">
        <v>256.82052620120322</v>
      </c>
      <c r="F33" s="3">
        <v>0.84186091857370127</v>
      </c>
      <c r="G33" s="3">
        <v>0.85195179415777267</v>
      </c>
      <c r="H33" s="3">
        <v>0.80292034431642201</v>
      </c>
      <c r="I33" s="3">
        <v>0.80432125131560561</v>
      </c>
      <c r="J33" s="3">
        <v>3.7055583375062589E-3</v>
      </c>
      <c r="K33" s="3">
        <v>1.831196936906942E-3</v>
      </c>
      <c r="L33" s="3">
        <v>1.189791786437373E-2</v>
      </c>
      <c r="M33" s="3">
        <v>1.4122236671001299E-2</v>
      </c>
      <c r="N33" s="3">
        <v>13</v>
      </c>
      <c r="O33" s="3">
        <v>13</v>
      </c>
      <c r="P33" s="1">
        <v>30</v>
      </c>
      <c r="Q33" s="1">
        <v>25</v>
      </c>
    </row>
    <row r="34" spans="1:17" x14ac:dyDescent="0.3">
      <c r="A34" s="2">
        <v>32</v>
      </c>
      <c r="B34" s="3">
        <v>137.18102628243881</v>
      </c>
      <c r="C34" s="3">
        <v>116.0120421040894</v>
      </c>
      <c r="D34" s="3">
        <v>240.251659428865</v>
      </c>
      <c r="E34" s="3">
        <v>288.23819263172419</v>
      </c>
      <c r="F34" s="3">
        <v>0.84675419817324649</v>
      </c>
      <c r="G34" s="3">
        <v>0.8515471158839335</v>
      </c>
      <c r="H34" s="3">
        <v>0.81678267783193181</v>
      </c>
      <c r="I34" s="3">
        <v>0.81295927405200219</v>
      </c>
      <c r="J34" s="3">
        <v>3.3257598208699659E-3</v>
      </c>
      <c r="K34" s="3">
        <v>1.626826029216467E-3</v>
      </c>
      <c r="L34" s="3">
        <v>1.300926040864967E-2</v>
      </c>
      <c r="M34" s="3">
        <v>1.7156926266683949E-2</v>
      </c>
      <c r="N34" s="3">
        <v>11</v>
      </c>
      <c r="O34" s="3">
        <v>11</v>
      </c>
      <c r="P34" s="1">
        <v>38</v>
      </c>
      <c r="Q34" s="1">
        <v>42</v>
      </c>
    </row>
    <row r="35" spans="1:17" x14ac:dyDescent="0.3">
      <c r="A35" s="2">
        <v>33</v>
      </c>
      <c r="B35" s="3">
        <v>136.41535021960379</v>
      </c>
      <c r="C35" s="3">
        <v>113.6043628410813</v>
      </c>
      <c r="D35" s="3">
        <v>237.52136622328661</v>
      </c>
      <c r="E35" s="3">
        <v>274.25865050717653</v>
      </c>
      <c r="F35" s="3">
        <v>0.84425914999267537</v>
      </c>
      <c r="G35" s="3">
        <v>0.8594948565521231</v>
      </c>
      <c r="H35" s="3">
        <v>0.80644106704695495</v>
      </c>
      <c r="I35" s="3">
        <v>0.8138894503128612</v>
      </c>
      <c r="J35" s="3">
        <v>3.7601490749367759E-3</v>
      </c>
      <c r="K35" s="3">
        <v>1.950477701742206E-3</v>
      </c>
      <c r="L35" s="3">
        <v>1.3678456431120979E-2</v>
      </c>
      <c r="M35" s="3">
        <v>1.6432410086812729E-2</v>
      </c>
      <c r="N35" s="3">
        <v>13</v>
      </c>
      <c r="O35" s="3">
        <v>11</v>
      </c>
      <c r="P35" s="1">
        <v>27</v>
      </c>
      <c r="Q35" s="1">
        <v>25</v>
      </c>
    </row>
    <row r="36" spans="1:17" x14ac:dyDescent="0.3">
      <c r="A36" s="2">
        <v>34</v>
      </c>
      <c r="B36" s="3">
        <v>136.43851866679509</v>
      </c>
      <c r="C36" s="3">
        <v>110.24620396947491</v>
      </c>
      <c r="D36" s="3">
        <v>240.3070702144079</v>
      </c>
      <c r="E36" s="3">
        <v>260.60709180143527</v>
      </c>
      <c r="F36" s="3">
        <v>0.84305239327365478</v>
      </c>
      <c r="G36" s="3">
        <v>0.8544453882031452</v>
      </c>
      <c r="H36" s="3">
        <v>0.80836689559043551</v>
      </c>
      <c r="I36" s="3">
        <v>0.80633699626840361</v>
      </c>
      <c r="J36" s="3">
        <v>2.8916143184764178E-3</v>
      </c>
      <c r="K36" s="3">
        <v>2.1436945235303968E-3</v>
      </c>
      <c r="L36" s="3">
        <v>1.4639923398679641E-2</v>
      </c>
      <c r="M36" s="3">
        <v>1.622696817420435E-2</v>
      </c>
      <c r="N36" s="3">
        <v>11</v>
      </c>
      <c r="O36" s="3">
        <v>11</v>
      </c>
      <c r="P36" s="1">
        <v>25</v>
      </c>
      <c r="Q36" s="1">
        <v>31</v>
      </c>
    </row>
    <row r="37" spans="1:17" x14ac:dyDescent="0.3">
      <c r="A37" s="2">
        <v>35</v>
      </c>
      <c r="B37" s="3">
        <v>135.04839778325601</v>
      </c>
      <c r="C37" s="3">
        <v>110.5642644944742</v>
      </c>
      <c r="D37" s="3">
        <v>232.21321549083669</v>
      </c>
      <c r="E37" s="3">
        <v>281.563159565521</v>
      </c>
      <c r="F37" s="3">
        <v>0.84807623191731674</v>
      </c>
      <c r="G37" s="3">
        <v>0.85270239107831713</v>
      </c>
      <c r="H37" s="3">
        <v>0.80999945445888566</v>
      </c>
      <c r="I37" s="3">
        <v>0.81124427748165917</v>
      </c>
      <c r="J37" s="3">
        <v>3.5995200639914681E-3</v>
      </c>
      <c r="K37" s="3">
        <v>1.9833399444664809E-3</v>
      </c>
      <c r="L37" s="3">
        <v>1.435096213841815E-2</v>
      </c>
      <c r="M37" s="3">
        <v>1.8561181213676111E-2</v>
      </c>
      <c r="N37" s="3">
        <v>12</v>
      </c>
      <c r="O37" s="3">
        <v>12</v>
      </c>
      <c r="P37" s="1">
        <v>31</v>
      </c>
      <c r="Q37" s="1">
        <v>32</v>
      </c>
    </row>
    <row r="38" spans="1:17" x14ac:dyDescent="0.3">
      <c r="A38" s="2">
        <v>36</v>
      </c>
      <c r="B38" s="3">
        <v>140.5020170218738</v>
      </c>
      <c r="C38" s="3">
        <v>114.51193809163119</v>
      </c>
      <c r="D38" s="3">
        <v>233.2362069125484</v>
      </c>
      <c r="E38" s="3">
        <v>304.17953647453771</v>
      </c>
      <c r="F38" s="3">
        <v>0.84392179628339692</v>
      </c>
      <c r="G38" s="3">
        <v>0.85866805745726282</v>
      </c>
      <c r="H38" s="3">
        <v>0.81098174817503621</v>
      </c>
      <c r="I38" s="3">
        <v>0.82128584813445427</v>
      </c>
      <c r="J38" s="3">
        <v>3.645039432699317E-3</v>
      </c>
      <c r="K38" s="3">
        <v>2.3100023100023101E-3</v>
      </c>
      <c r="L38" s="3">
        <v>1.394892932542475E-2</v>
      </c>
      <c r="M38" s="3">
        <v>1.9305612453912331E-2</v>
      </c>
      <c r="N38" s="3">
        <v>13</v>
      </c>
      <c r="O38" s="3">
        <v>15</v>
      </c>
      <c r="P38" s="1">
        <v>26</v>
      </c>
      <c r="Q38" s="1">
        <v>32</v>
      </c>
    </row>
    <row r="39" spans="1:17" x14ac:dyDescent="0.3">
      <c r="A39" s="2">
        <v>37</v>
      </c>
      <c r="B39" s="3">
        <v>131.84352467192471</v>
      </c>
      <c r="C39" s="3">
        <v>117.8681502082235</v>
      </c>
      <c r="D39" s="3">
        <v>216.6313412978003</v>
      </c>
      <c r="E39" s="3">
        <v>287.28806358175228</v>
      </c>
      <c r="F39" s="3">
        <v>0.83674688911813422</v>
      </c>
      <c r="G39" s="3">
        <v>0.86206984762498029</v>
      </c>
      <c r="H39" s="3">
        <v>0.80241515453305368</v>
      </c>
      <c r="I39" s="3">
        <v>0.82285277174695637</v>
      </c>
      <c r="J39" s="3">
        <v>3.27748235844955E-3</v>
      </c>
      <c r="K39" s="3">
        <v>1.968310205688416E-3</v>
      </c>
      <c r="L39" s="3">
        <v>1.1826741996233519E-2</v>
      </c>
      <c r="M39" s="3">
        <v>1.837027914614121E-2</v>
      </c>
      <c r="N39" s="3">
        <v>19</v>
      </c>
      <c r="O39" s="3">
        <v>13</v>
      </c>
      <c r="P39" s="1">
        <v>34</v>
      </c>
      <c r="Q39" s="1">
        <v>27</v>
      </c>
    </row>
    <row r="40" spans="1:17" x14ac:dyDescent="0.3">
      <c r="A40" s="2">
        <v>38</v>
      </c>
      <c r="B40" s="3">
        <v>140.13992138839731</v>
      </c>
      <c r="C40" s="3">
        <v>115.02710076068161</v>
      </c>
      <c r="D40" s="3">
        <v>243.43401262503409</v>
      </c>
      <c r="E40" s="3">
        <v>275.12877845631903</v>
      </c>
      <c r="F40" s="3">
        <v>0.84604028690229216</v>
      </c>
      <c r="G40" s="3">
        <v>0.85345331242327283</v>
      </c>
      <c r="H40" s="3">
        <v>0.81197321712893056</v>
      </c>
      <c r="I40" s="3">
        <v>0.80993410477104977</v>
      </c>
      <c r="J40" s="3">
        <v>3.3546010655791619E-3</v>
      </c>
      <c r="K40" s="3">
        <v>2.4206562668101128E-3</v>
      </c>
      <c r="L40" s="3">
        <v>1.480214221957751E-2</v>
      </c>
      <c r="M40" s="3">
        <v>1.700406957152855E-2</v>
      </c>
      <c r="N40" s="3">
        <v>13</v>
      </c>
      <c r="O40" s="3">
        <v>11</v>
      </c>
      <c r="P40" s="1">
        <v>30</v>
      </c>
      <c r="Q40" s="1">
        <v>33</v>
      </c>
    </row>
    <row r="41" spans="1:17" x14ac:dyDescent="0.3">
      <c r="A41" s="2">
        <v>39</v>
      </c>
      <c r="B41" s="3">
        <v>137.13069981237419</v>
      </c>
      <c r="C41" s="3">
        <v>113.1147512097633</v>
      </c>
      <c r="D41" s="3">
        <v>236.2183940329391</v>
      </c>
      <c r="E41" s="3">
        <v>283.85955859571351</v>
      </c>
      <c r="F41" s="3">
        <v>0.84039691716595022</v>
      </c>
      <c r="G41" s="3">
        <v>0.85443711136893563</v>
      </c>
      <c r="H41" s="3">
        <v>0.81028180888808998</v>
      </c>
      <c r="I41" s="3">
        <v>0.81271198290523761</v>
      </c>
      <c r="J41" s="3">
        <v>3.0806943156221019E-3</v>
      </c>
      <c r="K41" s="3">
        <v>2.4660912453760789E-3</v>
      </c>
      <c r="L41" s="3">
        <v>1.384584624612616E-2</v>
      </c>
      <c r="M41" s="3">
        <v>1.6803236178819621E-2</v>
      </c>
      <c r="N41" s="3">
        <v>12</v>
      </c>
      <c r="O41" s="3">
        <v>14</v>
      </c>
      <c r="P41" s="1">
        <v>34</v>
      </c>
      <c r="Q41" s="1">
        <v>26</v>
      </c>
    </row>
    <row r="42" spans="1:17" x14ac:dyDescent="0.3">
      <c r="A42" s="2">
        <v>40</v>
      </c>
      <c r="B42" s="3">
        <v>140.5596972624522</v>
      </c>
      <c r="C42" s="3">
        <v>112.5646196385982</v>
      </c>
      <c r="D42" s="3">
        <v>216.94832361240859</v>
      </c>
      <c r="E42" s="3">
        <v>276.7842141305448</v>
      </c>
      <c r="F42" s="3">
        <v>0.84529406544343344</v>
      </c>
      <c r="G42" s="3">
        <v>0.8601437460181971</v>
      </c>
      <c r="H42" s="3">
        <v>0.80727788756413144</v>
      </c>
      <c r="I42" s="3">
        <v>0.81118815657319765</v>
      </c>
      <c r="J42" s="3">
        <v>4.2773301502039189E-3</v>
      </c>
      <c r="K42" s="3">
        <v>1.930180704848747E-3</v>
      </c>
      <c r="L42" s="3">
        <v>1.1252888576308649E-2</v>
      </c>
      <c r="M42" s="3">
        <v>1.6510717710790289E-2</v>
      </c>
      <c r="N42" s="3">
        <v>15</v>
      </c>
      <c r="O42" s="3">
        <v>12</v>
      </c>
      <c r="P42" s="1">
        <v>27</v>
      </c>
      <c r="Q42" s="1">
        <v>36</v>
      </c>
    </row>
    <row r="43" spans="1:17" x14ac:dyDescent="0.3">
      <c r="A43" s="2">
        <v>41</v>
      </c>
      <c r="B43" s="3">
        <v>135.43418077475931</v>
      </c>
      <c r="C43" s="3">
        <v>113.00721136946041</v>
      </c>
      <c r="D43" s="3">
        <v>220.26728717863509</v>
      </c>
      <c r="E43" s="3">
        <v>264.23994517099629</v>
      </c>
      <c r="F43" s="3">
        <v>0.84031438950559367</v>
      </c>
      <c r="G43" s="3">
        <v>0.85272251277176214</v>
      </c>
      <c r="H43" s="3">
        <v>0.80445886787458165</v>
      </c>
      <c r="I43" s="3">
        <v>0.8086303619281392</v>
      </c>
      <c r="J43" s="3">
        <v>4.0272510655435124E-3</v>
      </c>
      <c r="K43" s="3">
        <v>1.9648982582342561E-3</v>
      </c>
      <c r="L43" s="3">
        <v>1.224510321591109E-2</v>
      </c>
      <c r="M43" s="3">
        <v>1.6340807643112579E-2</v>
      </c>
      <c r="N43" s="3">
        <v>15</v>
      </c>
      <c r="O43" s="3">
        <v>12</v>
      </c>
      <c r="P43" s="1">
        <v>27</v>
      </c>
      <c r="Q43" s="1">
        <v>23</v>
      </c>
    </row>
    <row r="44" spans="1:17" x14ac:dyDescent="0.3">
      <c r="A44" s="2">
        <v>42</v>
      </c>
      <c r="B44" s="3">
        <v>133.47580188782359</v>
      </c>
      <c r="C44" s="3">
        <v>119.08072819053881</v>
      </c>
      <c r="D44" s="3">
        <v>226.68769891341211</v>
      </c>
      <c r="E44" s="3">
        <v>323.83990351179011</v>
      </c>
      <c r="F44" s="3">
        <v>0.842185697657861</v>
      </c>
      <c r="G44" s="3">
        <v>0.86647453062986879</v>
      </c>
      <c r="H44" s="3">
        <v>0.80635329199490613</v>
      </c>
      <c r="I44" s="3">
        <v>0.82417735657088897</v>
      </c>
      <c r="J44" s="3">
        <v>3.496387066697746E-3</v>
      </c>
      <c r="K44" s="3">
        <v>2.2032226241367968E-3</v>
      </c>
      <c r="L44" s="3">
        <v>1.253357206803939E-2</v>
      </c>
      <c r="M44" s="3">
        <v>2.121499397883625E-2</v>
      </c>
      <c r="N44" s="3">
        <v>14</v>
      </c>
      <c r="O44" s="3">
        <v>15</v>
      </c>
      <c r="P44" s="1">
        <v>26</v>
      </c>
      <c r="Q44" s="1">
        <v>38</v>
      </c>
    </row>
    <row r="45" spans="1:17" x14ac:dyDescent="0.3">
      <c r="A45" s="2">
        <v>43</v>
      </c>
      <c r="B45" s="3">
        <v>140.60641767160939</v>
      </c>
      <c r="C45" s="3">
        <v>112.0212653751487</v>
      </c>
      <c r="D45" s="3">
        <v>245.02511549954059</v>
      </c>
      <c r="E45" s="3">
        <v>264.57369784582238</v>
      </c>
      <c r="F45" s="3">
        <v>0.83954590333004575</v>
      </c>
      <c r="G45" s="3">
        <v>0.85109877153035474</v>
      </c>
      <c r="H45" s="3">
        <v>0.80414215283970347</v>
      </c>
      <c r="I45" s="3">
        <v>0.81043096924084335</v>
      </c>
      <c r="J45" s="3">
        <v>3.643525356967011E-3</v>
      </c>
      <c r="K45" s="3">
        <v>2.4580634446105302E-3</v>
      </c>
      <c r="L45" s="3">
        <v>1.413383049481004E-2</v>
      </c>
      <c r="M45" s="3">
        <v>1.616610080961086E-2</v>
      </c>
      <c r="N45" s="3">
        <v>12</v>
      </c>
      <c r="O45" s="3">
        <v>10</v>
      </c>
      <c r="P45" s="1">
        <v>28</v>
      </c>
      <c r="Q45" s="1">
        <v>25</v>
      </c>
    </row>
    <row r="46" spans="1:17" x14ac:dyDescent="0.3">
      <c r="A46" s="2">
        <v>44</v>
      </c>
      <c r="B46" s="3">
        <v>136.91580115182049</v>
      </c>
      <c r="C46" s="3">
        <v>116.36254623715</v>
      </c>
      <c r="D46" s="3">
        <v>246.5280747393933</v>
      </c>
      <c r="E46" s="3">
        <v>305.40081967522087</v>
      </c>
      <c r="F46" s="3">
        <v>0.84386520476038873</v>
      </c>
      <c r="G46" s="3">
        <v>0.86012355496757031</v>
      </c>
      <c r="H46" s="3">
        <v>0.81004723684831115</v>
      </c>
      <c r="I46" s="3">
        <v>0.81671931791904995</v>
      </c>
      <c r="J46" s="3">
        <v>2.9428297457262842E-3</v>
      </c>
      <c r="K46" s="3">
        <v>2.1258220952634029E-3</v>
      </c>
      <c r="L46" s="3">
        <v>1.47158026233604E-2</v>
      </c>
      <c r="M46" s="3">
        <v>1.8596265292981331E-2</v>
      </c>
      <c r="N46" s="3">
        <v>15</v>
      </c>
      <c r="O46" s="3">
        <v>15</v>
      </c>
      <c r="P46" s="1">
        <v>32</v>
      </c>
      <c r="Q46" s="1">
        <v>33</v>
      </c>
    </row>
    <row r="47" spans="1:17" x14ac:dyDescent="0.3">
      <c r="A47" s="2">
        <v>45</v>
      </c>
      <c r="B47" s="3">
        <v>137.9197429844578</v>
      </c>
      <c r="C47" s="3">
        <v>113.8292201470926</v>
      </c>
      <c r="D47" s="3">
        <v>226.0170456363912</v>
      </c>
      <c r="E47" s="3">
        <v>276.82650216069823</v>
      </c>
      <c r="F47" s="3">
        <v>0.84124494545425987</v>
      </c>
      <c r="G47" s="3">
        <v>0.85707551723981468</v>
      </c>
      <c r="H47" s="3">
        <v>0.80524225244871128</v>
      </c>
      <c r="I47" s="3">
        <v>0.81830359253023699</v>
      </c>
      <c r="J47" s="3">
        <v>4.7291631728995469E-3</v>
      </c>
      <c r="K47" s="3">
        <v>2.4341447149049682E-3</v>
      </c>
      <c r="L47" s="3">
        <v>1.2157371810874231E-2</v>
      </c>
      <c r="M47" s="3">
        <v>1.658669968529123E-2</v>
      </c>
      <c r="N47" s="3">
        <v>16</v>
      </c>
      <c r="O47" s="3">
        <v>11</v>
      </c>
      <c r="P47" s="1">
        <v>25</v>
      </c>
      <c r="Q47" s="1">
        <v>30</v>
      </c>
    </row>
    <row r="48" spans="1:17" x14ac:dyDescent="0.3">
      <c r="A48" s="2">
        <v>46</v>
      </c>
      <c r="B48" s="3">
        <v>138.49091960582669</v>
      </c>
      <c r="C48" s="3">
        <v>115.77276894831989</v>
      </c>
      <c r="D48" s="3">
        <v>249.74515478337949</v>
      </c>
      <c r="E48" s="3">
        <v>283.54471109914249</v>
      </c>
      <c r="F48" s="3">
        <v>0.84646934727663214</v>
      </c>
      <c r="G48" s="3">
        <v>0.85948416534425798</v>
      </c>
      <c r="H48" s="3">
        <v>0.81490884787462092</v>
      </c>
      <c r="I48" s="3">
        <v>0.81921677669641435</v>
      </c>
      <c r="J48" s="3">
        <v>2.9001746696107832E-3</v>
      </c>
      <c r="K48" s="3">
        <v>2.1122809333641379E-3</v>
      </c>
      <c r="L48" s="3">
        <v>1.435680517541677E-2</v>
      </c>
      <c r="M48" s="3">
        <v>1.7611561472119341E-2</v>
      </c>
      <c r="N48" s="3">
        <v>13</v>
      </c>
      <c r="O48" s="3">
        <v>12</v>
      </c>
      <c r="P48" s="1">
        <v>28</v>
      </c>
      <c r="Q48" s="1">
        <v>28</v>
      </c>
    </row>
    <row r="49" spans="1:17" x14ac:dyDescent="0.3">
      <c r="A49" s="2">
        <v>47</v>
      </c>
      <c r="B49" s="3">
        <v>143.52112221193491</v>
      </c>
      <c r="C49" s="3">
        <v>112.8744526780643</v>
      </c>
      <c r="D49" s="3">
        <v>238.2305188632381</v>
      </c>
      <c r="E49" s="3">
        <v>271.86911697446402</v>
      </c>
      <c r="F49" s="3">
        <v>0.84792287836799074</v>
      </c>
      <c r="G49" s="3">
        <v>0.85825886271918006</v>
      </c>
      <c r="H49" s="3">
        <v>0.81312499253588766</v>
      </c>
      <c r="I49" s="3">
        <v>0.81552506187902118</v>
      </c>
      <c r="J49" s="3">
        <v>4.1506077675659654E-3</v>
      </c>
      <c r="K49" s="3">
        <v>1.9514453926043529E-3</v>
      </c>
      <c r="L49" s="3">
        <v>1.344946524727661E-2</v>
      </c>
      <c r="M49" s="3">
        <v>1.570381155426135E-2</v>
      </c>
      <c r="N49" s="3">
        <v>13</v>
      </c>
      <c r="O49" s="3">
        <v>11</v>
      </c>
      <c r="P49" s="1">
        <v>28</v>
      </c>
      <c r="Q49" s="1">
        <v>38</v>
      </c>
    </row>
    <row r="50" spans="1:17" x14ac:dyDescent="0.3">
      <c r="A50" s="2">
        <v>48</v>
      </c>
      <c r="B50" s="3">
        <v>139.4530153152177</v>
      </c>
      <c r="C50" s="3">
        <v>114.8567944556747</v>
      </c>
      <c r="D50" s="3">
        <v>230.05475283331711</v>
      </c>
      <c r="E50" s="3">
        <v>284.40766701563842</v>
      </c>
      <c r="F50" s="3">
        <v>0.84796916058951832</v>
      </c>
      <c r="G50" s="3">
        <v>0.85789165322666594</v>
      </c>
      <c r="H50" s="3">
        <v>0.8159785693754269</v>
      </c>
      <c r="I50" s="3">
        <v>0.81220594696091941</v>
      </c>
      <c r="J50" s="3">
        <v>4.5098819472078524E-3</v>
      </c>
      <c r="K50" s="3">
        <v>1.937272453989779E-3</v>
      </c>
      <c r="L50" s="3">
        <v>1.3166393401897949E-2</v>
      </c>
      <c r="M50" s="3">
        <v>1.8236452181121129E-2</v>
      </c>
      <c r="N50" s="3">
        <v>14</v>
      </c>
      <c r="O50" s="3">
        <v>15</v>
      </c>
      <c r="P50" s="1">
        <v>24</v>
      </c>
      <c r="Q50" s="1">
        <v>35</v>
      </c>
    </row>
    <row r="51" spans="1:17" x14ac:dyDescent="0.3">
      <c r="A51" s="2">
        <v>49</v>
      </c>
      <c r="B51" s="3">
        <v>135.354491894685</v>
      </c>
      <c r="C51" s="3">
        <v>116.9686705441315</v>
      </c>
      <c r="D51" s="3">
        <v>249.43326278514789</v>
      </c>
      <c r="E51" s="3">
        <v>290.22516965911649</v>
      </c>
      <c r="F51" s="3">
        <v>0.84536798754311504</v>
      </c>
      <c r="G51" s="3">
        <v>0.85971283289309552</v>
      </c>
      <c r="H51" s="3">
        <v>0.80791944233027368</v>
      </c>
      <c r="I51" s="3">
        <v>0.82091502775483693</v>
      </c>
      <c r="J51" s="3">
        <v>2.8342780926975662E-3</v>
      </c>
      <c r="K51" s="3">
        <v>2.216121456686402E-3</v>
      </c>
      <c r="L51" s="3">
        <v>1.5885623510722799E-2</v>
      </c>
      <c r="M51" s="3">
        <v>1.7903795912094671E-2</v>
      </c>
      <c r="N51" s="3">
        <v>11</v>
      </c>
      <c r="O51" s="3">
        <v>13</v>
      </c>
      <c r="P51" s="1">
        <v>34</v>
      </c>
      <c r="Q51" s="1">
        <v>27</v>
      </c>
    </row>
    <row r="52" spans="1:17" x14ac:dyDescent="0.3">
      <c r="A52" s="4" t="s">
        <v>16</v>
      </c>
      <c r="B52" s="3">
        <f>AVERAGE(B2:B51)</f>
        <v>138.22030773376326</v>
      </c>
      <c r="C52" s="3">
        <f t="shared" ref="C52:Q52" si="0">AVERAGE(C2:C51)</f>
        <v>114.07271472030646</v>
      </c>
      <c r="D52" s="3">
        <f t="shared" si="0"/>
        <v>233.77274435396535</v>
      </c>
      <c r="E52" s="3">
        <f t="shared" si="0"/>
        <v>282.27250250039464</v>
      </c>
      <c r="F52" s="3">
        <f t="shared" si="0"/>
        <v>0.84349499627338576</v>
      </c>
      <c r="G52" s="3">
        <f t="shared" si="0"/>
        <v>0.85698182129935674</v>
      </c>
      <c r="H52" s="3">
        <f t="shared" si="0"/>
        <v>0.80868449596118419</v>
      </c>
      <c r="I52" s="3">
        <f t="shared" si="0"/>
        <v>0.81478102013581633</v>
      </c>
      <c r="J52" s="3">
        <f t="shared" si="0"/>
        <v>3.6588658236842066E-3</v>
      </c>
      <c r="K52" s="3">
        <f t="shared" si="0"/>
        <v>2.1112953193956081E-3</v>
      </c>
      <c r="L52" s="3">
        <f t="shared" si="0"/>
        <v>1.3619532279591695E-2</v>
      </c>
      <c r="M52" s="3">
        <f t="shared" si="0"/>
        <v>1.7356257808211813E-2</v>
      </c>
      <c r="N52" s="3">
        <f t="shared" si="0"/>
        <v>13.26</v>
      </c>
      <c r="O52" s="3">
        <f t="shared" si="0"/>
        <v>12.32</v>
      </c>
      <c r="P52" s="1">
        <f t="shared" si="0"/>
        <v>29.22</v>
      </c>
      <c r="Q52" s="1">
        <f t="shared" si="0"/>
        <v>30.4</v>
      </c>
    </row>
    <row r="53" spans="1:17" x14ac:dyDescent="0.3">
      <c r="A53" s="5" t="s">
        <v>17</v>
      </c>
      <c r="B53" s="3">
        <f>_xlfn.VAR.S(B2:B51)</f>
        <v>9.1853384344552644</v>
      </c>
      <c r="C53" s="3">
        <f t="shared" ref="C53:Q53" si="1">_xlfn.VAR.S(C2:C51)</f>
        <v>9.2533293415854541</v>
      </c>
      <c r="D53" s="3">
        <f t="shared" si="1"/>
        <v>118.48446427873647</v>
      </c>
      <c r="E53" s="3">
        <f t="shared" si="1"/>
        <v>203.44414910256043</v>
      </c>
      <c r="F53" s="3">
        <f t="shared" si="1"/>
        <v>1.1136059146109288E-5</v>
      </c>
      <c r="G53" s="3">
        <f t="shared" si="1"/>
        <v>1.4752146813834817E-5</v>
      </c>
      <c r="H53" s="3">
        <f t="shared" si="1"/>
        <v>1.8111165026132126E-5</v>
      </c>
      <c r="I53" s="3">
        <f t="shared" si="1"/>
        <v>3.2334650467674907E-5</v>
      </c>
      <c r="J53" s="3">
        <f t="shared" si="1"/>
        <v>1.9351972458133666E-7</v>
      </c>
      <c r="K53" s="3">
        <f t="shared" si="1"/>
        <v>8.9230606323302894E-8</v>
      </c>
      <c r="L53" s="3">
        <f t="shared" si="1"/>
        <v>1.2061846468942851E-6</v>
      </c>
      <c r="M53" s="3">
        <f t="shared" si="1"/>
        <v>1.8138870036707792E-6</v>
      </c>
      <c r="N53" s="3">
        <f t="shared" si="1"/>
        <v>3.135102040816343</v>
      </c>
      <c r="O53" s="3">
        <f t="shared" si="1"/>
        <v>3.4465306122449002</v>
      </c>
      <c r="P53" s="1">
        <f t="shared" si="1"/>
        <v>19.113877551020444</v>
      </c>
      <c r="Q53" s="1">
        <f t="shared" si="1"/>
        <v>22.857142857142858</v>
      </c>
    </row>
    <row r="54" spans="1:17" x14ac:dyDescent="0.3">
      <c r="A54" s="1" t="s">
        <v>18</v>
      </c>
      <c r="B54" s="6">
        <f>B52-C52</f>
        <v>24.147593013456799</v>
      </c>
      <c r="C54" s="6"/>
      <c r="D54" s="6">
        <f t="shared" ref="D54" si="2">D52-E52</f>
        <v>-48.499758146429286</v>
      </c>
      <c r="E54" s="6"/>
      <c r="F54" s="6">
        <f t="shared" ref="F54" si="3">F52-G52</f>
        <v>-1.3486825025970983E-2</v>
      </c>
      <c r="G54" s="6"/>
      <c r="H54" s="6">
        <f t="shared" ref="H54" si="4">H52-I52</f>
        <v>-6.0965241746321341E-3</v>
      </c>
      <c r="I54" s="6"/>
      <c r="J54" s="6">
        <f t="shared" ref="J54" si="5">J52-K52</f>
        <v>1.5475705042885986E-3</v>
      </c>
      <c r="K54" s="6"/>
      <c r="L54" s="6">
        <f t="shared" ref="L54" si="6">L52-M52</f>
        <v>-3.7367255286201179E-3</v>
      </c>
      <c r="M54" s="6"/>
      <c r="N54" s="6">
        <f t="shared" ref="N54" si="7">N52-O52</f>
        <v>0.9399999999999995</v>
      </c>
      <c r="O54" s="6"/>
      <c r="P54" s="7">
        <f t="shared" ref="P54" si="8">P52-Q52</f>
        <v>-1.1799999999999997</v>
      </c>
      <c r="Q54" s="7"/>
    </row>
    <row r="55" spans="1:17" x14ac:dyDescent="0.3">
      <c r="A55" s="1" t="s">
        <v>19</v>
      </c>
      <c r="B55" s="8">
        <f>B53/50+C53/50</f>
        <v>0.36877335552081436</v>
      </c>
      <c r="C55" s="8"/>
      <c r="D55" s="8">
        <f t="shared" ref="D55" si="9">D53/50+E53/50</f>
        <v>6.438572267625938</v>
      </c>
      <c r="E55" s="8"/>
      <c r="F55" s="8">
        <f t="shared" ref="F55" si="10">F53/50+G53/50</f>
        <v>5.1776411919888208E-7</v>
      </c>
      <c r="G55" s="8"/>
      <c r="H55" s="8">
        <f t="shared" ref="H55" si="11">H53/50+I53/50</f>
        <v>1.0089163098761408E-6</v>
      </c>
      <c r="I55" s="8"/>
      <c r="J55" s="8">
        <f t="shared" ref="J55" si="12">J53/50+K53/50</f>
        <v>5.6550066180927913E-9</v>
      </c>
      <c r="K55" s="8"/>
      <c r="L55" s="8">
        <f t="shared" ref="L55" si="13">L53/50+M53/50</f>
        <v>6.0401433011301294E-8</v>
      </c>
      <c r="M55" s="8"/>
      <c r="N55" s="8">
        <f t="shared" ref="N55" si="14">N53/50+O53/50</f>
        <v>0.13163265306122485</v>
      </c>
      <c r="O55" s="8"/>
      <c r="P55" s="7">
        <f t="shared" ref="P55" si="15">P53/50+Q53/50</f>
        <v>0.83942040816326602</v>
      </c>
      <c r="Q55" s="7"/>
    </row>
    <row r="56" spans="1:17" x14ac:dyDescent="0.3">
      <c r="A56" s="1" t="s">
        <v>20</v>
      </c>
      <c r="B56" s="8">
        <f>SQRT(B55)</f>
        <v>0.60726712040156949</v>
      </c>
      <c r="C56" s="8"/>
      <c r="D56" s="8">
        <f t="shared" ref="D56" si="16">SQRT(D55)</f>
        <v>2.537434189811814</v>
      </c>
      <c r="E56" s="8"/>
      <c r="F56" s="8">
        <f t="shared" ref="F56" si="17">SQRT(F55)</f>
        <v>7.1955828061310092E-4</v>
      </c>
      <c r="G56" s="8"/>
      <c r="H56" s="8">
        <f t="shared" ref="H56" si="18">SQRT(H55)</f>
        <v>1.0044482614232257E-3</v>
      </c>
      <c r="I56" s="8"/>
      <c r="J56" s="8">
        <f t="shared" ref="J56" si="19">SQRT(J55)</f>
        <v>7.5199778045502181E-5</v>
      </c>
      <c r="K56" s="8"/>
      <c r="L56" s="8">
        <f t="shared" ref="L56" si="20">SQRT(L55)</f>
        <v>2.457670299517437E-4</v>
      </c>
      <c r="M56" s="8"/>
      <c r="N56" s="8">
        <f t="shared" ref="N56" si="21">SQRT(N55)</f>
        <v>0.36281214569143749</v>
      </c>
      <c r="O56" s="8"/>
      <c r="P56" s="7">
        <f t="shared" ref="P56" si="22">SQRT(P55)</f>
        <v>0.91619889116024689</v>
      </c>
      <c r="Q56" s="7"/>
    </row>
    <row r="57" spans="1:17" x14ac:dyDescent="0.3">
      <c r="A57" s="1" t="s">
        <v>21</v>
      </c>
      <c r="B57" s="7">
        <f>ROUND(B55^2/((B53/50)^2/49+(C53/50)^2/49),0)</f>
        <v>98</v>
      </c>
      <c r="C57" s="7"/>
      <c r="D57" s="7">
        <f t="shared" ref="D57" si="23">ROUND(D55^2/((D53/50)^2/49+(E53/50)^2/49),0)</f>
        <v>92</v>
      </c>
      <c r="E57" s="7"/>
      <c r="F57" s="7">
        <f t="shared" ref="F57" si="24">ROUND(F55^2/((F53/50)^2/49+(G53/50)^2/49),0)</f>
        <v>96</v>
      </c>
      <c r="G57" s="7"/>
      <c r="H57" s="7">
        <f t="shared" ref="H57" si="25">ROUND(H55^2/((H53/50)^2/49+(I53/50)^2/49),0)</f>
        <v>91</v>
      </c>
      <c r="I57" s="7"/>
      <c r="J57" s="7">
        <f t="shared" ref="J57" si="26">ROUND(J55^2/((J53/50)^2/49+(K53/50)^2/49),0)</f>
        <v>86</v>
      </c>
      <c r="K57" s="7"/>
      <c r="L57" s="7">
        <f t="shared" ref="L57" si="27">ROUND(L55^2/((L53/50)^2/49+(M53/50)^2/49),0)</f>
        <v>94</v>
      </c>
      <c r="M57" s="7"/>
      <c r="N57" s="7">
        <f t="shared" ref="N57" si="28">ROUND(N55^2/((N53/50)^2/49+(O53/50)^2/49),0)</f>
        <v>98</v>
      </c>
      <c r="O57" s="7"/>
      <c r="P57" s="7">
        <f t="shared" ref="P57" si="29">ROUND(P55^2/((P53/50)^2/49+(Q53/50)^2/49),0)</f>
        <v>97</v>
      </c>
      <c r="Q57" s="7"/>
    </row>
    <row r="58" spans="1:17" x14ac:dyDescent="0.3">
      <c r="A58" s="1" t="s">
        <v>22</v>
      </c>
      <c r="B58" s="7">
        <f>_xlfn.T.INV.2T(0.05,B57)</f>
        <v>1.9844674545084788</v>
      </c>
      <c r="C58" s="7"/>
      <c r="D58" s="7">
        <f t="shared" ref="D58" si="30">_xlfn.T.INV.2T(0.05,D57)</f>
        <v>1.9860863169511298</v>
      </c>
      <c r="E58" s="7"/>
      <c r="F58" s="7">
        <f t="shared" ref="F58" si="31">_xlfn.T.INV.2T(0.05,F57)</f>
        <v>1.9849843115224561</v>
      </c>
      <c r="G58" s="7"/>
      <c r="H58" s="7">
        <f t="shared" ref="H58" si="32">_xlfn.T.INV.2T(0.05,H57)</f>
        <v>1.9863771544186202</v>
      </c>
      <c r="I58" s="7"/>
      <c r="J58" s="7">
        <f t="shared" ref="J58" si="33">_xlfn.T.INV.2T(0.05,J57)</f>
        <v>1.987934206239018</v>
      </c>
      <c r="K58" s="7"/>
      <c r="L58" s="7">
        <f t="shared" ref="L58" si="34">_xlfn.T.INV.2T(0.05,L57)</f>
        <v>1.9855234418666059</v>
      </c>
      <c r="M58" s="7"/>
      <c r="N58" s="7">
        <f t="shared" ref="N58" si="35">_xlfn.T.INV.2T(0.05,N57)</f>
        <v>1.9844674545084788</v>
      </c>
      <c r="O58" s="7"/>
      <c r="P58" s="7">
        <f t="shared" ref="P58" si="36">_xlfn.T.INV.2T(0.05,P57)</f>
        <v>1.9847231860139838</v>
      </c>
      <c r="Q58" s="7"/>
    </row>
    <row r="59" spans="1:17" ht="15" thickBot="1" x14ac:dyDescent="0.35">
      <c r="A59" s="1" t="s">
        <v>23</v>
      </c>
      <c r="B59" s="11">
        <f>B54-B56*B58</f>
        <v>22.942491176826803</v>
      </c>
      <c r="C59" s="12">
        <f>B54+B56*B58</f>
        <v>25.352694850086795</v>
      </c>
      <c r="D59" s="13">
        <f t="shared" ref="D59" si="37">D54-D56*D58</f>
        <v>-53.539321470978507</v>
      </c>
      <c r="E59" s="14">
        <f t="shared" ref="E59" si="38">D54+D56*D58</f>
        <v>-43.460194821880066</v>
      </c>
      <c r="F59" s="11">
        <f t="shared" ref="F59" si="39">F54-F56*F58</f>
        <v>-1.4915136924214062E-2</v>
      </c>
      <c r="G59" s="12">
        <f t="shared" ref="G59" si="40">F54+F56*F58</f>
        <v>-1.2058513127727905E-2</v>
      </c>
      <c r="H59" s="13">
        <f t="shared" ref="H59" si="41">H54-H56*H58</f>
        <v>-8.0917372539187314E-3</v>
      </c>
      <c r="I59" s="14">
        <f t="shared" ref="I59" si="42">H54+H56*H58</f>
        <v>-4.1013110953455369E-3</v>
      </c>
      <c r="J59" s="11">
        <f t="shared" ref="J59" si="43">J54-J56*J58</f>
        <v>1.3980782932103628E-3</v>
      </c>
      <c r="K59" s="12">
        <f t="shared" ref="K59" si="44">J54+J56*J58</f>
        <v>1.6970627153668344E-3</v>
      </c>
      <c r="L59" s="13">
        <f t="shared" ref="L59" si="45">L54-L56*L58</f>
        <v>-4.2247017278272377E-3</v>
      </c>
      <c r="M59" s="14">
        <f t="shared" ref="M59" si="46">L54+L56*L58</f>
        <v>-3.2487493294129986E-3</v>
      </c>
      <c r="N59" s="11">
        <f t="shared" ref="N59" si="47">N54-N56*N58</f>
        <v>0.22001110477495323</v>
      </c>
      <c r="O59" s="12">
        <f t="shared" ref="O59" si="48">N54+N56*N58</f>
        <v>1.6599888952250459</v>
      </c>
      <c r="P59" s="13">
        <f t="shared" ref="P59" si="49">P54-P56*P58</f>
        <v>-2.9984011822860444</v>
      </c>
      <c r="Q59" s="14">
        <f t="shared" ref="Q59" si="50">P54+P56*P58</f>
        <v>0.6384011822860447</v>
      </c>
    </row>
    <row r="60" spans="1:17" x14ac:dyDescent="0.3">
      <c r="B60" s="10" t="s">
        <v>24</v>
      </c>
      <c r="C60" s="10"/>
      <c r="D60" s="9" t="s">
        <v>25</v>
      </c>
      <c r="E60" s="9"/>
      <c r="F60" s="10" t="s">
        <v>26</v>
      </c>
      <c r="G60" s="10"/>
      <c r="H60" s="9" t="s">
        <v>27</v>
      </c>
      <c r="I60" s="9"/>
      <c r="J60" s="10" t="s">
        <v>28</v>
      </c>
      <c r="K60" s="10"/>
      <c r="L60" s="9" t="s">
        <v>29</v>
      </c>
      <c r="M60" s="9"/>
      <c r="N60" s="10" t="s">
        <v>30</v>
      </c>
      <c r="O60" s="10"/>
      <c r="P60" s="9" t="s">
        <v>31</v>
      </c>
      <c r="Q60" s="9"/>
    </row>
  </sheetData>
  <mergeCells count="48">
    <mergeCell ref="N54:O54"/>
    <mergeCell ref="P54:Q54"/>
    <mergeCell ref="B55:C55"/>
    <mergeCell ref="D55:E55"/>
    <mergeCell ref="F55:G55"/>
    <mergeCell ref="H55:I55"/>
    <mergeCell ref="J55:K55"/>
    <mergeCell ref="L55:M55"/>
    <mergeCell ref="N55:O55"/>
    <mergeCell ref="P55:Q55"/>
    <mergeCell ref="B54:C54"/>
    <mergeCell ref="D54:E54"/>
    <mergeCell ref="F54:G54"/>
    <mergeCell ref="H54:I54"/>
    <mergeCell ref="J54:K54"/>
    <mergeCell ref="L54:M54"/>
    <mergeCell ref="N56:O56"/>
    <mergeCell ref="P56:Q56"/>
    <mergeCell ref="B57:C57"/>
    <mergeCell ref="D57:E57"/>
    <mergeCell ref="F57:G57"/>
    <mergeCell ref="H57:I57"/>
    <mergeCell ref="J57:K57"/>
    <mergeCell ref="L57:M57"/>
    <mergeCell ref="N57:O57"/>
    <mergeCell ref="P57:Q57"/>
    <mergeCell ref="B56:C56"/>
    <mergeCell ref="D56:E56"/>
    <mergeCell ref="F56:G56"/>
    <mergeCell ref="H56:I56"/>
    <mergeCell ref="J56:K56"/>
    <mergeCell ref="L56:M56"/>
    <mergeCell ref="N58:O58"/>
    <mergeCell ref="P58:Q58"/>
    <mergeCell ref="B60:C60"/>
    <mergeCell ref="D60:E60"/>
    <mergeCell ref="F60:G60"/>
    <mergeCell ref="H60:I60"/>
    <mergeCell ref="J60:K60"/>
    <mergeCell ref="L60:M60"/>
    <mergeCell ref="P60:Q60"/>
    <mergeCell ref="N60:O60"/>
    <mergeCell ref="B58:C58"/>
    <mergeCell ref="D58:E58"/>
    <mergeCell ref="F58:G58"/>
    <mergeCell ref="H58:I58"/>
    <mergeCell ref="J58:K58"/>
    <mergeCell ref="L58:M58"/>
  </mergeCells>
  <pageMargins left="0.7" right="0.7" top="0.75" bottom="0.75" header="0.3" footer="0.3"/>
  <ignoredErrors>
    <ignoredError sqref="C59 E59 I59 G59 M59 K59 O5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Abed</dc:creator>
  <cp:lastModifiedBy>Sajjad Abed</cp:lastModifiedBy>
  <dcterms:created xsi:type="dcterms:W3CDTF">2022-07-25T08:28:24Z</dcterms:created>
  <dcterms:modified xsi:type="dcterms:W3CDTF">2022-07-25T08:38:37Z</dcterms:modified>
</cp:coreProperties>
</file>