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M:\Corporate\Merchandising-Purchasing-Marketing\2018 T&amp;R FALL PLANNING\UNDER ARMOUR\2018 FALL UNDER ARMOUR ASSORTMENT\"/>
    </mc:Choice>
  </mc:AlternateContent>
  <bookViews>
    <workbookView xWindow="0" yWindow="0" windowWidth="17280" windowHeight="6735" activeTab="2"/>
  </bookViews>
  <sheets>
    <sheet name="Instructions" sheetId="1" r:id="rId1"/>
    <sheet name="Styles" sheetId="2" r:id="rId2"/>
    <sheet name="Colors" sheetId="3" r:id="rId3"/>
    <sheet name="Sheet1" sheetId="5" state="hidden" r:id="rId4"/>
    <sheet name="Lists" sheetId="4" state="hidden" r:id="rId5"/>
  </sheets>
  <externalReferences>
    <externalReference r:id="rId6"/>
  </externalReferences>
  <definedNames>
    <definedName name="_xlnm._FilterDatabase" localSheetId="2" hidden="1">Colors!$A$1:$T$380</definedName>
    <definedName name="_xlnm._FilterDatabase" localSheetId="3" hidden="1">Sheet1!$A$1:$A$48</definedName>
    <definedName name="_xlnm._FilterDatabase" localSheetId="1" hidden="1">Styles!$A$1:$S$89</definedName>
    <definedName name="Accessories">Lists!$H$2:$H$3</definedName>
    <definedName name="Bags">Lists!$I$2:$I$11</definedName>
    <definedName name="Bottoms">Lists!$J$2:$J$4</definedName>
    <definedName name="Category">Lists!$C$1:$C$14</definedName>
    <definedName name="Color_Family">Lists!$V$2:$V$39</definedName>
    <definedName name="Fleece">Lists!$K$2</definedName>
    <definedName name="GarmentFit">Lists!$E$1:$E$11</definedName>
    <definedName name="Gender">Lists!$A$1:$A$5</definedName>
    <definedName name="Hats">Lists!$L$2:$L$10</definedName>
    <definedName name="Kids">Lists!$M$2:$M$3</definedName>
    <definedName name="Knits_Layering">Lists!$N$2:$N$3</definedName>
    <definedName name="Outerwear">Lists!$O$2:$O$8</definedName>
    <definedName name="Polos">Lists!$P$2:$P$3</definedName>
    <definedName name="_xlnm.Print_Area" localSheetId="2">Colors!$C$1:$I$309</definedName>
    <definedName name="_xlnm.Print_Area" localSheetId="0">Instructions!$A$1:$V$60</definedName>
    <definedName name="SizeRange">Lists!$F$1:$F$45</definedName>
    <definedName name="Status">Lists!$B$1:$B$7</definedName>
    <definedName name="SubCategories">Lists!$C$16:$C$31</definedName>
    <definedName name="Sweaters">Lists!$Q$2:$Q$3</definedName>
    <definedName name="Sweatshirts">Lists!$R$2:$R$3</definedName>
    <definedName name="T_Shirts">Lists!$S$2:$S$4</definedName>
    <definedName name="ubCategories">Lists!$C$17:$C$31</definedName>
    <definedName name="Wovens">Lists!$T$2:$T$4</definedName>
    <definedName name="YN">Lists!$D$1:$D$3</definedName>
  </definedNames>
  <calcPr calcId="152511"/>
</workbook>
</file>

<file path=xl/calcChain.xml><?xml version="1.0" encoding="utf-8"?>
<calcChain xmlns="http://schemas.openxmlformats.org/spreadsheetml/2006/main">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O2" i="3" l="1"/>
  <c r="L2" i="3"/>
  <c r="E175" i="3"/>
  <c r="D175" i="3"/>
  <c r="E174" i="3"/>
  <c r="D174" i="3"/>
  <c r="E173" i="3"/>
  <c r="D173" i="3"/>
  <c r="B175" i="3"/>
  <c r="A175" i="3"/>
  <c r="B174" i="3"/>
  <c r="A174" i="3"/>
  <c r="B173" i="3"/>
  <c r="A173" i="3"/>
  <c r="E125" i="3"/>
  <c r="D125" i="3"/>
  <c r="B125" i="3"/>
  <c r="A125" i="3"/>
  <c r="D270" i="3"/>
  <c r="E270" i="3"/>
  <c r="D271" i="3"/>
  <c r="E271" i="3"/>
  <c r="D272" i="3"/>
  <c r="E272" i="3"/>
  <c r="A270" i="3"/>
  <c r="B270" i="3"/>
  <c r="A271" i="3"/>
  <c r="B271" i="3"/>
  <c r="A272" i="3"/>
  <c r="B272" i="3"/>
  <c r="E266" i="3"/>
  <c r="D266" i="3"/>
  <c r="B266" i="3"/>
  <c r="A266" i="3"/>
  <c r="L380" i="3" l="1"/>
  <c r="O380" i="3"/>
  <c r="E45" i="3"/>
  <c r="D45" i="3"/>
  <c r="E44" i="3"/>
  <c r="D44" i="3"/>
  <c r="B45" i="3"/>
  <c r="A45" i="3"/>
  <c r="B44" i="3"/>
  <c r="A44" i="3"/>
  <c r="E214" i="3"/>
  <c r="D214" i="3"/>
  <c r="B214" i="3"/>
  <c r="A214"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A303" i="3"/>
  <c r="A304" i="3"/>
  <c r="A305" i="3"/>
  <c r="A306" i="3"/>
  <c r="A307" i="3"/>
  <c r="A308" i="3"/>
  <c r="A309" i="3"/>
  <c r="A310" i="3"/>
  <c r="A311" i="3"/>
  <c r="E8" i="3" l="1"/>
  <c r="E258" i="3"/>
  <c r="E259" i="3"/>
  <c r="E263" i="3"/>
  <c r="E262" i="3"/>
  <c r="E260" i="3"/>
  <c r="E261" i="3"/>
  <c r="A8" i="3"/>
  <c r="A258" i="3"/>
  <c r="A259" i="3"/>
  <c r="A263" i="3"/>
  <c r="A262" i="3"/>
  <c r="A260" i="3"/>
  <c r="A261" i="3"/>
  <c r="A290" i="3"/>
  <c r="A291" i="3"/>
  <c r="A292" i="3"/>
  <c r="A293" i="3"/>
  <c r="A294" i="3"/>
  <c r="A295" i="3"/>
  <c r="A296" i="3"/>
  <c r="A297" i="3"/>
  <c r="A298" i="3"/>
  <c r="A301" i="3"/>
  <c r="A302" i="3"/>
  <c r="E3" i="3"/>
  <c r="E4" i="3"/>
  <c r="E5" i="3"/>
  <c r="E6" i="3"/>
  <c r="E7"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6" i="3"/>
  <c r="E47" i="3"/>
  <c r="E48" i="3"/>
  <c r="E49" i="3"/>
  <c r="E50" i="3"/>
  <c r="E51" i="3"/>
  <c r="E52" i="3"/>
  <c r="E59" i="3"/>
  <c r="E60" i="3"/>
  <c r="E61" i="3"/>
  <c r="E62" i="3"/>
  <c r="E63" i="3"/>
  <c r="E64" i="3"/>
  <c r="E65" i="3"/>
  <c r="E66" i="3"/>
  <c r="E67" i="3"/>
  <c r="E68" i="3"/>
  <c r="E69" i="3"/>
  <c r="E70" i="3"/>
  <c r="E71" i="3"/>
  <c r="E72" i="3"/>
  <c r="E73" i="3"/>
  <c r="E74" i="3"/>
  <c r="E75" i="3"/>
  <c r="E76" i="3"/>
  <c r="E77" i="3"/>
  <c r="E78" i="3"/>
  <c r="E79" i="3"/>
  <c r="E80" i="3"/>
  <c r="E85" i="3"/>
  <c r="E86" i="3"/>
  <c r="E81" i="3"/>
  <c r="E82" i="3"/>
  <c r="E83" i="3"/>
  <c r="E84" i="3"/>
  <c r="E93" i="3"/>
  <c r="E98" i="3"/>
  <c r="E99" i="3"/>
  <c r="E94" i="3"/>
  <c r="E95" i="3"/>
  <c r="E96" i="3"/>
  <c r="E97" i="3"/>
  <c r="E106" i="3"/>
  <c r="E107" i="3"/>
  <c r="E108" i="3"/>
  <c r="E109" i="3"/>
  <c r="E110" i="3"/>
  <c r="E111" i="3"/>
  <c r="E112" i="3"/>
  <c r="E113" i="3"/>
  <c r="E114" i="3"/>
  <c r="E11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6" i="3"/>
  <c r="E177" i="3"/>
  <c r="E178" i="3"/>
  <c r="E179" i="3"/>
  <c r="E180" i="3"/>
  <c r="E181" i="3"/>
  <c r="E182" i="3"/>
  <c r="E183" i="3"/>
  <c r="E184" i="3"/>
  <c r="E185" i="3"/>
  <c r="E186" i="3"/>
  <c r="E187" i="3"/>
  <c r="E188" i="3"/>
  <c r="E189" i="3"/>
  <c r="E190" i="3"/>
  <c r="E191" i="3"/>
  <c r="E192" i="3"/>
  <c r="E193" i="3"/>
  <c r="E194" i="3"/>
  <c r="E196" i="3"/>
  <c r="E197" i="3"/>
  <c r="E198" i="3"/>
  <c r="E199" i="3"/>
  <c r="E200" i="3"/>
  <c r="E201" i="3"/>
  <c r="E202" i="3"/>
  <c r="E203" i="3"/>
  <c r="E204" i="3"/>
  <c r="E208" i="3"/>
  <c r="E209" i="3"/>
  <c r="E210" i="3"/>
  <c r="E211" i="3"/>
  <c r="E212" i="3"/>
  <c r="E213" i="3"/>
  <c r="E215" i="3"/>
  <c r="E216" i="3"/>
  <c r="E217" i="3"/>
  <c r="E218" i="3"/>
  <c r="E219" i="3"/>
  <c r="E220" i="3"/>
  <c r="E221" i="3"/>
  <c r="E222" i="3"/>
  <c r="E223" i="3"/>
  <c r="E224" i="3"/>
  <c r="E225" i="3"/>
  <c r="E226" i="3"/>
  <c r="E227" i="3"/>
  <c r="E228" i="3"/>
  <c r="E229" i="3"/>
  <c r="E230" i="3"/>
  <c r="E231" i="3"/>
  <c r="E232" i="3"/>
  <c r="E9" i="3"/>
  <c r="E11" i="3"/>
  <c r="E10" i="3"/>
  <c r="E53" i="3"/>
  <c r="E54" i="3"/>
  <c r="E55" i="3"/>
  <c r="E57" i="3"/>
  <c r="E56" i="3"/>
  <c r="E58" i="3"/>
  <c r="E116" i="3"/>
  <c r="E117" i="3"/>
  <c r="E118" i="3"/>
  <c r="E119" i="3"/>
  <c r="E121" i="3"/>
  <c r="E120" i="3"/>
  <c r="E122" i="3"/>
  <c r="E124" i="3"/>
  <c r="E123" i="3"/>
  <c r="E195" i="3"/>
  <c r="E233" i="3"/>
  <c r="E236" i="3"/>
  <c r="E234" i="3"/>
  <c r="E235" i="3"/>
  <c r="E237" i="3"/>
  <c r="E238" i="3"/>
  <c r="E243" i="3"/>
  <c r="E242" i="3"/>
  <c r="E239" i="3"/>
  <c r="E241" i="3"/>
  <c r="E240" i="3"/>
  <c r="E244" i="3"/>
  <c r="E245" i="3"/>
  <c r="E247" i="3"/>
  <c r="E246" i="3"/>
  <c r="E248" i="3"/>
  <c r="E249" i="3"/>
  <c r="E252" i="3"/>
  <c r="E250" i="3"/>
  <c r="E251" i="3"/>
  <c r="E255" i="3"/>
  <c r="E256" i="3"/>
  <c r="E257" i="3"/>
  <c r="E269" i="3"/>
  <c r="E273" i="3"/>
  <c r="E253" i="3"/>
  <c r="E254" i="3"/>
  <c r="E264" i="3"/>
  <c r="E265" i="3"/>
  <c r="E267" i="3"/>
  <c r="E268" i="3"/>
  <c r="E206" i="3"/>
  <c r="E207" i="3"/>
  <c r="E205" i="3"/>
  <c r="E274" i="3"/>
  <c r="E275" i="3"/>
  <c r="E278" i="3"/>
  <c r="E276" i="3"/>
  <c r="E277" i="3"/>
  <c r="E279" i="3"/>
  <c r="E280" i="3"/>
  <c r="E281" i="3"/>
  <c r="E100" i="3"/>
  <c r="E102" i="3"/>
  <c r="E101" i="3"/>
  <c r="E105" i="3"/>
  <c r="E104" i="3"/>
  <c r="E103" i="3"/>
  <c r="E87" i="3"/>
  <c r="E89" i="3"/>
  <c r="E88" i="3"/>
  <c r="E92" i="3"/>
  <c r="E91" i="3"/>
  <c r="E90" i="3"/>
  <c r="D3" i="3"/>
  <c r="D4" i="3"/>
  <c r="D5" i="3"/>
  <c r="D6" i="3"/>
  <c r="D7"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6" i="3"/>
  <c r="D47" i="3"/>
  <c r="D48" i="3"/>
  <c r="D49" i="3"/>
  <c r="D50" i="3"/>
  <c r="D51" i="3"/>
  <c r="D52" i="3"/>
  <c r="D59" i="3"/>
  <c r="D60" i="3"/>
  <c r="D61" i="3"/>
  <c r="D62" i="3"/>
  <c r="D63" i="3"/>
  <c r="D64" i="3"/>
  <c r="D65" i="3"/>
  <c r="D66" i="3"/>
  <c r="D67" i="3"/>
  <c r="D68" i="3"/>
  <c r="D69" i="3"/>
  <c r="D70" i="3"/>
  <c r="D71" i="3"/>
  <c r="D72" i="3"/>
  <c r="D73" i="3"/>
  <c r="D74" i="3"/>
  <c r="D75" i="3"/>
  <c r="D76" i="3"/>
  <c r="D77" i="3"/>
  <c r="D78" i="3"/>
  <c r="D79" i="3"/>
  <c r="D80" i="3"/>
  <c r="D85" i="3"/>
  <c r="D86" i="3"/>
  <c r="D81" i="3"/>
  <c r="D82" i="3"/>
  <c r="D83" i="3"/>
  <c r="D84" i="3"/>
  <c r="D93" i="3"/>
  <c r="D98" i="3"/>
  <c r="D99" i="3"/>
  <c r="D94" i="3"/>
  <c r="D95" i="3"/>
  <c r="D96" i="3"/>
  <c r="D97" i="3"/>
  <c r="D106" i="3"/>
  <c r="D107" i="3"/>
  <c r="D108" i="3"/>
  <c r="D109" i="3"/>
  <c r="D110" i="3"/>
  <c r="D111" i="3"/>
  <c r="D112" i="3"/>
  <c r="D113" i="3"/>
  <c r="D114" i="3"/>
  <c r="D11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6" i="3"/>
  <c r="D177" i="3"/>
  <c r="D178" i="3"/>
  <c r="D179" i="3"/>
  <c r="D180" i="3"/>
  <c r="D181" i="3"/>
  <c r="D182" i="3"/>
  <c r="D183" i="3"/>
  <c r="D184" i="3"/>
  <c r="D185" i="3"/>
  <c r="D186" i="3"/>
  <c r="D187" i="3"/>
  <c r="D188" i="3"/>
  <c r="D189" i="3"/>
  <c r="D190" i="3"/>
  <c r="D191" i="3"/>
  <c r="D192" i="3"/>
  <c r="D193" i="3"/>
  <c r="D194" i="3"/>
  <c r="D196" i="3"/>
  <c r="D197" i="3"/>
  <c r="D198" i="3"/>
  <c r="D199" i="3"/>
  <c r="D200" i="3"/>
  <c r="D201" i="3"/>
  <c r="D202" i="3"/>
  <c r="D203" i="3"/>
  <c r="D204" i="3"/>
  <c r="D208" i="3"/>
  <c r="D209" i="3"/>
  <c r="D210" i="3"/>
  <c r="D211" i="3"/>
  <c r="D212" i="3"/>
  <c r="D213" i="3"/>
  <c r="D215" i="3"/>
  <c r="D216" i="3"/>
  <c r="D217" i="3"/>
  <c r="D218" i="3"/>
  <c r="D219" i="3"/>
  <c r="D220" i="3"/>
  <c r="D221" i="3"/>
  <c r="D222" i="3"/>
  <c r="D223" i="3"/>
  <c r="D224" i="3"/>
  <c r="D225" i="3"/>
  <c r="D226" i="3"/>
  <c r="D227" i="3"/>
  <c r="D228" i="3"/>
  <c r="D229" i="3"/>
  <c r="D230" i="3"/>
  <c r="D231" i="3"/>
  <c r="D232" i="3"/>
  <c r="D9" i="3"/>
  <c r="D11" i="3"/>
  <c r="D10" i="3"/>
  <c r="D53" i="3"/>
  <c r="D54" i="3"/>
  <c r="D55" i="3"/>
  <c r="D57" i="3"/>
  <c r="D56" i="3"/>
  <c r="D58" i="3"/>
  <c r="D116" i="3"/>
  <c r="D117" i="3"/>
  <c r="D118" i="3"/>
  <c r="D119" i="3"/>
  <c r="D121" i="3"/>
  <c r="D120" i="3"/>
  <c r="D122" i="3"/>
  <c r="D124" i="3"/>
  <c r="D123" i="3"/>
  <c r="D195" i="3"/>
  <c r="D233" i="3"/>
  <c r="D236" i="3"/>
  <c r="D234" i="3"/>
  <c r="D235" i="3"/>
  <c r="D237" i="3"/>
  <c r="D238" i="3"/>
  <c r="D243" i="3"/>
  <c r="D242" i="3"/>
  <c r="D239" i="3"/>
  <c r="D241" i="3"/>
  <c r="D240" i="3"/>
  <c r="D244" i="3"/>
  <c r="D245" i="3"/>
  <c r="D247" i="3"/>
  <c r="D246" i="3"/>
  <c r="D248" i="3"/>
  <c r="D249" i="3"/>
  <c r="D252" i="3"/>
  <c r="D250" i="3"/>
  <c r="D251" i="3"/>
  <c r="D255" i="3"/>
  <c r="D256" i="3"/>
  <c r="D257" i="3"/>
  <c r="D269" i="3"/>
  <c r="D273" i="3"/>
  <c r="D253" i="3"/>
  <c r="D254" i="3"/>
  <c r="D264" i="3"/>
  <c r="D265" i="3"/>
  <c r="D267" i="3"/>
  <c r="D268" i="3"/>
  <c r="D206" i="3"/>
  <c r="D207" i="3"/>
  <c r="D205" i="3"/>
  <c r="D274" i="3"/>
  <c r="D275" i="3"/>
  <c r="D278" i="3"/>
  <c r="D276" i="3"/>
  <c r="D277" i="3"/>
  <c r="D279" i="3"/>
  <c r="D280" i="3"/>
  <c r="D100" i="3"/>
  <c r="D102" i="3"/>
  <c r="D101" i="3"/>
  <c r="D105" i="3"/>
  <c r="D104" i="3"/>
  <c r="D103" i="3"/>
  <c r="D87" i="3"/>
  <c r="D89" i="3"/>
  <c r="D88" i="3"/>
  <c r="D92" i="3"/>
  <c r="D91" i="3"/>
  <c r="D90" i="3"/>
  <c r="B3" i="3"/>
  <c r="B4" i="3"/>
  <c r="B5" i="3"/>
  <c r="B6" i="3"/>
  <c r="B7"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6" i="3"/>
  <c r="B47" i="3"/>
  <c r="B48" i="3"/>
  <c r="B49" i="3"/>
  <c r="B50" i="3"/>
  <c r="B51" i="3"/>
  <c r="B52" i="3"/>
  <c r="B59" i="3"/>
  <c r="B60" i="3"/>
  <c r="B61" i="3"/>
  <c r="B62" i="3"/>
  <c r="B63" i="3"/>
  <c r="B64" i="3"/>
  <c r="B65" i="3"/>
  <c r="B66" i="3"/>
  <c r="B67" i="3"/>
  <c r="B68" i="3"/>
  <c r="B69" i="3"/>
  <c r="B70" i="3"/>
  <c r="B71" i="3"/>
  <c r="B72" i="3"/>
  <c r="B73" i="3"/>
  <c r="B74" i="3"/>
  <c r="B75" i="3"/>
  <c r="B76" i="3"/>
  <c r="B77" i="3"/>
  <c r="B78" i="3"/>
  <c r="B79" i="3"/>
  <c r="B80" i="3"/>
  <c r="B85" i="3"/>
  <c r="B86" i="3"/>
  <c r="B81" i="3"/>
  <c r="B82" i="3"/>
  <c r="B83" i="3"/>
  <c r="B84" i="3"/>
  <c r="B93" i="3"/>
  <c r="B98" i="3"/>
  <c r="B99" i="3"/>
  <c r="B94" i="3"/>
  <c r="B95" i="3"/>
  <c r="B96" i="3"/>
  <c r="B97" i="3"/>
  <c r="B106" i="3"/>
  <c r="B107" i="3"/>
  <c r="B108" i="3"/>
  <c r="B109" i="3"/>
  <c r="B110" i="3"/>
  <c r="B111" i="3"/>
  <c r="B112" i="3"/>
  <c r="B113" i="3"/>
  <c r="B114" i="3"/>
  <c r="B11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6" i="3"/>
  <c r="B177" i="3"/>
  <c r="B178" i="3"/>
  <c r="B179" i="3"/>
  <c r="B180" i="3"/>
  <c r="B181" i="3"/>
  <c r="B182" i="3"/>
  <c r="B183" i="3"/>
  <c r="B184" i="3"/>
  <c r="B185" i="3"/>
  <c r="B186" i="3"/>
  <c r="B187" i="3"/>
  <c r="B188" i="3"/>
  <c r="B189" i="3"/>
  <c r="B190" i="3"/>
  <c r="B191" i="3"/>
  <c r="B192" i="3"/>
  <c r="B193" i="3"/>
  <c r="B194" i="3"/>
  <c r="B196" i="3"/>
  <c r="B197" i="3"/>
  <c r="B198" i="3"/>
  <c r="B199" i="3"/>
  <c r="B200" i="3"/>
  <c r="B201" i="3"/>
  <c r="B202" i="3"/>
  <c r="B203" i="3"/>
  <c r="B204" i="3"/>
  <c r="B208" i="3"/>
  <c r="B209" i="3"/>
  <c r="B210" i="3"/>
  <c r="B211" i="3"/>
  <c r="B212" i="3"/>
  <c r="B213" i="3"/>
  <c r="B215" i="3"/>
  <c r="B216" i="3"/>
  <c r="B217" i="3"/>
  <c r="B218" i="3"/>
  <c r="B219" i="3"/>
  <c r="B220" i="3"/>
  <c r="B221" i="3"/>
  <c r="B222" i="3"/>
  <c r="B223" i="3"/>
  <c r="B224" i="3"/>
  <c r="B225" i="3"/>
  <c r="B226" i="3"/>
  <c r="B227" i="3"/>
  <c r="B228" i="3"/>
  <c r="B229" i="3"/>
  <c r="B230" i="3"/>
  <c r="B231" i="3"/>
  <c r="B232" i="3"/>
  <c r="B9" i="3"/>
  <c r="B11" i="3"/>
  <c r="B10" i="3"/>
  <c r="B53" i="3"/>
  <c r="B54" i="3"/>
  <c r="B55" i="3"/>
  <c r="B57" i="3"/>
  <c r="B56" i="3"/>
  <c r="B58" i="3"/>
  <c r="B116" i="3"/>
  <c r="B117" i="3"/>
  <c r="B118" i="3"/>
  <c r="B119" i="3"/>
  <c r="B121" i="3"/>
  <c r="B120" i="3"/>
  <c r="B122" i="3"/>
  <c r="B124" i="3"/>
  <c r="B123" i="3"/>
  <c r="B195" i="3"/>
  <c r="B233" i="3"/>
  <c r="B236" i="3"/>
  <c r="B234" i="3"/>
  <c r="B235" i="3"/>
  <c r="B237" i="3"/>
  <c r="B238" i="3"/>
  <c r="B243" i="3"/>
  <c r="B242" i="3"/>
  <c r="B239" i="3"/>
  <c r="B241" i="3"/>
  <c r="B240" i="3"/>
  <c r="B244" i="3"/>
  <c r="B245" i="3"/>
  <c r="B247" i="3"/>
  <c r="B246" i="3"/>
  <c r="B248" i="3"/>
  <c r="B249" i="3"/>
  <c r="B252" i="3"/>
  <c r="B250" i="3"/>
  <c r="B251" i="3"/>
  <c r="B255" i="3"/>
  <c r="B256" i="3"/>
  <c r="B257" i="3"/>
  <c r="B269" i="3"/>
  <c r="B273" i="3"/>
  <c r="B253" i="3"/>
  <c r="B254" i="3"/>
  <c r="B264" i="3"/>
  <c r="B265" i="3"/>
  <c r="B267" i="3"/>
  <c r="B268" i="3"/>
  <c r="B206" i="3"/>
  <c r="B207" i="3"/>
  <c r="B205" i="3"/>
  <c r="B274" i="3"/>
  <c r="B275" i="3"/>
  <c r="B278" i="3"/>
  <c r="B276" i="3"/>
  <c r="B277" i="3"/>
  <c r="B279" i="3"/>
  <c r="B280" i="3"/>
  <c r="B100" i="3"/>
  <c r="B102" i="3"/>
  <c r="B101" i="3"/>
  <c r="B105" i="3"/>
  <c r="B104" i="3"/>
  <c r="B103" i="3"/>
  <c r="B87" i="3"/>
  <c r="B89" i="3"/>
  <c r="B88" i="3"/>
  <c r="B92" i="3"/>
  <c r="B91" i="3"/>
  <c r="B90" i="3"/>
  <c r="A3" i="3"/>
  <c r="A4" i="3"/>
  <c r="A5" i="3"/>
  <c r="A6" i="3"/>
  <c r="A7"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6" i="3"/>
  <c r="A47" i="3"/>
  <c r="A48" i="3"/>
  <c r="A49" i="3"/>
  <c r="A50" i="3"/>
  <c r="A51" i="3"/>
  <c r="A52" i="3"/>
  <c r="A59" i="3"/>
  <c r="A60" i="3"/>
  <c r="A61" i="3"/>
  <c r="A62" i="3"/>
  <c r="A63" i="3"/>
  <c r="A64" i="3"/>
  <c r="A65" i="3"/>
  <c r="A66" i="3"/>
  <c r="A67" i="3"/>
  <c r="A68" i="3"/>
  <c r="A69" i="3"/>
  <c r="A70" i="3"/>
  <c r="A71" i="3"/>
  <c r="A72" i="3"/>
  <c r="A73" i="3"/>
  <c r="A74" i="3"/>
  <c r="A75" i="3"/>
  <c r="A76" i="3"/>
  <c r="A77" i="3"/>
  <c r="A78" i="3"/>
  <c r="A79" i="3"/>
  <c r="A80" i="3"/>
  <c r="A85" i="3"/>
  <c r="A86" i="3"/>
  <c r="A81" i="3"/>
  <c r="A82" i="3"/>
  <c r="A83" i="3"/>
  <c r="A84" i="3"/>
  <c r="A93" i="3"/>
  <c r="A98" i="3"/>
  <c r="A99" i="3"/>
  <c r="A94" i="3"/>
  <c r="A95" i="3"/>
  <c r="A96" i="3"/>
  <c r="A97" i="3"/>
  <c r="A106" i="3"/>
  <c r="A107" i="3"/>
  <c r="A108" i="3"/>
  <c r="A109" i="3"/>
  <c r="A110" i="3"/>
  <c r="A111" i="3"/>
  <c r="A112" i="3"/>
  <c r="A113" i="3"/>
  <c r="A114" i="3"/>
  <c r="A11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6" i="3"/>
  <c r="A177" i="3"/>
  <c r="A178" i="3"/>
  <c r="A179" i="3"/>
  <c r="A180" i="3"/>
  <c r="A181" i="3"/>
  <c r="A182" i="3"/>
  <c r="A183" i="3"/>
  <c r="A184" i="3"/>
  <c r="A185" i="3"/>
  <c r="A186" i="3"/>
  <c r="A187" i="3"/>
  <c r="A188" i="3"/>
  <c r="A189" i="3"/>
  <c r="A190" i="3"/>
  <c r="A191" i="3"/>
  <c r="A192" i="3"/>
  <c r="A193" i="3"/>
  <c r="A194" i="3"/>
  <c r="A196" i="3"/>
  <c r="A197" i="3"/>
  <c r="A198" i="3"/>
  <c r="A199" i="3"/>
  <c r="A200" i="3"/>
  <c r="A201" i="3"/>
  <c r="A202" i="3"/>
  <c r="A203" i="3"/>
  <c r="A204" i="3"/>
  <c r="A208" i="3"/>
  <c r="A209" i="3"/>
  <c r="A210" i="3"/>
  <c r="A211" i="3"/>
  <c r="A212" i="3"/>
  <c r="A213" i="3"/>
  <c r="A215" i="3"/>
  <c r="A216" i="3"/>
  <c r="A217" i="3"/>
  <c r="A218" i="3"/>
  <c r="A219" i="3"/>
  <c r="A220" i="3"/>
  <c r="A221" i="3"/>
  <c r="A222" i="3"/>
  <c r="A223" i="3"/>
  <c r="A224" i="3"/>
  <c r="A225" i="3"/>
  <c r="A226" i="3"/>
  <c r="A227" i="3"/>
  <c r="A228" i="3"/>
  <c r="A229" i="3"/>
  <c r="A230" i="3"/>
  <c r="A231" i="3"/>
  <c r="A232" i="3"/>
  <c r="A9" i="3"/>
  <c r="A11" i="3"/>
  <c r="A10" i="3"/>
  <c r="A53" i="3"/>
  <c r="A54" i="3"/>
  <c r="A55" i="3"/>
  <c r="A57" i="3"/>
  <c r="A56" i="3"/>
  <c r="A58" i="3"/>
  <c r="A116" i="3"/>
  <c r="A117" i="3"/>
  <c r="A118" i="3"/>
  <c r="A119" i="3"/>
  <c r="A121" i="3"/>
  <c r="A120" i="3"/>
  <c r="A122" i="3"/>
  <c r="A124" i="3"/>
  <c r="A123" i="3"/>
  <c r="A195" i="3"/>
  <c r="A233" i="3"/>
  <c r="A236" i="3"/>
  <c r="A234" i="3"/>
  <c r="A235" i="3"/>
  <c r="A237" i="3"/>
  <c r="A238" i="3"/>
  <c r="A243" i="3"/>
  <c r="A242" i="3"/>
  <c r="A239" i="3"/>
  <c r="A241" i="3"/>
  <c r="A240" i="3"/>
  <c r="A244" i="3"/>
  <c r="A245" i="3"/>
  <c r="A247" i="3"/>
  <c r="A246" i="3"/>
  <c r="A248" i="3"/>
  <c r="A249" i="3"/>
  <c r="A252" i="3"/>
  <c r="A250" i="3"/>
  <c r="A251" i="3"/>
  <c r="A255" i="3"/>
  <c r="A256" i="3"/>
  <c r="A257" i="3"/>
  <c r="A299" i="3"/>
  <c r="A300" i="3"/>
  <c r="A269" i="3"/>
  <c r="A273" i="3"/>
  <c r="A253" i="3"/>
  <c r="A254" i="3"/>
  <c r="A264" i="3"/>
  <c r="A265" i="3"/>
  <c r="A267" i="3"/>
  <c r="A268" i="3"/>
  <c r="A206" i="3"/>
  <c r="A207" i="3"/>
  <c r="A205" i="3"/>
  <c r="A274" i="3"/>
  <c r="A275" i="3"/>
  <c r="A278" i="3"/>
  <c r="A276" i="3"/>
  <c r="A277" i="3"/>
  <c r="A279" i="3"/>
  <c r="A280" i="3"/>
  <c r="A283" i="3"/>
  <c r="A281" i="3"/>
  <c r="A282" i="3"/>
  <c r="A284" i="3"/>
  <c r="A286" i="3"/>
  <c r="A285" i="3"/>
  <c r="A289" i="3"/>
  <c r="A288" i="3"/>
  <c r="A287" i="3"/>
  <c r="A100" i="3"/>
  <c r="A102" i="3"/>
  <c r="A101" i="3"/>
  <c r="A105" i="3"/>
  <c r="A104" i="3"/>
  <c r="A103" i="3"/>
  <c r="A87" i="3"/>
  <c r="A89" i="3"/>
  <c r="A88" i="3"/>
  <c r="A92" i="3"/>
  <c r="A91" i="3"/>
  <c r="A90" i="3"/>
  <c r="E2" i="3"/>
  <c r="D2" i="3"/>
  <c r="B2" i="3"/>
  <c r="A2" i="3"/>
</calcChain>
</file>

<file path=xl/sharedStrings.xml><?xml version="1.0" encoding="utf-8"?>
<sst xmlns="http://schemas.openxmlformats.org/spreadsheetml/2006/main" count="4643" uniqueCount="750">
  <si>
    <t>-</t>
  </si>
  <si>
    <t>COLUMN:</t>
  </si>
  <si>
    <t>PURPOSE:</t>
  </si>
  <si>
    <t>TYPE OF ENTRY:</t>
  </si>
  <si>
    <t>UNISEX</t>
  </si>
  <si>
    <t>426C</t>
  </si>
  <si>
    <t>382C</t>
  </si>
  <si>
    <t>533C</t>
  </si>
  <si>
    <t>200C</t>
  </si>
  <si>
    <t>7687C</t>
  </si>
  <si>
    <t>8C</t>
  </si>
  <si>
    <t>1645C</t>
  </si>
  <si>
    <t>S-3XL</t>
  </si>
  <si>
    <t>663C</t>
  </si>
  <si>
    <t>446C</t>
  </si>
  <si>
    <t>189C</t>
  </si>
  <si>
    <t>XS-2XL</t>
  </si>
  <si>
    <t>S-4XL</t>
  </si>
  <si>
    <t>447C</t>
  </si>
  <si>
    <t>7686C</t>
  </si>
  <si>
    <t>7685C</t>
  </si>
  <si>
    <t>M/L-L/XL</t>
  </si>
  <si>
    <t>7529C</t>
  </si>
  <si>
    <t>S/M-XL/XXL</t>
  </si>
  <si>
    <t>209C</t>
  </si>
  <si>
    <t>5605C</t>
  </si>
  <si>
    <t>669C</t>
  </si>
  <si>
    <t>7387C</t>
  </si>
  <si>
    <t>360C</t>
  </si>
  <si>
    <t>7546C</t>
  </si>
  <si>
    <t>7683C</t>
  </si>
  <si>
    <t>YN</t>
  </si>
  <si>
    <t>Y</t>
  </si>
  <si>
    <t>N</t>
  </si>
  <si>
    <t>S-L</t>
  </si>
  <si>
    <t>DNR</t>
  </si>
  <si>
    <t>S-XL</t>
  </si>
  <si>
    <t>S-2XL</t>
  </si>
  <si>
    <t>N/A</t>
  </si>
  <si>
    <t>S-5XL</t>
  </si>
  <si>
    <t>S-6XL</t>
  </si>
  <si>
    <t>XS-L</t>
  </si>
  <si>
    <t>XS-XL</t>
  </si>
  <si>
    <t>XS-3XL</t>
  </si>
  <si>
    <t>XS-4XL</t>
  </si>
  <si>
    <t>XS-5XL</t>
  </si>
  <si>
    <t>XS-6XL</t>
  </si>
  <si>
    <t>M-XL</t>
  </si>
  <si>
    <t>M-2XL</t>
  </si>
  <si>
    <t>M-3XL</t>
  </si>
  <si>
    <t>M-4XL</t>
  </si>
  <si>
    <t>M-5XL</t>
  </si>
  <si>
    <t>XXS-L</t>
  </si>
  <si>
    <t>XXS-XL</t>
  </si>
  <si>
    <t>XXS-2XL</t>
  </si>
  <si>
    <t>XXS-3XL</t>
  </si>
  <si>
    <t>NB-18MOS</t>
  </si>
  <si>
    <t>NB-24MOS</t>
  </si>
  <si>
    <t>3MOS-18MOS</t>
  </si>
  <si>
    <t>6MOS-18MOS</t>
  </si>
  <si>
    <t>6MOS-24MOS</t>
  </si>
  <si>
    <t>3-6MOS-18-24MOS</t>
  </si>
  <si>
    <t>S/M-2XL/3XL</t>
  </si>
  <si>
    <t>S/M-L/XL</t>
  </si>
  <si>
    <t>LT-3XT</t>
  </si>
  <si>
    <t>XLT-3XLT</t>
  </si>
  <si>
    <t>XLT-3XT</t>
  </si>
  <si>
    <t>XS/S-L/XL</t>
  </si>
  <si>
    <t>XS/S-XL/2XL</t>
  </si>
  <si>
    <t>30-42</t>
  </si>
  <si>
    <t>36-48</t>
  </si>
  <si>
    <t>5265C</t>
  </si>
  <si>
    <t>7707C</t>
  </si>
  <si>
    <t>674C</t>
  </si>
  <si>
    <t>7647C</t>
  </si>
  <si>
    <t>#282B2F</t>
  </si>
  <si>
    <t>#F7FF00</t>
  </si>
  <si>
    <t>#2A3042</t>
  </si>
  <si>
    <t>#B12332</t>
  </si>
  <si>
    <t>#14427E</t>
  </si>
  <si>
    <t>#82888E</t>
  </si>
  <si>
    <t>#50252E</t>
  </si>
  <si>
    <t>#A0FF00</t>
  </si>
  <si>
    <t>#606365</t>
  </si>
  <si>
    <t>#EFF1FF</t>
  </si>
  <si>
    <t>#3C454A</t>
  </si>
  <si>
    <t>#0056A0</t>
  </si>
  <si>
    <t>#B52F72</t>
  </si>
  <si>
    <t>#31332B</t>
  </si>
  <si>
    <t>#B3A491</t>
  </si>
  <si>
    <t>#65232D</t>
  </si>
  <si>
    <t>#1F3828</t>
  </si>
  <si>
    <t>#382E57</t>
  </si>
  <si>
    <t>#44E95D</t>
  </si>
  <si>
    <t>#213142</t>
  </si>
  <si>
    <t>#0078B7</t>
  </si>
  <si>
    <t>#00D143</t>
  </si>
  <si>
    <t>#1F4669</t>
  </si>
  <si>
    <t>#3B465E</t>
  </si>
  <si>
    <t>#005E77</t>
  </si>
  <si>
    <t>#D570A4</t>
  </si>
  <si>
    <t>M/L-XL/XXL</t>
  </si>
  <si>
    <t>AB STYLE #</t>
  </si>
  <si>
    <t>MILL STYLE</t>
  </si>
  <si>
    <t>STYLE FAMILY</t>
  </si>
  <si>
    <t>BRAND</t>
  </si>
  <si>
    <t>CATEGORY</t>
  </si>
  <si>
    <t>SUB-CATEGORY</t>
  </si>
  <si>
    <t>US STATUS</t>
  </si>
  <si>
    <t>CDN STATUS</t>
  </si>
  <si>
    <t>GENDER</t>
  </si>
  <si>
    <t>STYLE DESCRIPTION</t>
  </si>
  <si>
    <t>MAIN STYLE ATTRIBUTES</t>
  </si>
  <si>
    <t>SUB-ATTRIBUTES</t>
  </si>
  <si>
    <t>EARTH FRIENDLY</t>
  </si>
  <si>
    <t>GARMENT FIT</t>
  </si>
  <si>
    <t>ICONS</t>
  </si>
  <si>
    <t>COMPANION: LADIES'</t>
  </si>
  <si>
    <t>COMPANION: TALL</t>
  </si>
  <si>
    <t>COMPANION: YOUTH</t>
  </si>
  <si>
    <t>UNDER ARMOUR</t>
  </si>
  <si>
    <t>BAGS</t>
  </si>
  <si>
    <t>CINCH SACKS</t>
  </si>
  <si>
    <t>ACTIVE</t>
  </si>
  <si>
    <t>TECH BACK PACKS</t>
  </si>
  <si>
    <t>UA OZSEE SACKPACK</t>
  </si>
  <si>
    <t>• 420-DENIER 50% POLYESTER, 50% NYLON
• DURABLE MATERIAL WITHSTANDS DAILY WEAR AND TEAR
• STERNUM CLIP SO IT STAYS ON YOUR SHOULDERS
• EASY-CINCH DRAWCORD
• CUBIC VOLUME: 1,000</t>
  </si>
  <si>
    <t>• DIMENSIONS: 18" X 14" X 2"</t>
  </si>
  <si>
    <t>UA STORM® TECH PACK</t>
  </si>
  <si>
    <t>• 600-DENIER POLYESTER WITH PU TOP COAT
• UA STORM® GEAR USES A DWR FINISH TO REPEL WATER WITHOUT SACRIFICING BREATHABILITY
• FOAM REINFORCED PANELS HELP PROTECT YOUR GEAR
• SOFT LINED LAPTOP SLEEVE—HOLDS UP TO 15" LAPTOP
• BREATHABLE, ADJUSTABLE SHOULDER STRAPS WITH INTEGRATED HANDLE
• TOP FLAP OPENING WITH SECURE BUCKLE
• CUBIC VOLUME: 1,100</t>
  </si>
  <si>
    <t>• DIMENSIONS: 19" X 12" X 4"</t>
  </si>
  <si>
    <t>ATHLETIC</t>
  </si>
  <si>
    <t>OUTERWEAR</t>
  </si>
  <si>
    <t>LIGHTWEIGHT</t>
  </si>
  <si>
    <t>MEN'S</t>
  </si>
  <si>
    <t>POLOS</t>
  </si>
  <si>
    <t>PERFORMANCE</t>
  </si>
  <si>
    <t>MILL DROP</t>
  </si>
  <si>
    <t>UA PACKABLE DUFFEL</t>
  </si>
  <si>
    <t>• DIMENSIONS: 22" X 12" X 11"</t>
  </si>
  <si>
    <t>FLEECE</t>
  </si>
  <si>
    <t>POLY &amp; PERFORMANCE</t>
  </si>
  <si>
    <t>LADIES'</t>
  </si>
  <si>
    <t>WOVENS</t>
  </si>
  <si>
    <t>MIDWEIGHT</t>
  </si>
  <si>
    <t>UA ULTIMATE TEAM JACKET</t>
  </si>
  <si>
    <t>DIMENSIONS: 14" X 29" X 12",</t>
  </si>
  <si>
    <t>T_SHIRTS</t>
  </si>
  <si>
    <t>DIMENSIONS: 18" X 13" X 8"</t>
  </si>
  <si>
    <t>HATS</t>
  </si>
  <si>
    <t xml:space="preserve"> UNSTRUCTURED</t>
  </si>
  <si>
    <t>STRUCTURED</t>
  </si>
  <si>
    <t>• 97% POLYESTER, 3% ELASTANE
• TRADITIONAL BUCKET FIT
• TWO COLORED DRAWCORDS ENSURE A SECURE FIT
• EMBROIDERED UA LOGO ON BACK</t>
  </si>
  <si>
    <t>KNIT CAPS</t>
  </si>
  <si>
    <t>• 97% POLYESTER, 3% ELASTANE
• TRADITIONAL BUCKET FIT
• TWO COLORED DRAWCORDS TO ENSURE A SECURE FIT
• EMBROIDERED UA LOGO ON BACK</t>
  </si>
  <si>
    <t>SOFT SHELL</t>
  </si>
  <si>
    <t>3-IN-1</t>
  </si>
  <si>
    <t>INTERACTIVE</t>
  </si>
  <si>
    <t>KNITS_LAYERING</t>
  </si>
  <si>
    <t>DESCRIPTION OF CHANGE (FROM PREVIOUS PUBLISH DATE)</t>
  </si>
  <si>
    <t>INITIAL LAUNCH - FALL 2015</t>
  </si>
  <si>
    <t>FALL 2016 NEW STYLE</t>
  </si>
  <si>
    <t>COLOR FAMILY</t>
  </si>
  <si>
    <t>COLOR STATUS U.S</t>
  </si>
  <si>
    <t>COLOR STATUS CDN</t>
  </si>
  <si>
    <t>US SIZE RANGE</t>
  </si>
  <si>
    <t>US SIZE COUNT</t>
  </si>
  <si>
    <t>US SKU COUNT</t>
  </si>
  <si>
    <t>CDN SIZE COUNT</t>
  </si>
  <si>
    <t>CDN SKU COUNT</t>
  </si>
  <si>
    <t>HEX. CODE (CONTRAST)</t>
  </si>
  <si>
    <t>ONE SIZE</t>
  </si>
  <si>
    <t>HEX. CODE (MAIN BODY)</t>
  </si>
  <si>
    <t>PMS CODE</t>
  </si>
  <si>
    <t>COOL GRAY 10C</t>
  </si>
  <si>
    <t>GROUP FOR PRICING</t>
  </si>
  <si>
    <t>ALL</t>
  </si>
  <si>
    <t>7738C</t>
  </si>
  <si>
    <t>7694C</t>
  </si>
  <si>
    <t>DESCRIPTION OF CHANGE</t>
  </si>
  <si>
    <t>FALL 2016 NEW COLORS</t>
  </si>
  <si>
    <t>COLOR NAME</t>
  </si>
  <si>
    <t xml:space="preserve">BLACK/STEEL &amp; BLACK DRAWSTRINGS/STEEL LOGO </t>
  </si>
  <si>
    <t>HIGH-VIS YELLOW/BLACK DRAWSTRINGS/BLACK LOGO</t>
  </si>
  <si>
    <t>MIDNIGHT NAVY/GRAPHITE DRAWSTRINGS/WHITE LOGO</t>
  </si>
  <si>
    <t>RED/BLACK &amp; RED DRAWSTRINGS/WHITE LOGO</t>
  </si>
  <si>
    <t>ROYAL/GRAPHITE &amp; ROYAL DRAWSTRINGS/WHITE LOGO</t>
  </si>
  <si>
    <t>STEEL/PETROL BLUE DRAWSTRINGS/SUNBLEACHED LOGO</t>
  </si>
  <si>
    <t>DEEP RED/RED/RED</t>
  </si>
  <si>
    <t>GRAPHITE/BLAZE ORANGE/GRAPHTIE</t>
  </si>
  <si>
    <t>HYPER GREEN/STEEL/STEEL</t>
  </si>
  <si>
    <t>BLACK/WHITE</t>
  </si>
  <si>
    <t>GRAPHITE/WHITE</t>
  </si>
  <si>
    <t>MIDNIGHT NAVY/WHITE</t>
  </si>
  <si>
    <t>WHITE/GRAPHITE</t>
  </si>
  <si>
    <t>STEALTH GRAY/ MINT / STEEL</t>
  </si>
  <si>
    <t>ULTRA BLUE/STEALTH GRAY/STEALTH GRAY</t>
  </si>
  <si>
    <t>WHITE/GRAPHITE/GRAPHITE</t>
  </si>
  <si>
    <t>STEALTH GRAY/BOLT ORANGE/BLUE JET</t>
  </si>
  <si>
    <t>STEEL/PETROL BLUE/SUNBLEACHED</t>
  </si>
  <si>
    <t>BLACK/GRAPHITE/WHITE</t>
  </si>
  <si>
    <t>RED/WHITE</t>
  </si>
  <si>
    <t>ROYAL/WHITE</t>
  </si>
  <si>
    <t>GRAPHITE/BLACK/WHITE</t>
  </si>
  <si>
    <t>RED/WHITE/WHITE</t>
  </si>
  <si>
    <t>ROYAL/WHITE/WHITE</t>
  </si>
  <si>
    <t>BLACK/WHITE/WHITE</t>
  </si>
  <si>
    <t>GRAPHITE/WHITE/WHITE</t>
  </si>
  <si>
    <t>MIDNIGHT NAVY/WHITE/WHITE</t>
  </si>
  <si>
    <t>CARDINAL RED/WHITE</t>
  </si>
  <si>
    <t>FOREST GREEN/WHITE</t>
  </si>
  <si>
    <t>PURPLE/WHITE</t>
  </si>
  <si>
    <t>WHITE/BLACK</t>
  </si>
  <si>
    <t>DESERT SAND/BLACK</t>
  </si>
  <si>
    <t>BLACK/WHITE PIPING/GRAPHITE VISOR TRIM/WHITE LOGO</t>
  </si>
  <si>
    <t>GRAPHITE/WHITE PIPING/BLACK VISOR TRIM/WHITE LOGO</t>
  </si>
  <si>
    <t>MIDNIGHT NAVY/WHITE PIPING/STEEL VISOR TRIM/WHITE LOGO</t>
  </si>
  <si>
    <t>RED/WHITE PIPING/BLACK VISOR TRIM/WHITE LOGO</t>
  </si>
  <si>
    <t>ROYAL/WHITE PIPING/STEEL VISOR TRIM/WHITE LOGO</t>
  </si>
  <si>
    <t>WHITE/BLACK PIPING/GRAPHITE VISOR TRIM/GRAPHITE LOGO</t>
  </si>
  <si>
    <t>MIDNIGHT NAVY/STEEL/WHITE</t>
  </si>
  <si>
    <t>ROYAL/MIDNIGHT NAVY</t>
  </si>
  <si>
    <t>GRAPHITE/BLACK/STEEL</t>
  </si>
  <si>
    <t>LASER GREEN/GRAPHITE/STEALTH GRAY</t>
  </si>
  <si>
    <t>ROYAL/MIDNIGHT NAVY/GRAPHITE</t>
  </si>
  <si>
    <t>WHITE/GRAPHITE/BLACK</t>
  </si>
  <si>
    <t>ACADEMY HEATHER MELANGE/GRAPHITE</t>
  </si>
  <si>
    <t>BLUE JET MELANGE/ACADEMY</t>
  </si>
  <si>
    <t>GREEN ENERGY MELANGE/GRAPHITE</t>
  </si>
  <si>
    <t>TRUE GRAY HEATHER MELANGE/GRAPHITE</t>
  </si>
  <si>
    <t>BLACK/TRUE GRAY HEATHER/WHITE</t>
  </si>
  <si>
    <t>MIDNIGHT NAVY/TRUE GRAY HEATHER/WHITE</t>
  </si>
  <si>
    <t>RED/TRUE GRAY HEATHER/WHITE</t>
  </si>
  <si>
    <t>WHITE/TRUE GRAY HEATHER/GRAPHITE</t>
  </si>
  <si>
    <t>BLACK/STEEL/STEEL</t>
  </si>
  <si>
    <t>STEEL/STEALTH GRAY/STEALTH GRAY</t>
  </si>
  <si>
    <t>WHITE/STEEL/STEEL</t>
  </si>
  <si>
    <t>SANDSTORM/BLACK</t>
  </si>
  <si>
    <t>MIDNIGHT NAVY / OVERCAST GRAY</t>
  </si>
  <si>
    <t>ASPHALT HEATHER / BOULDER</t>
  </si>
  <si>
    <t>FADED INK / AQUA FALLS</t>
  </si>
  <si>
    <t>PEACOCK / AQUA FALLS</t>
  </si>
  <si>
    <t>STEALTH GRAY / BLACK</t>
  </si>
  <si>
    <t>ULTRA BLUE / OVERCAST GRAY</t>
  </si>
  <si>
    <t>BLACK / STEEL</t>
  </si>
  <si>
    <t>GRAPHITE / OVERCAST GRAY</t>
  </si>
  <si>
    <t>HERON / OVERCAST GRAY</t>
  </si>
  <si>
    <t>HERON / AQUA FALLS</t>
  </si>
  <si>
    <t>BLACK / GLACIER GRAY</t>
  </si>
  <si>
    <t>WHITE / STEEL</t>
  </si>
  <si>
    <t>PINK EDGE/WHITE</t>
  </si>
  <si>
    <t>LASER GREEN/GRAPHITE/BLACK</t>
  </si>
  <si>
    <t>ROYAL/MIDNIGHT NAVY/WHITE</t>
  </si>
  <si>
    <t>BLACK/STEEL/METALLIC SILVER</t>
  </si>
  <si>
    <t>GRAPHITE/WHITE/METALLIC SILVER</t>
  </si>
  <si>
    <t>WHITE/ALUMINUM/METALLIC SILVER</t>
  </si>
  <si>
    <t>MIDNIGHT NAVY/STEEL/METALLIC SILVER</t>
  </si>
  <si>
    <t>TROPIC PINK/STEEL/METALLIC SILVER</t>
  </si>
  <si>
    <t>CDN SIZE RANGE</t>
  </si>
  <si>
    <t>US SKU TOTAL:</t>
  </si>
  <si>
    <t>CDN SKU TOTAL:</t>
  </si>
  <si>
    <t>BLACK</t>
  </si>
  <si>
    <t>HI VIS YELLOW</t>
  </si>
  <si>
    <t>MIDNIGHT NAVY</t>
  </si>
  <si>
    <t>RED</t>
  </si>
  <si>
    <t>ROYAL</t>
  </si>
  <si>
    <t>STEEL</t>
  </si>
  <si>
    <t>DEEP RED</t>
  </si>
  <si>
    <t>GREY</t>
  </si>
  <si>
    <t>HYPER GREEN</t>
  </si>
  <si>
    <t>GRAPHITE</t>
  </si>
  <si>
    <t>WHITE</t>
  </si>
  <si>
    <t>STEALTH GRAY</t>
  </si>
  <si>
    <t>ULTRA BLUE</t>
  </si>
  <si>
    <t>STEALTH GREY/ORANGE</t>
  </si>
  <si>
    <t>STEEL/HI VIS YELLOW</t>
  </si>
  <si>
    <t>TROPIC PINK</t>
  </si>
  <si>
    <t>CARBON</t>
  </si>
  <si>
    <t>TRUE GREY HEATHER</t>
  </si>
  <si>
    <t>TRUE GRAY HEATHER</t>
  </si>
  <si>
    <t>ARTILLERY GREEN</t>
  </si>
  <si>
    <t>SQUADRON</t>
  </si>
  <si>
    <t>STEALTH GREY</t>
  </si>
  <si>
    <t>GREEN MALACHITE</t>
  </si>
  <si>
    <t>DESERT SAND</t>
  </si>
  <si>
    <t>CARDINAL RED</t>
  </si>
  <si>
    <t>FOREST GREEN</t>
  </si>
  <si>
    <t>PURPLE</t>
  </si>
  <si>
    <t>LASER GREEN</t>
  </si>
  <si>
    <t>ACADEMY HEATHER</t>
  </si>
  <si>
    <t>BLUE JET HEATHER</t>
  </si>
  <si>
    <t>GREEN ENERGY HEATHER</t>
  </si>
  <si>
    <t>BLACK/TRUE GREY</t>
  </si>
  <si>
    <t>MIDNIGHT NAVY/TRUE GREY</t>
  </si>
  <si>
    <t>RED/TRUE GREY</t>
  </si>
  <si>
    <t>WHITE/TRUE GREY</t>
  </si>
  <si>
    <t>DIGI CAMO</t>
  </si>
  <si>
    <t>ASPHALT HEATHER</t>
  </si>
  <si>
    <t>HERON</t>
  </si>
  <si>
    <t>FADED INK</t>
  </si>
  <si>
    <t>PEACOCK</t>
  </si>
  <si>
    <t>PINK EDGE</t>
  </si>
  <si>
    <t>KIDS</t>
  </si>
  <si>
    <t>TODDLERS</t>
  </si>
  <si>
    <t>INFANTS</t>
  </si>
  <si>
    <t>DRESS</t>
  </si>
  <si>
    <t>SWEATERS</t>
  </si>
  <si>
    <t>FASHION</t>
  </si>
  <si>
    <t>BASICS</t>
  </si>
  <si>
    <t>CASUAL</t>
  </si>
  <si>
    <t>ACCESSORIES</t>
  </si>
  <si>
    <t>APRONS, SCARVES, HEADBANDS</t>
  </si>
  <si>
    <t>BLANKET &amp; TOWLS</t>
  </si>
  <si>
    <t>COTTON &amp; COTTON BLENDS</t>
  </si>
  <si>
    <t>SWEATSHIRTS</t>
  </si>
  <si>
    <t>BOTTOMS</t>
  </si>
  <si>
    <t>LOUNGEWEAR</t>
  </si>
  <si>
    <t>WORK PANTS</t>
  </si>
  <si>
    <t>ADULT</t>
  </si>
  <si>
    <t>YOUTH</t>
  </si>
  <si>
    <t>STATUS</t>
  </si>
  <si>
    <t>NEW</t>
  </si>
  <si>
    <t>AB DROP</t>
  </si>
  <si>
    <t>NOT AVAILABLE</t>
  </si>
  <si>
    <t>INSULATED</t>
  </si>
  <si>
    <t>FLEX FIT</t>
  </si>
  <si>
    <t>GARMENT DYED</t>
  </si>
  <si>
    <t>TRUCKER</t>
  </si>
  <si>
    <t>CADETS AND CAMO</t>
  </si>
  <si>
    <t>SUNPROTECTION &amp; VISORS</t>
  </si>
  <si>
    <t>GARMENTFIT</t>
  </si>
  <si>
    <t>CLASSIC</t>
  </si>
  <si>
    <t>JUNIOR</t>
  </si>
  <si>
    <t>MISSY</t>
  </si>
  <si>
    <t>MODERN</t>
  </si>
  <si>
    <t>PERFECT</t>
  </si>
  <si>
    <t>RELAXED</t>
  </si>
  <si>
    <t>TALL</t>
  </si>
  <si>
    <t>MESSANGERS</t>
  </si>
  <si>
    <t>BRIEFCASES &amp; TABLET SLEEVES</t>
  </si>
  <si>
    <t>COOLERS &amp; EVENT BAGS</t>
  </si>
  <si>
    <t>POLY TOTES</t>
  </si>
  <si>
    <t>BOATS AND CANVAS TOTES</t>
  </si>
  <si>
    <t>BEVERAGE TOTES</t>
  </si>
  <si>
    <t>COLOR_FAMILY</t>
  </si>
  <si>
    <t>LIGHT REDS</t>
  </si>
  <si>
    <t>REDS</t>
  </si>
  <si>
    <t>DARK REDS</t>
  </si>
  <si>
    <t>LIGHT ORANGES</t>
  </si>
  <si>
    <t>ORANGES</t>
  </si>
  <si>
    <t>DARK ORANGES</t>
  </si>
  <si>
    <t>LIGHT YELLOWS</t>
  </si>
  <si>
    <t>YELLOWS</t>
  </si>
  <si>
    <t>DARK YELLOWS</t>
  </si>
  <si>
    <t>LIGHT GREENS</t>
  </si>
  <si>
    <t>GREENS</t>
  </si>
  <si>
    <t>DARK GREENS</t>
  </si>
  <si>
    <t>LIGHT TEALS</t>
  </si>
  <si>
    <t>TEALS</t>
  </si>
  <si>
    <t>DARK TEALS</t>
  </si>
  <si>
    <t>LIGHT BLUES</t>
  </si>
  <si>
    <t>BLUES</t>
  </si>
  <si>
    <t>DARK BLUES</t>
  </si>
  <si>
    <t>LIGHT PURPLES</t>
  </si>
  <si>
    <t>PURPLES</t>
  </si>
  <si>
    <t>DARK PURPLES</t>
  </si>
  <si>
    <t>LIGHT PINKS</t>
  </si>
  <si>
    <t>PINKS</t>
  </si>
  <si>
    <t>DARK PINKS</t>
  </si>
  <si>
    <t>LIGHT TANS</t>
  </si>
  <si>
    <t>TANS</t>
  </si>
  <si>
    <t>BROWNS</t>
  </si>
  <si>
    <t>DARK BROWNS</t>
  </si>
  <si>
    <t>LIGHT GREYS</t>
  </si>
  <si>
    <t>GREYS</t>
  </si>
  <si>
    <t>DARK GREYS</t>
  </si>
  <si>
    <t>SAFETY</t>
  </si>
  <si>
    <t>TIE-DYE</t>
  </si>
  <si>
    <t>PRINTS</t>
  </si>
  <si>
    <t>PLAIDS</t>
  </si>
  <si>
    <t>CAMO</t>
  </si>
  <si>
    <t>SIZERANGE</t>
  </si>
  <si>
    <t>NEWBORN-18MOS</t>
  </si>
  <si>
    <t>NEWBORN-24MOS</t>
  </si>
  <si>
    <t>FALL 2017 NEW STYLE</t>
  </si>
  <si>
    <t>UA SIENNA 3-IN-1</t>
  </si>
  <si>
    <t>7540C</t>
  </si>
  <si>
    <t>BLACK 7C</t>
  </si>
  <si>
    <t>BLACK/BLACK</t>
  </si>
  <si>
    <t>BLACK/BLACK/STEALTH GRAY</t>
  </si>
  <si>
    <t xml:space="preserve">• </t>
  </si>
  <si>
    <t>MEN'S: 1300131</t>
  </si>
  <si>
    <t>MEN'S UA PLAYOFF BLOCK POLO</t>
  </si>
  <si>
    <t>LADIES' UA ULTIMATE TEAM JACKET</t>
  </si>
  <si>
    <t>MEN'S: 1259102</t>
  </si>
  <si>
    <t>MEN'S: 1268475</t>
  </si>
  <si>
    <t>#4A4E43</t>
  </si>
  <si>
    <t>#342C3F</t>
  </si>
  <si>
    <t>7448C</t>
  </si>
  <si>
    <t>#00559A</t>
  </si>
  <si>
    <t>282C</t>
  </si>
  <si>
    <t>2746C</t>
  </si>
  <si>
    <t>#515659</t>
  </si>
  <si>
    <t>#3285C7</t>
  </si>
  <si>
    <t>#C3C4C6</t>
  </si>
  <si>
    <t>660C</t>
  </si>
  <si>
    <t>2017 ALPHABRODER ASSORTMENT WORKSHEET</t>
  </si>
  <si>
    <t>STYLES TAB</t>
  </si>
  <si>
    <t>WELCOME TO YOUR NEW ASSORTMENT SHEET! PLEASE RELOAD ALL EXISTING STYLES INTO THE NEWLY FORMATTED "STYLES" TAB.  WHEN ADDING STYLES, PLEASE BE SURE TO FILL OUT ALL OF THE INFORMATION AS YOU WOULD WANT TO SEE IT PRINTED IN THE CATALOG.</t>
  </si>
  <si>
    <t>COMPANION: LADIES</t>
  </si>
  <si>
    <t>THIS IS AN AB UNIQUE REFERENCE #</t>
  </si>
  <si>
    <t>YOUR REFERENCE NUMBER</t>
  </si>
  <si>
    <t>NAME OR STORY GROUPING</t>
  </si>
  <si>
    <t xml:space="preserve">BRAND </t>
  </si>
  <si>
    <t>AB CATALOG CATEGORY</t>
  </si>
  <si>
    <t>AB CATALOG SUB-CATEGORY</t>
  </si>
  <si>
    <t>STATUS OF STYLE FOR US CATALOG</t>
  </si>
  <si>
    <t>STATUS OF STYLE FOR CANADIAN CATALOG</t>
  </si>
  <si>
    <t>GENDER OF STYLE</t>
  </si>
  <si>
    <t>BRIEF STYLE DESCRIPTION TO APPEAR IN CATALOG</t>
  </si>
  <si>
    <t>BULLETS THAT DESCRIBE SELLING FEATURES WITHIN A STYLE/ FAMILY/WITHIN A GOUPING (ONLY COMMON BULLETS THROUGHOUT ALL STYLES SHOULD APPEAR IN THIS COLUMN)</t>
  </si>
  <si>
    <t>BULLETS THAT ARE UNIQUE TO A PARTICULAR STYLE WITHIN A FAMILY OR GROUP (IE. PRINCESS SEAMS FOR A LADIES' VERSION)</t>
  </si>
  <si>
    <t>INDICATES STYLES USING EARTH FRIENDLY TECHNOLOGIES</t>
  </si>
  <si>
    <t>DESCRIBE THE TYPE OF FIT OF GARMENT</t>
  </si>
  <si>
    <t xml:space="preserve">INDICATE PERFORMANCE ICONS </t>
  </si>
  <si>
    <t>INDICATES STYLE NUMBER IF APPLICABLE</t>
  </si>
  <si>
    <t>PLEASE INDICATE ANY CHANGES FOR CARRY OVER STYLES SINCE LAST PUBLICATION</t>
  </si>
  <si>
    <t>MANUAL ENTRY</t>
  </si>
  <si>
    <t>MANUAL ENTRY (OPTIONAL)</t>
  </si>
  <si>
    <t>CHOOSE FROM DROP DOWN</t>
  </si>
  <si>
    <t>CATEGORIES AND SUBCATEGORIES:</t>
  </si>
  <si>
    <t>- SUBCATEGORIES ARE CONDITIONAL UPON THE CATEGORY CHOSEN. PLEASE CHOOSE A CATEGORY TO ACTIVATE THE SUBCATEGORY COLUMN.</t>
  </si>
  <si>
    <t>- CATEGORY HEADINGS AND SUBS ARE AS FOLLOWS:</t>
  </si>
  <si>
    <t>STATUS:</t>
  </si>
  <si>
    <t>NEW = FIRST TIME APPEARING IN CATALOG</t>
  </si>
  <si>
    <t>ACTIVE = ONGOING REPLENISHMENT</t>
  </si>
  <si>
    <t>DNR (DO NOT REPLENISH) = AB TERMINOLOGY USED TO INDICATE A DISCONTINUED STYLE, COLOR, OR SIZE.  IF VENDOR HAS A SIMILAR STATUS THIS CAN BE AN OPTION FOR USE.</t>
  </si>
  <si>
    <t>CLOSEOUT = AB TERMINOLOGY FOR CLEARANCE STYLE, COLOR OR SIZE. IF VENDOR HAS A SIMILAR STATUS THIS CAN BE AN OPTION FOR USE.</t>
  </si>
  <si>
    <t>NOT AVAILABLE = STYLE, COLOR OR SIZE IS NOT AVAILABLE IN MARKET SEGMENT (U.S OR CANADA)</t>
  </si>
  <si>
    <t>STYLE DESCRIPTION:</t>
  </si>
  <si>
    <t>MAIN STYLE ATTRIBUTES:</t>
  </si>
  <si>
    <t>PLEASE BE CONSISTENT WITH STYLE NAMES/DESCRIPTIONS, IF YOU HAVE THE SUB BRAND BEFORE THE WEIGHT AND FABRIC CONTENT ON EXISTING STYLES, PLEASE DO THE SAME FOR NEW STYLES; FOR EXAMPLE:  
GILDAN DRYBLEND 9.3 OZ., 50/50 FLEECE CREW VS. GILDAN 9.3 OZ., 50/50 DRYBLEND FLEECE CREW</t>
  </si>
  <si>
    <t xml:space="preserve"> PLEASE LIST BULLETS IN ORDER, FOLLOWING THESE GUIDELINES:
   - FABRICATION (EX: 100% COTTON)
  - PERFORMANCE PROPERTIES (EX: MOISTURE-WICKING)
  - FIT/SILHOUETTE(EX: FEMININE SILHOUETTE, SLIM FIT, UNISEX FIT, ETC.)
  - GARMENT FEATURES THAT APPLY TO THE ENTIRE GARMENT (EX: DOUBLE-NEEDLE STITCHING THROUGHOUT)
  - GARMENT FEATURES FROM TOP TO BOTTOM (HOOD, COLLAR, TAG, SHOULDERS, PLACKET, ARMS, SIDESEAM, BOTTOM HEM FOR TOPS/WAIST, DRAWSTRING, TAG, POCKETS, INSEAM, BOTTOM HEM FOR SHORTS)
  - FABRICATION DIFFERENCES (EX: ATHLETIC HEATHER IS 90% COTTON, 10% POLYESTER)</t>
  </si>
  <si>
    <t xml:space="preserve">*NOTE-IF YOU ADD NEW STYLES ON THIS TAB, YOU MUST ADD THE NEW STYLES ON THE OTHER TABS AS WELL. </t>
  </si>
  <si>
    <t>*NOTE-TO CREATE LINE BREAKS BETWEEN BULLETS (IN THE STYLE ATTRIBUTES/SUB ATTRIBUTES COLUMNS), USE THE ALT+ENTER HOT KEY COMBO.</t>
  </si>
  <si>
    <t>COLORS TAB</t>
  </si>
  <si>
    <t>STEP 1.</t>
  </si>
  <si>
    <t>!THE FIRST FIELD TO BE ENTERED SHOULD BE THE "AB STYLE #", ONCE THE STYLE NUMBER IS ADDED MANY FIELDS WILL AUTOPOPULATE (CATEGORY, BRAND, MILL STYLE, STYLE DESCRIPTION).</t>
  </si>
  <si>
    <t>STEP 2.</t>
  </si>
  <si>
    <t>! ADD ALL COLORS PERTAINING TO STYLE.  NEXT ADD SIZE RANGE(DROP-DOWN), AND SIZE COUNT.  THIS WILL AUTOPOPULATE THE SKU COUNT COLUMN (U.S AND CANADA)</t>
  </si>
  <si>
    <t>BROAD DESCRIPTION OF COLOR FOR FILTERING PURPOSES</t>
  </si>
  <si>
    <t>COLORWAY DESCRIPTON (ONE ROW PER COLORWAY)</t>
  </si>
  <si>
    <t>STATUS OF COLOR FOR US CATALOG</t>
  </si>
  <si>
    <t>STATUS OF COLOR FOR CANADIAN CATALOG</t>
  </si>
  <si>
    <t>SIZE OFFERING OF STYLE</t>
  </si>
  <si>
    <t>NUMBER OF SIZES OF STYLE</t>
  </si>
  <si>
    <t>NUMBER OF SKU'S PER COLOR</t>
  </si>
  <si>
    <t xml:space="preserve">PRICING TIERS PER GROUP </t>
  </si>
  <si>
    <t>WEB COLOR REFERENCE NUMBER</t>
  </si>
  <si>
    <t>FABRIC COLOR REFERENCE NUMBER</t>
  </si>
  <si>
    <t>V-LOOKUP FROM STYLE TAB</t>
  </si>
  <si>
    <t>MANUAL ENTRY - THIS IS THE 1ST STEP (REFERENCED ABOVE)</t>
  </si>
  <si>
    <t>AUTOPOPULATE ONCE COLOR NAME AND SIZE COUNT ARE ADDED (AS REFERENCE ABOVE)</t>
  </si>
  <si>
    <t xml:space="preserve">MANUAL ENTRY </t>
  </si>
  <si>
    <t>IMPORTANT NOTES:</t>
  </si>
  <si>
    <t xml:space="preserve">THE V-LOOK UP COLUMNS IN THE COLORS TAB ARE PASSWORD PROTECTED ALONG WITH THE SKU COUNT COLUMNS (U.S AND CDN).  </t>
  </si>
  <si>
    <t>1300132 W'S CORP TECH 1/4 ZIP</t>
  </si>
  <si>
    <t>FALL 2017 NEW COLOR</t>
  </si>
  <si>
    <t>• DIMENSIONS: 13" X 25" X 11"</t>
  </si>
  <si>
    <t>• 600-DENIER POLYESTER WITH ABRASION-RESISTANT BOTTOM
• UA STORM® GEAR USES A DWR FINISH TO REPEL WATER WITHOUT SACRIFICING BREATHABILITY
• ADJUSTABLE, PADDED, HEATGEAR® SHOULDER STRAP FOR TOTAL COMFORT
• TWO LARGE VENTED END POCKETS, ONE EXPANDABLE FOR LAUNDRY AND SHOES
• TOP GRIP HANDLE
• CUBIC VOLUME: 2,500</t>
  </si>
  <si>
    <t>• DIMENSIONS: 11" X 22" X 10"</t>
  </si>
  <si>
    <t>• 600-DENIER POLYESTER WITH ABRASION-RESISTANT BOTTOM
• UA STORM® GEAR USES A DWR FINISH TO REPEL WATER WITHOUT SACRIFICING BREATHABILITY
• ADJUSTABLE, PADDED, HEATGEAR® SHOULDER STRAP FOR TOTAL COMFORT
• TWO LARGE VENTED END POCKETS, ONE EXPANDABLE FOR LAUNDRY AND SHOES
• TOP GRIP HANDLE
• CUBIC VOLUME: 2,300</t>
  </si>
  <si>
    <t>• DIMENSIONS: 11" X 20" X 10"</t>
  </si>
  <si>
    <t>DIMENSIONS: 20" X 13" X 8"</t>
  </si>
  <si>
    <t>TROPIC PINK/BLACK</t>
  </si>
  <si>
    <t>UA UNDENIABLE BACKPACK</t>
  </si>
  <si>
    <t>HUSTLE II BACKPACK</t>
  </si>
  <si>
    <t>UA UNDENIABLE II DUFFLE LARGE</t>
  </si>
  <si>
    <t>UA UNDENIABLE DUFFLE SMALL</t>
  </si>
  <si>
    <t>UA UNDENIABLE DUFFLE MEDIUM</t>
  </si>
  <si>
    <t>UA UNDENIABLE DUFFLE EXTRA-SMALL</t>
  </si>
  <si>
    <t>ANTHRACITE / GLACIER GRAY</t>
  </si>
  <si>
    <t>STEEL / WHITE</t>
  </si>
  <si>
    <t xml:space="preserve">• SHELL: 100% POLYESTER
• HIGHLY WATER-RESISTANT UA STORM TECHNOLOGY REPELS RAIN &amp; SNOW FOR ALL-WEATHER WEAR
• COLDGEAR® INFRARED LINING USES A UNIQUE CERAMIC COATING THAT RETAINS BODY HEAT TO KEEP YOU WARMER, LONGER
• 10K / 10K WATERPROOF AND BREATHABLE 2 LAYER CONSTRUCTION
• CRITICALLY TAPED SEAMS
• GENEROUS 3-PIECE HOOD WITH BUNGEE ADJUSTMENT
• UA MAGZIP MAGNETIC QUICK-ZIP FRONT
• SECURE HAND POCKETS 
• ZIP-OUT LINER JACKET: 100% POLYESTER
• ZIP-IN INTERCHANGE SYSTEM WITH HOOK &amp; LOOP AT CUFFS &amp; NECK
• HIGHLY WATER-RESISTANT UA STORM TECHNOLOGY REPELS RAIN &amp; SNOW FOR ALL-WEATHER WEAR
• EXTREME COLDGEAR® FABRIC WITH BRUSHED FLEECE FACE &amp; HIGH-LOFT INTERIOR
• SIGNATURE MOISTURE TRANSPORT SYSTEM WICKS SWEAT TO KEEP YOU DRY &amp; LIGHT
• PRINCESS SEAMS FOR A MORE STREAMLINED FIT
• FULL ZIP FRONT WITH STANDUP COLLAR
• OPEN HAND POCKETS
</t>
  </si>
  <si>
    <t>• 600-DENIER POLYESTER
• UA STORM® TECHNOLOGY DELIVERS AN ELEMENT-BATTLING, HIGHLY WATER-RESISTANT FINISH
• TOUGH, ABRASION-RESISTANT BOTTOM PANEL
• SOFT LINED LAPTOP SLEEVE—HOLDS UP TO 15" LAPTOP
• WATER-REPELLENT FRONT VALUABLES POCKET TO KEEP YOUR STUFF SAFE
• ADJUSTABLE HEATGEAR® SHOULDER STRAPS FOR EXTRA COMFORT
• TWO SIDE WATER BOTTLE POCKETS
• TOP GRAB HANDLE
• LARGE, GUSSETED FRONT LAUNDRY POCKET
• CUBIC VOLUME: 1,875
• AVAILABLE SPRING 2018</t>
  </si>
  <si>
    <t>432C</t>
  </si>
  <si>
    <t>10C</t>
  </si>
  <si>
    <t>633C</t>
  </si>
  <si>
    <t>BLACK/WHITE LOGO</t>
  </si>
  <si>
    <t>MIDNIGHT NAVY/WHITE LOGO</t>
  </si>
  <si>
    <t>RED/WHITE LOGO</t>
  </si>
  <si>
    <t>ROYAL/WHITE LOGO</t>
  </si>
  <si>
    <t>TRUE GREY HEATHER/BLACK LOGO</t>
  </si>
  <si>
    <t>WHITE/GRAPHITE LOGO</t>
  </si>
  <si>
    <t>BLACK/BLACK/GRAPHITE LOGO</t>
  </si>
  <si>
    <t>MAKO BLUE/LAPIS BLUE/LAPIS BLUE LOGO</t>
  </si>
  <si>
    <t>BLACK/GRAPHITE/GRAPHITE LOGO</t>
  </si>
  <si>
    <t>RHINO GRAY/STEEL/BLACK LOGO</t>
  </si>
  <si>
    <t>TRUE INK/MIDNIGHT NAVY/OVERCAST GREY LOGO</t>
  </si>
  <si>
    <t>GRAPHITE/WHITE LOGO</t>
  </si>
  <si>
    <t>BLACK/STEALTH GRAY LOGO</t>
  </si>
  <si>
    <t>RHINO GRAY/BLACK LOGO</t>
  </si>
  <si>
    <t>TRUE INK/MIDNIGHT NAVY LOGO</t>
  </si>
  <si>
    <t>BLACK/RHINO GRAY LOGO</t>
  </si>
  <si>
    <t>RHINO GREY/STEEL LOGO</t>
  </si>
  <si>
    <t>STEEL/GRAPHITE LOGO</t>
  </si>
  <si>
    <t>WATER/GLACIER GREY LOGO</t>
  </si>
  <si>
    <t>BLACK/SILVER LOGO</t>
  </si>
  <si>
    <t>GRAPHITE/BLACK LOGO</t>
  </si>
  <si>
    <t>MIDNIGHT NAVY/SILVER LOGO</t>
  </si>
  <si>
    <t>BLACK/BLACK/STEEL LOGO</t>
  </si>
  <si>
    <t>TRUFFLE GRAY/RHINO GRAY/BLACK LOGO</t>
  </si>
  <si>
    <t>GRAPHITE HEATHER/BLACK LOGO</t>
  </si>
  <si>
    <t>TROPIC PINK/BLACK LOGO</t>
  </si>
  <si>
    <t>MIDNIGHT NAVY/GRAPHITE LOGO</t>
  </si>
  <si>
    <t>CARBON HEATHER/WHITE LOGO</t>
  </si>
  <si>
    <t>TRUE GRAY HEATHER/BLACK LOGO</t>
  </si>
  <si>
    <t>ARTILLERY GREEN/WHITE LOGO</t>
  </si>
  <si>
    <t>HIGH-VIS YELLOW/BLACK LOGO</t>
  </si>
  <si>
    <t>TROPIC PINK/WHITE LOGO</t>
  </si>
  <si>
    <t>ASPHALT HEATHER / STEEL LOGO</t>
  </si>
  <si>
    <t>MIDNIGHT NAVY / OVERCAST GRAY LOGO</t>
  </si>
  <si>
    <t>TRUE GRAY HEATHER / WHITE LOGO</t>
  </si>
  <si>
    <t>GREEN/WHITE LOGO</t>
  </si>
  <si>
    <t>RED/WHITE/WHITE LOGO</t>
  </si>
  <si>
    <t>ROYAL/WHITE/WHITE LOGO</t>
  </si>
  <si>
    <t>DESERT SAND/WHITE LOGO</t>
  </si>
  <si>
    <t>BLACK/GRAPHITE LOGO</t>
  </si>
  <si>
    <t xml:space="preserve">MIDNIGHT NAVY/ROYAL </t>
  </si>
  <si>
    <t>PINK EDGE/WHITE LOGO</t>
  </si>
  <si>
    <t>RED/BLACK LOGO</t>
  </si>
  <si>
    <t>GRAPHITE/BLACK/WHITE LOGO</t>
  </si>
  <si>
    <t>MIDNIGHT NAVY/GRAPHITE/WHITE LOGO</t>
  </si>
  <si>
    <t>BLACK/BLACK/SILVER LOGO</t>
  </si>
  <si>
    <t>BLUE MARKER TWIST/BLUE MARKER</t>
  </si>
  <si>
    <t>DOWNTOWN GREEN TWIST/DOWNTOWN GREEN</t>
  </si>
  <si>
    <t>GOOSEBERRY PURPLE TWIST/GOOSEBERRY PURPLE</t>
  </si>
  <si>
    <t>• 88% POLYESTER, 12% ELASTANE
• SMOOTH ANTI-PICK, ANTI-PILL FABRIC HAS A CLEANER, SNAG-FREE FINISH
• FOUR-WAY STRETCH FABRICATION ALLOWS GREATER MOBILITY IN ANY DIRECTION
• MOISTURE TRANSPORT SYSTEM WICKS SWEAT AND DRIES FAST
• ANTI-ODOR TECHNOLOGY PREVENTS THE GROWTH OF ODOR CAUSING MICROBES
• 30+ UPF PROTECTS YOUR SKIN FROM THE SUN'S HARMFUL RAYS
• FADED HEATHER NOVELTY FABRIC ABOVE YOKE SEAM, SOLID FABRIC BELOW YOKE SEAM 
• HEMMED SLEEVES
• PERFORMANCE LOOSE FIT
• UA LOGO ON LEFT SLEEVE</t>
  </si>
  <si>
    <t xml:space="preserve">• 88% POLYESTER, 12% ELASTANE
• SMOOTH ANTI-PICK, ANTI-PILL FABRIC HAS A CLEANER, SNAG-FREE FINISH
• FOUR-WAY STRETCH FABRICATION ALLOWS GREATER MOBILITY IN ANY DIRECTION
• SIGNATURE MOISTURE TRANSPORT SYSTEM WICKS SWEAT AND DRIES FAST
• ANTI-ODOR TECHNOLOGY PREVENTS THE GROWTH OF ODOR CAUSING MICROBES
• 30+ UPF PROTECTS YOUR SKIN FROM THE SUN'S HARMFUL RAYS
• THREE-BUTTON PLACKET
• HEMMED SLEEVES
• PERFORMANCE LOOSE FIT
• UA LOGO ON LEFT SLEEVE AND BACK NECK
</t>
  </si>
  <si>
    <t>• 88% POLYESTER, 12% ELASTANE
• SMOOTH ANTI-PICK, ANTI-PILL FABRIC HAS A CLEANER, SNAG-FREE FINISH
• FOUR-WAY STRETCH FABRICATION ALLOWS GREATER MOBILITY IN ANY DIRECTION
• SIGNATURE MOISTURE TRANSPORT SYSTEM WICKS SWEAT AND DRIES FAST
• ANTI-ODOR TECHNOLOGY PREVENTS THE GROWTH OF ODOR CAUSING MICROBES
• 30+ UPF PROTECTS YOUR SKIN FROM THE SUN'S HARMFUL RAYS
• THREE-BUTTON PLACKET
• HEMMED SLEEVES
• PERFORMANCE LOOSE FIT
• UA LOGO ON THE LEFT SLEEVE AND BACK NECK</t>
  </si>
  <si>
    <t>• 88% POLYESTER, 12% ELASTANE
• SMOOTH ANTI-PICK, ANTI-PILL FABRIC HAS A CLEANER, SNAG-FREE FINISH
• FOUR-WAY STRETCH FABRICATION ALLOWS GREATER MOBILITY IN ANY DIRECTION
• SIGNATURE MOISTURE TRANSPORT SYSTEM WICKS SWEAT AND DRIES FAST
• ANTI-ODOR TECHNOLOGY PREVENTS THE GROWTH OF ODOR CAUSING MICROBES
• 30+ UPF PROTECTS YOUR SKIN FROM THE SUN'S HARMFUL RAYS
• FIVE-BUTTON PLACKET
• HEMMED SLEEVES
• LADIES' LOOSE FIT
• UA LOGO ON LEFT SLEEVE AND BACK NECK</t>
  </si>
  <si>
    <t>• 100% POLYESTER
• SIGNATURE MOISTURE TRANSPORT SYSTEM WICKS SWEAT AND DRIES FAST
• ANTI-ODOR TECHNOLOGY PREVENTS THE GROWTH OF ODOR CAUSING MICROBES
• SELF-FABRIC COLLAR
• THREE-BUTTON PLACKET
• HEMMED SLEEVES
• PERFORMANCE LOOSE FIT
• UA LOGO ON THE LEFT SLEEVE AND BACK NECK</t>
  </si>
  <si>
    <t>UA TECH™ STRIPE POLO</t>
  </si>
  <si>
    <t>MEN'S UA PLAYOFF POLO</t>
  </si>
  <si>
    <t>MEN'S UA PLAYOFF STRIPE POLO</t>
  </si>
  <si>
    <t>LADIES' UA PLAYOFF STRIPE POLO</t>
  </si>
  <si>
    <t>MEN'S UA TECH™ STRIPE POLO</t>
  </si>
  <si>
    <t>• 100% POLYESTER
• SIGNATURE MOISTURE TRANSPORT SYSTEM WICKS SWEAT AND DRIES FAST
• ANTI-ODOR TECHNOLOGY PREVENTS THE GROWTH OF ODOR CAUSING MICROBES
• SELF-FABRIC COLLAR
• ONE-BUTTON PLACKET
• HEMMED SLEEVES
• LADIES' LOOSE FIT
• UA LOGO ON LEFT SLEEVE AND BACK NECK</t>
  </si>
  <si>
    <t>• 100% POLYESTER
• SIGNATURE MOISTURE TRANSPORT SYSTEM WICKS SWEAT AND DRIES FAST
• ANTI-ODOR TECHNOLOGY PREVENTS THE GROWTH OF ODOR CAUSING MICROBES
• SELF-FABRIC COLLAR
• THREE-BUTTON PLACKET
• HEMMED SLEEVES
• PERFORMANCE LOOSE FIT
• UA LOGO ON RIGHT CHEST AND BACK NECK</t>
  </si>
  <si>
    <t>MEN'S UA TECH™ POLO</t>
  </si>
  <si>
    <t>LADIES' UA TECH™ POLO</t>
  </si>
  <si>
    <t>• 100% POLYESTER
• SIGNATURE MOISTURE TRANSPORT SYSTEM WICKS SWEAT AND DRIES FAST
• ANTI-ODOR TECHNOLOGY PREVENTS THE GROWTH OF ODOR CAUSING MICROBES
• SELF-FABRIC COLLAR
• ONE-BUTTON PLACKET
• HEMMED SLEEVES
• LADIES' LOOSE FIT
• UA LOGO ON RIGHT CHEST AND BACK NECK</t>
  </si>
  <si>
    <t>MEN'S UA TEAM COLORBLOCK POLO</t>
  </si>
  <si>
    <t>• 94% POLYESTER, 6% ELASTANE
• HEATGEAR® FABRIC KEEPS YOU COOL, DRY AND LIGHT
• PERFORMANCE POLO FABRICATION WITH FLAT BACK MESH INSERTS
• ANTI-PICK AND PILL FINISH FOR LASTING DURABILITY
• ANTI-ODOR TECHNOLOGY
• 30+ UPF PROTECTS YOUR SKIN FROM THE SUN'S HARMFUL RAYS
• RIB-KNIT COLLAR
• THREE-BUTTON PLACKET
• HEMMED SLEEVES
• ATHLETIC LOOSE FIT
• UA LOGO ON LEFT SLEEVE</t>
  </si>
  <si>
    <t>LADIES' UA TEAM COLORBLOCK POLO</t>
  </si>
  <si>
    <t>• 94% POLYESTER, 6% ELASTANE
• HEATGEAR® FABRIC KEEPS YOU COOL, DRY AND LIGHT
• PERFORMANCE POLO FABRICATION WITH FLAT BACK MESH INSERTS
• ANTI-PICK AND PILL FINISH FOR LASTING DURABILITY
• ANTI-ODOR TECHNOLOGY
• 30+ UPF PROTECTS YOUR SKIN FROM THE SUN'S HARMFUL RAYS
• RIB-KNIT COLLAR
• 3-BUTTON PLACKET
• HEMMED SLEEVES
• LADIES' LOOSE FIT
• UA LOGO ON THE LEFT SLEEVE</t>
  </si>
  <si>
    <t>MEN'S UA PERFORMANCE POLO</t>
  </si>
  <si>
    <t>• 95% POLYESTER, 5% ELASTANE
• SMOOTH, SOFT ANTI-PICK, ANTI-PILL FABRIC HAS A CLEANER, SNAG-FREE FINISH
• FOUR-WAY STRETCH FABRICATION ALLOWS GREATER MOBILITY IN ANY DIRECTION
• ANTI-ODOR TECHNOLOGY PREVENTS THE GROWTH OF ODOR CAUSING MICROBES
• 30+ UPF PROTECTS YOUR SKIN FROM THE SUN’S HARMFUL RAYS
• DURABLE RIB-KNIT COLLAR
• THREE-BUTTON PLACKET
• HEMMED SLEEVES
• ATHLETIC LOOSE FIT
• UA LOGO ON LEFT SLEEVE</t>
  </si>
  <si>
    <t>LADIES' UA PERFORMANCE POLO</t>
  </si>
  <si>
    <t>• 95% POLYESTER, 5% ELASTANE
• SMOOTH, SOFT ANTI-PICK, ANTI-PILL FABRIC HAS A CLEANER, SNAG-FREE FINISH
• FOUR-WAY STRETCH FABRICATION ALLOWS GREATER MOBILITY IN ANY DIRECTION
• ANTI-ODOR TECHNOLOGY PREVENTS THE GROWTH OF ODOR CAUSING MICROBES
• 30+ UPF PROTECTS YOUR SKIN FROM THE SUN’S HARMFUL RAYS
• DURABLE RIB-KNIT COLLAR
• ONE-BUTTON PLACKET
• HEMMED SLEEVES
• LADIES' LOOSE FIT
• UA LOGO ON LEFT SLEEVE</t>
  </si>
  <si>
    <t>MEN'S UA PERFORMANCE LONG-SLEEVE POLO</t>
  </si>
  <si>
    <t>• 95% POLYESTER, 5% ELASTANE
• SMOOTH, SOFT ANTI-PICK, ANTI-PILL FABRIC HAS A CLEANER, SNAG-FREE FINISH
• FOUR-WAY STRETCH FABRICATION ALLOWS GREATER MOBILITY IN ANY DIRECTION
• ANTI-ODOR TECHNOLOGY PREVENTS THE GROWTH OF ODOR CAUSING MICROBES
• 30+ UPF PROTECTS YOUR SKIN FROM THE SUN’S HARMFUL RAYS
• DURABLE RIB-KNIT COLLAR
• THREE-BUTTON PLACKET
• ATHLETIC LOOSE FIT
• UA LOGO ON LEFT BICEP</t>
  </si>
  <si>
    <t>MEN'S UA PLAYOFF SPACE DYED POLO</t>
  </si>
  <si>
    <t>• 88% POLYESTER, 12% ELASTANE 
• SOFT ANTI-PICK, ANTI-PILL FABRIC HAS A CLEANER, SNAG-FREE FINISH
• FOUR-WAY STRETCH FABRICATION ALLOWS GREATER MOBILITY IN ANY DIRECTION
• SIGNATURE MOISTURE TRANSPORT SYSTEM WICKS SWEAT AND DRIES FAST
• ANTI-ODOR TECHNOLOGY PREVENTS THE GROWTH OF ODOR CAUSING MICROBES
• 30+ UPF PROTECTS YOUR SKIN FROM THE SUN'S HARMFUL RAYS
• SELF-FABRIC COLLAR 
• THREE-BUTTON PLACKET
• HEMMED SLEEVE
• PERFORMANCE LOOSE FIT
• UA LOGO ON LEFT SLEEVE AND BACK NECK</t>
  </si>
  <si>
    <t>• 93% POLYESTER, 7% ELASTANE
• REVOLUTIONARY COLDBACK® TECHNOLOGY REFLECTS IR AND HEAT RAYS, SO EVEN DARK COLORS DON'T GET AS HOT
• 30+ UPF PROTECTS YOUR SKIN FROM THE SUN'S HARMFUL RAYS
• ANTI-ODOR TECHNOLOGY PREVENTS THE GROWTH OF ODOR CAUSING MICROBES
• FABRIC IS STRETCHY, LIGHT AND BREATHABLE SO IT CAN HANDLE THE HOTTEST DAYS
• THREE-BUTTON PLACKET
• HEMMED SLEEVES
• PERFORMANCE LOOSE FIT
• UA LOGO ON LEFT SLEEVE AND BACK NECK; COLDBLACK® LOGO ON RIGHT SLEEVE</t>
  </si>
  <si>
    <t>MEN'S UA COLDBLACK® ADDRESS POLO</t>
  </si>
  <si>
    <t>• 100% POLYESTER
• UA TECH™ FABRIC WITH AN ULTRA-SOFT, NATURAL FEEL FOR UNRIVALED COMFORT
• SIGNATURE MOISTURE TRANSPORT SYSTEM WICKS SWEAT AWAY FROM THE BODY
• ANTI-ODOR TECHNOLOGY PREVENTS THE GROWTH OF ODOR-CAUSING MICROBES
• RAGLAN SLEEVE CONSTRUCTION AND FLATLOCK STITCHING ALLOW A FULL RANGE OF MOTION WITHOUT CHAFING
• ATHLETIC LOOSE FIT
• UA LOGO ON TOP FRONT CHEST AND BACK NECK (BACK NECK LOGO IS TONAL ON THE WHITE)</t>
  </si>
  <si>
    <t>MEN'S UA LOCKER T-SHIRT</t>
  </si>
  <si>
    <t>LADIES' UA LOCKER T-SHIRT</t>
  </si>
  <si>
    <t>• 100% POLYESTER
• UA TECH™ FABRIC WITH AN ULTRA-SOFT, NATURAL FEEL FOR UNRIVALED COMFORT
• SIGNATURE MOISTURE TRANSPORT SYSTEM WICKS SWEAT AWAY FROM THE BODY
• ANTI-ODOR TECHNOLOGY PREVENTS THE GROWTH OF ODOR-CAUSING MICROBES
• RAGLAN SLEEVE CONSTRUCTION AND FLATLOCK STITCHING ALLOW A FULL RANGE OF MOTION WITHOUT CHAFING
• LADIES' LOOSE FIT
• UA LOGO ON TOP FRONT CHEST AND BACK NECK (BACK NECK LOGO IS TONAL ON THE WHITE)</t>
  </si>
  <si>
    <t>MEN'S UA LONG-SLEEVE LOCKER T-SHIRT</t>
  </si>
  <si>
    <t>•100% POLYESTER
• UA TECH FABRIC HAS AN ULTRA-SOFT, MORE NATURAL FEEL FOR UNRIVALED COMFORT
• MOISTURE TRANSPORT SYSTEM WICKS SWEAT AND DRIES FAST
• ANTI-ODOR TECHNOLOGY PREVENTS THE GROWTH OF ODOR CAUSING MICROBES
• LIGHTWEIGHT STRETCH CONSTRUCTION IMPROVES MOBILITY FOR FULL RANGE OF MOTION
• ANTIMICROBIAL TECHNOLOGY KEEPS YOUR GEAR FRESHER, LONGER
• STRETCHY, RIBBED CREW NECK AND CUFFS WITH RAGLAN SLEEVE
• ATHLETIC LOOSE FIT
• UA LOGO ON TOP GRONT CHEST AND BACK NECK (BACK NECK LOGO IS WHITE ON TRUE GRAY HEATHER)</t>
  </si>
  <si>
    <t>LADIES' UA LONG-SLEEVE LOCKER TEE</t>
  </si>
  <si>
    <t>•100% POLYESTER
• UA TECH™ FABRIC HAS AN ULTRA-SOFT, MORE NATURAL FEEL FOR UNRIVALED COMFORT
• MOISTURE TRANSPORT SYSTEM WICKS SWEAT AND DRIES FAST
• ANTI-ODOR TECHNOLOGY PREVENTS THE GROWTH OF ODOR CAUSING MICROBES
• LIGHTWEIGHT STRETCH CONSTRUCTION IMPROVES MOBILITY FOR FULL RANGE OF MOTION
• ANTIMICROBIAL TECHNOLOGY KEEPS YOUR GEAR FRESHER, LONGER
• STRETCHY, RIBBED CREW NECK AND CUFFS WITH RAGLAN SLEEVE
• LADIES' LOOSE FIT
• UA LOGO ON THE TOP FRONT CHEST AND BACK NECK (BACK NECK LOGO IS WHTIE ON TRUE GRAY HEATHER)</t>
  </si>
  <si>
    <t>MEN'S UA TECH™ QUARTER-ZIP</t>
  </si>
  <si>
    <t>•100% POLYESTER
• UA TECH™ FABRIC IS QUICK-DRYING, ULTRA-SOFT, AND HAS A MORE NATURAL FEEL
• MOISTURE TRANSPORT SYSTEM WICKS SWEAT AND DRIES FAST
• ANTI-ODOR TECHNOLOGY PREVENTS THE GROWTH OF ODOR CAUSING MICROBES
• PERFORMANCE LOOSE FIT
• UA LOGO ON LEFT BICEP</t>
  </si>
  <si>
    <t>LADIES' UA TECH™ QUARTER-ZIP</t>
  </si>
  <si>
    <t>•100% POLYESTER
• UA TECH™ FABRIC IS QUICK-DRYING, ULTRA-SOFT AND HAS A MORE NATURAL FEEL
• SMOOTH ANTI-PICK, ANTI-PILL FABRIC HAS A CLEANER, SNAG-FREE FINISH
• MOISTURE TRANSPORT SYSTEM WICKS SWEAT AND DRIES FAST
• ANTI-ODOR TECHNOLOGY PREVENTS THE GROWTH OF ODOR CAUSING MICROBES
• LADIES' LOOSE FIT
• UA LOGO ON LEFT BICEP</t>
  </si>
  <si>
    <t>• 100% POLYESTER
• UA TECH™ FABRIC IS QUICK-DRYING, ULTRA-SOFT AND HAS A MORE NATURAL FEEL
• MOISTURE TRANSPORT SYSTEM WICKS SWEAT AWAY AND DRIES FAST
• ANTI-ODOR TECHNOLOGY PREVENTS THE GROWTH OF ODOR CAUSING MICROBES
• PERFORMANCE LOOSE FIT
• UA LOGO ON LEFT BICEP AND BACK NECK</t>
  </si>
  <si>
    <t>• 100% POLYESTER LOOSE
• UA TECH™ FABRIC IS QUICK-DRYING, ULTRA-SOFT AND HAS A MORE NATURAL FEEL
• MOISTURE TRANSPORT SYSTEM WICKS SWEAT AWAY &amp; DRIES FAST
• ANTI-ODOR TECHNOLOGY PREVENTS THE GROWTH OF ODOR CAUSING MICROBES
• LADIES' LOOSE FIT
• UA LOGO ON LEFT BICEP AND BACK NECK</t>
  </si>
  <si>
    <t>MEN'S UA TECH™ STRIPE QUARTER-ZIP</t>
  </si>
  <si>
    <t>LADIES UA TECH™ STRIPE QUARTER-ZIP</t>
  </si>
  <si>
    <t>MEN'S UA QUALIFIER QUARTER-ZIP</t>
  </si>
  <si>
    <t>• 100% POLYESTER
• SOFT AND DURABLE CIRCULAR KNIT CONSTRUCTION WITH BRUSHED INTERIOR FOR EXTRA WARMTH
• SIGNATURE MOISTURE TRANSPORT SYSTEM WICKS SWEAT TO KEEP YOU DRY AND LIGHT
• REFLECTIVE QUARTER-ZIP FOR VISIBILITY DURING AFTER-HOURS TRAINING
• CONTRAST FABRIC OVERLAYS ON SLEEVES AND COLLAR
• ROLLED FORWARD SHOULDER SEAMS FOR UNRIVALED COMFORT
• PERFORMANCE LOOSE FIT
• UA LOGO ON LEFT BICEP</t>
  </si>
  <si>
    <t>LADIES' UA QUALIFIER QUARTER-ZIP</t>
  </si>
  <si>
    <t>• 100% POLYESTER
• SOFT AND DURABLE CIRCULAR KNIT CONSTRUCTION WITH BRUSHED INTERIOR FOR EXTRA WARMTH
• SIGNATURE MOISTURE TRANSPORT SYSTEM WICKS SWEAT TO KEEP YOU DRY AND LIGHT
• REFLECTIVE QUARTER-ZIP FOR VISIBILITY DURING AFTER-HOURS TRAINING
• CONTRAST FABRIC OVERLAYS ON SLEEVES AND COLLAR
• ROLLED FORWARD SHOULDER SEAMS FOR UNRIVALED COMFORT
• LADIES' LOOSE FIT
• UA LOGO ON LEFT BICEP</t>
  </si>
  <si>
    <t>MEN'S UA EXPANSE QUARTER-ZIP</t>
  </si>
  <si>
    <t>LADIES' UA EXPANSE QUARTER-ZIP</t>
  </si>
  <si>
    <t>• BODY: 86% POLYESTER / 14% ELASTANE; SHOULDERS: 100% POLYESTER
• HYBRID FLEECE CONSTRUCTION
• GRIDDED FLEECE BODY FOR OPTIMAL WARMTH WITHOUT THE WEIGHT AND INCREASED BREATHABILITY
• SIGNATURE MOISTURE TRANSPORT SYSTEM WICKS SWEAT TO KEEP YOU DRY AND LIGHT
• ANTIMICROBIAL TECHNOLOGY ELIMINATES ODORS TO KEEP YOUR GEAR FRESHER, LONGER
• QUARTER-ZIP FRONT WITH STAND COLLAR
• DROP-TAIL HEM OFFERS SUPERIOR BACK COVERAGE
• SECURE ARM STASH POCKET
• FITTED: DESIGNED TO FIT CLOSE TO THE BODY
• UA LOGO ON BOTTOM LEFT WAIST AND BACK NECK</t>
  </si>
  <si>
    <t>MEN'S UA ELEVATE QUARTER-ZIP SWEATER</t>
  </si>
  <si>
    <t>• 100% POLYESTER
• DWR FINISH TO REPEL WATER WITHOUT SACRIFICING BREATHABILITY
• DURABLE SWEATER-KNIT FABRIC FEELS SOFT AND COMFORTABLE
• LIGHTWEIGHT WOVEN SHOULDER AND PLACKET OVERLAYS FOR EXTRA PROTECTION
• SIGNATURE MOISTURE TRANSPORT SYSTEM WICKS SWEAT AWAY FROM THE BODY
• ROLLED FORWARD SHOULDER SEAMS FOR UNRIVALED COMFORT
• OPEN HAND POCKETS
• RIBBED CUFFS AND HEM
• ATHETIC LOOSE FIT
• UA LOGO ON LEFT BICEP</t>
  </si>
  <si>
    <t>MEN'S UA STORM® ARMOUR® FLEECE HOODY</t>
  </si>
  <si>
    <t>• 100% POLYESTER
• STORM ARMOUR® FLEECE KEEPS YOU WARM AND DRY
• DWR FINISH TO REPEL WATER WITHOUT SACRIFICING BREATHABILITY
• BRUSHED INNER LAYER AND QUICK-DRYING, SMOOTH OUTER LAYER
• SIGNATURE MOISTURE TRANSPORT SYSTEM WICKS SWEAT TO KEEP YOU DRY AND LIGHT
• ADJUSTABLE THREE-PIECE HOOD WITH SCUBA COLLAR FOR EXTRA COVERAGE
• UPDATED FRONT KANGAROO POCKET
• ATHLETIC LOOSE FIT
• UA LOGO ON TOP FRONT CHEST</t>
  </si>
  <si>
    <t>LADIES' UA STORM® ARMOUR® FLEECE HOODY</t>
  </si>
  <si>
    <t>• 100% POLYESTER
• STORM ARMOUR® FLEECE KEEPS YOU WARM AND DRY
• DWR FINISH TO REPEL WATER WITHOUT SACRIFICING BREATHABILITY
• BRUSHED INNER LAYER AND QUICK-DRYING, SMOOTH OUTER LAYER
• SIGNATURE MOISTURE TRANSPORT SYSTEM WICKS SWEAT TO KEEP YOU DRY AND LIGHT
• ADJUSTABLE THREE-PIECE HOOD WITH SCUBA COLLAR FOR EXTRA COVERAGE
• UPDATED FRONT KANGAROO POCKET
• LADIES' LOOSE FIT
• UA LOGO ON TOP FRONT CHEST</t>
  </si>
  <si>
    <t>MEN'S UA ULTIMATE LONG-SLEEVE BUTTONDOWN</t>
  </si>
  <si>
    <t>• 100% POLYESTER
• LIGHTWEIGHT PERFORATED AIRVENT WOVEN FABRIC DELIVERS SUPERIOR COMFORT AND VENTILATION
• SIGNATURE MOISTURE TRANSPORT SYSTEM WICKS SWEAT AWAY FROM THE BODY
• ROLLED FORWARD SHOULDER SEAMS FOR UNRIVALED COMFORT
• ATHLETIC LOOSE FIT
• UA LOGO ON LEFT BICEP</t>
  </si>
  <si>
    <t>MEN'S UA ULTIMATE SHORT-SLEEVE BUTTONDOWN</t>
  </si>
  <si>
    <t>• 100% POLYESTER
• LIGHTWEIGHT PERFORATED AIRVENT WOVEN FABRIC DELIVERS SUPERIOR COMFORT AND VENTILATION
• SIGNATURE MOISTURE TRANSPORT SYSTEM WICKS SWEAT AWAY FROM THE BODY
• ROLLED FORWARD SHOULDER SEAMS FOR UNRIVALED COMFORT
• FRONT-CHEST ZIP POCKET
• ATHLETIC LOOSE FIT
• UA LOGO ON LEFT SLEEVE</t>
  </si>
  <si>
    <t>MEN'S UA ACE RAIN JACKET</t>
  </si>
  <si>
    <t>• 100% NYLON
• FULLY SEAM-SEALED WATERPROOF JACKET
• UA STORM® GEAR USES DWR FINISH TO REPEL WATER WITHOUT SACRIFICING BREATHABILITY
• THREE-PIECE HOOD WITH BUNGEE ADJUST AND SCUBA COLLAR FOR EXTRA COVERAGE
• ROLLED FORWARD SHOULDER SEAMS FOR UNRIVALED COMFORT
• HIDDEN CHEST POCKET FOR POST-EMBELLISHMENT
• FULL-ZIP FRONT WITH STORM FLAP FOR ENHANCED PROTECTION
• ERGONOMIC CUFFS AND SECURE ZIPPERED HAND POCKETS
• PERFORMANCE LOOSE FIT
• UA LOGO ON RIGHT CHEST</t>
  </si>
  <si>
    <t>MEN'S UA BORA RAIN JACKET</t>
  </si>
  <si>
    <t>• 100% NYLON
• UA STORM® TECHNOLOGY REPELS WATER WITHOUT SACRIFICING BREATHABILITY
• 100% WATERPROOF &amp; BREATHABLE, WITH FULLY TAPED SEAMS
• 10K/10K RATING
• WINDPROOF MATERIALS AND CONSTRUCTION SHIELD YOU FROM THE ELEMENTS
• TWO-LAYER BONDED FABRIC WITH A DURABLE, SMOOTH EXTERIOR
• FULL MESH INNING FOR ADDED BREATHABILITY
• ADJUSTABLE HEM AND HOOD
• SECURE HAND POCKETS
• ELASTIC CUFFS
• PERFORMANCE LOOSE FIT
• UA LOGO ON LEFT CHEST AND HOOD, "UNDER ARMOUR" ON BACK RIGHT YOKE</t>
  </si>
  <si>
    <t>LADIES' UA BORA RAIN JACKET</t>
  </si>
  <si>
    <t>• 100% NYLON
• UA STORM® TECHNOLOGY REPELS WATER WITHOUT SACRIFICING BREATHABILITY
• 100% WATERPROOF &amp; BREATHABLE, WITH FULLY TAPED SEAMS
• 10K/10K RATING
• WINDPROOF MATERIALS AND CONSTRUCTION SHIELD YOU FROM THE ELEMENTS
• TWO-LAYER BONDED FABRIC WITH A DURABLE, SMOOTH EXTERIOR
• FULL MESH INNING FOR ADDED BREATHABILITY
• ADJUSTABLE HEM AND HOOD
• SECURE HAND POCKETS
• ELASTIC CUFFS
• FITTED: DESIGNED TO FIT CLOSE TO THE BODY
• UA LOGO ON LEFT CHEST AND HOOD (HOOD LOGO IS TONAL ON BLACK)</t>
  </si>
  <si>
    <t>MEN'S UA ULTIMATE SHORT-SLEEVE WINDSHIRT</t>
  </si>
  <si>
    <t>• 93% POLYESTER, 7% ELASTANE
• ULTRA-LIGHTWEIGHT STRETCH-WOVEN FABRIC LETS YOU MOVE
• PERFORATED UNDERARM PANELS DELIVER STRATEGIC VENTILATION
• SIGNATURE MOISTURE TRANSPORT SYSTEM WICKS SWEAT AND DRIES FAST
• ANTI-ODOR TECHNOLOGY PREVENTS THE GROWTH OF ODOR CAUSING MICROBES
• SIDE ZIPPER
• BUNGEE CORD AT BOTTOM HEM FOR AN ADJUSTABLE FIT
• ATHLETIC LOOSE FIT
• UA LOGO ON RIGHT CHEST</t>
  </si>
  <si>
    <t>MEN'S UA ULTIMATE LONG-SLEEVE WINDSHIRT</t>
  </si>
  <si>
    <t>• 93% POLYESTER, 7% ELASTANE
• ULTRA-LIGHTWEIGHT STRETCH-WOVEN FABRIC LETS YOU MOVE
• PERFORATED UNDERARM PANELS DELIVER STRATEGIC VENTILATION
• SIGNATURE MOISTURE TRANSPORT SYSTEM WICKS SWEAT AND DRIES QUICKLY
• ANTI-ODOR TECHNOLOGY PREVENTS THE GROWTH OF ODOR CAUSING MICROBES
• SIDE ZIPPER
• BUNGEE CORD AT BOTTOM HEM FOR AN ADJUSTABLE FIT
• ATHLETIC LOOSE FIT
• UA LOGO ON RIGHT CHEST</t>
  </si>
  <si>
    <t>• 100% POLYESTER
• BONDED TWO-LAYER SOFT SHELL MATERIAL WITH A WARM BRUSHED INNER LAYER
• SIGNATURE MOISTURE TRANSPORT SYSTEM WICKS SWEAT AWAY FROM THE BODY
• ROLLED FORWARD SHOULDER SEAMS FOR UNRIVALED COMFORT
• FULL-ZIP FRONT WITH STAND COLLAR FOR EXTRA COVERAGE
• SECURE ZIPPERED HAND POCKETS
• ATHLETIC LOOSE FIT
• UA LOGO ON RIGHT CHEST</t>
  </si>
  <si>
    <t>• 100% POLYESTER
• BONDED TWO-LAYER SOFTSHELL MATERIAL WITH A WARM BRUSHED INNER LAYER
• SIGNATURE MOISTURE TRANSPORT SYSTEM WICKS SWEAT AND DRIES FAST
• ANTI-ODOR TECHNOLOGY PREVENTS THE GROWTH OF ODOR CAUSING MICROBES
• ROLLED FORWARD SHOULDER SEAMS FOR UNRIVALED COMFORT
• FULL-ZIP FRONT WITH STAND COLLAR FOR EXTRA COVERAGE
• SECURE ZIPPERED HAND POCKETS
• LADIES' LOOSE FIT
• UA LOGO ON RIGHT CHEST</t>
  </si>
  <si>
    <t>MEN'S UA CGI DOBSON SOFTSHELL</t>
  </si>
  <si>
    <t>• FACE: 60% COTTON, 40% POLYESTER; BACK: 100% POLYESTER                                       
• UA STORM® GEAR USES A DWR FINISH TO REPEL WATER WITHOUT SACRIFICING BREATHABILITY
• COLDGEAR® INFRARED TECHNOLOGY USES A SOFT, THERMO-CONDUCTIVE INNER COATING TO ABSORB AND RETAIN YOUR OWN BODY HEAT
• WINDPROOF CONSTRUCTION SHIELDS YOU FROM THE ELEMENTS
• BONDED 3-LAYER STRETCH SOFT SHELL MATERIAL WITH A WARM BRUSHED INNER LAYER
• RIBBED CUFFS &amp; WAIST TO SHUT OUT THE COLD
• LEFT CHEST MEDIA POCKET
• SECURE ZIPPERED HAND POCKETS
• UA MAGZIP™
• PERFORMANCE LOOSE FIT
• UA LOGO ON LEFT CHEST AND HOOD; UA STORM® LOGO ON RIGHT CUFF</t>
  </si>
  <si>
    <t>LADIES' UA CGI DOBSON SOFTSHELL</t>
  </si>
  <si>
    <t>• FACE: 60% COTTON, 40% POLYESTER; BACK: 100% POLYESTER
• UA STORM® GEAR USES A DWR FINISH TO REPEL WATER WITHOUT SACRIFICING BREATHABILITY
• COLDGEAR® INFRARED TECHNOLOGY USES A SOFT, THERMO-CONDUCTIVE INNER COATING TO ABSORB AND RETAIN YOUR OWN BODY HEAT
• WINDPROOF CONSTRUCTION SHIELDS YOU FROM THE ELEMENTS
• BONDED THREE-LAYER STRETCH SOFTSHELL MATERIAL WITH A WARM BRUSHED INNER LAYER
• SECURE ZIPPERED HAND POCKETS
• UA MAGZIP™
• FITTED: DESIGNED TO FIT CLOSE TO THE BODY
• UA LOGO ON BOTTOM LEFT WAIST AND HOOD; UA STORM® LOGO ON RIGHT CUFF</t>
  </si>
  <si>
    <t>MEN'S UA GRANITE JACKET</t>
  </si>
  <si>
    <t xml:space="preserve">• FACE: 60% COTTON, 40% POLYESTER; BACK: 100% POLYESTER
• UA STORM® TECHNOLOGY
• STORM 1: WATER-RESISTANT
• COLDGEAR‭®
• SOFT SHELL
• CHIN GUARD FOR COMFORT
• COTTON KNIT FACE WITH FLEECE BACKER
• SECURE ZIPPERED HAND POCKETS
• PERFORMANCE LOOSE FIT
• UA LOGO ON LEFT CHEST AND BACK NECK; UA STORM® LOGO ON RIGHT CUFF
</t>
  </si>
  <si>
    <t>LADIES' UA GRANITE JACKET</t>
  </si>
  <si>
    <t>• FACE: 60% COTTON, 40% POLYESTER; BACK: 100% POLYESTER
• UA STORM® TECHNOLOGY
• STORM 1: WATER-RESISTANT
• COLDGEAR®
• SOFT SHELL
• CHIN GUARD FOR COMFORT
• COTTON KNIT FACE WITH FLEECE BACKER
• SECURED ZIPPERED HAND POCKETS
• FITTED: DESIGNED TO FIT CLOSE TO THE BODY
• UA LOGO ON BOTTOM FRONT WAIST AND BACK NECK; UA STORM® LOGO ON RIGHT CUFF</t>
  </si>
  <si>
    <t>MEN'S UA EXTREME COLDGEAR® JACKET</t>
  </si>
  <si>
    <t>• 100% POLYESTER
• UA STORM® TECHNOLOGY REPELS WATER WITHOUT SACRIFICING BREATHABILITY
• GRID-TEXTURED, TWO-LAYER FLEECE THAT TRAPS WARMTH, WICKS MOISTURE AND DRIES QUICKLY
• CHIN GUARD FOR COMFORT WHEN FULLY ZIPPED
• SECURE ZIPPERED CHEST POCKET AND HAND POCKETS
• PERFORMANCE LOOSE FIT
• UA LOGO ON LEFT CHEST AND BACK NECK</t>
  </si>
  <si>
    <t>LADIES' UA EXTREME COLDGEAR JACKET</t>
  </si>
  <si>
    <t>• 100% POLYESTER
• UA STORM® TECHNOLOGY REPELS WATER WITHOUT SACRIFICING BREATHABILITY
• GRID-TEXTURED, TWO-LAYER FLEECE THAT TRAPS WARMTH, WICKS MOISTURE AND DRIES QUICKLY
• CHIN GUARD FOR COMFORT WHEN FULLY ZIPPED
• SECURE ZIPPERED HAND POCKETS
• FITTED: DESIGNED TO FIT CLOSE TO THE BODY
• UA LOGO ON BOTTOM LEFT WAIST AND BACK NECK</t>
  </si>
  <si>
    <t>MEN'S UA TOWN COAT</t>
  </si>
  <si>
    <t xml:space="preserve">• 61% POLYESTER, 29% ACRYLIC, 6% WOOL, 4% POLYURETHANE
• UA STORM® TECHNOLOGY REPELS WATER WITHOUT SACRIFICING BREATHABILITY
• WINDPROOF CONSTRUCTION SHIELDS YOU FROM THE ELEMENTS
• BONDED THREE-LAYER WOOL-BLEND MATERIAL WITH A WARM BRUSHED INNER LAYER FOR LIGHTWEIGHT WARMTH
• ADJUSTABLE HOOD
• SECURE ZIP CHEST AND HAND POCKETS 
• PERFORMANCE LOOSE FIT
• UA LOGO ON BOTTOM LEFT WAIST
</t>
  </si>
  <si>
    <t>MEN'S UA PORTER II 3-IN-1</t>
  </si>
  <si>
    <t>SHELL: 100% POLYESTER
• UA STORM® GEAR USES A DWR FINISH TO REPEL WATER WITHOUT SACRIFICING BREATHABILITY
• UA'S EXCLUSIVE MAGZIP™ CLOSURE CLICKS &amp; HOLDS TOGETHER FOR EASY, STRUGGLE-FREE ZIPPING
• BONDED TWO-LAYER TWILL FABRIC ON EXTERIOR WITH A SMOOTH TAFFETA LINING
• WINDPROOF CONSTRUCTION SHIELDS YOU FROM THE ELEMENTS
• COLDGEAR® INFRARED TECHNOLOGY USES A SOFT, THERMO-CONDUCTIVE INNER COATING TO RETAIN YOUR BODY HEAT
• SECURE CHEST AUDIO POCKET WITH INTERIOR HEADPHONE ESCAPE
• ADJUSTABLE CUFFS
• BUNGEE HEM ADJUSTER
• PERFORMANCE LOOSE FIT
• UA LOGO ON LEFT CHEST
ZIP-OUT LINER JACKET: 100% POLYESTER
• UA STORM® GEAR USES A DWR FINISH TO REPEL WATER WITHOUT SACRIFICING BREATHABILITY
• ADVANCED HIGH-LOFT FLEECE TRAPS HEAT FOR UNRIVALED WARMTH WITHOUT EXCESSIVE WEIGHT
• MICROBRUSHED FACE FOR ULTRA-SOFT PERFORMANCE
• SIGNATURE MOISTURE TRANSPORT SYSTEM WICKS SWEAT AWAY FROM THE BODY
• WARM HAND POCKETS WITH ZIP CLOSURE &amp; INTERNAL HEADPHONE ESCAPE
• PERFORMANCE LOOSE FIT
• UA LOGO ON LEFT CHEST</t>
  </si>
  <si>
    <t>LADIES' CHINO ADJUSTABLE CAP</t>
  </si>
  <si>
    <t>UNISEX UA ADJUSTABLE CHINO CAP</t>
  </si>
  <si>
    <t>UNISEX UA FLAT BILL CAP - SOLID</t>
  </si>
  <si>
    <t>• 97% POLYESTER, 3% ELASTANE
• FLAT BRIM, STRUCTURED FIT MAINTAINS SHAPE WITH A SLIGHTLY HIGHER CROWN, FOR A MODERN LOOK
• BUILT-IN HEATGEAR® SWEATBAND WICKS AWAY SWEAT TO KEEP YOU COOL AND DRY
• STRETCH CONSTRUCTION PROVIDES A COMFORTABLE FIT
• EMBROIDERED UA LOGO ON LEFT SIDE</t>
  </si>
  <si>
    <t>UNISEX UA CURVED BILL CAP - SOLID</t>
  </si>
  <si>
    <t>• 97% POLYESTER, 3% ELASTANE
• STRUCTURED BUILD MAINTAINS SHAPE WITH A SLIGHTLY HIGHER CROWN
• BUILT-IN HEATGEAR® SWEATBAND WICKS AWAY SWEAT TO KEEP YOU COOL AND DRY
• EMBROIDERED UA LOGO ON LEFT SIDE</t>
  </si>
  <si>
    <t>UNISEX UA ADJUSTABLE VISOR</t>
  </si>
  <si>
    <t>• 97% POLYESTER, 3% ELASTANE
• STRUCTURED BUILD MAINTAINS SHAPE WITH A SLIGHTLY HIGHER CROWN
• BUILT-IN HEATGEAR® SWEATBAND WICKS AWAY SWEAT TO KEEP YOU COOL AND DRY
• ADJUSTABLE CLOSURE
• EMBROIDERED UA LOGO ON LEFT SIDE</t>
  </si>
  <si>
    <t>UNISEX UA SIDELINE CAP</t>
  </si>
  <si>
    <t>• 97% POLYESTER, 3% ELASTANE
• STRUCTURED BUILD MAINTAINS SHAPE WITH A SLIGHTLY HIGHER CROWN
• STRETCH CONSTRUCTION PROVIDES A COMFORTABLE FIT
• BUILT-IN HEATGEAR® SWEATBAND WICKS AWAY SWEAT TO KEEP YOU COOL AND DRY
• EMBROIDERED UA LOGO ON LEFT SIDE</t>
  </si>
  <si>
    <t>UNISEX UA COLORBLOCKED CAP</t>
  </si>
  <si>
    <t>UNISEX UA FLAT BILL CAP - DIGI CAMO</t>
  </si>
  <si>
    <t>UNISEX UA WARRIOR BUCKET - SOLID</t>
  </si>
  <si>
    <t xml:space="preserve">• 97% POLYESTER, 3% SPANDEX
• FLAT BRIM, STRUCTURED FIT MAINTAINS SHAPE WITH A SLIGHTLY HIGHER CROWN, FOR A MODERN LOOK
• BUILT-IN HEATGEAR® SWEATBAND WICKS AWAY SWEAT TO KEEP YOU COOL AND DRY
• STRETCH CONSTRUCTION PROVIDES A COMFORTABLE FIT
• EMBROIDERED UA LOGO ON LEFT SIDE
</t>
  </si>
  <si>
    <t>UNISEX UA CURVED BILL CAP - DIGI CAMO</t>
  </si>
  <si>
    <t>UNISEX UA WARRIOR BUCKET - DIGI CAMO</t>
  </si>
  <si>
    <t>• ACRYLIC/NYLON BLEND
• LIGHTWEIGHT COLDGEAR® JACQUARD KNIT FABRIC PROVIDES SUPERIOR COMFORT AND WARMTH
• SIGNATURE MOISTURE TRANSPORT SYSTEM WICKS SWEAT AWAY FROM THE BODY
• CLASSIC TOP POM DETAIL
• EMBROIDERED UA LOGO ON FRONT OF CUFF</t>
  </si>
  <si>
    <t>UNISEX UA POM BEANIE</t>
  </si>
  <si>
    <t>UNISEX CUFF BEANIE</t>
  </si>
  <si>
    <t>• SHELL: ACRYLIC/SPANDEX
• LINING: POLYESTER/SPANDEX
• SOFT KNIT FABRIC SHELL WITH TIPPED CUFF
• LINED IN COLDGEAR® INFRARED TO ABSORB AND RETAIN YOUR OWN BODY HEAT WITHOUT ADDING ANY EXTRA WEIGHT
• EMBROIDERED UA LOGO ON FRONT OF CUFF</t>
  </si>
  <si>
    <t>UNISEX UA ELEMENT BEANIE</t>
  </si>
  <si>
    <t>• 100% POLYESTER
• UA STORM® GEAR USES A DWR FINISH TO REPEL WATER WITHOUT SACRIFICING BREATHABILITY
• COLDGEAR® INFRARED TECHNOLOGY USES A SOFT, THERMO-CONDUCTIVE INNER COATING TO ABSORB AND RETAIN YOUR OWN BODY HEAT
• ULTRA-SOFT FLEECE FOR COMFORT ALL DAY, EVERY DAY
• RUBBERIZED HEAT SEAL UA LOGO ON BOTTOM FRONT</t>
  </si>
  <si>
    <t xml:space="preserve">• 600-DENIER POLYESTER
• UA STORM® TECHNOLOGY DELIVERS AN ELEMENT-BATTLING, HIGHLY WATER-RESISTANT FINISH
• TOUGH, ABRASION-RESISTANT BOTTOM PANEL
• SOFT LINED LAPTOP SLEEVE—HOLDS UP TO 15" LAPTOP
• WATER-REPELLENT FRONT VALUABLES POCKET TO KEEP YOUR STUFF SAFE
• ADJUSTABLE HEATGEAR® SHOULDER STRAPS FOR EXTRA COMFORT
• TWO SIDE WATER BOTTLE POCKETS
• TOP GRAB HANDLE
• LARGE, GUSSETED FRONT LAUNDRY POCKET
• CUBIC VOLUME: 2,100
• AVAILABLE SPRING 2018
</t>
  </si>
  <si>
    <t>• 600-DENIER POLYESTER
• UA STORM® TECHNOLOGY DELIVERS AN ELEMENT-BATTLING, HIGHLY WATER-RESISTANT FINISH
• TOUGH, ABRASION-RESISTANT BOTTOM AND SIDE PANELS
• LARGE FRONT ZIPPERED ORGANIZATION POCKET
• ADJUSTABLE, PADDED, HEATGEAR® SHOULDER STRAP FOR TOTAL COMFORT
• PADDED TOP GRAB HANDLE
• LARGE VENTED POCKET FOR LAUNDRY OR SHOES, ADDITIONAL LARGE ZIPPERED POCKET AND ONE MESH POCKET
• CUBIC VOLUME: 3,700</t>
  </si>
  <si>
    <t>• 600-DENIER POLYESTER
• UA STORM® TECHNOLOGY DELIVERS AN ELEMENT-BATTLING, HIGHLY WATER-RESISTANT FINISH
• TOUGH, ABRASION-RESISTANT BOTTOM AND SIDE PANELS
• LARGE FRONT ZIPPERED ORGANIZATION POCKET
• ADJUSTABLE, PADDED, HEATGEAR® SHOULDER STRAP FOR TOTAL COMFORT
• PADDED TOP GRAB HANDLE
• LARGE VENTED POCKET FOR LAUNDRY OR SHOES, ADDITIONAL LARGE ZIPPERED POCKET AND ONE MESH POCKET
• CUBIC VOLUME: 5,000</t>
  </si>
  <si>
    <t>• 100-DENIER, 100% NYLON
• EXTRA LARGE ZIPPERED MAIN COMPARTMENT
• ADJUSTABLE SHOULDER STRAP
• COMFORT GRAB HANDLE ON TOP OF BAG
• CUBIC VOLUME: 2,500</t>
  </si>
  <si>
    <t xml:space="preserve">• 100% COTTON
• UNSTRUCTURED
• CURVED VISOR
• BUILT-IN HEATGEAR® SWEATBAND WICKS AWAY SWEAT TO KEEP YOU COOL AND DRY
• ADJUSTABLE CLOSURE IN THE BACK
• EMBROIDERED UA LOGO ON LEFT SIDE
</t>
  </si>
  <si>
    <t>BLACK/SILVER/WHITE</t>
  </si>
  <si>
    <t>• BODY: 92% POLYESTER, 8% ELASTANE; SHOULDERS: 100% POLYESTER
• HYBRID FLEECE CONSTRUCTION
• GRIDDED FLEECE FOR OPTIMAL WARMTH WITHOUT THE WEIGHT AND INCREASED BREATHABILITY
• SIGNATURE MOISTURE TRANSPORT SYSTEM WICKS SWEAT TO KEEP YOU DRY AND LIGHT
• ANTIMICROBIAL TECHNOLOGY ELIMINATES ODORS TO KEEP YOUR GEAR FRESHER, LONGER
• QUARTER-ZIP FRONT WITH STAND COLLAR
• SECURE ARM STASH POCKET
• PERFORMANCE LOOSE FIT
• UA LOGO ON LEFT CHEST AND BACK NECK</t>
  </si>
  <si>
    <t>• 100% Polyester
• STRUCTURED BUILD MAINTAINS SHAPE WITH A SLIGHTLY HIGHER CROWN
• BUILT-IN HEATGEAR® SWEATBAND WICKS AWAY SWEAT TO KEEP YOU COOL AND DRY
• EMBROIDERED UA LOGO ON LEFT SIDE</t>
  </si>
  <si>
    <t xml:space="preserve">• 98% Cotton, 2% Elastane
• UNSTRUCTURED
• CURVED VISOR
• BUILT-IN self-fabric (Charged Cotton) band 
• ADJUSTABLE CLOSURE IN THE BACK
• EMBROIDERED UA LOGO ON LEFT SIDE
</t>
  </si>
  <si>
    <t>CHARCOAL//GHOST GRAY</t>
  </si>
  <si>
    <t>Fall 2018 New Color</t>
  </si>
  <si>
    <t>CHARCOAL//STEEL</t>
  </si>
  <si>
    <t>Polo</t>
  </si>
  <si>
    <t>Under Armour</t>
  </si>
  <si>
    <t>Apparel</t>
  </si>
  <si>
    <t>Womens</t>
  </si>
  <si>
    <t>W’s Corporate Performance Polo 2.0</t>
  </si>
  <si>
    <t xml:space="preserve">• 57% COTTON, 38% POLYESTER, 5% ELASTANE (SPANDEX)
• Soft anti-pick, anti-pill fabric has a clean, snag-free finish
• Material wicks sweat &amp; dries really 
• 4-way stretch construction moves better in every direction
• Anti-odor technology prevents the growth of odor-causing microbes
• Rolled forward shoulder seams
• Super slim stand collar with 5-button placket
</t>
  </si>
  <si>
    <t>Hoody</t>
  </si>
  <si>
    <t>Mens</t>
  </si>
  <si>
    <t>Double Threat AF Hoody</t>
  </si>
  <si>
    <t xml:space="preserve">• 100% Polyester
• Loose: Fuller cut for complete comfort.
• UA Storm technology repels water without sacrificing breathability
• Armour Fleece® is light, breathable &amp; stretches for superior mobility
• Soft inner layer traps heat to keep you warm &amp; comfortable
• Front pocket with right-side internal phone pocket
• Heathered binding
• Imported
</t>
  </si>
  <si>
    <t>UA W's Double Threat Hoody</t>
  </si>
  <si>
    <t xml:space="preserve">• 100% Polyester
• Loose: Generous, more relaxed fit.
• Armour Fleece® is light but surprisingly warm &amp; stretches for superior mobility
• Soft, brushed inner layer traps heat for all-day warmth &amp; comfort
• Shaped hem delivers enhanced coverage without looking big &amp; bulky
• Heathered elastic binding at sleeves &amp; hem
</t>
  </si>
  <si>
    <t>Jacket</t>
  </si>
  <si>
    <t>Corporate Triumph Cage Jacket LS</t>
  </si>
  <si>
    <t xml:space="preserve">• 93% POLYESTER, 7% ELASTANE
• UA Storm gear uses a DWR finish to repel water without sacrificing breathability
• Stretch-woven fabric is ultra-lightweight &amp; lets you move
• UPF 30+ protects your skin from the sun's harmful rays
• 4-way stretch fabrication allows greater mobility in any direction
• Right-side hem zipper so you can get in and out easily
• Side seam hidden hand pockets
• Adjustable hem with cord lock hidden in left pocket
</t>
  </si>
  <si>
    <t>Corporate Reactor Jacket</t>
  </si>
  <si>
    <t xml:space="preserve">• 100% POLYESTER
• Packs easily into inside chest pocket
• UA Storm technology repels water without sacrificing breathability
• Windproof construction shields you from the elements
• ColdGear® Reactor intelligent insulation adapts to any activity for non-stop comfort &amp; total versatility
• UA's exclusive MagZip closure clicks &amp; holds together for easy, struggle-free zipping
• Secure hand pockets &amp; chest pocket
• Adjustable hem
</t>
  </si>
  <si>
    <t>W's Corporate Reactor Jacket</t>
  </si>
  <si>
    <t>Tee Shirt</t>
  </si>
  <si>
    <t>Locker Tee 2.0 SS</t>
  </si>
  <si>
    <t xml:space="preserve">• 100% POLYESTER                                                                
• UA Tech fabric is quick-drying, ultra-soft &amp; has a more natural feel
• Material wicks sweat &amp; dries really fast
• NEW FIT:  Plus 1.5" in body length, Plus 2" across chest, Plus 2" around bottom opening
• Anti-odor technology prevents the growth of odor-causing microbes
• Updated set-in sleeves
• Center front logo
• Integrated Locker Loop
</t>
  </si>
  <si>
    <t>Locker Tee 2.0 LS</t>
  </si>
  <si>
    <t xml:space="preserve">• 100% POLYESTER                                                                
• UA Tech fabric is quick-drying, ultra-soft &amp; has a more natural feel 
• Material wicks sweat &amp; dries really fast
• Anti-odor technology prevents the growth of odor-causing microbes
• Updated set-in sleeves
• Center front logo
• Integrated Locker Loop
</t>
  </si>
  <si>
    <t>W's Locker Tee</t>
  </si>
  <si>
    <t xml:space="preserve">• 100% POLYESTER
• HeatGear® fabric is ultra-soft &amp; smooth for extreme comfort with very little weight
• Stretch-mesh back panel delivers strategic ventilation
• 4-way stretch fabrication allows greater mobility in any direction
• NEW FIT:  Plus 1" across waist; plus 1/2" sleeve length
• Moisture Transport System wicks sweat &amp; dries fast
• Anti-odor technology prevents the growth of odor causing microbe
• Integrated Locker Loop
</t>
  </si>
  <si>
    <t>W's Locker Tee LS</t>
  </si>
  <si>
    <t xml:space="preserve">• 100% POLYESTER
• HeatGear® fabric is ultra-soft &amp; smooth for extreme comfort with very little weight
• Stretch-mesh back panel delivers strategic ventilation
• 4-way stretch fabrication allows greater mobility in any direction
• Moisture Transport System wicks sweat &amp; dries fast
• Anti-odor technology prevents the growth of odor causing microbes         
• Integrated Locker Loop
</t>
  </si>
  <si>
    <t>Sweater</t>
  </si>
  <si>
    <t>Corporate Sweater 1/4 Snap Up</t>
  </si>
  <si>
    <t xml:space="preserve">• 100% POLYESTER
• UA Storm technology repels water without sacrificing breathability
• Lightweight fleece with a soft, warm, brushed inner layer &amp; diamond quilted textured woven overlay on collar &amp; Placket for added durability
• 4-snap placket
• Ribbed cuffs &amp; hem
</t>
  </si>
  <si>
    <t>Corporate Windstrike Jacket</t>
  </si>
  <si>
    <t xml:space="preserve">• 95% POLYESTER, 5% ELASTANE
• UA Storm technology repels water without sacrificing breathability
• Windproof construction shields you from the elements 
• 4-way stretch construction moves better in every direction
• Open hand pockets 
• Internal drawcord at the waist for cinchability
</t>
  </si>
  <si>
    <t>W's Corporate Windstrike Jacket</t>
  </si>
  <si>
    <t>UA Spectra 1/4 Zip</t>
  </si>
  <si>
    <t>Seeker Hoodie</t>
  </si>
  <si>
    <t xml:space="preserve">• 60% COTTON, 40% POLYESTER
• UA Storm technology repels water without sacrificing breathability
• Soft but durable 2-layer fleece with brushed back
• 3-panel adjustable hood
• Secure zip hand &amp; chest pockets
</t>
  </si>
  <si>
    <t>Backpack</t>
  </si>
  <si>
    <t>Accessory</t>
  </si>
  <si>
    <t>Unisex</t>
  </si>
  <si>
    <t>Corporate Hudson Backpack</t>
  </si>
  <si>
    <t xml:space="preserve">• UA Storm technology delivers an element-battling, highly water-resistant finish
• Tough, abrasion-resistant bottom panel built for extended durability
• Compression molded shoulder straps&amp; back panel feature Charged Cushioning for total comfort, firm enough to handle heavy 
• Easily accessible, TSA friendly laptop sleeve unzips to lay flat so you don't need to remove it from your bag- holds up to 15" MacBook Pro® or similarly sized 
• Large main compartment with tons of open storage space
• Two side pockets, ideal for storing water bottles &amp; smaller 
• Second zippered compartment offers additional pockets, a soft, tricot lined phone pocket &amp; elastic webbing perfect for storing chargers, cords &amp; other 
• Front panel features a second tricot lined valuables pocket, two rows of webbed loops &amp; a hook-shut pocket for easy access storing
• Front sternum strap &amp; top grab handle
• Woven UA patch logo
• Dimension: 8.9" x 11.4" x 19.7"
• Volume: 1,830.71 cubic in./30 L
</t>
  </si>
  <si>
    <t>Corporate Coalition Backpack</t>
  </si>
  <si>
    <t xml:space="preserve">• UA Storm technology delivers an element-battling, highly water-resistant finish
• Tough, abrasion-resistant 1680 Nylon bottom panel built for extended durability
• Easily accessible, TSA friendly laptop sleeve unzips to lay flat so you don't need to remove it from your bag- holds up to 15" MacBook Pro® or similarly sized laptop
• Compression molded shoulder straps &amp; back panel feature Charged Cushioning for total comfort, firm enough to handle heavy weight
• Large zippered main compartment with tons of open storage space &amp; organization sleeve on the inside
• Top lid compartment buckles shut &amp; features a zippered, tricot-lined valuables pocket
• Front sternum strap &amp; top grab handle
• Woven UA patch logo
• Dimensions: 8.3" x 13.2" x 20.2" ( W x L X H)
•  Volume:  2,135.83 Cubic in. /35 L
</t>
  </si>
  <si>
    <t>FALL 2018 LAUNCH</t>
  </si>
  <si>
    <t>Black /  / White</t>
  </si>
  <si>
    <t>Black</t>
  </si>
  <si>
    <t>Fall 2018 New Style</t>
  </si>
  <si>
    <t>Graphite /  / White</t>
  </si>
  <si>
    <t>greys</t>
  </si>
  <si>
    <t>White /  / Graphite</t>
  </si>
  <si>
    <t>White</t>
  </si>
  <si>
    <t>Royal /  / White</t>
  </si>
  <si>
    <t>Midnight Navy /  / White</t>
  </si>
  <si>
    <t>2380C</t>
  </si>
  <si>
    <t>Red /  / White</t>
  </si>
  <si>
    <t>Reds</t>
  </si>
  <si>
    <t>Steel /  / Black</t>
  </si>
  <si>
    <t>7C</t>
  </si>
  <si>
    <t>Black / Steel / Steel</t>
  </si>
  <si>
    <t>Steel / White / White</t>
  </si>
  <si>
    <t>Midnight Navy / Steel / Steel</t>
  </si>
  <si>
    <t>Stealth Gray /  / White</t>
  </si>
  <si>
    <t>Black /  / Steel</t>
  </si>
  <si>
    <t>Stealth Gray /  / Steel</t>
  </si>
  <si>
    <t>Midnight Navy /  / Steel</t>
  </si>
  <si>
    <t>blues</t>
  </si>
  <si>
    <t>Black / Black / White </t>
  </si>
  <si>
    <t>black</t>
  </si>
  <si>
    <t>OS</t>
  </si>
  <si>
    <t xml:space="preserve">Graphite Medium Heather / Black / Black  </t>
  </si>
  <si>
    <t xml:space="preserve">Black / Black / White  </t>
  </si>
  <si>
    <t>BLACK / / BLACK / / CHARCOAL</t>
  </si>
  <si>
    <t>GRAPHITE / / CHARCOAL / / STEEL</t>
  </si>
  <si>
    <t>ACADEMY / / ACADEMY / / CRUISE BLUE</t>
  </si>
  <si>
    <t>BLACK / / CHARCOAL / / CHARCOAL</t>
  </si>
  <si>
    <t>STEEL / / CHARCOAL / / CHARCOAL</t>
  </si>
  <si>
    <t>ACADEMY / / DECEIT / / CRUISE BLUE</t>
  </si>
  <si>
    <t>BLACK//METALLIC SILVER</t>
  </si>
  <si>
    <t>FOREST GREEN//METALLIC SILVER</t>
  </si>
  <si>
    <t>MIDNIGHT NAVY//METALLIC SILVER</t>
  </si>
  <si>
    <t>RED//METALLIC SILVER</t>
  </si>
  <si>
    <t>ROYAL//METALLIC SILVER</t>
  </si>
  <si>
    <t>TRUE GRAY HEATHER//BLACK</t>
  </si>
  <si>
    <t>WHITE//GRAPHITE</t>
  </si>
  <si>
    <t>BLACK//STEEL</t>
  </si>
  <si>
    <t>CARBON HEATHER//STEEL</t>
  </si>
  <si>
    <t xml:space="preserve">MIDNIGHT NAVY//STEEL </t>
  </si>
  <si>
    <t>TRUE GRAY HEATHER//STEALTH GRAY</t>
  </si>
  <si>
    <t xml:space="preserve">• 95% POLYESTER, 5% ELASTANE
• Gridded hybrid fleece for optimal warmth without the weight &amp; increased breathability
• Base 2.0  where you need to retain warmth, hybridized with Base 1.0 where you need breathability.
• Material wicks sweat &amp; dries really fast
• Anti-odor technology prevents the growth of odor-causing microbes
• Generous, 2-way 1/4 zip front makes for easy layering and venting
• Low-profile stand collar
• Secure, zip side seam pocket
• Low profile thumbholes help keep sleeves in place &amp; trap warmth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</si>
</sst>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0"/>
      <color rgb="FF000000"/>
      <name val="Calibri"/>
      <family val="2"/>
    </font>
    <font>
      <b/>
      <sz val="10"/>
      <color rgb="FF000000"/>
      <name val="Calibri"/>
      <family val="2"/>
    </font>
    <font>
      <b/>
      <u/>
      <sz val="10"/>
      <color rgb="FF0000FF"/>
      <name val="Calibri"/>
      <family val="2"/>
    </font>
    <font>
      <b/>
      <u/>
      <sz val="11"/>
      <color rgb="FF000000"/>
      <name val="Calibri"/>
      <family val="2"/>
    </font>
    <font>
      <b/>
      <sz val="10"/>
      <color rgb="FFC0504D"/>
      <name val="Calibri"/>
      <family val="2"/>
    </font>
    <font>
      <b/>
      <sz val="11"/>
      <color rgb="FF000000"/>
      <name val="Calibri"/>
      <family val="2"/>
    </font>
    <font>
      <sz val="10"/>
      <color rgb="FF3B3B38"/>
      <name val="Century Gothic"/>
      <family val="2"/>
    </font>
    <font>
      <b/>
      <sz val="15"/>
      <color rgb="FF000000"/>
      <name val="Calibri"/>
      <family val="2"/>
    </font>
    <font>
      <b/>
      <i/>
      <sz val="10"/>
      <color rgb="FF000000"/>
      <name val="Calibri"/>
      <family val="2"/>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sz val="11"/>
      <color rgb="FF000000"/>
      <name val="Calibri"/>
      <family val="2"/>
    </font>
  </fonts>
  <fills count="38">
    <fill>
      <patternFill patternType="none"/>
    </fill>
    <fill>
      <patternFill patternType="gray125"/>
    </fill>
    <fill>
      <patternFill patternType="none"/>
    </fill>
    <fill>
      <patternFill patternType="solid">
        <fgColor rgb="FFFFFFFF"/>
        <bgColor rgb="FFFFFFFF"/>
      </patternFill>
    </fill>
    <fill>
      <patternFill patternType="solid">
        <fgColor rgb="FFD8D8D8"/>
        <bgColor rgb="FFFFFFFF"/>
      </patternFill>
    </fill>
    <fill>
      <patternFill patternType="solid">
        <fgColor rgb="FFEAF1DD"/>
        <bgColor rgb="FFFFFFFF"/>
      </patternFill>
    </fill>
    <fill>
      <patternFill patternType="solid">
        <fgColor rgb="FFF2F2F2"/>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2" applyNumberFormat="0" applyAlignment="0" applyProtection="0"/>
    <xf numFmtId="0" fontId="22" fillId="11" borderId="13" applyNumberFormat="0" applyAlignment="0" applyProtection="0"/>
    <xf numFmtId="0" fontId="23" fillId="11" borderId="12" applyNumberFormat="0" applyAlignment="0" applyProtection="0"/>
    <xf numFmtId="0" fontId="25" fillId="12" borderId="15" applyNumberFormat="0" applyAlignment="0" applyProtection="0"/>
    <xf numFmtId="0" fontId="29"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29" fillId="37" borderId="0" applyNumberFormat="0" applyBorder="0" applyAlignment="0" applyProtection="0"/>
    <xf numFmtId="0" fontId="3" fillId="2" borderId="0"/>
    <xf numFmtId="0" fontId="14" fillId="2" borderId="0" applyNumberFormat="0" applyFill="0" applyBorder="0" applyAlignment="0" applyProtection="0"/>
    <xf numFmtId="0" fontId="15" fillId="2" borderId="9" applyNumberFormat="0" applyFill="0" applyAlignment="0" applyProtection="0"/>
    <xf numFmtId="0" fontId="16" fillId="2" borderId="10" applyNumberFormat="0" applyFill="0" applyAlignment="0" applyProtection="0"/>
    <xf numFmtId="0" fontId="17" fillId="2" borderId="11" applyNumberFormat="0" applyFill="0" applyAlignment="0" applyProtection="0"/>
    <xf numFmtId="0" fontId="17" fillId="2" borderId="0" applyNumberFormat="0" applyFill="0" applyBorder="0" applyAlignment="0" applyProtection="0"/>
    <xf numFmtId="0" fontId="24" fillId="2" borderId="14" applyNumberFormat="0" applyFill="0" applyAlignment="0" applyProtection="0"/>
    <xf numFmtId="0" fontId="26" fillId="2" borderId="0" applyNumberFormat="0" applyFill="0" applyBorder="0" applyAlignment="0" applyProtection="0"/>
    <xf numFmtId="0" fontId="3" fillId="13" borderId="16" applyNumberFormat="0" applyFont="0" applyAlignment="0" applyProtection="0"/>
    <xf numFmtId="0" fontId="27" fillId="2" borderId="0" applyNumberFormat="0" applyFill="0" applyBorder="0" applyAlignment="0" applyProtection="0"/>
    <xf numFmtId="0" fontId="28" fillId="2" borderId="17" applyNumberFormat="0" applyFill="0" applyAlignment="0" applyProtection="0"/>
    <xf numFmtId="0" fontId="2" fillId="2" borderId="0"/>
    <xf numFmtId="0" fontId="31" fillId="2" borderId="0"/>
    <xf numFmtId="0" fontId="1" fillId="2" borderId="0"/>
  </cellStyleXfs>
  <cellXfs count="86">
    <xf numFmtId="0" fontId="0" fillId="2" borderId="0" xfId="0" applyFill="1"/>
    <xf numFmtId="0" fontId="0" fillId="2" borderId="0" xfId="0" applyFill="1"/>
    <xf numFmtId="0" fontId="4" fillId="3" borderId="0" xfId="0" applyFont="1" applyFill="1"/>
    <xf numFmtId="0" fontId="5" fillId="3" borderId="0" xfId="0" applyFont="1" applyFill="1"/>
    <xf numFmtId="0" fontId="6" fillId="3" borderId="0" xfId="0" applyFont="1" applyFill="1" applyProtection="1">
      <protection locked="0"/>
    </xf>
    <xf numFmtId="0" fontId="5" fillId="3" borderId="0" xfId="0" applyFont="1" applyFill="1" applyAlignment="1">
      <alignment horizontal="right"/>
    </xf>
    <xf numFmtId="0" fontId="5" fillId="3" borderId="0" xfId="0" applyFont="1" applyFill="1" applyAlignment="1">
      <alignment horizontal="right" vertical="top"/>
    </xf>
    <xf numFmtId="0" fontId="5" fillId="3" borderId="0" xfId="0" applyFont="1" applyFill="1" applyAlignment="1">
      <alignment horizontal="right" vertical="center"/>
    </xf>
    <xf numFmtId="0" fontId="4" fillId="3" borderId="0" xfId="0" applyFont="1" applyFill="1" applyAlignment="1">
      <alignment vertical="top" wrapText="1"/>
    </xf>
    <xf numFmtId="0" fontId="7" fillId="2" borderId="0" xfId="0" applyFont="1" applyFill="1"/>
    <xf numFmtId="0" fontId="7" fillId="2" borderId="0" xfId="0" applyFont="1" applyFill="1"/>
    <xf numFmtId="0" fontId="0" fillId="2" borderId="0" xfId="0" applyFill="1"/>
    <xf numFmtId="0" fontId="4" fillId="3" borderId="0" xfId="0" applyFont="1" applyFill="1" applyAlignment="1">
      <alignment vertical="top" wrapText="1"/>
    </xf>
    <xf numFmtId="0" fontId="4" fillId="3" borderId="0" xfId="0" applyFont="1" applyFill="1" applyAlignment="1">
      <alignment vertical="top" wrapText="1"/>
    </xf>
    <xf numFmtId="0" fontId="5" fillId="2" borderId="0" xfId="0" applyFont="1" applyFill="1" applyAlignment="1">
      <alignment vertical="top"/>
    </xf>
    <xf numFmtId="0" fontId="4" fillId="3" borderId="0" xfId="0" applyFont="1" applyFill="1"/>
    <xf numFmtId="0" fontId="0" fillId="2" borderId="0" xfId="0" applyFill="1"/>
    <xf numFmtId="0" fontId="5" fillId="3" borderId="1" xfId="0" applyFont="1" applyFill="1" applyBorder="1" applyAlignment="1">
      <alignment horizontal="right"/>
    </xf>
    <xf numFmtId="0" fontId="4" fillId="4" borderId="1" xfId="0" applyFont="1" applyFill="1" applyBorder="1" applyAlignment="1">
      <alignment wrapText="1"/>
    </xf>
    <xf numFmtId="0" fontId="0" fillId="4" borderId="1" xfId="0" applyFill="1" applyBorder="1" applyAlignment="1">
      <alignment wrapText="1"/>
    </xf>
    <xf numFmtId="0" fontId="5" fillId="3" borderId="1" xfId="0" applyFont="1" applyFill="1" applyBorder="1" applyAlignment="1">
      <alignment horizontal="right" wrapText="1"/>
    </xf>
    <xf numFmtId="0" fontId="4" fillId="3"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5" fillId="3" borderId="0" xfId="0" applyFont="1" applyFill="1" applyAlignment="1">
      <alignment horizontal="left" vertical="top" wrapText="1"/>
    </xf>
    <xf numFmtId="0" fontId="4" fillId="3" borderId="0" xfId="0" applyFont="1" applyFill="1" applyAlignment="1">
      <alignment horizontal="left" vertical="top"/>
    </xf>
    <xf numFmtId="0" fontId="8" fillId="3" borderId="0" xfId="0" applyFont="1" applyFill="1" applyAlignment="1" applyProtection="1">
      <alignment horizontal="right"/>
      <protection locked="0"/>
    </xf>
    <xf numFmtId="0" fontId="0" fillId="4" borderId="1" xfId="0" applyFill="1" applyBorder="1" applyAlignment="1">
      <alignment horizontal="center" wrapText="1"/>
    </xf>
    <xf numFmtId="0" fontId="5" fillId="3" borderId="0" xfId="0" applyFont="1" applyFill="1" applyAlignment="1">
      <alignment horizontal="center"/>
    </xf>
    <xf numFmtId="0" fontId="0" fillId="2" borderId="0" xfId="0" applyFill="1" applyAlignment="1">
      <alignment wrapText="1"/>
    </xf>
    <xf numFmtId="0" fontId="9" fillId="2" borderId="0" xfId="0" applyFont="1" applyFill="1" applyAlignment="1">
      <alignment vertical="top"/>
    </xf>
    <xf numFmtId="0" fontId="9" fillId="2" borderId="0" xfId="0" applyFont="1" applyFill="1" applyAlignment="1">
      <alignment vertical="top" wrapText="1"/>
    </xf>
    <xf numFmtId="0" fontId="9" fillId="2" borderId="0" xfId="0" applyFont="1" applyFill="1" applyAlignment="1">
      <alignment vertical="top"/>
    </xf>
    <xf numFmtId="0" fontId="0" fillId="2" borderId="0" xfId="0" applyFill="1"/>
    <xf numFmtId="0" fontId="0" fillId="2" borderId="0" xfId="0" applyFill="1"/>
    <xf numFmtId="0" fontId="4" fillId="3" borderId="1" xfId="0" applyFont="1" applyFill="1" applyBorder="1" applyAlignment="1">
      <alignment vertical="top" wrapText="1"/>
    </xf>
    <xf numFmtId="0" fontId="0" fillId="2" borderId="1" xfId="0" applyFill="1" applyBorder="1" applyAlignment="1">
      <alignment vertical="top"/>
    </xf>
    <xf numFmtId="0" fontId="0" fillId="2" borderId="2" xfId="0" applyFill="1" applyBorder="1" applyAlignment="1">
      <alignment vertical="top" wrapText="1"/>
    </xf>
    <xf numFmtId="0" fontId="4" fillId="3" borderId="2" xfId="0" applyFont="1" applyFill="1" applyBorder="1" applyAlignment="1">
      <alignment vertical="top" wrapText="1"/>
    </xf>
    <xf numFmtId="0" fontId="0" fillId="2" borderId="2" xfId="0" applyFill="1" applyBorder="1" applyAlignment="1">
      <alignment vertical="top"/>
    </xf>
    <xf numFmtId="0" fontId="9" fillId="4" borderId="3" xfId="0" applyFont="1" applyFill="1" applyBorder="1" applyAlignment="1">
      <alignment vertical="top"/>
    </xf>
    <xf numFmtId="0" fontId="9" fillId="4" borderId="4" xfId="0" applyFont="1" applyFill="1" applyBorder="1" applyAlignment="1">
      <alignment vertical="top"/>
    </xf>
    <xf numFmtId="0" fontId="5" fillId="4" borderId="4" xfId="0" applyFont="1" applyFill="1" applyBorder="1" applyAlignment="1">
      <alignment vertical="top"/>
    </xf>
    <xf numFmtId="0" fontId="9" fillId="4" borderId="4" xfId="0" applyFont="1" applyFill="1" applyBorder="1" applyAlignment="1">
      <alignment vertical="top" wrapText="1"/>
    </xf>
    <xf numFmtId="0" fontId="5" fillId="4" borderId="5" xfId="0" applyFont="1" applyFill="1" applyBorder="1" applyAlignment="1">
      <alignment vertical="top"/>
    </xf>
    <xf numFmtId="0" fontId="9" fillId="2" borderId="0" xfId="0" applyFont="1" applyFill="1" applyAlignment="1">
      <alignment vertical="top"/>
    </xf>
    <xf numFmtId="0" fontId="10" fillId="6" borderId="6" xfId="0" applyFont="1" applyFill="1" applyBorder="1" applyAlignment="1">
      <alignment horizontal="left"/>
    </xf>
    <xf numFmtId="0" fontId="10" fillId="6" borderId="7" xfId="0" applyFont="1" applyFill="1" applyBorder="1" applyAlignment="1">
      <alignment horizontal="left"/>
    </xf>
    <xf numFmtId="1" fontId="0" fillId="2" borderId="0" xfId="0" applyNumberFormat="1" applyFill="1" applyAlignment="1">
      <alignment horizontal="left" vertical="center"/>
    </xf>
    <xf numFmtId="0" fontId="0" fillId="0" borderId="0" xfId="0" applyNumberFormat="1" applyFill="1" applyAlignment="1">
      <alignment horizontal="left" vertical="center"/>
    </xf>
    <xf numFmtId="0" fontId="0" fillId="2" borderId="0" xfId="0" applyNumberForma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13" fillId="5" borderId="0" xfId="0" applyFont="1" applyFill="1" applyAlignment="1" applyProtection="1">
      <alignment horizontal="left" vertical="center"/>
      <protection locked="0"/>
    </xf>
    <xf numFmtId="0" fontId="0" fillId="0" borderId="0" xfId="0" applyFill="1" applyAlignment="1">
      <alignment horizontal="left" vertical="center"/>
    </xf>
    <xf numFmtId="0" fontId="13" fillId="2" borderId="0" xfId="0" applyFont="1" applyFill="1" applyAlignment="1">
      <alignment horizontal="left" vertical="center" wrapText="1"/>
    </xf>
    <xf numFmtId="0" fontId="13" fillId="2" borderId="0" xfId="0" applyFont="1" applyFill="1" applyAlignment="1">
      <alignment horizontal="left" vertical="center"/>
    </xf>
    <xf numFmtId="0" fontId="13" fillId="0" borderId="0" xfId="0" applyFont="1" applyFill="1" applyAlignment="1">
      <alignment horizontal="left" vertical="center" wrapText="1"/>
    </xf>
    <xf numFmtId="0" fontId="9" fillId="4" borderId="0" xfId="0" applyFont="1" applyFill="1" applyAlignment="1">
      <alignment horizontal="left" vertical="center" wrapText="1"/>
    </xf>
    <xf numFmtId="0" fontId="0" fillId="5" borderId="0" xfId="0" applyNumberFormat="1" applyFill="1" applyAlignment="1" applyProtection="1">
      <alignment horizontal="left" vertical="center"/>
      <protection locked="0"/>
    </xf>
    <xf numFmtId="0" fontId="0" fillId="5" borderId="0" xfId="0" applyFill="1" applyAlignment="1" applyProtection="1">
      <alignment horizontal="left" vertical="center"/>
      <protection locked="0"/>
    </xf>
    <xf numFmtId="0" fontId="0" fillId="5" borderId="0" xfId="0" applyFill="1" applyBorder="1" applyAlignment="1" applyProtection="1">
      <alignment horizontal="left" vertical="center"/>
    </xf>
    <xf numFmtId="0" fontId="0" fillId="5" borderId="0" xfId="0" applyFill="1" applyBorder="1" applyAlignment="1" applyProtection="1">
      <alignment horizontal="left" vertical="center"/>
      <protection locked="0"/>
    </xf>
    <xf numFmtId="0" fontId="9" fillId="4" borderId="0" xfId="0" applyFont="1" applyFill="1" applyAlignment="1" applyProtection="1">
      <alignment horizontal="left" vertical="center" wrapText="1"/>
      <protection locked="0"/>
    </xf>
    <xf numFmtId="16" fontId="0" fillId="2" borderId="0" xfId="0" applyNumberFormat="1" applyFill="1"/>
    <xf numFmtId="14" fontId="0" fillId="2" borderId="0" xfId="0" applyNumberFormat="1" applyFill="1"/>
    <xf numFmtId="0" fontId="30" fillId="2" borderId="0" xfId="0" applyFont="1" applyFill="1" applyAlignment="1">
      <alignment horizontal="left" vertical="center"/>
    </xf>
    <xf numFmtId="3" fontId="9" fillId="4" borderId="0" xfId="0" applyNumberFormat="1" applyFont="1" applyFill="1" applyAlignment="1">
      <alignment horizontal="left" vertical="center" wrapText="1"/>
    </xf>
    <xf numFmtId="3" fontId="0" fillId="2" borderId="0" xfId="0" applyNumberFormat="1" applyFill="1" applyAlignment="1">
      <alignment horizontal="left" vertical="center"/>
    </xf>
    <xf numFmtId="0" fontId="0" fillId="0" borderId="0" xfId="0" applyFill="1" applyBorder="1" applyAlignment="1">
      <alignment horizontal="left" vertical="center"/>
    </xf>
    <xf numFmtId="0" fontId="0" fillId="0" borderId="0" xfId="0" applyFill="1" applyBorder="1" applyAlignment="1" applyProtection="1">
      <alignment horizontal="left" vertical="center"/>
      <protection locked="0"/>
    </xf>
    <xf numFmtId="0" fontId="9" fillId="0" borderId="0" xfId="0" applyFont="1" applyFill="1" applyBorder="1" applyAlignment="1" applyProtection="1">
      <alignment horizontal="left" vertical="center"/>
      <protection locked="0"/>
    </xf>
    <xf numFmtId="3" fontId="9"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0" fontId="13" fillId="0" borderId="0" xfId="0" applyFont="1" applyFill="1" applyAlignment="1" applyProtection="1">
      <alignment horizontal="left" vertical="center"/>
      <protection locked="0"/>
    </xf>
    <xf numFmtId="0" fontId="13" fillId="2" borderId="0" xfId="0" applyNumberFormat="1" applyFont="1" applyFill="1" applyAlignment="1">
      <alignment horizontal="left" vertical="center"/>
    </xf>
    <xf numFmtId="0" fontId="13" fillId="0" borderId="0" xfId="0" applyFont="1" applyAlignment="1">
      <alignment horizontal="left" vertical="center"/>
    </xf>
    <xf numFmtId="0" fontId="13" fillId="0" borderId="0" xfId="0" applyFont="1" applyFill="1" applyAlignment="1">
      <alignment horizontal="left" vertical="center"/>
    </xf>
    <xf numFmtId="0" fontId="11" fillId="4" borderId="0" xfId="0" applyFont="1" applyFill="1" applyAlignment="1">
      <alignment horizontal="center"/>
    </xf>
    <xf numFmtId="0" fontId="4" fillId="3" borderId="0" xfId="0" applyFont="1" applyFill="1" applyAlignment="1">
      <alignment horizontal="left" vertical="top" wrapText="1"/>
    </xf>
    <xf numFmtId="0" fontId="4" fillId="3" borderId="8" xfId="0" applyFont="1" applyFill="1" applyBorder="1" applyAlignment="1">
      <alignment horizontal="left" vertical="top" wrapText="1"/>
    </xf>
    <xf numFmtId="0" fontId="4" fillId="3" borderId="0" xfId="0" applyFont="1" applyFill="1" applyAlignment="1">
      <alignment horizontal="left" wrapText="1"/>
    </xf>
    <xf numFmtId="0" fontId="4" fillId="3" borderId="0" xfId="0" applyFont="1" applyFill="1" applyAlignment="1">
      <alignment vertical="top" wrapText="1"/>
    </xf>
    <xf numFmtId="0" fontId="0" fillId="2" borderId="0" xfId="0" applyFill="1" applyAlignment="1">
      <alignment vertical="top" wrapText="1"/>
    </xf>
    <xf numFmtId="0" fontId="4" fillId="3" borderId="0" xfId="0" applyFont="1" applyFill="1" applyAlignment="1">
      <alignment horizontal="left" vertical="center" wrapText="1"/>
    </xf>
    <xf numFmtId="0" fontId="12" fillId="2" borderId="0" xfId="0" applyFont="1" applyFill="1" applyAlignment="1">
      <alignment vertical="top" wrapText="1"/>
    </xf>
  </cellXfs>
  <cellStyles count="46">
    <cellStyle name="20% - Accent1" xfId="9" builtinId="30" customBuiltin="1"/>
    <cellStyle name="20% - Accent2" xfId="13" builtinId="34" customBuiltin="1"/>
    <cellStyle name="20% - Accent3" xfId="17" builtinId="38" customBuiltin="1"/>
    <cellStyle name="20% - Accent4" xfId="21" builtinId="42" customBuiltin="1"/>
    <cellStyle name="20% - Accent5" xfId="25" builtinId="46" customBuiltin="1"/>
    <cellStyle name="20% - Accent6" xfId="29" builtinId="50" customBuiltin="1"/>
    <cellStyle name="40% - Accent1" xfId="10" builtinId="31" customBuiltin="1"/>
    <cellStyle name="40% - Accent2" xfId="14" builtinId="35" customBuiltin="1"/>
    <cellStyle name="40% - Accent3" xfId="18" builtinId="39" customBuiltin="1"/>
    <cellStyle name="40% - Accent4" xfId="22" builtinId="43" customBuiltin="1"/>
    <cellStyle name="40% - Accent5" xfId="26" builtinId="47" customBuiltin="1"/>
    <cellStyle name="40% - Accent6" xfId="30" builtinId="51" customBuiltin="1"/>
    <cellStyle name="60% - Accent1" xfId="11" builtinId="32" customBuiltin="1"/>
    <cellStyle name="60% - Accent2" xfId="15" builtinId="36" customBuiltin="1"/>
    <cellStyle name="60% - Accent3" xfId="19" builtinId="40" customBuiltin="1"/>
    <cellStyle name="60% - Accent4" xfId="23" builtinId="44" customBuiltin="1"/>
    <cellStyle name="60% - Accent5" xfId="27" builtinId="48" customBuiltin="1"/>
    <cellStyle name="60% - Accent6" xfId="31" builtinId="52" customBuiltin="1"/>
    <cellStyle name="Accent1" xfId="8" builtinId="29" customBuiltin="1"/>
    <cellStyle name="Accent2" xfId="12" builtinId="33" customBuiltin="1"/>
    <cellStyle name="Accent3" xfId="16" builtinId="37" customBuiltin="1"/>
    <cellStyle name="Accent4" xfId="20" builtinId="41" customBuiltin="1"/>
    <cellStyle name="Accent5" xfId="24" builtinId="45" customBuiltin="1"/>
    <cellStyle name="Accent6" xfId="28" builtinId="49" customBuiltin="1"/>
    <cellStyle name="Bad" xfId="2" builtinId="27" customBuiltin="1"/>
    <cellStyle name="Calculation" xfId="6" builtinId="22" customBuiltin="1"/>
    <cellStyle name="Check Cell" xfId="7" builtinId="23" customBuiltin="1"/>
    <cellStyle name="Explanatory Text 2" xfId="41"/>
    <cellStyle name="Good" xfId="1" builtinId="26" customBuiltin="1"/>
    <cellStyle name="Heading 1 2" xfId="34"/>
    <cellStyle name="Heading 2 2" xfId="35"/>
    <cellStyle name="Heading 3 2" xfId="36"/>
    <cellStyle name="Heading 4 2" xfId="37"/>
    <cellStyle name="Input" xfId="4" builtinId="20" customBuiltin="1"/>
    <cellStyle name="Linked Cell 2" xfId="38"/>
    <cellStyle name="Neutral" xfId="3" builtinId="28" customBuiltin="1"/>
    <cellStyle name="Normal" xfId="0" builtinId="0"/>
    <cellStyle name="Normal 2" xfId="32"/>
    <cellStyle name="Normal 3" xfId="43"/>
    <cellStyle name="Normal 4" xfId="44"/>
    <cellStyle name="Normal 4 2" xfId="45"/>
    <cellStyle name="Note 2" xfId="40"/>
    <cellStyle name="Output" xfId="5" builtinId="21" customBuiltin="1"/>
    <cellStyle name="Title 2" xfId="33"/>
    <cellStyle name="Total 2" xfId="42"/>
    <cellStyle name="Warning Text 2" xfId="39"/>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8%20FALL%20UNDER%20ARMOUR%20ASSORTMENT%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tyles"/>
      <sheetName val="Colors"/>
      <sheetName val="Sheet1"/>
      <sheetName val="List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76"/>
  <sheetViews>
    <sheetView showGridLines="0" view="pageBreakPreview" zoomScale="90" zoomScaleNormal="80" workbookViewId="0">
      <selection activeCell="C4" sqref="C4:R6"/>
    </sheetView>
  </sheetViews>
  <sheetFormatPr defaultRowHeight="15" x14ac:dyDescent="0.25"/>
  <cols>
    <col min="2" max="2" width="14.7109375" customWidth="1"/>
    <col min="3" max="3" width="14.5703125" customWidth="1"/>
    <col min="4" max="4" width="12.7109375" customWidth="1"/>
    <col min="5" max="5" width="15.85546875" customWidth="1"/>
    <col min="6" max="6" width="12.85546875" customWidth="1"/>
    <col min="7" max="7" width="13.7109375" customWidth="1"/>
    <col min="8" max="8" width="11.85546875" customWidth="1"/>
    <col min="9" max="9" width="13" customWidth="1"/>
    <col min="10" max="10" width="11.5703125" customWidth="1"/>
    <col min="11" max="11" width="15.85546875" customWidth="1"/>
    <col min="12" max="12" width="12.5703125" customWidth="1"/>
    <col min="13" max="13" width="14.5703125" customWidth="1"/>
    <col min="14" max="14" width="12" customWidth="1"/>
    <col min="15" max="15" width="12.28515625" customWidth="1"/>
    <col min="16" max="16" width="14.42578125" customWidth="1"/>
    <col min="17" max="17" width="11.85546875" customWidth="1"/>
    <col min="18" max="18" width="12.42578125" customWidth="1"/>
    <col min="19" max="19" width="10.85546875" customWidth="1"/>
    <col min="20" max="20" width="12.42578125" customWidth="1"/>
    <col min="21" max="21" width="11.42578125" customWidth="1"/>
    <col min="22" max="22" width="11" customWidth="1"/>
  </cols>
  <sheetData>
    <row r="1" spans="1:21" ht="19.899999999999999" customHeight="1" x14ac:dyDescent="0.3">
      <c r="A1" s="78" t="s">
        <v>406</v>
      </c>
      <c r="B1" s="78"/>
      <c r="C1" s="78"/>
      <c r="D1" s="78"/>
      <c r="E1" s="78"/>
      <c r="F1" s="78"/>
      <c r="G1" s="78"/>
      <c r="H1" s="78"/>
      <c r="I1" s="78"/>
      <c r="J1" s="78"/>
      <c r="K1" s="78"/>
      <c r="L1" s="78"/>
      <c r="M1" s="78"/>
      <c r="N1" s="78"/>
      <c r="O1" s="78"/>
      <c r="P1" s="78"/>
      <c r="Q1" s="78"/>
      <c r="R1" s="78"/>
    </row>
    <row r="2" spans="1:21" x14ac:dyDescent="0.25">
      <c r="A2" s="2"/>
      <c r="B2" s="3"/>
      <c r="C2" s="2"/>
      <c r="D2" s="2"/>
      <c r="E2" s="2"/>
      <c r="F2" s="2"/>
      <c r="G2" s="2"/>
      <c r="H2" s="2"/>
      <c r="I2" s="2"/>
      <c r="J2" s="2"/>
      <c r="K2" s="2"/>
      <c r="L2" s="2"/>
      <c r="M2" s="2"/>
      <c r="N2" s="2"/>
      <c r="O2" s="2"/>
      <c r="P2" s="2"/>
      <c r="Q2" s="2"/>
      <c r="R2" s="2"/>
    </row>
    <row r="3" spans="1:21" x14ac:dyDescent="0.25">
      <c r="A3" s="2"/>
      <c r="B3" s="4" t="s">
        <v>407</v>
      </c>
      <c r="C3" s="2"/>
      <c r="D3" s="2"/>
      <c r="E3" s="2"/>
      <c r="F3" s="2"/>
      <c r="G3" s="2"/>
      <c r="H3" s="2"/>
      <c r="I3" s="2"/>
      <c r="J3" s="2"/>
      <c r="K3" s="2"/>
      <c r="L3" s="2"/>
      <c r="M3" s="2"/>
      <c r="N3" s="2"/>
      <c r="O3" s="2"/>
      <c r="P3" s="2"/>
      <c r="Q3" s="2"/>
      <c r="R3" s="2"/>
    </row>
    <row r="4" spans="1:21" ht="15" customHeight="1" x14ac:dyDescent="0.25">
      <c r="A4" s="2"/>
      <c r="B4" s="5" t="s">
        <v>0</v>
      </c>
      <c r="C4" s="79" t="s">
        <v>408</v>
      </c>
      <c r="D4" s="79"/>
      <c r="E4" s="79"/>
      <c r="F4" s="79"/>
      <c r="G4" s="79"/>
      <c r="H4" s="79"/>
      <c r="I4" s="79"/>
      <c r="J4" s="79"/>
      <c r="K4" s="79"/>
      <c r="L4" s="79"/>
      <c r="M4" s="79"/>
      <c r="N4" s="79"/>
      <c r="O4" s="79"/>
      <c r="P4" s="79"/>
      <c r="Q4" s="79"/>
      <c r="R4" s="79"/>
    </row>
    <row r="5" spans="1:21" x14ac:dyDescent="0.25">
      <c r="A5" s="2"/>
      <c r="B5" s="5"/>
      <c r="C5" s="79"/>
      <c r="D5" s="79"/>
      <c r="E5" s="79"/>
      <c r="F5" s="79"/>
      <c r="G5" s="79"/>
      <c r="H5" s="79"/>
      <c r="I5" s="79"/>
      <c r="J5" s="79"/>
      <c r="K5" s="79"/>
      <c r="L5" s="79"/>
      <c r="M5" s="79"/>
      <c r="N5" s="79"/>
      <c r="O5" s="79"/>
      <c r="P5" s="79"/>
      <c r="Q5" s="79"/>
      <c r="R5" s="79"/>
    </row>
    <row r="6" spans="1:21" x14ac:dyDescent="0.25">
      <c r="A6" s="2"/>
      <c r="B6" s="5"/>
      <c r="C6" s="80"/>
      <c r="D6" s="80"/>
      <c r="E6" s="80"/>
      <c r="F6" s="80"/>
      <c r="G6" s="80"/>
      <c r="H6" s="80"/>
      <c r="I6" s="80"/>
      <c r="J6" s="80"/>
      <c r="K6" s="80"/>
      <c r="L6" s="80"/>
      <c r="M6" s="80"/>
      <c r="N6" s="80"/>
      <c r="O6" s="80"/>
      <c r="P6" s="80"/>
      <c r="Q6" s="80"/>
      <c r="R6" s="80"/>
    </row>
    <row r="7" spans="1:21" s="16" customFormat="1" ht="74.25" customHeight="1" x14ac:dyDescent="0.25">
      <c r="A7" s="15"/>
      <c r="B7" s="17" t="s">
        <v>1</v>
      </c>
      <c r="C7" s="18" t="s">
        <v>102</v>
      </c>
      <c r="D7" s="18" t="s">
        <v>103</v>
      </c>
      <c r="E7" s="19" t="s">
        <v>104</v>
      </c>
      <c r="F7" s="19" t="s">
        <v>105</v>
      </c>
      <c r="G7" s="19" t="s">
        <v>106</v>
      </c>
      <c r="H7" s="19" t="s">
        <v>107</v>
      </c>
      <c r="I7" s="19" t="s">
        <v>108</v>
      </c>
      <c r="J7" s="19" t="s">
        <v>109</v>
      </c>
      <c r="K7" s="19" t="s">
        <v>110</v>
      </c>
      <c r="L7" s="19" t="s">
        <v>111</v>
      </c>
      <c r="M7" s="19" t="s">
        <v>112</v>
      </c>
      <c r="N7" s="19" t="s">
        <v>113</v>
      </c>
      <c r="O7" s="19" t="s">
        <v>114</v>
      </c>
      <c r="P7" s="19" t="s">
        <v>115</v>
      </c>
      <c r="Q7" s="19" t="s">
        <v>116</v>
      </c>
      <c r="R7" s="19" t="s">
        <v>409</v>
      </c>
      <c r="S7" s="19" t="s">
        <v>118</v>
      </c>
      <c r="T7" s="19" t="s">
        <v>119</v>
      </c>
      <c r="U7" s="19" t="s">
        <v>159</v>
      </c>
    </row>
    <row r="8" spans="1:21" s="1" customFormat="1" ht="179.25" customHeight="1" x14ac:dyDescent="0.25">
      <c r="A8" s="2"/>
      <c r="B8" s="20" t="s">
        <v>2</v>
      </c>
      <c r="C8" s="21" t="s">
        <v>410</v>
      </c>
      <c r="D8" s="21" t="s">
        <v>411</v>
      </c>
      <c r="E8" s="21" t="s">
        <v>412</v>
      </c>
      <c r="F8" s="21" t="s">
        <v>413</v>
      </c>
      <c r="G8" s="21" t="s">
        <v>414</v>
      </c>
      <c r="H8" s="21" t="s">
        <v>415</v>
      </c>
      <c r="I8" s="21" t="s">
        <v>416</v>
      </c>
      <c r="J8" s="21" t="s">
        <v>417</v>
      </c>
      <c r="K8" s="21" t="s">
        <v>418</v>
      </c>
      <c r="L8" s="21" t="s">
        <v>419</v>
      </c>
      <c r="M8" s="21" t="s">
        <v>420</v>
      </c>
      <c r="N8" s="23" t="s">
        <v>421</v>
      </c>
      <c r="O8" s="23" t="s">
        <v>422</v>
      </c>
      <c r="P8" s="23" t="s">
        <v>423</v>
      </c>
      <c r="Q8" s="23" t="s">
        <v>424</v>
      </c>
      <c r="R8" s="23" t="s">
        <v>425</v>
      </c>
      <c r="S8" s="23" t="s">
        <v>425</v>
      </c>
      <c r="T8" s="23" t="s">
        <v>425</v>
      </c>
      <c r="U8" s="23" t="s">
        <v>426</v>
      </c>
    </row>
    <row r="9" spans="1:21" s="1" customFormat="1" ht="41.45" customHeight="1" x14ac:dyDescent="0.25">
      <c r="A9" s="2"/>
      <c r="B9" s="20" t="s">
        <v>3</v>
      </c>
      <c r="C9" s="21" t="s">
        <v>427</v>
      </c>
      <c r="D9" s="21" t="s">
        <v>427</v>
      </c>
      <c r="E9" s="21" t="s">
        <v>428</v>
      </c>
      <c r="F9" s="21" t="s">
        <v>427</v>
      </c>
      <c r="G9" s="21" t="s">
        <v>429</v>
      </c>
      <c r="H9" s="21" t="s">
        <v>429</v>
      </c>
      <c r="I9" s="21" t="s">
        <v>429</v>
      </c>
      <c r="J9" s="21" t="s">
        <v>429</v>
      </c>
      <c r="K9" s="21" t="s">
        <v>429</v>
      </c>
      <c r="L9" s="21" t="s">
        <v>427</v>
      </c>
      <c r="M9" s="21" t="s">
        <v>427</v>
      </c>
      <c r="N9" s="21" t="s">
        <v>427</v>
      </c>
      <c r="O9" s="21" t="s">
        <v>429</v>
      </c>
      <c r="P9" s="21" t="s">
        <v>429</v>
      </c>
      <c r="Q9" s="21" t="s">
        <v>428</v>
      </c>
      <c r="R9" s="21" t="s">
        <v>428</v>
      </c>
      <c r="S9" s="21" t="s">
        <v>428</v>
      </c>
      <c r="T9" s="21" t="s">
        <v>428</v>
      </c>
      <c r="U9" s="21" t="s">
        <v>427</v>
      </c>
    </row>
    <row r="10" spans="1:21" s="1" customFormat="1" x14ac:dyDescent="0.25">
      <c r="A10" s="2"/>
      <c r="B10" s="5"/>
      <c r="C10" s="12"/>
      <c r="D10" s="12"/>
      <c r="E10" s="12"/>
      <c r="F10" s="12"/>
      <c r="G10" s="12"/>
      <c r="H10" s="12"/>
      <c r="I10" s="12"/>
      <c r="J10" s="12"/>
      <c r="K10" s="12"/>
      <c r="L10" s="12"/>
      <c r="M10" s="12"/>
    </row>
    <row r="11" spans="1:21" ht="36.75" customHeight="1" x14ac:dyDescent="0.25">
      <c r="A11" s="2"/>
      <c r="B11" s="24" t="s">
        <v>430</v>
      </c>
      <c r="C11" s="82" t="s">
        <v>431</v>
      </c>
      <c r="D11" s="83"/>
      <c r="E11" s="83"/>
      <c r="F11" s="83"/>
      <c r="G11" s="83"/>
      <c r="H11" s="83"/>
      <c r="I11" s="83"/>
      <c r="J11" s="83"/>
      <c r="K11" s="83"/>
      <c r="L11" s="83"/>
      <c r="M11" s="83"/>
    </row>
    <row r="12" spans="1:21" ht="15" customHeight="1" x14ac:dyDescent="0.25">
      <c r="A12" s="2"/>
      <c r="B12" s="5"/>
      <c r="C12" s="82" t="s">
        <v>432</v>
      </c>
      <c r="D12" s="83"/>
      <c r="E12" s="83"/>
      <c r="F12" s="83"/>
      <c r="G12" s="83"/>
      <c r="H12" s="83"/>
      <c r="I12" s="83"/>
      <c r="J12" s="83"/>
      <c r="K12" s="83"/>
      <c r="L12" s="83"/>
      <c r="M12" s="83"/>
      <c r="U12" s="9"/>
    </row>
    <row r="13" spans="1:21" ht="29.45" customHeight="1" x14ac:dyDescent="0.25">
      <c r="A13" s="3"/>
      <c r="B13" s="5"/>
      <c r="C13" s="40" t="s">
        <v>310</v>
      </c>
      <c r="D13" s="41" t="s">
        <v>121</v>
      </c>
      <c r="E13" s="42" t="s">
        <v>315</v>
      </c>
      <c r="F13" s="42" t="s">
        <v>140</v>
      </c>
      <c r="G13" s="42" t="s">
        <v>149</v>
      </c>
      <c r="H13" s="42" t="s">
        <v>302</v>
      </c>
      <c r="I13" s="43" t="s">
        <v>158</v>
      </c>
      <c r="J13" s="41" t="s">
        <v>132</v>
      </c>
      <c r="K13" s="41" t="s">
        <v>135</v>
      </c>
      <c r="L13" s="41" t="s">
        <v>306</v>
      </c>
      <c r="M13" s="41" t="s">
        <v>314</v>
      </c>
      <c r="N13" s="41" t="s">
        <v>147</v>
      </c>
      <c r="O13" s="44" t="s">
        <v>143</v>
      </c>
      <c r="P13" s="14"/>
      <c r="Q13" s="14"/>
      <c r="U13" s="1"/>
    </row>
    <row r="14" spans="1:21" ht="28.9" customHeight="1" x14ac:dyDescent="0.25">
      <c r="A14" s="2"/>
      <c r="B14" s="5"/>
      <c r="C14" s="37" t="s">
        <v>311</v>
      </c>
      <c r="D14" s="37" t="s">
        <v>131</v>
      </c>
      <c r="E14" s="38" t="s">
        <v>131</v>
      </c>
      <c r="F14" s="38" t="s">
        <v>141</v>
      </c>
      <c r="G14" s="38" t="s">
        <v>325</v>
      </c>
      <c r="H14" s="38" t="s">
        <v>303</v>
      </c>
      <c r="I14" s="39" t="s">
        <v>136</v>
      </c>
      <c r="J14" s="39" t="s">
        <v>157</v>
      </c>
      <c r="K14" s="39" t="s">
        <v>136</v>
      </c>
      <c r="L14" s="39"/>
      <c r="M14" s="39" t="s">
        <v>307</v>
      </c>
      <c r="N14" s="39" t="s">
        <v>307</v>
      </c>
      <c r="O14" s="38" t="s">
        <v>136</v>
      </c>
      <c r="P14" s="13"/>
      <c r="Q14" s="13"/>
      <c r="U14" s="1"/>
    </row>
    <row r="15" spans="1:21" ht="28.9" customHeight="1" x14ac:dyDescent="0.25">
      <c r="A15" s="2"/>
      <c r="B15" s="5"/>
      <c r="C15" s="22" t="s">
        <v>312</v>
      </c>
      <c r="D15" s="22" t="s">
        <v>122</v>
      </c>
      <c r="E15" s="35" t="s">
        <v>316</v>
      </c>
      <c r="F15" s="35"/>
      <c r="G15" s="35" t="s">
        <v>151</v>
      </c>
      <c r="H15" s="35" t="s">
        <v>304</v>
      </c>
      <c r="I15" s="36" t="s">
        <v>305</v>
      </c>
      <c r="J15" s="36" t="s">
        <v>324</v>
      </c>
      <c r="K15" s="22" t="s">
        <v>313</v>
      </c>
      <c r="L15" s="36"/>
      <c r="M15" s="36" t="s">
        <v>308</v>
      </c>
      <c r="N15" s="36" t="s">
        <v>136</v>
      </c>
      <c r="O15" s="35" t="s">
        <v>305</v>
      </c>
      <c r="P15" s="13"/>
      <c r="Q15" s="13"/>
      <c r="U15" s="1"/>
    </row>
    <row r="16" spans="1:21" ht="28.9" customHeight="1" x14ac:dyDescent="0.25">
      <c r="A16" s="2"/>
      <c r="B16" s="5"/>
      <c r="C16" s="36"/>
      <c r="D16" s="22" t="s">
        <v>124</v>
      </c>
      <c r="E16" s="35" t="s">
        <v>317</v>
      </c>
      <c r="F16" s="35"/>
      <c r="G16" s="35" t="s">
        <v>150</v>
      </c>
      <c r="H16" s="35"/>
      <c r="I16" s="35"/>
      <c r="J16" s="36" t="s">
        <v>156</v>
      </c>
      <c r="K16" s="35"/>
      <c r="L16" s="36"/>
      <c r="M16" s="36"/>
      <c r="N16" s="36" t="s">
        <v>308</v>
      </c>
      <c r="O16" s="35" t="s">
        <v>309</v>
      </c>
      <c r="P16" s="13"/>
      <c r="Q16" s="13"/>
      <c r="U16" s="1"/>
    </row>
    <row r="17" spans="1:21" ht="30" x14ac:dyDescent="0.25">
      <c r="A17" s="2"/>
      <c r="B17" s="5"/>
      <c r="C17" s="36"/>
      <c r="D17" s="22" t="s">
        <v>338</v>
      </c>
      <c r="E17" s="35"/>
      <c r="F17" s="35"/>
      <c r="G17" s="35" t="s">
        <v>326</v>
      </c>
      <c r="H17" s="35"/>
      <c r="I17" s="35"/>
      <c r="J17" s="36" t="s">
        <v>155</v>
      </c>
      <c r="K17" s="35"/>
      <c r="L17" s="35"/>
      <c r="M17" s="36"/>
      <c r="N17" s="36"/>
      <c r="O17" s="36"/>
      <c r="P17" s="1"/>
      <c r="U17" s="1"/>
    </row>
    <row r="18" spans="1:21" ht="28.9" customHeight="1" x14ac:dyDescent="0.25">
      <c r="A18" s="2"/>
      <c r="B18" s="5"/>
      <c r="C18" s="36"/>
      <c r="D18" s="22" t="s">
        <v>339</v>
      </c>
      <c r="E18" s="35"/>
      <c r="F18" s="35"/>
      <c r="G18" s="35" t="s">
        <v>327</v>
      </c>
      <c r="H18" s="35"/>
      <c r="I18" s="35"/>
      <c r="J18" s="36" t="s">
        <v>144</v>
      </c>
      <c r="K18" s="35"/>
      <c r="L18" s="35"/>
      <c r="M18" s="36"/>
      <c r="N18" s="36"/>
      <c r="O18" s="36"/>
      <c r="U18" s="1"/>
    </row>
    <row r="19" spans="1:21" ht="28.9" customHeight="1" x14ac:dyDescent="0.25">
      <c r="A19" s="2"/>
      <c r="B19" s="5"/>
      <c r="C19" s="36"/>
      <c r="D19" s="22" t="s">
        <v>340</v>
      </c>
      <c r="E19" s="35"/>
      <c r="F19" s="35"/>
      <c r="G19" s="35" t="s">
        <v>328</v>
      </c>
      <c r="H19" s="35"/>
      <c r="I19" s="35"/>
      <c r="J19" s="36" t="s">
        <v>133</v>
      </c>
      <c r="K19" s="35"/>
      <c r="L19" s="35"/>
      <c r="M19" s="36"/>
      <c r="N19" s="36"/>
      <c r="O19" s="36"/>
      <c r="U19" s="1"/>
    </row>
    <row r="20" spans="1:21" s="1" customFormat="1" ht="27.6" customHeight="1" x14ac:dyDescent="0.25">
      <c r="A20" s="2"/>
      <c r="B20" s="5"/>
      <c r="C20" s="36"/>
      <c r="D20" s="22" t="s">
        <v>341</v>
      </c>
      <c r="E20" s="36"/>
      <c r="F20" s="36"/>
      <c r="G20" s="35" t="s">
        <v>329</v>
      </c>
      <c r="H20" s="36"/>
      <c r="I20" s="36"/>
      <c r="J20" s="36"/>
      <c r="K20" s="36"/>
      <c r="L20" s="36"/>
      <c r="M20" s="36"/>
      <c r="N20" s="36"/>
      <c r="O20" s="36"/>
    </row>
    <row r="21" spans="1:21" s="1" customFormat="1" ht="28.9" customHeight="1" x14ac:dyDescent="0.25">
      <c r="A21" s="2"/>
      <c r="B21" s="5"/>
      <c r="C21" s="36"/>
      <c r="D21" s="22" t="s">
        <v>342</v>
      </c>
      <c r="E21" s="36"/>
      <c r="F21" s="36"/>
      <c r="G21" s="35" t="s">
        <v>136</v>
      </c>
      <c r="H21" s="36"/>
      <c r="I21" s="36"/>
      <c r="J21" s="36"/>
      <c r="K21" s="36"/>
      <c r="L21" s="36"/>
      <c r="M21" s="36"/>
      <c r="N21" s="36"/>
      <c r="O21" s="36"/>
    </row>
    <row r="22" spans="1:21" s="1" customFormat="1" ht="28.9" customHeight="1" x14ac:dyDescent="0.25">
      <c r="A22" s="2"/>
      <c r="B22" s="5"/>
      <c r="C22" s="36"/>
      <c r="D22" s="22" t="s">
        <v>343</v>
      </c>
      <c r="E22" s="36"/>
      <c r="F22" s="36"/>
      <c r="G22" s="35" t="s">
        <v>153</v>
      </c>
      <c r="H22" s="36"/>
      <c r="I22" s="36"/>
      <c r="J22" s="36"/>
      <c r="K22" s="36"/>
      <c r="L22" s="36"/>
      <c r="M22" s="36"/>
      <c r="N22" s="36"/>
      <c r="O22" s="36"/>
    </row>
    <row r="23" spans="1:21" s="1" customFormat="1" ht="30" x14ac:dyDescent="0.25">
      <c r="A23" s="2"/>
      <c r="B23" s="5"/>
      <c r="C23" s="36"/>
      <c r="D23" s="22" t="s">
        <v>326</v>
      </c>
      <c r="E23" s="36"/>
      <c r="F23" s="36"/>
      <c r="G23" s="36"/>
      <c r="H23" s="36"/>
      <c r="I23" s="36"/>
      <c r="J23" s="36"/>
      <c r="K23" s="36"/>
      <c r="L23" s="36"/>
      <c r="M23" s="36"/>
      <c r="N23" s="36"/>
      <c r="O23" s="36"/>
    </row>
    <row r="24" spans="1:21" s="1" customFormat="1" x14ac:dyDescent="0.25">
      <c r="A24" s="2"/>
      <c r="B24" s="5"/>
      <c r="C24" s="13"/>
      <c r="D24" s="13"/>
      <c r="E24" s="13"/>
      <c r="F24" s="13"/>
      <c r="G24" s="13"/>
      <c r="H24" s="13"/>
      <c r="I24" s="33"/>
      <c r="J24" s="13"/>
      <c r="K24" s="13"/>
      <c r="L24" s="13"/>
      <c r="M24" s="33"/>
      <c r="N24" s="33"/>
      <c r="O24" s="33"/>
    </row>
    <row r="25" spans="1:21" s="1" customFormat="1" x14ac:dyDescent="0.25">
      <c r="A25" s="3"/>
      <c r="B25" s="28" t="s">
        <v>433</v>
      </c>
      <c r="C25" s="25" t="s">
        <v>434</v>
      </c>
      <c r="D25" s="8"/>
      <c r="E25" s="8"/>
      <c r="F25" s="8"/>
      <c r="G25" s="8"/>
      <c r="H25" s="8"/>
      <c r="I25" s="8"/>
      <c r="J25" s="8"/>
      <c r="K25" s="8"/>
      <c r="L25" s="8"/>
      <c r="M25" s="8"/>
    </row>
    <row r="26" spans="1:21" s="1" customFormat="1" x14ac:dyDescent="0.25">
      <c r="A26" s="3"/>
      <c r="B26" s="3"/>
      <c r="C26" s="25" t="s">
        <v>435</v>
      </c>
      <c r="D26" s="8"/>
      <c r="E26" s="8"/>
      <c r="F26" s="8"/>
      <c r="G26" s="8"/>
      <c r="H26" s="8"/>
      <c r="I26" s="8"/>
      <c r="J26" s="8"/>
      <c r="K26" s="8"/>
      <c r="L26" s="8"/>
      <c r="M26" s="8"/>
    </row>
    <row r="27" spans="1:21" s="1" customFormat="1" x14ac:dyDescent="0.25">
      <c r="A27" s="3"/>
      <c r="B27" s="3"/>
      <c r="C27" s="25" t="s">
        <v>436</v>
      </c>
      <c r="D27" s="8"/>
      <c r="E27" s="8"/>
      <c r="F27" s="8"/>
      <c r="G27" s="8"/>
      <c r="H27" s="8"/>
      <c r="I27" s="8"/>
      <c r="J27" s="8"/>
      <c r="K27" s="8"/>
      <c r="L27" s="8"/>
      <c r="M27" s="8"/>
    </row>
    <row r="28" spans="1:21" s="1" customFormat="1" x14ac:dyDescent="0.25">
      <c r="A28" s="3"/>
      <c r="B28" s="3"/>
      <c r="C28" s="25" t="s">
        <v>437</v>
      </c>
      <c r="D28" s="8"/>
      <c r="E28" s="8"/>
      <c r="F28" s="8"/>
      <c r="G28" s="8"/>
      <c r="H28" s="8"/>
      <c r="I28" s="8"/>
      <c r="J28" s="8"/>
      <c r="K28" s="8"/>
      <c r="L28" s="8"/>
      <c r="M28" s="8"/>
    </row>
    <row r="29" spans="1:21" s="1" customFormat="1" x14ac:dyDescent="0.25">
      <c r="A29" s="3"/>
      <c r="B29" s="3"/>
      <c r="C29" s="25" t="s">
        <v>438</v>
      </c>
      <c r="D29" s="8"/>
      <c r="E29" s="8"/>
      <c r="F29" s="8"/>
      <c r="G29" s="8"/>
      <c r="H29" s="8"/>
      <c r="I29" s="8"/>
      <c r="J29" s="8"/>
      <c r="K29" s="8"/>
      <c r="L29" s="8"/>
      <c r="M29" s="8"/>
    </row>
    <row r="30" spans="1:21" s="1" customFormat="1" x14ac:dyDescent="0.25">
      <c r="A30" s="2"/>
      <c r="B30" s="5"/>
      <c r="C30" s="8"/>
      <c r="D30" s="8"/>
      <c r="E30" s="8"/>
      <c r="F30" s="8"/>
      <c r="G30" s="8"/>
      <c r="H30" s="8"/>
      <c r="I30" s="8"/>
      <c r="J30" s="8"/>
      <c r="K30" s="8"/>
      <c r="L30" s="8"/>
      <c r="M30" s="8"/>
    </row>
    <row r="31" spans="1:21" x14ac:dyDescent="0.25">
      <c r="A31" s="2"/>
      <c r="B31" s="5" t="s">
        <v>439</v>
      </c>
      <c r="C31" s="82" t="s">
        <v>441</v>
      </c>
      <c r="D31" s="83"/>
      <c r="E31" s="83"/>
      <c r="F31" s="83"/>
      <c r="G31" s="83"/>
      <c r="H31" s="83"/>
      <c r="I31" s="83"/>
      <c r="J31" s="83"/>
      <c r="K31" s="83"/>
      <c r="L31" s="83"/>
      <c r="M31" s="83"/>
      <c r="U31" s="1"/>
    </row>
    <row r="32" spans="1:21" x14ac:dyDescent="0.25">
      <c r="A32" s="2"/>
      <c r="B32" s="5"/>
      <c r="C32" s="83"/>
      <c r="D32" s="83"/>
      <c r="E32" s="83"/>
      <c r="F32" s="83"/>
      <c r="G32" s="83"/>
      <c r="H32" s="83"/>
      <c r="I32" s="83"/>
      <c r="J32" s="83"/>
      <c r="K32" s="83"/>
      <c r="L32" s="83"/>
      <c r="M32" s="83"/>
      <c r="U32" s="1"/>
    </row>
    <row r="33" spans="1:21" x14ac:dyDescent="0.25">
      <c r="A33" s="2"/>
      <c r="B33" s="5"/>
      <c r="C33" s="83"/>
      <c r="D33" s="83"/>
      <c r="E33" s="83"/>
      <c r="F33" s="83"/>
      <c r="G33" s="83"/>
      <c r="H33" s="83"/>
      <c r="I33" s="83"/>
      <c r="J33" s="83"/>
      <c r="K33" s="83"/>
      <c r="L33" s="83"/>
      <c r="M33" s="83"/>
      <c r="U33" s="1"/>
    </row>
    <row r="34" spans="1:21" x14ac:dyDescent="0.25">
      <c r="A34" s="2"/>
      <c r="B34" s="5"/>
      <c r="C34" s="83"/>
      <c r="D34" s="83"/>
      <c r="E34" s="83"/>
      <c r="F34" s="83"/>
      <c r="G34" s="83"/>
      <c r="H34" s="83"/>
      <c r="I34" s="83"/>
      <c r="J34" s="83"/>
      <c r="K34" s="83"/>
      <c r="L34" s="83"/>
      <c r="M34" s="83"/>
      <c r="U34" s="1"/>
    </row>
    <row r="35" spans="1:21" x14ac:dyDescent="0.25">
      <c r="A35" s="2"/>
      <c r="B35" s="5" t="s">
        <v>440</v>
      </c>
      <c r="C35" s="82" t="s">
        <v>442</v>
      </c>
      <c r="D35" s="83"/>
      <c r="E35" s="83"/>
      <c r="F35" s="83"/>
      <c r="G35" s="83"/>
      <c r="H35" s="83"/>
      <c r="I35" s="83"/>
      <c r="J35" s="83"/>
      <c r="K35" s="83"/>
      <c r="L35" s="83"/>
      <c r="M35" s="83"/>
      <c r="U35" s="1"/>
    </row>
    <row r="36" spans="1:21" x14ac:dyDescent="0.25">
      <c r="A36" s="2"/>
      <c r="B36" s="5"/>
      <c r="C36" s="83"/>
      <c r="D36" s="83"/>
      <c r="E36" s="83"/>
      <c r="F36" s="83"/>
      <c r="G36" s="83"/>
      <c r="H36" s="83"/>
      <c r="I36" s="83"/>
      <c r="J36" s="83"/>
      <c r="K36" s="83"/>
      <c r="L36" s="83"/>
      <c r="M36" s="83"/>
      <c r="U36" s="1"/>
    </row>
    <row r="37" spans="1:21" x14ac:dyDescent="0.25">
      <c r="A37" s="2"/>
      <c r="B37" s="5"/>
      <c r="C37" s="83"/>
      <c r="D37" s="83"/>
      <c r="E37" s="83"/>
      <c r="F37" s="83"/>
      <c r="G37" s="83"/>
      <c r="H37" s="83"/>
      <c r="I37" s="83"/>
      <c r="J37" s="83"/>
      <c r="K37" s="83"/>
      <c r="L37" s="83"/>
      <c r="M37" s="83"/>
      <c r="U37" s="1"/>
    </row>
    <row r="38" spans="1:21" x14ac:dyDescent="0.25">
      <c r="A38" s="2"/>
      <c r="B38" s="5"/>
      <c r="C38" s="83"/>
      <c r="D38" s="83"/>
      <c r="E38" s="83"/>
      <c r="F38" s="83"/>
      <c r="G38" s="83"/>
      <c r="H38" s="83"/>
      <c r="I38" s="83"/>
      <c r="J38" s="83"/>
      <c r="K38" s="83"/>
      <c r="L38" s="83"/>
      <c r="M38" s="83"/>
      <c r="U38" s="9"/>
    </row>
    <row r="39" spans="1:21" x14ac:dyDescent="0.25">
      <c r="A39" s="2"/>
      <c r="B39" s="5"/>
      <c r="C39" s="83"/>
      <c r="D39" s="83"/>
      <c r="E39" s="83"/>
      <c r="F39" s="83"/>
      <c r="G39" s="83"/>
      <c r="H39" s="83"/>
      <c r="I39" s="83"/>
      <c r="J39" s="83"/>
      <c r="K39" s="83"/>
      <c r="L39" s="83"/>
      <c r="M39" s="83"/>
      <c r="U39" s="1"/>
    </row>
    <row r="40" spans="1:21" x14ac:dyDescent="0.25">
      <c r="A40" s="2"/>
      <c r="B40" s="5"/>
      <c r="C40" s="83"/>
      <c r="D40" s="83"/>
      <c r="E40" s="83"/>
      <c r="F40" s="83"/>
      <c r="G40" s="83"/>
      <c r="H40" s="83"/>
      <c r="I40" s="83"/>
      <c r="J40" s="83"/>
      <c r="K40" s="83"/>
      <c r="L40" s="83"/>
      <c r="M40" s="83"/>
      <c r="U40" s="1"/>
    </row>
    <row r="41" spans="1:21" x14ac:dyDescent="0.25">
      <c r="A41" s="2"/>
      <c r="B41" s="5"/>
      <c r="C41" s="83"/>
      <c r="D41" s="83"/>
      <c r="E41" s="83"/>
      <c r="F41" s="83"/>
      <c r="G41" s="83"/>
      <c r="H41" s="83"/>
      <c r="I41" s="83"/>
      <c r="J41" s="83"/>
      <c r="K41" s="83"/>
      <c r="L41" s="83"/>
      <c r="M41" s="83"/>
      <c r="U41" s="1"/>
    </row>
    <row r="42" spans="1:21" x14ac:dyDescent="0.25">
      <c r="A42" s="2"/>
      <c r="B42" s="5"/>
      <c r="C42" s="83"/>
      <c r="D42" s="83"/>
      <c r="E42" s="83"/>
      <c r="F42" s="83"/>
      <c r="G42" s="83"/>
      <c r="H42" s="83"/>
      <c r="I42" s="83"/>
      <c r="J42" s="83"/>
      <c r="K42" s="83"/>
      <c r="L42" s="83"/>
      <c r="M42" s="83"/>
      <c r="U42" s="1"/>
    </row>
    <row r="43" spans="1:21" x14ac:dyDescent="0.25">
      <c r="A43" s="2"/>
      <c r="B43" s="5"/>
      <c r="C43" s="83"/>
      <c r="D43" s="83"/>
      <c r="E43" s="83"/>
      <c r="F43" s="83"/>
      <c r="G43" s="83"/>
      <c r="H43" s="83"/>
      <c r="I43" s="83"/>
      <c r="J43" s="83"/>
      <c r="K43" s="83"/>
      <c r="L43" s="83"/>
      <c r="M43" s="83"/>
      <c r="U43" s="1"/>
    </row>
    <row r="44" spans="1:21" x14ac:dyDescent="0.25">
      <c r="A44" s="2"/>
      <c r="B44" s="5"/>
      <c r="C44" s="83"/>
      <c r="D44" s="83"/>
      <c r="E44" s="83"/>
      <c r="F44" s="83"/>
      <c r="G44" s="83"/>
      <c r="H44" s="83"/>
      <c r="I44" s="83"/>
      <c r="J44" s="83"/>
      <c r="K44" s="83"/>
      <c r="L44" s="83"/>
      <c r="M44" s="83"/>
      <c r="U44" s="1"/>
    </row>
    <row r="45" spans="1:21" x14ac:dyDescent="0.25">
      <c r="A45" s="2"/>
      <c r="B45" s="5"/>
      <c r="C45" s="85" t="s">
        <v>443</v>
      </c>
      <c r="D45" s="85"/>
      <c r="E45" s="85"/>
      <c r="F45" s="85"/>
      <c r="G45" s="85"/>
      <c r="H45" s="85"/>
      <c r="I45" s="85"/>
      <c r="J45" s="85"/>
      <c r="K45" s="85"/>
      <c r="L45" s="85"/>
      <c r="M45" s="85"/>
      <c r="U45" s="1"/>
    </row>
    <row r="46" spans="1:21" s="1" customFormat="1" x14ac:dyDescent="0.25">
      <c r="A46" s="2"/>
      <c r="B46" s="5"/>
      <c r="C46" s="85" t="s">
        <v>444</v>
      </c>
      <c r="D46" s="85"/>
      <c r="E46" s="85"/>
      <c r="F46" s="85"/>
      <c r="G46" s="85"/>
      <c r="H46" s="85"/>
      <c r="I46" s="85"/>
      <c r="J46" s="85"/>
      <c r="K46" s="85"/>
      <c r="L46" s="85"/>
      <c r="M46" s="85"/>
    </row>
    <row r="47" spans="1:21" x14ac:dyDescent="0.25">
      <c r="A47" s="2"/>
      <c r="B47" s="4" t="s">
        <v>445</v>
      </c>
      <c r="C47" s="3"/>
      <c r="D47" s="2"/>
      <c r="E47" s="2"/>
      <c r="F47" s="2"/>
      <c r="G47" s="2"/>
      <c r="H47" s="2"/>
      <c r="I47" s="2"/>
      <c r="J47" s="2"/>
      <c r="K47" s="2"/>
      <c r="L47" s="2"/>
      <c r="M47" s="2"/>
      <c r="U47" s="1"/>
    </row>
    <row r="48" spans="1:21" s="1" customFormat="1" x14ac:dyDescent="0.25">
      <c r="A48" s="2"/>
      <c r="B48" s="26" t="s">
        <v>446</v>
      </c>
      <c r="C48" s="3" t="s">
        <v>447</v>
      </c>
      <c r="D48" s="2"/>
      <c r="E48" s="2"/>
      <c r="F48" s="2"/>
      <c r="G48" s="2"/>
      <c r="H48" s="2"/>
      <c r="I48" s="2"/>
      <c r="J48" s="2"/>
      <c r="K48" s="2"/>
      <c r="L48" s="2"/>
      <c r="M48" s="2"/>
    </row>
    <row r="49" spans="1:24" s="1" customFormat="1" x14ac:dyDescent="0.25">
      <c r="A49" s="2"/>
      <c r="B49" s="26" t="s">
        <v>448</v>
      </c>
      <c r="C49" s="3" t="s">
        <v>449</v>
      </c>
      <c r="D49" s="2"/>
      <c r="E49" s="2"/>
      <c r="F49" s="2"/>
      <c r="G49" s="2"/>
      <c r="H49" s="2"/>
      <c r="I49" s="2"/>
      <c r="J49" s="2"/>
      <c r="K49" s="2"/>
      <c r="L49" s="2"/>
      <c r="M49" s="2"/>
    </row>
    <row r="50" spans="1:24" ht="72" customHeight="1" x14ac:dyDescent="0.25">
      <c r="A50" s="2"/>
      <c r="B50" s="17" t="s">
        <v>1</v>
      </c>
      <c r="C50" s="19" t="s">
        <v>106</v>
      </c>
      <c r="D50" s="19" t="s">
        <v>105</v>
      </c>
      <c r="E50" s="19" t="s">
        <v>102</v>
      </c>
      <c r="F50" s="19" t="s">
        <v>103</v>
      </c>
      <c r="G50" s="19" t="s">
        <v>111</v>
      </c>
      <c r="H50" s="19" t="s">
        <v>162</v>
      </c>
      <c r="I50" s="19" t="s">
        <v>181</v>
      </c>
      <c r="J50" s="19" t="s">
        <v>163</v>
      </c>
      <c r="K50" s="19" t="s">
        <v>164</v>
      </c>
      <c r="L50" s="19" t="s">
        <v>165</v>
      </c>
      <c r="M50" s="27" t="s">
        <v>166</v>
      </c>
      <c r="N50" s="19" t="s">
        <v>167</v>
      </c>
      <c r="O50" s="19" t="s">
        <v>258</v>
      </c>
      <c r="P50" s="27" t="s">
        <v>168</v>
      </c>
      <c r="Q50" s="19" t="s">
        <v>169</v>
      </c>
      <c r="R50" s="19" t="s">
        <v>175</v>
      </c>
      <c r="S50" s="19" t="s">
        <v>172</v>
      </c>
      <c r="T50" s="19" t="s">
        <v>170</v>
      </c>
      <c r="U50" s="19" t="s">
        <v>173</v>
      </c>
      <c r="V50" s="19" t="s">
        <v>159</v>
      </c>
      <c r="W50" s="1"/>
    </row>
    <row r="51" spans="1:24" ht="111.75" customHeight="1" x14ac:dyDescent="0.25">
      <c r="A51" s="2"/>
      <c r="B51" s="20" t="s">
        <v>2</v>
      </c>
      <c r="C51" s="21" t="s">
        <v>414</v>
      </c>
      <c r="D51" s="21" t="s">
        <v>413</v>
      </c>
      <c r="E51" s="21" t="s">
        <v>410</v>
      </c>
      <c r="F51" s="21" t="s">
        <v>411</v>
      </c>
      <c r="G51" s="21" t="s">
        <v>419</v>
      </c>
      <c r="H51" s="21" t="s">
        <v>450</v>
      </c>
      <c r="I51" s="21" t="s">
        <v>451</v>
      </c>
      <c r="J51" s="21" t="s">
        <v>452</v>
      </c>
      <c r="K51" s="21" t="s">
        <v>453</v>
      </c>
      <c r="L51" s="21" t="s">
        <v>454</v>
      </c>
      <c r="M51" s="21" t="s">
        <v>455</v>
      </c>
      <c r="N51" s="21" t="s">
        <v>456</v>
      </c>
      <c r="O51" s="21" t="s">
        <v>454</v>
      </c>
      <c r="P51" s="21" t="s">
        <v>455</v>
      </c>
      <c r="Q51" s="21" t="s">
        <v>456</v>
      </c>
      <c r="R51" s="22" t="s">
        <v>457</v>
      </c>
      <c r="S51" s="22" t="s">
        <v>458</v>
      </c>
      <c r="T51" s="22" t="s">
        <v>458</v>
      </c>
      <c r="U51" s="22" t="s">
        <v>459</v>
      </c>
      <c r="V51" s="23" t="s">
        <v>426</v>
      </c>
      <c r="W51" s="1"/>
    </row>
    <row r="52" spans="1:24" ht="148.5" customHeight="1" x14ac:dyDescent="0.25">
      <c r="A52" s="2"/>
      <c r="B52" s="20" t="s">
        <v>3</v>
      </c>
      <c r="C52" s="21" t="s">
        <v>460</v>
      </c>
      <c r="D52" s="21" t="s">
        <v>460</v>
      </c>
      <c r="E52" s="22" t="s">
        <v>461</v>
      </c>
      <c r="F52" s="21" t="s">
        <v>460</v>
      </c>
      <c r="G52" s="21" t="s">
        <v>460</v>
      </c>
      <c r="H52" s="21" t="s">
        <v>429</v>
      </c>
      <c r="I52" s="22" t="s">
        <v>427</v>
      </c>
      <c r="J52" s="21" t="s">
        <v>429</v>
      </c>
      <c r="K52" s="21" t="s">
        <v>429</v>
      </c>
      <c r="L52" s="21" t="s">
        <v>429</v>
      </c>
      <c r="M52" s="22" t="s">
        <v>427</v>
      </c>
      <c r="N52" s="22" t="s">
        <v>462</v>
      </c>
      <c r="O52" s="21" t="s">
        <v>429</v>
      </c>
      <c r="P52" s="22" t="s">
        <v>427</v>
      </c>
      <c r="Q52" s="22" t="s">
        <v>462</v>
      </c>
      <c r="R52" s="22" t="s">
        <v>428</v>
      </c>
      <c r="S52" s="22" t="s">
        <v>463</v>
      </c>
      <c r="T52" s="22" t="s">
        <v>463</v>
      </c>
      <c r="U52" s="22" t="s">
        <v>428</v>
      </c>
      <c r="V52" s="22" t="s">
        <v>463</v>
      </c>
      <c r="W52" s="1"/>
    </row>
    <row r="53" spans="1:24" x14ac:dyDescent="0.25">
      <c r="A53" s="2"/>
      <c r="B53" s="5"/>
      <c r="C53" s="2"/>
      <c r="D53" s="2"/>
      <c r="E53" s="2"/>
      <c r="F53" s="2"/>
      <c r="G53" s="2"/>
      <c r="H53" s="2"/>
      <c r="I53" s="2"/>
      <c r="J53" s="2"/>
      <c r="K53" s="2"/>
      <c r="L53" s="2"/>
      <c r="M53" s="2"/>
      <c r="N53" s="2"/>
      <c r="O53" s="2"/>
      <c r="P53" s="2"/>
      <c r="Q53" s="2"/>
      <c r="R53" s="2"/>
      <c r="S53" s="2"/>
      <c r="T53" s="2"/>
      <c r="U53" s="1"/>
      <c r="V53" s="2"/>
      <c r="W53" s="2"/>
      <c r="X53" s="2"/>
    </row>
    <row r="54" spans="1:24" x14ac:dyDescent="0.25">
      <c r="A54" s="2"/>
      <c r="B54" s="3" t="s">
        <v>464</v>
      </c>
      <c r="C54" s="2"/>
      <c r="D54" s="2" t="s">
        <v>465</v>
      </c>
      <c r="E54" s="2"/>
      <c r="F54" s="2"/>
      <c r="G54" s="2"/>
      <c r="H54" s="2"/>
      <c r="I54" s="2"/>
      <c r="J54" s="2"/>
      <c r="K54" s="2"/>
      <c r="L54" s="2"/>
      <c r="M54" s="2"/>
      <c r="N54" s="2"/>
      <c r="O54" s="2"/>
      <c r="P54" s="2"/>
      <c r="Q54" s="2"/>
      <c r="R54" s="2"/>
      <c r="S54" s="2"/>
      <c r="T54" s="2"/>
      <c r="U54" s="2"/>
      <c r="V54" s="2"/>
      <c r="W54" s="2"/>
      <c r="X54" s="2"/>
    </row>
    <row r="55" spans="1:24" x14ac:dyDescent="0.25">
      <c r="A55" s="2"/>
      <c r="B55" s="5"/>
      <c r="C55" s="2"/>
      <c r="D55" s="2"/>
      <c r="E55" s="2"/>
      <c r="F55" s="2"/>
      <c r="G55" s="2"/>
      <c r="H55" s="2"/>
      <c r="I55" s="2"/>
      <c r="J55" s="2"/>
      <c r="K55" s="2"/>
      <c r="L55" s="2"/>
      <c r="M55" s="2"/>
      <c r="N55" s="2"/>
      <c r="O55" s="2"/>
      <c r="P55" s="2"/>
      <c r="Q55" s="2"/>
      <c r="R55" s="2"/>
      <c r="S55" s="2"/>
      <c r="T55" s="2"/>
      <c r="U55" s="2"/>
      <c r="V55" s="2"/>
      <c r="W55" s="2"/>
      <c r="X55" s="2"/>
    </row>
    <row r="56" spans="1:24" x14ac:dyDescent="0.25">
      <c r="A56" s="2"/>
      <c r="B56" s="5"/>
      <c r="C56" s="81"/>
      <c r="D56" s="81"/>
      <c r="E56" s="81"/>
      <c r="F56" s="81"/>
      <c r="G56" s="81"/>
      <c r="H56" s="81"/>
      <c r="I56" s="81"/>
      <c r="J56" s="81"/>
      <c r="K56" s="81"/>
      <c r="L56" s="81"/>
      <c r="M56" s="81"/>
      <c r="N56" s="81"/>
      <c r="O56" s="81"/>
      <c r="P56" s="81"/>
      <c r="Q56" s="81"/>
      <c r="R56" s="81"/>
      <c r="S56" s="81"/>
      <c r="T56" s="81"/>
      <c r="U56" s="81"/>
      <c r="V56" s="81"/>
      <c r="W56" s="81"/>
      <c r="X56" s="81"/>
    </row>
    <row r="57" spans="1:24" x14ac:dyDescent="0.25">
      <c r="A57" s="2"/>
      <c r="B57" s="3"/>
      <c r="C57" s="81"/>
      <c r="D57" s="81"/>
      <c r="E57" s="81"/>
      <c r="F57" s="81"/>
      <c r="G57" s="81"/>
      <c r="H57" s="81"/>
      <c r="I57" s="81"/>
      <c r="J57" s="81"/>
      <c r="K57" s="81"/>
      <c r="L57" s="81"/>
      <c r="M57" s="81"/>
      <c r="N57" s="81"/>
      <c r="O57" s="81"/>
      <c r="P57" s="81"/>
      <c r="Q57" s="81"/>
      <c r="R57" s="81"/>
      <c r="S57" s="81"/>
      <c r="T57" s="81"/>
      <c r="U57" s="81"/>
      <c r="V57" s="81"/>
      <c r="W57" s="81"/>
      <c r="X57" s="81"/>
    </row>
    <row r="58" spans="1:24" x14ac:dyDescent="0.25">
      <c r="A58" s="2"/>
      <c r="B58" s="3"/>
      <c r="C58" s="2"/>
      <c r="D58" s="2"/>
      <c r="E58" s="2"/>
      <c r="F58" s="2"/>
      <c r="G58" s="2"/>
      <c r="H58" s="2"/>
      <c r="I58" s="2"/>
      <c r="J58" s="2"/>
      <c r="K58" s="2"/>
      <c r="L58" s="2"/>
      <c r="M58" s="2"/>
      <c r="N58" s="2"/>
      <c r="O58" s="2"/>
      <c r="P58" s="2"/>
      <c r="Q58" s="2"/>
      <c r="R58" s="2"/>
      <c r="S58" s="2"/>
      <c r="T58" s="2"/>
      <c r="U58" s="2"/>
      <c r="V58" s="2"/>
      <c r="W58" s="2"/>
      <c r="X58" s="2"/>
    </row>
    <row r="59" spans="1:24" x14ac:dyDescent="0.25">
      <c r="A59" s="2"/>
      <c r="B59" s="3"/>
      <c r="C59" s="2"/>
      <c r="D59" s="2"/>
      <c r="E59" s="2"/>
      <c r="F59" s="2"/>
      <c r="G59" s="2"/>
      <c r="H59" s="2"/>
      <c r="I59" s="2"/>
      <c r="J59" s="2"/>
      <c r="K59" s="2"/>
      <c r="L59" s="2"/>
      <c r="M59" s="2"/>
      <c r="N59" s="2"/>
      <c r="O59" s="2"/>
      <c r="P59" s="2"/>
      <c r="Q59" s="2"/>
      <c r="R59" s="2"/>
      <c r="S59" s="2"/>
      <c r="T59" s="2"/>
      <c r="U59" s="2"/>
      <c r="V59" s="2"/>
      <c r="W59" s="2"/>
      <c r="X59" s="2"/>
    </row>
    <row r="60" spans="1:24" x14ac:dyDescent="0.25">
      <c r="A60" s="2"/>
      <c r="B60" s="3"/>
      <c r="C60" s="2"/>
      <c r="D60" s="2"/>
      <c r="E60" s="2"/>
      <c r="F60" s="2"/>
      <c r="G60" s="2"/>
      <c r="H60" s="2"/>
      <c r="I60" s="2"/>
      <c r="J60" s="2"/>
      <c r="K60" s="2"/>
      <c r="L60" s="2"/>
      <c r="M60" s="2"/>
      <c r="N60" s="2"/>
      <c r="O60" s="2"/>
      <c r="P60" s="2"/>
      <c r="Q60" s="2"/>
      <c r="R60" s="2"/>
      <c r="S60" s="2"/>
      <c r="T60" s="2"/>
      <c r="U60" s="2"/>
      <c r="V60" s="2"/>
      <c r="W60" s="2"/>
      <c r="X60" s="2"/>
    </row>
    <row r="61" spans="1:24" x14ac:dyDescent="0.25">
      <c r="A61" s="2"/>
      <c r="B61" s="1"/>
      <c r="C61" s="81"/>
      <c r="D61" s="81"/>
      <c r="E61" s="81"/>
      <c r="F61" s="81"/>
      <c r="G61" s="81"/>
      <c r="H61" s="81"/>
      <c r="I61" s="81"/>
      <c r="J61" s="81"/>
      <c r="K61" s="81"/>
      <c r="L61" s="81"/>
      <c r="M61" s="81"/>
    </row>
    <row r="62" spans="1:24" x14ac:dyDescent="0.25">
      <c r="A62" s="2"/>
      <c r="B62" s="6"/>
      <c r="C62" s="81"/>
      <c r="D62" s="81"/>
      <c r="E62" s="81"/>
      <c r="F62" s="81"/>
      <c r="G62" s="81"/>
      <c r="H62" s="81"/>
      <c r="I62" s="81"/>
      <c r="J62" s="81"/>
      <c r="K62" s="81"/>
      <c r="L62" s="81"/>
      <c r="M62" s="81"/>
    </row>
    <row r="63" spans="1:24" x14ac:dyDescent="0.25">
      <c r="A63" s="2"/>
      <c r="B63" s="7"/>
      <c r="C63" s="84"/>
      <c r="D63" s="84"/>
      <c r="E63" s="84"/>
      <c r="F63" s="84"/>
      <c r="G63" s="84"/>
      <c r="H63" s="84"/>
      <c r="I63" s="84"/>
      <c r="J63" s="84"/>
      <c r="K63" s="84"/>
      <c r="L63" s="84"/>
      <c r="M63" s="84"/>
    </row>
    <row r="64" spans="1:24" x14ac:dyDescent="0.25">
      <c r="A64" s="2"/>
      <c r="B64" s="3"/>
      <c r="C64" s="2"/>
      <c r="D64" s="2"/>
      <c r="E64" s="2"/>
      <c r="F64" s="2"/>
      <c r="G64" s="2"/>
      <c r="H64" s="2"/>
      <c r="I64" s="2"/>
      <c r="J64" s="2"/>
      <c r="K64" s="2"/>
      <c r="L64" s="2"/>
      <c r="M64" s="2"/>
    </row>
    <row r="65" spans="1:13" x14ac:dyDescent="0.25">
      <c r="A65" s="2"/>
      <c r="B65" s="3"/>
      <c r="C65" s="2"/>
      <c r="D65" s="2"/>
      <c r="E65" s="2"/>
      <c r="F65" s="2"/>
      <c r="G65" s="2"/>
      <c r="H65" s="2"/>
      <c r="I65" s="2"/>
      <c r="J65" s="2"/>
      <c r="K65" s="2"/>
      <c r="L65" s="2"/>
      <c r="M65" s="2"/>
    </row>
    <row r="66" spans="1:13" x14ac:dyDescent="0.25">
      <c r="A66" s="2"/>
      <c r="B66" s="3"/>
      <c r="C66" s="2"/>
      <c r="D66" s="2"/>
      <c r="E66" s="2"/>
      <c r="F66" s="2"/>
      <c r="G66" s="2"/>
      <c r="H66" s="2"/>
      <c r="I66" s="2"/>
      <c r="J66" s="2"/>
      <c r="K66" s="2"/>
      <c r="L66" s="2"/>
      <c r="M66" s="2"/>
    </row>
    <row r="67" spans="1:13" x14ac:dyDescent="0.25">
      <c r="A67" s="2"/>
      <c r="B67" s="3"/>
      <c r="C67" s="2"/>
      <c r="D67" s="2"/>
      <c r="E67" s="2"/>
      <c r="F67" s="2"/>
      <c r="G67" s="2"/>
      <c r="H67" s="2"/>
      <c r="I67" s="2"/>
      <c r="J67" s="2"/>
      <c r="K67" s="2"/>
      <c r="L67" s="2"/>
      <c r="M67" s="2"/>
    </row>
    <row r="68" spans="1:13" x14ac:dyDescent="0.25">
      <c r="A68" s="2"/>
      <c r="B68" s="3"/>
      <c r="C68" s="2"/>
      <c r="D68" s="2"/>
      <c r="E68" s="2"/>
      <c r="F68" s="2"/>
      <c r="G68" s="2"/>
      <c r="H68" s="2"/>
      <c r="I68" s="2"/>
      <c r="J68" s="2"/>
      <c r="K68" s="2"/>
      <c r="L68" s="2"/>
      <c r="M68" s="2"/>
    </row>
    <row r="69" spans="1:13" x14ac:dyDescent="0.25">
      <c r="A69" s="2"/>
      <c r="B69" s="3"/>
      <c r="C69" s="2"/>
      <c r="D69" s="2"/>
      <c r="E69" s="2"/>
      <c r="F69" s="2"/>
      <c r="G69" s="2"/>
      <c r="H69" s="2"/>
      <c r="I69" s="2"/>
      <c r="J69" s="2"/>
      <c r="K69" s="2"/>
      <c r="L69" s="2"/>
      <c r="M69" s="2"/>
    </row>
    <row r="70" spans="1:13" x14ac:dyDescent="0.25">
      <c r="A70" s="2"/>
      <c r="B70" s="3"/>
      <c r="C70" s="2"/>
      <c r="D70" s="2"/>
      <c r="E70" s="2"/>
      <c r="F70" s="2"/>
      <c r="G70" s="2"/>
      <c r="H70" s="2"/>
      <c r="I70" s="2"/>
      <c r="J70" s="2"/>
      <c r="K70" s="2"/>
      <c r="L70" s="2"/>
      <c r="M70" s="2"/>
    </row>
    <row r="71" spans="1:13" x14ac:dyDescent="0.25">
      <c r="A71" s="2"/>
      <c r="B71" s="3"/>
      <c r="C71" s="2"/>
      <c r="D71" s="2"/>
      <c r="E71" s="2"/>
      <c r="F71" s="2"/>
      <c r="G71" s="2"/>
      <c r="H71" s="2"/>
      <c r="I71" s="2"/>
      <c r="J71" s="2"/>
      <c r="K71" s="2"/>
      <c r="L71" s="2"/>
      <c r="M71" s="2"/>
    </row>
    <row r="72" spans="1:13" x14ac:dyDescent="0.25">
      <c r="A72" s="2"/>
      <c r="B72" s="3"/>
      <c r="C72" s="2"/>
      <c r="D72" s="2"/>
      <c r="E72" s="2"/>
      <c r="F72" s="2"/>
      <c r="G72" s="2"/>
      <c r="H72" s="2"/>
      <c r="I72" s="2"/>
      <c r="J72" s="2"/>
      <c r="K72" s="2"/>
      <c r="L72" s="2"/>
      <c r="M72" s="2"/>
    </row>
    <row r="73" spans="1:13" x14ac:dyDescent="0.25">
      <c r="A73" s="2"/>
      <c r="B73" s="3"/>
      <c r="C73" s="2"/>
      <c r="D73" s="2"/>
      <c r="E73" s="2"/>
      <c r="F73" s="2"/>
      <c r="G73" s="2"/>
      <c r="H73" s="2"/>
      <c r="I73" s="2"/>
      <c r="J73" s="2"/>
      <c r="K73" s="2"/>
      <c r="L73" s="2"/>
      <c r="M73" s="2"/>
    </row>
    <row r="74" spans="1:13" x14ac:dyDescent="0.25">
      <c r="A74" s="2"/>
      <c r="B74" s="3"/>
      <c r="C74" s="2"/>
      <c r="D74" s="2"/>
      <c r="E74" s="2"/>
      <c r="F74" s="2"/>
      <c r="G74" s="2"/>
      <c r="H74" s="2"/>
      <c r="I74" s="2"/>
      <c r="J74" s="2"/>
      <c r="K74" s="2"/>
      <c r="L74" s="2"/>
      <c r="M74" s="2"/>
    </row>
    <row r="75" spans="1:13" x14ac:dyDescent="0.25">
      <c r="A75" s="2"/>
      <c r="B75" s="3"/>
      <c r="C75" s="2"/>
      <c r="D75" s="2"/>
      <c r="E75" s="2"/>
      <c r="F75" s="2"/>
      <c r="G75" s="2"/>
      <c r="H75" s="2"/>
      <c r="I75" s="2"/>
      <c r="J75" s="2"/>
      <c r="K75" s="2"/>
      <c r="L75" s="2"/>
      <c r="M75" s="2"/>
    </row>
    <row r="76" spans="1:13" x14ac:dyDescent="0.25">
      <c r="A76" s="2"/>
      <c r="B76" s="3"/>
      <c r="C76" s="2"/>
      <c r="D76" s="2"/>
      <c r="E76" s="2"/>
      <c r="F76" s="2"/>
      <c r="G76" s="2"/>
      <c r="H76" s="2"/>
      <c r="I76" s="2"/>
      <c r="J76" s="2"/>
      <c r="K76" s="2"/>
      <c r="L76" s="2"/>
      <c r="M76" s="2"/>
    </row>
  </sheetData>
  <sheetProtection formatCells="0" formatColumns="0" formatRows="0" insertColumns="0" insertRows="0" insertHyperlinks="0" deleteColumns="0" deleteRows="0" sort="0" autoFilter="0" pivotTables="0"/>
  <mergeCells count="12">
    <mergeCell ref="C63:M63"/>
    <mergeCell ref="C31:M34"/>
    <mergeCell ref="C35:M44"/>
    <mergeCell ref="C45:M45"/>
    <mergeCell ref="C12:M12"/>
    <mergeCell ref="C46:M46"/>
    <mergeCell ref="A1:R1"/>
    <mergeCell ref="C4:R6"/>
    <mergeCell ref="N56:X57"/>
    <mergeCell ref="C56:M57"/>
    <mergeCell ref="C61:M62"/>
    <mergeCell ref="C11:M11"/>
  </mergeCells>
  <hyperlinks>
    <hyperlink ref="B3" location="Styles!A1" display="Styles Tab"/>
    <hyperlink ref="B47" location="Colors!A1" display="Colors Tab"/>
  </hyperlinks>
  <pageMargins left="0.7" right="0.7" top="0.75" bottom="0.75" header="0.3" footer="0.3"/>
  <pageSetup scale="3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89"/>
  <sheetViews>
    <sheetView zoomScale="80" zoomScaleNormal="80" workbookViewId="0">
      <pane ySplit="1" topLeftCell="A2" activePane="bottomLeft" state="frozen"/>
      <selection pane="bottomLeft" activeCell="J3" sqref="J3"/>
    </sheetView>
  </sheetViews>
  <sheetFormatPr defaultColWidth="9.140625" defaultRowHeight="15" x14ac:dyDescent="0.25"/>
  <cols>
    <col min="1" max="1" width="13.85546875" style="54" bestFit="1" customWidth="1"/>
    <col min="2" max="2" width="13.85546875" style="51" bestFit="1" customWidth="1"/>
    <col min="3" max="3" width="10.7109375" style="51" bestFit="1" customWidth="1"/>
    <col min="4" max="5" width="17" style="51" bestFit="1" customWidth="1"/>
    <col min="6" max="6" width="22.28515625" style="51" bestFit="1" customWidth="1"/>
    <col min="7" max="8" width="15.7109375" style="51" customWidth="1"/>
    <col min="9" max="9" width="11.7109375" style="51" customWidth="1"/>
    <col min="10" max="10" width="48.85546875" style="51" bestFit="1" customWidth="1"/>
    <col min="11" max="11" width="97.42578125" style="52" customWidth="1"/>
    <col min="12" max="12" width="30.140625" style="51" customWidth="1"/>
    <col min="13" max="13" width="12.85546875" style="51" customWidth="1"/>
    <col min="14" max="14" width="16.5703125" style="51" customWidth="1"/>
    <col min="15" max="15" width="9.5703125" style="51" customWidth="1"/>
    <col min="16" max="16" width="31" style="51" customWidth="1"/>
    <col min="17" max="17" width="20.85546875" style="51" customWidth="1"/>
    <col min="18" max="18" width="16.5703125" style="51" customWidth="1"/>
    <col min="19" max="19" width="59.85546875" style="51" customWidth="1"/>
    <col min="20" max="16384" width="9.140625" style="51"/>
  </cols>
  <sheetData>
    <row r="1" spans="1:19" s="58" customFormat="1" ht="30" x14ac:dyDescent="0.25">
      <c r="A1" s="58" t="s">
        <v>102</v>
      </c>
      <c r="B1" s="58" t="s">
        <v>103</v>
      </c>
      <c r="C1" s="58" t="s">
        <v>104</v>
      </c>
      <c r="D1" s="58" t="s">
        <v>105</v>
      </c>
      <c r="E1" s="58" t="s">
        <v>106</v>
      </c>
      <c r="F1" s="58" t="s">
        <v>107</v>
      </c>
      <c r="G1" s="58" t="s">
        <v>108</v>
      </c>
      <c r="H1" s="58" t="s">
        <v>109</v>
      </c>
      <c r="I1" s="58" t="s">
        <v>110</v>
      </c>
      <c r="J1" s="58" t="s">
        <v>111</v>
      </c>
      <c r="K1" s="58" t="s">
        <v>112</v>
      </c>
      <c r="L1" s="58" t="s">
        <v>113</v>
      </c>
      <c r="M1" s="58" t="s">
        <v>114</v>
      </c>
      <c r="N1" s="58" t="s">
        <v>115</v>
      </c>
      <c r="O1" s="58" t="s">
        <v>116</v>
      </c>
      <c r="P1" s="58" t="s">
        <v>117</v>
      </c>
      <c r="Q1" s="58" t="s">
        <v>118</v>
      </c>
      <c r="R1" s="58" t="s">
        <v>119</v>
      </c>
      <c r="S1" s="58" t="s">
        <v>159</v>
      </c>
    </row>
    <row r="2" spans="1:19" ht="75" x14ac:dyDescent="0.25">
      <c r="A2" s="49">
        <v>1240539</v>
      </c>
      <c r="B2" s="50">
        <v>1240539</v>
      </c>
      <c r="D2" s="51" t="s">
        <v>120</v>
      </c>
      <c r="E2" s="51" t="s">
        <v>121</v>
      </c>
      <c r="F2" s="51" t="s">
        <v>122</v>
      </c>
      <c r="G2" s="74" t="s">
        <v>123</v>
      </c>
      <c r="H2" s="74" t="s">
        <v>123</v>
      </c>
      <c r="J2" s="51" t="s">
        <v>125</v>
      </c>
      <c r="K2" s="52" t="s">
        <v>126</v>
      </c>
      <c r="L2" s="51" t="s">
        <v>127</v>
      </c>
      <c r="M2" s="51" t="s">
        <v>33</v>
      </c>
      <c r="N2" s="51" t="s">
        <v>38</v>
      </c>
      <c r="P2" s="48"/>
      <c r="S2" s="74" t="s">
        <v>160</v>
      </c>
    </row>
    <row r="3" spans="1:19" ht="180" x14ac:dyDescent="0.25">
      <c r="A3" s="54">
        <v>1246888</v>
      </c>
      <c r="B3" s="51">
        <v>1246888</v>
      </c>
      <c r="D3" s="51" t="s">
        <v>120</v>
      </c>
      <c r="E3" s="51" t="s">
        <v>132</v>
      </c>
      <c r="F3" s="51" t="s">
        <v>155</v>
      </c>
      <c r="G3" s="74" t="s">
        <v>35</v>
      </c>
      <c r="H3" s="74" t="s">
        <v>322</v>
      </c>
      <c r="I3" s="51" t="s">
        <v>134</v>
      </c>
      <c r="J3" s="51" t="s">
        <v>611</v>
      </c>
      <c r="K3" s="55" t="s">
        <v>612</v>
      </c>
      <c r="M3" s="51" t="s">
        <v>33</v>
      </c>
      <c r="N3" s="51" t="s">
        <v>131</v>
      </c>
      <c r="P3" s="48">
        <v>1280900</v>
      </c>
      <c r="S3" s="56" t="s">
        <v>161</v>
      </c>
    </row>
    <row r="4" spans="1:19" ht="105" x14ac:dyDescent="0.25">
      <c r="A4" s="49">
        <v>1248866</v>
      </c>
      <c r="B4" s="50">
        <v>1248866</v>
      </c>
      <c r="D4" s="51" t="s">
        <v>120</v>
      </c>
      <c r="E4" s="51" t="s">
        <v>121</v>
      </c>
      <c r="F4" s="51" t="s">
        <v>124</v>
      </c>
      <c r="G4" s="74" t="s">
        <v>35</v>
      </c>
      <c r="H4" s="74" t="s">
        <v>323</v>
      </c>
      <c r="J4" s="51" t="s">
        <v>128</v>
      </c>
      <c r="K4" s="52" t="s">
        <v>129</v>
      </c>
      <c r="L4" s="51" t="s">
        <v>130</v>
      </c>
      <c r="M4" s="51" t="s">
        <v>33</v>
      </c>
      <c r="N4" s="51" t="s">
        <v>38</v>
      </c>
      <c r="P4" s="48"/>
      <c r="S4" s="74" t="s">
        <v>160</v>
      </c>
    </row>
    <row r="5" spans="1:19" ht="135" x14ac:dyDescent="0.25">
      <c r="A5" s="49">
        <v>1252002</v>
      </c>
      <c r="B5" s="50">
        <v>1252002</v>
      </c>
      <c r="D5" s="51" t="s">
        <v>120</v>
      </c>
      <c r="E5" s="51" t="s">
        <v>132</v>
      </c>
      <c r="F5" s="51" t="s">
        <v>133</v>
      </c>
      <c r="G5" s="74" t="s">
        <v>35</v>
      </c>
      <c r="H5" s="74" t="s">
        <v>323</v>
      </c>
      <c r="I5" s="51" t="s">
        <v>134</v>
      </c>
      <c r="J5" s="51" t="s">
        <v>605</v>
      </c>
      <c r="K5" s="52" t="s">
        <v>606</v>
      </c>
      <c r="M5" s="51" t="s">
        <v>33</v>
      </c>
      <c r="N5" s="51" t="s">
        <v>131</v>
      </c>
      <c r="P5" s="48"/>
      <c r="S5" s="74" t="s">
        <v>160</v>
      </c>
    </row>
    <row r="6" spans="1:19" ht="135" x14ac:dyDescent="0.25">
      <c r="A6" s="49">
        <v>1252003</v>
      </c>
      <c r="B6" s="50">
        <v>1252003</v>
      </c>
      <c r="D6" s="51" t="s">
        <v>120</v>
      </c>
      <c r="E6" s="51" t="s">
        <v>132</v>
      </c>
      <c r="F6" s="51" t="s">
        <v>133</v>
      </c>
      <c r="G6" s="74" t="s">
        <v>322</v>
      </c>
      <c r="H6" s="74" t="s">
        <v>322</v>
      </c>
      <c r="I6" s="51" t="s">
        <v>134</v>
      </c>
      <c r="J6" s="51" t="s">
        <v>607</v>
      </c>
      <c r="K6" s="52" t="s">
        <v>608</v>
      </c>
      <c r="M6" s="51" t="s">
        <v>33</v>
      </c>
      <c r="N6" s="51" t="s">
        <v>131</v>
      </c>
      <c r="P6" s="48"/>
      <c r="S6" s="74" t="s">
        <v>160</v>
      </c>
    </row>
    <row r="7" spans="1:19" ht="75" x14ac:dyDescent="0.25">
      <c r="A7" s="49">
        <v>1256394</v>
      </c>
      <c r="B7" s="50">
        <v>1256394</v>
      </c>
      <c r="D7" s="51" t="s">
        <v>120</v>
      </c>
      <c r="E7" s="51" t="s">
        <v>121</v>
      </c>
      <c r="F7" s="51" t="s">
        <v>131</v>
      </c>
      <c r="G7" s="74" t="s">
        <v>35</v>
      </c>
      <c r="H7" s="74" t="s">
        <v>35</v>
      </c>
      <c r="J7" s="51" t="s">
        <v>138</v>
      </c>
      <c r="K7" s="52" t="s">
        <v>652</v>
      </c>
      <c r="L7" s="51" t="s">
        <v>139</v>
      </c>
      <c r="M7" s="51" t="s">
        <v>33</v>
      </c>
      <c r="N7" s="51" t="s">
        <v>38</v>
      </c>
      <c r="P7" s="48"/>
      <c r="S7" s="74" t="s">
        <v>160</v>
      </c>
    </row>
    <row r="8" spans="1:19" ht="135" x14ac:dyDescent="0.25">
      <c r="A8" s="49">
        <v>1258826</v>
      </c>
      <c r="B8" s="50">
        <v>1258826</v>
      </c>
      <c r="D8" s="51" t="s">
        <v>120</v>
      </c>
      <c r="E8" s="51" t="s">
        <v>140</v>
      </c>
      <c r="F8" s="51" t="s">
        <v>141</v>
      </c>
      <c r="G8" s="74" t="s">
        <v>322</v>
      </c>
      <c r="H8" s="74" t="s">
        <v>322</v>
      </c>
      <c r="I8" s="51" t="s">
        <v>142</v>
      </c>
      <c r="J8" s="51" t="s">
        <v>593</v>
      </c>
      <c r="K8" s="55" t="s">
        <v>594</v>
      </c>
      <c r="M8" s="51" t="s">
        <v>33</v>
      </c>
      <c r="N8" s="51" t="s">
        <v>131</v>
      </c>
      <c r="P8" s="48">
        <v>1259080</v>
      </c>
      <c r="S8" s="74" t="s">
        <v>160</v>
      </c>
    </row>
    <row r="9" spans="1:19" ht="135" x14ac:dyDescent="0.25">
      <c r="A9" s="49">
        <v>1259080</v>
      </c>
      <c r="B9" s="50">
        <v>1259080</v>
      </c>
      <c r="D9" s="51" t="s">
        <v>120</v>
      </c>
      <c r="E9" s="51" t="s">
        <v>140</v>
      </c>
      <c r="F9" s="51" t="s">
        <v>141</v>
      </c>
      <c r="G9" s="74" t="s">
        <v>322</v>
      </c>
      <c r="H9" s="74" t="s">
        <v>322</v>
      </c>
      <c r="I9" s="51" t="s">
        <v>134</v>
      </c>
      <c r="J9" s="51" t="s">
        <v>591</v>
      </c>
      <c r="K9" s="55" t="s">
        <v>592</v>
      </c>
      <c r="M9" s="51" t="s">
        <v>33</v>
      </c>
      <c r="N9" s="51" t="s">
        <v>131</v>
      </c>
      <c r="P9" s="48">
        <v>1258826</v>
      </c>
      <c r="S9" s="74" t="s">
        <v>160</v>
      </c>
    </row>
    <row r="10" spans="1:19" ht="139.5" customHeight="1" x14ac:dyDescent="0.25">
      <c r="A10" s="49">
        <v>1259095</v>
      </c>
      <c r="B10" s="50">
        <v>1259095</v>
      </c>
      <c r="D10" s="51" t="s">
        <v>120</v>
      </c>
      <c r="E10" s="51" t="s">
        <v>143</v>
      </c>
      <c r="F10" s="51" t="s">
        <v>136</v>
      </c>
      <c r="G10" s="74" t="s">
        <v>123</v>
      </c>
      <c r="H10" s="74" t="s">
        <v>123</v>
      </c>
      <c r="I10" s="51" t="s">
        <v>134</v>
      </c>
      <c r="J10" s="51" t="s">
        <v>597</v>
      </c>
      <c r="K10" s="52" t="s">
        <v>598</v>
      </c>
      <c r="M10" s="51" t="s">
        <v>33</v>
      </c>
      <c r="N10" s="51" t="s">
        <v>131</v>
      </c>
      <c r="P10" s="48"/>
      <c r="S10" s="74" t="s">
        <v>160</v>
      </c>
    </row>
    <row r="11" spans="1:19" ht="90" x14ac:dyDescent="0.25">
      <c r="A11" s="49">
        <v>1259096</v>
      </c>
      <c r="B11" s="50">
        <v>1259096</v>
      </c>
      <c r="D11" s="51" t="s">
        <v>120</v>
      </c>
      <c r="E11" s="51" t="s">
        <v>143</v>
      </c>
      <c r="F11" s="51" t="s">
        <v>136</v>
      </c>
      <c r="G11" s="74" t="s">
        <v>123</v>
      </c>
      <c r="H11" s="74" t="s">
        <v>123</v>
      </c>
      <c r="I11" s="51" t="s">
        <v>134</v>
      </c>
      <c r="J11" s="51" t="s">
        <v>595</v>
      </c>
      <c r="K11" s="52" t="s">
        <v>596</v>
      </c>
      <c r="M11" s="51" t="s">
        <v>33</v>
      </c>
      <c r="N11" s="51" t="s">
        <v>131</v>
      </c>
      <c r="P11" s="48"/>
      <c r="S11" s="74" t="s">
        <v>160</v>
      </c>
    </row>
    <row r="12" spans="1:19" ht="150" x14ac:dyDescent="0.25">
      <c r="A12" s="49">
        <v>1259101</v>
      </c>
      <c r="B12" s="50">
        <v>1259101</v>
      </c>
      <c r="D12" s="51" t="s">
        <v>120</v>
      </c>
      <c r="E12" s="51" t="s">
        <v>140</v>
      </c>
      <c r="F12" s="51" t="s">
        <v>141</v>
      </c>
      <c r="G12" s="74" t="s">
        <v>35</v>
      </c>
      <c r="H12" s="74" t="s">
        <v>323</v>
      </c>
      <c r="I12" s="51" t="s">
        <v>134</v>
      </c>
      <c r="J12" s="51" t="s">
        <v>589</v>
      </c>
      <c r="K12" s="55" t="s">
        <v>590</v>
      </c>
      <c r="M12" s="51" t="s">
        <v>33</v>
      </c>
      <c r="N12" s="51" t="s">
        <v>131</v>
      </c>
      <c r="P12" s="48"/>
      <c r="S12" s="74" t="s">
        <v>160</v>
      </c>
    </row>
    <row r="13" spans="1:19" ht="120" x14ac:dyDescent="0.25">
      <c r="A13" s="49">
        <v>1259102</v>
      </c>
      <c r="B13" s="50">
        <v>1259102</v>
      </c>
      <c r="D13" s="51" t="s">
        <v>120</v>
      </c>
      <c r="E13" s="51" t="s">
        <v>132</v>
      </c>
      <c r="F13" s="51" t="s">
        <v>144</v>
      </c>
      <c r="G13" s="74" t="s">
        <v>123</v>
      </c>
      <c r="H13" s="74" t="s">
        <v>123</v>
      </c>
      <c r="I13" s="51" t="s">
        <v>134</v>
      </c>
      <c r="J13" s="51" t="s">
        <v>145</v>
      </c>
      <c r="K13" s="55" t="s">
        <v>609</v>
      </c>
      <c r="M13" s="51" t="s">
        <v>33</v>
      </c>
      <c r="N13" s="51" t="s">
        <v>131</v>
      </c>
      <c r="P13" s="48"/>
      <c r="S13" s="74" t="s">
        <v>160</v>
      </c>
    </row>
    <row r="14" spans="1:19" ht="150" x14ac:dyDescent="0.25">
      <c r="A14" s="54">
        <v>1259525</v>
      </c>
      <c r="B14" s="51">
        <v>1259525</v>
      </c>
      <c r="D14" s="51" t="s">
        <v>120</v>
      </c>
      <c r="E14" s="51" t="s">
        <v>132</v>
      </c>
      <c r="F14" s="51" t="s">
        <v>133</v>
      </c>
      <c r="G14" s="74" t="s">
        <v>322</v>
      </c>
      <c r="H14" s="74" t="s">
        <v>322</v>
      </c>
      <c r="I14" s="51" t="s">
        <v>142</v>
      </c>
      <c r="J14" s="51" t="s">
        <v>587</v>
      </c>
      <c r="K14" s="52" t="s">
        <v>588</v>
      </c>
      <c r="M14" s="51" t="s">
        <v>33</v>
      </c>
      <c r="N14" s="51" t="s">
        <v>131</v>
      </c>
      <c r="P14" s="48">
        <v>1259550</v>
      </c>
      <c r="S14" s="56" t="s">
        <v>161</v>
      </c>
    </row>
    <row r="15" spans="1:19" ht="135" x14ac:dyDescent="0.25">
      <c r="A15" s="54">
        <v>1259550</v>
      </c>
      <c r="B15" s="51">
        <v>1259550</v>
      </c>
      <c r="D15" s="51" t="s">
        <v>120</v>
      </c>
      <c r="E15" s="51" t="s">
        <v>132</v>
      </c>
      <c r="F15" s="51" t="s">
        <v>133</v>
      </c>
      <c r="G15" s="74" t="s">
        <v>35</v>
      </c>
      <c r="H15" s="74" t="s">
        <v>322</v>
      </c>
      <c r="I15" s="51" t="s">
        <v>134</v>
      </c>
      <c r="J15" s="51" t="s">
        <v>586</v>
      </c>
      <c r="K15" s="52" t="s">
        <v>655</v>
      </c>
      <c r="M15" s="51" t="s">
        <v>33</v>
      </c>
      <c r="N15" s="51" t="s">
        <v>131</v>
      </c>
      <c r="P15" s="48">
        <v>1259525</v>
      </c>
      <c r="S15" s="56" t="s">
        <v>161</v>
      </c>
    </row>
    <row r="16" spans="1:19" ht="150" x14ac:dyDescent="0.25">
      <c r="A16" s="49">
        <v>1261123</v>
      </c>
      <c r="B16" s="50">
        <v>1261123</v>
      </c>
      <c r="D16" s="51" t="s">
        <v>120</v>
      </c>
      <c r="E16" s="51" t="s">
        <v>132</v>
      </c>
      <c r="F16" s="51" t="s">
        <v>133</v>
      </c>
      <c r="G16" s="74" t="s">
        <v>322</v>
      </c>
      <c r="H16" s="74" t="s">
        <v>322</v>
      </c>
      <c r="I16" s="51" t="s">
        <v>134</v>
      </c>
      <c r="J16" s="51" t="s">
        <v>599</v>
      </c>
      <c r="K16" s="52" t="s">
        <v>600</v>
      </c>
      <c r="M16" s="51" t="s">
        <v>33</v>
      </c>
      <c r="N16" s="51" t="s">
        <v>131</v>
      </c>
      <c r="P16" s="48"/>
      <c r="S16" s="74" t="s">
        <v>160</v>
      </c>
    </row>
    <row r="17" spans="1:19" ht="150" x14ac:dyDescent="0.25">
      <c r="A17" s="54">
        <v>1261172</v>
      </c>
      <c r="B17" s="50">
        <v>1261172</v>
      </c>
      <c r="D17" s="51" t="s">
        <v>120</v>
      </c>
      <c r="E17" s="51" t="s">
        <v>135</v>
      </c>
      <c r="F17" s="54" t="s">
        <v>136</v>
      </c>
      <c r="G17" s="74" t="s">
        <v>35</v>
      </c>
      <c r="H17" s="74" t="s">
        <v>35</v>
      </c>
      <c r="I17" s="51" t="s">
        <v>134</v>
      </c>
      <c r="J17" s="56" t="s">
        <v>556</v>
      </c>
      <c r="K17" s="55" t="s">
        <v>557</v>
      </c>
      <c r="M17" s="51" t="s">
        <v>33</v>
      </c>
      <c r="N17" s="51" t="s">
        <v>131</v>
      </c>
      <c r="P17" s="48">
        <v>1261606</v>
      </c>
      <c r="S17" s="74" t="s">
        <v>160</v>
      </c>
    </row>
    <row r="18" spans="1:19" ht="150" x14ac:dyDescent="0.25">
      <c r="A18" s="54">
        <v>1261606</v>
      </c>
      <c r="B18" s="50">
        <v>1261606</v>
      </c>
      <c r="D18" s="51" t="s">
        <v>120</v>
      </c>
      <c r="E18" s="51" t="s">
        <v>135</v>
      </c>
      <c r="F18" s="54" t="s">
        <v>136</v>
      </c>
      <c r="G18" s="74" t="s">
        <v>123</v>
      </c>
      <c r="H18" s="74" t="s">
        <v>123</v>
      </c>
      <c r="I18" s="51" t="s">
        <v>142</v>
      </c>
      <c r="J18" s="56" t="s">
        <v>558</v>
      </c>
      <c r="K18" s="55" t="s">
        <v>559</v>
      </c>
      <c r="M18" s="51" t="s">
        <v>33</v>
      </c>
      <c r="N18" s="51" t="s">
        <v>131</v>
      </c>
      <c r="P18" s="48">
        <v>1261172</v>
      </c>
      <c r="S18" s="74" t="s">
        <v>160</v>
      </c>
    </row>
    <row r="19" spans="1:19" ht="120" x14ac:dyDescent="0.25">
      <c r="A19" s="49">
        <v>1268471</v>
      </c>
      <c r="B19" s="50">
        <v>1268471</v>
      </c>
      <c r="D19" s="51" t="s">
        <v>120</v>
      </c>
      <c r="E19" s="51" t="s">
        <v>147</v>
      </c>
      <c r="F19" s="51" t="s">
        <v>136</v>
      </c>
      <c r="G19" s="74" t="s">
        <v>322</v>
      </c>
      <c r="H19" s="74" t="s">
        <v>322</v>
      </c>
      <c r="I19" s="51" t="s">
        <v>134</v>
      </c>
      <c r="J19" s="56" t="s">
        <v>567</v>
      </c>
      <c r="K19" s="55" t="s">
        <v>566</v>
      </c>
      <c r="M19" s="51" t="s">
        <v>33</v>
      </c>
      <c r="N19" s="51" t="s">
        <v>131</v>
      </c>
      <c r="P19" s="48">
        <v>1268481</v>
      </c>
      <c r="S19" s="74" t="s">
        <v>160</v>
      </c>
    </row>
    <row r="20" spans="1:19" ht="135" x14ac:dyDescent="0.25">
      <c r="A20" s="56">
        <v>1268475</v>
      </c>
      <c r="B20" s="56">
        <v>1268475</v>
      </c>
      <c r="D20" s="51" t="s">
        <v>120</v>
      </c>
      <c r="E20" s="51" t="s">
        <v>147</v>
      </c>
      <c r="F20" s="51" t="s">
        <v>136</v>
      </c>
      <c r="G20" s="74" t="s">
        <v>322</v>
      </c>
      <c r="H20" s="74" t="s">
        <v>322</v>
      </c>
      <c r="I20" s="51" t="s">
        <v>134</v>
      </c>
      <c r="J20" s="56" t="s">
        <v>570</v>
      </c>
      <c r="K20" s="52" t="s">
        <v>571</v>
      </c>
      <c r="L20" s="51" t="s">
        <v>390</v>
      </c>
      <c r="N20" s="51" t="s">
        <v>131</v>
      </c>
      <c r="P20" s="48">
        <v>1268483</v>
      </c>
      <c r="S20" s="51" t="s">
        <v>384</v>
      </c>
    </row>
    <row r="21" spans="1:19" ht="120" x14ac:dyDescent="0.25">
      <c r="A21" s="49">
        <v>1268481</v>
      </c>
      <c r="B21" s="50">
        <v>1268481</v>
      </c>
      <c r="D21" s="51" t="s">
        <v>120</v>
      </c>
      <c r="E21" s="51" t="s">
        <v>147</v>
      </c>
      <c r="F21" s="51" t="s">
        <v>136</v>
      </c>
      <c r="G21" s="74" t="s">
        <v>322</v>
      </c>
      <c r="H21" s="74" t="s">
        <v>322</v>
      </c>
      <c r="I21" s="51" t="s">
        <v>142</v>
      </c>
      <c r="J21" s="56" t="s">
        <v>568</v>
      </c>
      <c r="K21" s="55" t="s">
        <v>569</v>
      </c>
      <c r="M21" s="51" t="s">
        <v>33</v>
      </c>
      <c r="N21" s="51" t="s">
        <v>131</v>
      </c>
      <c r="P21" s="48">
        <v>1268471</v>
      </c>
      <c r="S21" s="74" t="s">
        <v>160</v>
      </c>
    </row>
    <row r="22" spans="1:19" ht="150" x14ac:dyDescent="0.25">
      <c r="A22" s="56">
        <v>1268483</v>
      </c>
      <c r="B22" s="56">
        <v>1268483</v>
      </c>
      <c r="D22" s="51" t="s">
        <v>120</v>
      </c>
      <c r="E22" s="51" t="s">
        <v>147</v>
      </c>
      <c r="F22" s="51" t="s">
        <v>136</v>
      </c>
      <c r="G22" s="74" t="s">
        <v>322</v>
      </c>
      <c r="H22" s="74" t="s">
        <v>322</v>
      </c>
      <c r="I22" s="51" t="s">
        <v>142</v>
      </c>
      <c r="J22" s="56" t="s">
        <v>572</v>
      </c>
      <c r="K22" s="52" t="s">
        <v>573</v>
      </c>
      <c r="L22" s="51" t="s">
        <v>390</v>
      </c>
      <c r="N22" s="51" t="s">
        <v>131</v>
      </c>
      <c r="P22" s="48" t="s">
        <v>395</v>
      </c>
      <c r="S22" s="51" t="s">
        <v>384</v>
      </c>
    </row>
    <row r="23" spans="1:19" ht="120" x14ac:dyDescent="0.25">
      <c r="A23" s="49">
        <v>1276312</v>
      </c>
      <c r="B23" s="50">
        <v>1273917</v>
      </c>
      <c r="D23" s="51" t="s">
        <v>120</v>
      </c>
      <c r="E23" s="51" t="s">
        <v>140</v>
      </c>
      <c r="F23" s="51" t="s">
        <v>141</v>
      </c>
      <c r="G23" s="74" t="s">
        <v>123</v>
      </c>
      <c r="H23" s="74" t="s">
        <v>123</v>
      </c>
      <c r="I23" s="51" t="s">
        <v>134</v>
      </c>
      <c r="J23" s="51" t="s">
        <v>582</v>
      </c>
      <c r="K23" s="55" t="s">
        <v>583</v>
      </c>
      <c r="M23" s="51" t="s">
        <v>33</v>
      </c>
      <c r="N23" s="51" t="s">
        <v>131</v>
      </c>
      <c r="P23" s="48">
        <v>1273921</v>
      </c>
      <c r="S23" s="74" t="s">
        <v>160</v>
      </c>
    </row>
    <row r="24" spans="1:19" ht="120" x14ac:dyDescent="0.25">
      <c r="A24" s="49">
        <v>1276355</v>
      </c>
      <c r="B24" s="50">
        <v>1273921</v>
      </c>
      <c r="D24" s="51" t="s">
        <v>120</v>
      </c>
      <c r="E24" s="51" t="s">
        <v>140</v>
      </c>
      <c r="F24" s="51" t="s">
        <v>141</v>
      </c>
      <c r="G24" s="74" t="s">
        <v>123</v>
      </c>
      <c r="H24" s="74" t="s">
        <v>123</v>
      </c>
      <c r="I24" s="51" t="s">
        <v>142</v>
      </c>
      <c r="J24" s="51" t="s">
        <v>584</v>
      </c>
      <c r="K24" s="55" t="s">
        <v>585</v>
      </c>
      <c r="M24" s="51" t="s">
        <v>33</v>
      </c>
      <c r="N24" s="51" t="s">
        <v>131</v>
      </c>
      <c r="P24" s="48">
        <v>1273917</v>
      </c>
      <c r="S24" s="74" t="s">
        <v>160</v>
      </c>
    </row>
    <row r="25" spans="1:19" ht="165" x14ac:dyDescent="0.25">
      <c r="A25" s="54">
        <v>1280878</v>
      </c>
      <c r="B25" s="51">
        <v>1280878</v>
      </c>
      <c r="D25" s="51" t="s">
        <v>120</v>
      </c>
      <c r="E25" s="51" t="s">
        <v>132</v>
      </c>
      <c r="F25" s="51" t="s">
        <v>155</v>
      </c>
      <c r="G25" s="74" t="s">
        <v>322</v>
      </c>
      <c r="H25" s="74" t="s">
        <v>35</v>
      </c>
      <c r="I25" s="51" t="s">
        <v>134</v>
      </c>
      <c r="J25" s="51" t="s">
        <v>615</v>
      </c>
      <c r="K25" s="55" t="s">
        <v>616</v>
      </c>
      <c r="M25" s="51" t="s">
        <v>33</v>
      </c>
      <c r="N25" s="51" t="s">
        <v>131</v>
      </c>
      <c r="P25" s="48">
        <v>1282065</v>
      </c>
      <c r="S25" s="56" t="s">
        <v>161</v>
      </c>
    </row>
    <row r="26" spans="1:19" ht="150" x14ac:dyDescent="0.25">
      <c r="A26" s="54">
        <v>1280900</v>
      </c>
      <c r="B26" s="51">
        <v>1280900</v>
      </c>
      <c r="D26" s="51" t="s">
        <v>120</v>
      </c>
      <c r="E26" s="51" t="s">
        <v>132</v>
      </c>
      <c r="F26" s="51" t="s">
        <v>155</v>
      </c>
      <c r="G26" s="74" t="s">
        <v>322</v>
      </c>
      <c r="H26" s="74" t="s">
        <v>322</v>
      </c>
      <c r="I26" s="51" t="s">
        <v>142</v>
      </c>
      <c r="J26" s="51" t="s">
        <v>613</v>
      </c>
      <c r="K26" s="55" t="s">
        <v>614</v>
      </c>
      <c r="M26" s="51" t="s">
        <v>33</v>
      </c>
      <c r="N26" s="51" t="s">
        <v>131</v>
      </c>
      <c r="P26" s="48">
        <v>1246888</v>
      </c>
      <c r="S26" s="56" t="s">
        <v>161</v>
      </c>
    </row>
    <row r="27" spans="1:19" ht="150" x14ac:dyDescent="0.25">
      <c r="A27" s="54">
        <v>1282065</v>
      </c>
      <c r="B27" s="51">
        <v>1282065</v>
      </c>
      <c r="D27" s="51" t="s">
        <v>120</v>
      </c>
      <c r="E27" s="51" t="s">
        <v>132</v>
      </c>
      <c r="F27" s="51" t="s">
        <v>157</v>
      </c>
      <c r="G27" s="74" t="s">
        <v>322</v>
      </c>
      <c r="H27" s="74" t="s">
        <v>35</v>
      </c>
      <c r="I27" s="51" t="s">
        <v>142</v>
      </c>
      <c r="J27" s="51" t="s">
        <v>617</v>
      </c>
      <c r="K27" s="55" t="s">
        <v>618</v>
      </c>
      <c r="M27" s="51" t="s">
        <v>33</v>
      </c>
      <c r="N27" s="51" t="s">
        <v>131</v>
      </c>
      <c r="P27" s="48">
        <v>1280878</v>
      </c>
      <c r="S27" s="56" t="s">
        <v>161</v>
      </c>
    </row>
    <row r="28" spans="1:19" ht="75" x14ac:dyDescent="0.25">
      <c r="A28" s="49">
        <v>1282119</v>
      </c>
      <c r="B28" s="50">
        <v>1282119</v>
      </c>
      <c r="D28" s="51" t="s">
        <v>120</v>
      </c>
      <c r="E28" s="51" t="s">
        <v>149</v>
      </c>
      <c r="F28" s="51" t="s">
        <v>151</v>
      </c>
      <c r="G28" s="74" t="s">
        <v>35</v>
      </c>
      <c r="H28" s="74" t="s">
        <v>35</v>
      </c>
      <c r="I28" s="51" t="s">
        <v>4</v>
      </c>
      <c r="J28" s="51" t="s">
        <v>637</v>
      </c>
      <c r="K28" s="52" t="s">
        <v>636</v>
      </c>
      <c r="M28" s="51" t="s">
        <v>33</v>
      </c>
      <c r="N28" s="51" t="s">
        <v>131</v>
      </c>
      <c r="P28" s="48"/>
      <c r="S28" s="74" t="s">
        <v>160</v>
      </c>
    </row>
    <row r="29" spans="1:19" ht="105" x14ac:dyDescent="0.25">
      <c r="A29" s="49">
        <v>1282140</v>
      </c>
      <c r="B29" s="50">
        <v>1282140</v>
      </c>
      <c r="D29" s="51" t="s">
        <v>120</v>
      </c>
      <c r="E29" s="51" t="s">
        <v>149</v>
      </c>
      <c r="F29" s="51" t="s">
        <v>150</v>
      </c>
      <c r="G29" s="74" t="s">
        <v>123</v>
      </c>
      <c r="H29" s="74" t="s">
        <v>123</v>
      </c>
      <c r="I29" s="51" t="s">
        <v>4</v>
      </c>
      <c r="J29" s="51" t="s">
        <v>628</v>
      </c>
      <c r="K29" s="55" t="s">
        <v>657</v>
      </c>
      <c r="M29" s="51" t="s">
        <v>33</v>
      </c>
      <c r="N29" s="51" t="s">
        <v>131</v>
      </c>
      <c r="P29" s="48"/>
      <c r="S29" s="74" t="s">
        <v>160</v>
      </c>
    </row>
    <row r="30" spans="1:19" ht="75" x14ac:dyDescent="0.25">
      <c r="A30" s="49">
        <v>1282141</v>
      </c>
      <c r="B30" s="50">
        <v>1282141</v>
      </c>
      <c r="D30" s="51" t="s">
        <v>120</v>
      </c>
      <c r="E30" s="51" t="s">
        <v>149</v>
      </c>
      <c r="F30" s="51" t="s">
        <v>151</v>
      </c>
      <c r="G30" s="74" t="s">
        <v>35</v>
      </c>
      <c r="H30" s="74" t="s">
        <v>35</v>
      </c>
      <c r="I30" s="51" t="s">
        <v>4</v>
      </c>
      <c r="J30" s="51" t="s">
        <v>629</v>
      </c>
      <c r="K30" s="52" t="s">
        <v>630</v>
      </c>
      <c r="M30" s="51" t="s">
        <v>33</v>
      </c>
      <c r="N30" s="51" t="s">
        <v>131</v>
      </c>
      <c r="P30" s="48"/>
      <c r="S30" s="74" t="s">
        <v>160</v>
      </c>
    </row>
    <row r="31" spans="1:19" ht="75" x14ac:dyDescent="0.25">
      <c r="A31" s="49">
        <v>1282153</v>
      </c>
      <c r="B31" s="50">
        <v>1282153</v>
      </c>
      <c r="D31" s="51" t="s">
        <v>120</v>
      </c>
      <c r="E31" s="51" t="s">
        <v>149</v>
      </c>
      <c r="F31" s="51" t="s">
        <v>151</v>
      </c>
      <c r="G31" s="74" t="s">
        <v>35</v>
      </c>
      <c r="H31" s="74" t="s">
        <v>35</v>
      </c>
      <c r="I31" s="51" t="s">
        <v>4</v>
      </c>
      <c r="J31" s="51" t="s">
        <v>633</v>
      </c>
      <c r="K31" s="52" t="s">
        <v>634</v>
      </c>
      <c r="M31" s="51" t="s">
        <v>33</v>
      </c>
      <c r="N31" s="51" t="s">
        <v>131</v>
      </c>
      <c r="P31" s="48"/>
      <c r="S31" s="74" t="s">
        <v>160</v>
      </c>
    </row>
    <row r="32" spans="1:19" ht="60" x14ac:dyDescent="0.25">
      <c r="A32" s="49">
        <v>1282154</v>
      </c>
      <c r="B32" s="50">
        <v>1282154</v>
      </c>
      <c r="D32" s="51" t="s">
        <v>120</v>
      </c>
      <c r="E32" s="51" t="s">
        <v>149</v>
      </c>
      <c r="F32" s="51" t="s">
        <v>151</v>
      </c>
      <c r="G32" s="74" t="s">
        <v>35</v>
      </c>
      <c r="H32" s="74" t="s">
        <v>35</v>
      </c>
      <c r="I32" s="51" t="s">
        <v>4</v>
      </c>
      <c r="J32" s="51" t="s">
        <v>631</v>
      </c>
      <c r="K32" s="55" t="s">
        <v>656</v>
      </c>
      <c r="M32" s="51" t="s">
        <v>33</v>
      </c>
      <c r="N32" s="51" t="s">
        <v>131</v>
      </c>
      <c r="P32" s="48"/>
      <c r="S32" s="74" t="s">
        <v>160</v>
      </c>
    </row>
    <row r="33" spans="1:19" ht="60" x14ac:dyDescent="0.25">
      <c r="A33" s="49">
        <v>1282218</v>
      </c>
      <c r="B33" s="50">
        <v>1282218</v>
      </c>
      <c r="D33" s="51" t="s">
        <v>120</v>
      </c>
      <c r="E33" s="51" t="s">
        <v>149</v>
      </c>
      <c r="F33" s="51" t="s">
        <v>150</v>
      </c>
      <c r="G33" s="74" t="s">
        <v>35</v>
      </c>
      <c r="H33" s="74" t="s">
        <v>323</v>
      </c>
      <c r="I33" s="51" t="s">
        <v>4</v>
      </c>
      <c r="J33" s="51" t="s">
        <v>639</v>
      </c>
      <c r="K33" s="52" t="s">
        <v>152</v>
      </c>
      <c r="M33" s="51" t="s">
        <v>33</v>
      </c>
      <c r="N33" s="51" t="s">
        <v>131</v>
      </c>
      <c r="P33" s="48"/>
      <c r="S33" s="74" t="s">
        <v>160</v>
      </c>
    </row>
    <row r="34" spans="1:19" ht="90" x14ac:dyDescent="0.25">
      <c r="A34" s="49">
        <v>1282220</v>
      </c>
      <c r="B34" s="50">
        <v>1282220</v>
      </c>
      <c r="D34" s="51" t="s">
        <v>120</v>
      </c>
      <c r="E34" s="51" t="s">
        <v>149</v>
      </c>
      <c r="F34" s="51" t="s">
        <v>153</v>
      </c>
      <c r="G34" s="74" t="s">
        <v>35</v>
      </c>
      <c r="H34" s="74" t="s">
        <v>35</v>
      </c>
      <c r="I34" s="51" t="s">
        <v>4</v>
      </c>
      <c r="J34" s="51" t="s">
        <v>647</v>
      </c>
      <c r="K34" s="52" t="s">
        <v>648</v>
      </c>
      <c r="M34" s="51" t="s">
        <v>33</v>
      </c>
      <c r="N34" s="51" t="s">
        <v>131</v>
      </c>
      <c r="P34" s="48"/>
      <c r="S34" s="74" t="s">
        <v>160</v>
      </c>
    </row>
    <row r="35" spans="1:19" ht="90" x14ac:dyDescent="0.25">
      <c r="A35" s="49">
        <v>1282232</v>
      </c>
      <c r="B35" s="50">
        <v>1282232</v>
      </c>
      <c r="D35" s="51" t="s">
        <v>120</v>
      </c>
      <c r="E35" s="51" t="s">
        <v>149</v>
      </c>
      <c r="F35" s="51" t="s">
        <v>153</v>
      </c>
      <c r="G35" s="74" t="s">
        <v>322</v>
      </c>
      <c r="H35" s="74" t="s">
        <v>323</v>
      </c>
      <c r="I35" s="51" t="s">
        <v>4</v>
      </c>
      <c r="J35" s="51" t="s">
        <v>645</v>
      </c>
      <c r="K35" s="52" t="s">
        <v>646</v>
      </c>
      <c r="M35" s="51" t="s">
        <v>33</v>
      </c>
      <c r="N35" s="51" t="s">
        <v>131</v>
      </c>
      <c r="P35" s="48"/>
      <c r="S35" s="74" t="s">
        <v>160</v>
      </c>
    </row>
    <row r="36" spans="1:19" ht="75" x14ac:dyDescent="0.25">
      <c r="A36" s="49">
        <v>1282228</v>
      </c>
      <c r="B36" s="50">
        <v>1282228</v>
      </c>
      <c r="D36" s="51" t="s">
        <v>120</v>
      </c>
      <c r="E36" s="51" t="s">
        <v>149</v>
      </c>
      <c r="F36" s="51" t="s">
        <v>153</v>
      </c>
      <c r="G36" s="74" t="s">
        <v>35</v>
      </c>
      <c r="H36" s="74" t="s">
        <v>35</v>
      </c>
      <c r="I36" s="51" t="s">
        <v>4</v>
      </c>
      <c r="J36" s="51" t="s">
        <v>644</v>
      </c>
      <c r="K36" s="52" t="s">
        <v>643</v>
      </c>
      <c r="M36" s="51" t="s">
        <v>33</v>
      </c>
      <c r="N36" s="51" t="s">
        <v>131</v>
      </c>
      <c r="P36" s="48"/>
      <c r="S36" s="74" t="s">
        <v>160</v>
      </c>
    </row>
    <row r="37" spans="1:19" ht="75" x14ac:dyDescent="0.25">
      <c r="A37" s="49">
        <v>1282231</v>
      </c>
      <c r="B37" s="50">
        <v>1282231</v>
      </c>
      <c r="D37" s="51" t="s">
        <v>120</v>
      </c>
      <c r="E37" s="51" t="s">
        <v>149</v>
      </c>
      <c r="F37" s="51" t="s">
        <v>151</v>
      </c>
      <c r="G37" s="74" t="s">
        <v>35</v>
      </c>
      <c r="H37" s="74" t="s">
        <v>35</v>
      </c>
      <c r="I37" s="51" t="s">
        <v>4</v>
      </c>
      <c r="J37" s="51" t="s">
        <v>635</v>
      </c>
      <c r="K37" s="52" t="s">
        <v>636</v>
      </c>
      <c r="M37" s="51" t="s">
        <v>33</v>
      </c>
      <c r="N37" s="51" t="s">
        <v>131</v>
      </c>
      <c r="P37" s="48"/>
      <c r="S37" s="74" t="s">
        <v>160</v>
      </c>
    </row>
    <row r="38" spans="1:19" ht="165" x14ac:dyDescent="0.25">
      <c r="A38" s="54">
        <v>1283702</v>
      </c>
      <c r="B38" s="50">
        <v>1243082</v>
      </c>
      <c r="D38" s="51" t="s">
        <v>120</v>
      </c>
      <c r="E38" s="51" t="s">
        <v>135</v>
      </c>
      <c r="F38" s="54" t="s">
        <v>136</v>
      </c>
      <c r="G38" s="74" t="s">
        <v>35</v>
      </c>
      <c r="H38" s="74" t="s">
        <v>35</v>
      </c>
      <c r="I38" s="51" t="s">
        <v>134</v>
      </c>
      <c r="J38" s="56" t="s">
        <v>552</v>
      </c>
      <c r="K38" s="55" t="s">
        <v>553</v>
      </c>
      <c r="M38" s="51" t="s">
        <v>33</v>
      </c>
      <c r="N38" s="51" t="s">
        <v>131</v>
      </c>
      <c r="P38" s="48">
        <v>1283975</v>
      </c>
      <c r="S38" s="74" t="s">
        <v>160</v>
      </c>
    </row>
    <row r="39" spans="1:19" ht="120" x14ac:dyDescent="0.25">
      <c r="A39" s="54">
        <v>1283703</v>
      </c>
      <c r="B39" s="54">
        <v>1283703</v>
      </c>
      <c r="C39" s="54"/>
      <c r="D39" s="54" t="s">
        <v>120</v>
      </c>
      <c r="E39" s="54" t="s">
        <v>135</v>
      </c>
      <c r="F39" s="54" t="s">
        <v>136</v>
      </c>
      <c r="G39" s="74" t="s">
        <v>123</v>
      </c>
      <c r="H39" s="74" t="s">
        <v>123</v>
      </c>
      <c r="I39" s="54" t="s">
        <v>134</v>
      </c>
      <c r="J39" s="77" t="s">
        <v>549</v>
      </c>
      <c r="K39" s="57" t="s">
        <v>548</v>
      </c>
      <c r="M39" s="51" t="s">
        <v>33</v>
      </c>
      <c r="N39" s="51" t="s">
        <v>131</v>
      </c>
      <c r="P39" s="48">
        <v>1289407</v>
      </c>
      <c r="S39" s="56" t="s">
        <v>161</v>
      </c>
    </row>
    <row r="40" spans="1:19" ht="120" x14ac:dyDescent="0.25">
      <c r="A40" s="54">
        <v>1283704</v>
      </c>
      <c r="B40" s="50">
        <v>1259425</v>
      </c>
      <c r="D40" s="51" t="s">
        <v>120</v>
      </c>
      <c r="E40" s="51" t="s">
        <v>135</v>
      </c>
      <c r="F40" s="54" t="s">
        <v>136</v>
      </c>
      <c r="G40" s="74" t="s">
        <v>123</v>
      </c>
      <c r="H40" s="74" t="s">
        <v>123</v>
      </c>
      <c r="I40" s="51" t="s">
        <v>134</v>
      </c>
      <c r="J40" s="56" t="s">
        <v>546</v>
      </c>
      <c r="K40" s="55" t="s">
        <v>541</v>
      </c>
      <c r="M40" s="51" t="s">
        <v>33</v>
      </c>
      <c r="N40" s="51" t="s">
        <v>131</v>
      </c>
      <c r="P40" s="48"/>
      <c r="S40" s="56" t="s">
        <v>161</v>
      </c>
    </row>
    <row r="41" spans="1:19" ht="165" x14ac:dyDescent="0.25">
      <c r="A41" s="54">
        <v>1283705</v>
      </c>
      <c r="B41" s="50">
        <v>1283705</v>
      </c>
      <c r="D41" s="51" t="s">
        <v>120</v>
      </c>
      <c r="E41" s="51" t="s">
        <v>135</v>
      </c>
      <c r="F41" s="54" t="s">
        <v>136</v>
      </c>
      <c r="G41" s="74" t="s">
        <v>35</v>
      </c>
      <c r="H41" s="74" t="s">
        <v>35</v>
      </c>
      <c r="I41" s="51" t="s">
        <v>134</v>
      </c>
      <c r="J41" s="56" t="s">
        <v>543</v>
      </c>
      <c r="K41" s="55" t="s">
        <v>538</v>
      </c>
      <c r="M41" s="51" t="s">
        <v>33</v>
      </c>
      <c r="N41" s="51" t="s">
        <v>131</v>
      </c>
      <c r="P41" s="48"/>
      <c r="S41" s="74" t="s">
        <v>160</v>
      </c>
    </row>
    <row r="42" spans="1:19" ht="150" x14ac:dyDescent="0.25">
      <c r="A42" s="54">
        <v>1283706</v>
      </c>
      <c r="B42" s="50">
        <v>1270402</v>
      </c>
      <c r="D42" s="51" t="s">
        <v>120</v>
      </c>
      <c r="E42" s="51" t="s">
        <v>135</v>
      </c>
      <c r="F42" s="54" t="s">
        <v>136</v>
      </c>
      <c r="G42" s="74" t="s">
        <v>35</v>
      </c>
      <c r="H42" s="74" t="s">
        <v>35</v>
      </c>
      <c r="I42" s="51" t="s">
        <v>134</v>
      </c>
      <c r="J42" s="56" t="s">
        <v>544</v>
      </c>
      <c r="K42" s="55" t="s">
        <v>539</v>
      </c>
      <c r="M42" s="51" t="s">
        <v>33</v>
      </c>
      <c r="N42" s="51" t="s">
        <v>131</v>
      </c>
      <c r="P42" s="48">
        <v>1283944</v>
      </c>
      <c r="S42" s="74" t="s">
        <v>160</v>
      </c>
    </row>
    <row r="43" spans="1:19" ht="150" x14ac:dyDescent="0.25">
      <c r="A43" s="54">
        <v>1283707</v>
      </c>
      <c r="B43" s="50">
        <v>1283707</v>
      </c>
      <c r="D43" s="51" t="s">
        <v>120</v>
      </c>
      <c r="E43" s="51" t="s">
        <v>135</v>
      </c>
      <c r="F43" s="54" t="s">
        <v>136</v>
      </c>
      <c r="G43" s="74" t="s">
        <v>35</v>
      </c>
      <c r="H43" s="74" t="s">
        <v>323</v>
      </c>
      <c r="I43" s="51" t="s">
        <v>134</v>
      </c>
      <c r="J43" s="56" t="s">
        <v>565</v>
      </c>
      <c r="K43" s="55" t="s">
        <v>564</v>
      </c>
      <c r="M43" s="51" t="s">
        <v>33</v>
      </c>
      <c r="N43" s="51" t="s">
        <v>131</v>
      </c>
      <c r="P43" s="48"/>
      <c r="S43" s="74" t="s">
        <v>160</v>
      </c>
    </row>
    <row r="44" spans="1:19" ht="135" x14ac:dyDescent="0.25">
      <c r="A44" s="54">
        <v>1283708</v>
      </c>
      <c r="B44" s="50">
        <v>1261962</v>
      </c>
      <c r="D44" s="51" t="s">
        <v>120</v>
      </c>
      <c r="E44" s="51" t="s">
        <v>135</v>
      </c>
      <c r="F44" s="54" t="s">
        <v>136</v>
      </c>
      <c r="G44" s="74" t="s">
        <v>35</v>
      </c>
      <c r="H44" s="74" t="s">
        <v>35</v>
      </c>
      <c r="I44" s="51" t="s">
        <v>134</v>
      </c>
      <c r="J44" s="56" t="s">
        <v>560</v>
      </c>
      <c r="K44" s="55" t="s">
        <v>561</v>
      </c>
      <c r="M44" s="51" t="s">
        <v>33</v>
      </c>
      <c r="N44" s="51" t="s">
        <v>131</v>
      </c>
      <c r="P44" s="48"/>
      <c r="S44" s="74" t="s">
        <v>160</v>
      </c>
    </row>
    <row r="45" spans="1:19" ht="150" x14ac:dyDescent="0.25">
      <c r="A45" s="54">
        <v>1283944</v>
      </c>
      <c r="B45" s="50">
        <v>1270480</v>
      </c>
      <c r="D45" s="51" t="s">
        <v>120</v>
      </c>
      <c r="E45" s="51" t="s">
        <v>135</v>
      </c>
      <c r="F45" s="54" t="s">
        <v>136</v>
      </c>
      <c r="G45" s="74" t="s">
        <v>35</v>
      </c>
      <c r="H45" s="74" t="s">
        <v>35</v>
      </c>
      <c r="I45" s="51" t="s">
        <v>142</v>
      </c>
      <c r="J45" s="76" t="s">
        <v>545</v>
      </c>
      <c r="K45" s="55" t="s">
        <v>540</v>
      </c>
      <c r="M45" s="51" t="s">
        <v>33</v>
      </c>
      <c r="N45" s="51" t="s">
        <v>131</v>
      </c>
      <c r="P45" s="48">
        <v>1283706</v>
      </c>
      <c r="S45" s="74" t="s">
        <v>160</v>
      </c>
    </row>
    <row r="46" spans="1:19" ht="165" x14ac:dyDescent="0.25">
      <c r="A46" s="54">
        <v>1283975</v>
      </c>
      <c r="B46" s="50">
        <v>1243998</v>
      </c>
      <c r="D46" s="51" t="s">
        <v>120</v>
      </c>
      <c r="E46" s="51" t="s">
        <v>135</v>
      </c>
      <c r="F46" s="54" t="s">
        <v>136</v>
      </c>
      <c r="G46" s="74" t="s">
        <v>35</v>
      </c>
      <c r="H46" s="74" t="s">
        <v>35</v>
      </c>
      <c r="I46" s="51" t="s">
        <v>142</v>
      </c>
      <c r="J46" s="56" t="s">
        <v>554</v>
      </c>
      <c r="K46" s="55" t="s">
        <v>555</v>
      </c>
      <c r="M46" s="51" t="s">
        <v>33</v>
      </c>
      <c r="N46" s="51" t="s">
        <v>131</v>
      </c>
      <c r="P46" s="48">
        <v>1283702</v>
      </c>
      <c r="S46" s="74" t="s">
        <v>160</v>
      </c>
    </row>
    <row r="47" spans="1:19" ht="60" x14ac:dyDescent="0.25">
      <c r="A47" s="49">
        <v>1285134</v>
      </c>
      <c r="B47" s="50">
        <v>1285134</v>
      </c>
      <c r="D47" s="51" t="s">
        <v>120</v>
      </c>
      <c r="E47" s="51" t="s">
        <v>149</v>
      </c>
      <c r="F47" s="51" t="s">
        <v>151</v>
      </c>
      <c r="G47" s="74" t="s">
        <v>35</v>
      </c>
      <c r="H47" s="74" t="s">
        <v>35</v>
      </c>
      <c r="I47" s="51" t="s">
        <v>4</v>
      </c>
      <c r="J47" s="51" t="s">
        <v>641</v>
      </c>
      <c r="K47" s="55" t="s">
        <v>632</v>
      </c>
      <c r="M47" s="51" t="s">
        <v>33</v>
      </c>
      <c r="N47" s="51" t="s">
        <v>131</v>
      </c>
      <c r="P47" s="48"/>
      <c r="S47" s="74" t="s">
        <v>160</v>
      </c>
    </row>
    <row r="48" spans="1:19" ht="60" x14ac:dyDescent="0.25">
      <c r="A48" s="49">
        <v>1285180</v>
      </c>
      <c r="B48" s="50">
        <v>1285180</v>
      </c>
      <c r="D48" s="51" t="s">
        <v>120</v>
      </c>
      <c r="E48" s="51" t="s">
        <v>149</v>
      </c>
      <c r="F48" s="51" t="s">
        <v>150</v>
      </c>
      <c r="G48" s="74" t="s">
        <v>35</v>
      </c>
      <c r="H48" s="74" t="s">
        <v>35</v>
      </c>
      <c r="I48" s="51" t="s">
        <v>4</v>
      </c>
      <c r="J48" s="51" t="s">
        <v>642</v>
      </c>
      <c r="K48" s="52" t="s">
        <v>154</v>
      </c>
      <c r="M48" s="51" t="s">
        <v>33</v>
      </c>
      <c r="N48" s="51" t="s">
        <v>131</v>
      </c>
      <c r="P48" s="48"/>
      <c r="S48" s="74" t="s">
        <v>160</v>
      </c>
    </row>
    <row r="49" spans="1:19" ht="120" x14ac:dyDescent="0.25">
      <c r="A49" s="54">
        <v>1289401</v>
      </c>
      <c r="B49" s="51">
        <v>1289401</v>
      </c>
      <c r="D49" s="51" t="s">
        <v>120</v>
      </c>
      <c r="E49" s="51" t="s">
        <v>135</v>
      </c>
      <c r="F49" s="54" t="s">
        <v>136</v>
      </c>
      <c r="G49" s="74" t="s">
        <v>35</v>
      </c>
      <c r="H49" s="74" t="s">
        <v>35</v>
      </c>
      <c r="I49" s="51" t="s">
        <v>142</v>
      </c>
      <c r="J49" s="56" t="s">
        <v>542</v>
      </c>
      <c r="K49" s="55" t="s">
        <v>547</v>
      </c>
      <c r="M49" s="51" t="s">
        <v>33</v>
      </c>
      <c r="N49" s="51" t="s">
        <v>131</v>
      </c>
      <c r="P49" s="48"/>
      <c r="S49" s="56" t="s">
        <v>161</v>
      </c>
    </row>
    <row r="50" spans="1:19" ht="120" x14ac:dyDescent="0.25">
      <c r="A50" s="51">
        <v>1309537</v>
      </c>
      <c r="B50" s="51">
        <v>1309537</v>
      </c>
      <c r="D50" s="51" t="s">
        <v>120</v>
      </c>
      <c r="E50" s="51" t="s">
        <v>135</v>
      </c>
      <c r="F50" s="54" t="s">
        <v>136</v>
      </c>
      <c r="G50" s="74" t="s">
        <v>123</v>
      </c>
      <c r="H50" s="74" t="s">
        <v>123</v>
      </c>
      <c r="I50" s="51" t="s">
        <v>142</v>
      </c>
      <c r="J50" s="56" t="s">
        <v>550</v>
      </c>
      <c r="K50" s="55" t="s">
        <v>551</v>
      </c>
      <c r="M50" s="51" t="s">
        <v>33</v>
      </c>
      <c r="N50" s="51" t="s">
        <v>131</v>
      </c>
      <c r="P50" s="48"/>
      <c r="S50" s="56" t="s">
        <v>161</v>
      </c>
    </row>
    <row r="51" spans="1:19" ht="90" x14ac:dyDescent="0.25">
      <c r="A51" s="54">
        <v>1289407</v>
      </c>
      <c r="B51" s="51">
        <v>1289407</v>
      </c>
      <c r="D51" s="51" t="s">
        <v>120</v>
      </c>
      <c r="E51" s="51" t="s">
        <v>158</v>
      </c>
      <c r="F51" s="54" t="s">
        <v>136</v>
      </c>
      <c r="G51" s="74" t="s">
        <v>123</v>
      </c>
      <c r="H51" s="74" t="s">
        <v>123</v>
      </c>
      <c r="I51" s="51" t="s">
        <v>134</v>
      </c>
      <c r="J51" s="56" t="s">
        <v>580</v>
      </c>
      <c r="K51" s="55" t="s">
        <v>578</v>
      </c>
      <c r="M51" s="51" t="s">
        <v>33</v>
      </c>
      <c r="N51" s="51" t="s">
        <v>131</v>
      </c>
      <c r="P51" s="48">
        <v>1289408</v>
      </c>
      <c r="S51" s="56" t="s">
        <v>161</v>
      </c>
    </row>
    <row r="52" spans="1:19" ht="90" x14ac:dyDescent="0.25">
      <c r="A52" s="54">
        <v>1289408</v>
      </c>
      <c r="B52" s="51">
        <v>1289408</v>
      </c>
      <c r="D52" s="51" t="s">
        <v>120</v>
      </c>
      <c r="E52" s="51" t="s">
        <v>158</v>
      </c>
      <c r="F52" s="54" t="s">
        <v>136</v>
      </c>
      <c r="G52" s="74" t="s">
        <v>123</v>
      </c>
      <c r="H52" s="74" t="s">
        <v>123</v>
      </c>
      <c r="I52" s="51" t="s">
        <v>142</v>
      </c>
      <c r="J52" s="56" t="s">
        <v>581</v>
      </c>
      <c r="K52" s="55" t="s">
        <v>579</v>
      </c>
      <c r="M52" s="51" t="s">
        <v>33</v>
      </c>
      <c r="N52" s="51" t="s">
        <v>131</v>
      </c>
      <c r="P52" s="48">
        <v>1289407</v>
      </c>
      <c r="S52" s="56" t="s">
        <v>161</v>
      </c>
    </row>
    <row r="53" spans="1:19" ht="180" x14ac:dyDescent="0.25">
      <c r="A53" s="51">
        <v>1291966</v>
      </c>
      <c r="B53" s="51">
        <v>1291966</v>
      </c>
      <c r="D53" s="56" t="s">
        <v>120</v>
      </c>
      <c r="E53" s="56" t="s">
        <v>132</v>
      </c>
      <c r="F53" s="66" t="s">
        <v>133</v>
      </c>
      <c r="G53" s="74" t="s">
        <v>35</v>
      </c>
      <c r="H53" s="74" t="s">
        <v>322</v>
      </c>
      <c r="I53" s="56" t="s">
        <v>142</v>
      </c>
      <c r="J53" s="56" t="s">
        <v>603</v>
      </c>
      <c r="K53" s="55" t="s">
        <v>604</v>
      </c>
      <c r="M53" s="56" t="s">
        <v>33</v>
      </c>
      <c r="N53" s="56" t="s">
        <v>131</v>
      </c>
      <c r="P53" s="51">
        <v>1292014</v>
      </c>
      <c r="S53" s="56" t="s">
        <v>384</v>
      </c>
    </row>
    <row r="54" spans="1:19" ht="180" x14ac:dyDescent="0.25">
      <c r="A54" s="51">
        <v>1292014</v>
      </c>
      <c r="B54" s="51">
        <v>1292014</v>
      </c>
      <c r="D54" s="56" t="s">
        <v>120</v>
      </c>
      <c r="E54" s="56" t="s">
        <v>132</v>
      </c>
      <c r="F54" s="66" t="s">
        <v>133</v>
      </c>
      <c r="G54" s="74" t="s">
        <v>35</v>
      </c>
      <c r="H54" s="74" t="s">
        <v>322</v>
      </c>
      <c r="I54" s="66" t="s">
        <v>134</v>
      </c>
      <c r="J54" s="56" t="s">
        <v>601</v>
      </c>
      <c r="K54" s="55" t="s">
        <v>602</v>
      </c>
      <c r="M54" s="56" t="s">
        <v>33</v>
      </c>
      <c r="N54" s="56" t="s">
        <v>131</v>
      </c>
      <c r="P54" s="51">
        <v>1291966</v>
      </c>
      <c r="S54" s="56" t="s">
        <v>384</v>
      </c>
    </row>
    <row r="55" spans="1:19" ht="90" x14ac:dyDescent="0.25">
      <c r="A55" s="51">
        <v>1285141</v>
      </c>
      <c r="B55" s="51">
        <v>1285141</v>
      </c>
      <c r="D55" s="56" t="s">
        <v>120</v>
      </c>
      <c r="E55" s="56" t="s">
        <v>149</v>
      </c>
      <c r="F55" s="66" t="s">
        <v>151</v>
      </c>
      <c r="G55" s="74" t="s">
        <v>322</v>
      </c>
      <c r="H55" s="74" t="s">
        <v>322</v>
      </c>
      <c r="I55" s="66" t="s">
        <v>4</v>
      </c>
      <c r="J55" s="56" t="s">
        <v>638</v>
      </c>
      <c r="K55" s="55" t="s">
        <v>640</v>
      </c>
      <c r="M55" s="56" t="s">
        <v>33</v>
      </c>
      <c r="N55" s="56" t="s">
        <v>131</v>
      </c>
      <c r="S55" s="56" t="s">
        <v>160</v>
      </c>
    </row>
    <row r="56" spans="1:19" ht="105" x14ac:dyDescent="0.25">
      <c r="A56" s="75">
        <v>1295126</v>
      </c>
      <c r="B56" s="75">
        <v>1295126</v>
      </c>
      <c r="D56" s="51" t="s">
        <v>120</v>
      </c>
      <c r="E56" s="51" t="s">
        <v>149</v>
      </c>
      <c r="F56" s="51" t="s">
        <v>150</v>
      </c>
      <c r="G56" s="74" t="s">
        <v>123</v>
      </c>
      <c r="H56" s="74" t="s">
        <v>123</v>
      </c>
      <c r="I56" s="51" t="s">
        <v>142</v>
      </c>
      <c r="J56" s="56" t="s">
        <v>627</v>
      </c>
      <c r="K56" s="55" t="s">
        <v>653</v>
      </c>
      <c r="P56" s="48"/>
      <c r="S56" s="56" t="s">
        <v>384</v>
      </c>
    </row>
    <row r="57" spans="1:19" ht="270" x14ac:dyDescent="0.25">
      <c r="A57" s="51">
        <v>1296868</v>
      </c>
      <c r="B57" s="51">
        <v>1296868</v>
      </c>
      <c r="D57" s="56" t="s">
        <v>120</v>
      </c>
      <c r="E57" s="56" t="s">
        <v>132</v>
      </c>
      <c r="F57" s="66" t="s">
        <v>156</v>
      </c>
      <c r="G57" s="56" t="s">
        <v>323</v>
      </c>
      <c r="H57" s="74" t="s">
        <v>35</v>
      </c>
      <c r="I57" s="56" t="s">
        <v>142</v>
      </c>
      <c r="J57" s="56" t="s">
        <v>385</v>
      </c>
      <c r="K57" s="55" t="s">
        <v>483</v>
      </c>
      <c r="M57" s="56" t="s">
        <v>33</v>
      </c>
      <c r="N57" s="56" t="s">
        <v>131</v>
      </c>
      <c r="P57" s="51">
        <v>1300663</v>
      </c>
      <c r="S57" s="56" t="s">
        <v>384</v>
      </c>
    </row>
    <row r="58" spans="1:19" ht="105" x14ac:dyDescent="0.25">
      <c r="A58" s="51">
        <v>1296899</v>
      </c>
      <c r="B58" s="51">
        <v>1296899</v>
      </c>
      <c r="D58" s="56" t="s">
        <v>120</v>
      </c>
      <c r="E58" s="56" t="s">
        <v>132</v>
      </c>
      <c r="F58" s="66" t="s">
        <v>144</v>
      </c>
      <c r="G58" s="74" t="s">
        <v>35</v>
      </c>
      <c r="H58" s="74" t="s">
        <v>123</v>
      </c>
      <c r="I58" s="56" t="s">
        <v>142</v>
      </c>
      <c r="J58" s="56" t="s">
        <v>621</v>
      </c>
      <c r="K58" s="55" t="s">
        <v>622</v>
      </c>
      <c r="M58" s="56" t="s">
        <v>33</v>
      </c>
      <c r="N58" s="56" t="s">
        <v>131</v>
      </c>
      <c r="P58" s="51">
        <v>1297030</v>
      </c>
      <c r="S58" s="56" t="s">
        <v>384</v>
      </c>
    </row>
    <row r="59" spans="1:19" ht="105" x14ac:dyDescent="0.25">
      <c r="A59" s="51">
        <v>1297030</v>
      </c>
      <c r="B59" s="51">
        <v>1297030</v>
      </c>
      <c r="D59" s="56" t="s">
        <v>120</v>
      </c>
      <c r="E59" s="56" t="s">
        <v>132</v>
      </c>
      <c r="F59" s="66" t="s">
        <v>144</v>
      </c>
      <c r="G59" s="74" t="s">
        <v>35</v>
      </c>
      <c r="H59" s="74" t="s">
        <v>123</v>
      </c>
      <c r="I59" s="56" t="s">
        <v>134</v>
      </c>
      <c r="J59" s="56" t="s">
        <v>619</v>
      </c>
      <c r="K59" s="55" t="s">
        <v>620</v>
      </c>
      <c r="M59" s="56" t="s">
        <v>33</v>
      </c>
      <c r="N59" s="56" t="s">
        <v>131</v>
      </c>
      <c r="P59" s="51">
        <v>1296899</v>
      </c>
      <c r="S59" s="56" t="s">
        <v>384</v>
      </c>
    </row>
    <row r="60" spans="1:19" ht="150" x14ac:dyDescent="0.25">
      <c r="A60" s="51">
        <v>1297879</v>
      </c>
      <c r="B60" s="51">
        <v>1297879</v>
      </c>
      <c r="D60" s="56" t="s">
        <v>120</v>
      </c>
      <c r="E60" s="56" t="s">
        <v>132</v>
      </c>
      <c r="F60" s="66" t="s">
        <v>144</v>
      </c>
      <c r="G60" s="74" t="s">
        <v>323</v>
      </c>
      <c r="H60" s="74" t="s">
        <v>35</v>
      </c>
      <c r="I60" s="56" t="s">
        <v>134</v>
      </c>
      <c r="J60" s="56" t="s">
        <v>623</v>
      </c>
      <c r="K60" s="55" t="s">
        <v>624</v>
      </c>
      <c r="M60" s="56" t="s">
        <v>33</v>
      </c>
      <c r="N60" s="56" t="s">
        <v>131</v>
      </c>
      <c r="P60" s="56" t="s">
        <v>38</v>
      </c>
      <c r="S60" s="56" t="s">
        <v>384</v>
      </c>
    </row>
    <row r="61" spans="1:19" ht="90" x14ac:dyDescent="0.25">
      <c r="A61" s="56">
        <v>1300131</v>
      </c>
      <c r="B61" s="56">
        <v>1300131</v>
      </c>
      <c r="D61" s="51" t="s">
        <v>120</v>
      </c>
      <c r="E61" s="51" t="s">
        <v>135</v>
      </c>
      <c r="F61" s="51" t="s">
        <v>136</v>
      </c>
      <c r="G61" s="74" t="s">
        <v>123</v>
      </c>
      <c r="H61" s="74" t="s">
        <v>123</v>
      </c>
      <c r="I61" s="51" t="s">
        <v>134</v>
      </c>
      <c r="J61" s="56" t="s">
        <v>574</v>
      </c>
      <c r="K61" s="52" t="s">
        <v>575</v>
      </c>
      <c r="L61" s="51" t="s">
        <v>390</v>
      </c>
      <c r="N61" s="51" t="s">
        <v>131</v>
      </c>
      <c r="P61" s="48" t="s">
        <v>466</v>
      </c>
      <c r="S61" s="51" t="s">
        <v>384</v>
      </c>
    </row>
    <row r="62" spans="1:19" ht="105" x14ac:dyDescent="0.25">
      <c r="A62" s="56">
        <v>1300132</v>
      </c>
      <c r="B62" s="56">
        <v>1300132</v>
      </c>
      <c r="D62" s="51" t="s">
        <v>120</v>
      </c>
      <c r="E62" s="51" t="s">
        <v>135</v>
      </c>
      <c r="F62" s="51" t="s">
        <v>136</v>
      </c>
      <c r="G62" s="74" t="s">
        <v>123</v>
      </c>
      <c r="H62" s="74" t="s">
        <v>123</v>
      </c>
      <c r="I62" s="51" t="s">
        <v>142</v>
      </c>
      <c r="J62" s="56" t="s">
        <v>576</v>
      </c>
      <c r="K62" s="52" t="s">
        <v>577</v>
      </c>
      <c r="L62" s="51" t="s">
        <v>390</v>
      </c>
      <c r="N62" s="51" t="s">
        <v>131</v>
      </c>
      <c r="P62" s="48" t="s">
        <v>391</v>
      </c>
      <c r="S62" s="51" t="s">
        <v>384</v>
      </c>
    </row>
    <row r="63" spans="1:19" ht="150" x14ac:dyDescent="0.25">
      <c r="A63" s="56">
        <v>1300133</v>
      </c>
      <c r="B63" s="56">
        <v>1300133</v>
      </c>
      <c r="D63" s="51" t="s">
        <v>120</v>
      </c>
      <c r="E63" s="51" t="s">
        <v>135</v>
      </c>
      <c r="F63" s="51" t="s">
        <v>136</v>
      </c>
      <c r="G63" s="74" t="s">
        <v>35</v>
      </c>
      <c r="H63" s="74" t="s">
        <v>35</v>
      </c>
      <c r="I63" s="51" t="s">
        <v>134</v>
      </c>
      <c r="J63" s="56" t="s">
        <v>392</v>
      </c>
      <c r="K63" s="55" t="s">
        <v>537</v>
      </c>
      <c r="L63" s="51" t="s">
        <v>390</v>
      </c>
      <c r="N63" s="51" t="s">
        <v>131</v>
      </c>
      <c r="P63" s="48"/>
      <c r="S63" s="51" t="s">
        <v>384</v>
      </c>
    </row>
    <row r="64" spans="1:19" ht="135" x14ac:dyDescent="0.25">
      <c r="A64" s="56">
        <v>1300184</v>
      </c>
      <c r="B64" s="56">
        <v>1300184</v>
      </c>
      <c r="D64" s="51" t="s">
        <v>120</v>
      </c>
      <c r="E64" s="51" t="s">
        <v>132</v>
      </c>
      <c r="F64" s="51" t="s">
        <v>144</v>
      </c>
      <c r="G64" s="74" t="s">
        <v>123</v>
      </c>
      <c r="H64" s="74" t="s">
        <v>123</v>
      </c>
      <c r="I64" s="51" t="s">
        <v>142</v>
      </c>
      <c r="J64" s="56" t="s">
        <v>393</v>
      </c>
      <c r="K64" s="52" t="s">
        <v>610</v>
      </c>
      <c r="L64" s="51" t="s">
        <v>390</v>
      </c>
      <c r="N64" s="51" t="s">
        <v>131</v>
      </c>
      <c r="P64" s="48" t="s">
        <v>394</v>
      </c>
      <c r="S64" s="51" t="s">
        <v>384</v>
      </c>
    </row>
    <row r="65" spans="1:19" ht="135" x14ac:dyDescent="0.25">
      <c r="A65" s="75">
        <v>1300213</v>
      </c>
      <c r="B65" s="75">
        <v>1300213</v>
      </c>
      <c r="D65" s="51" t="s">
        <v>120</v>
      </c>
      <c r="E65" s="51" t="s">
        <v>121</v>
      </c>
      <c r="G65" s="74" t="s">
        <v>35</v>
      </c>
      <c r="H65" s="74" t="s">
        <v>35</v>
      </c>
      <c r="I65" s="51" t="s">
        <v>4</v>
      </c>
      <c r="J65" s="56" t="s">
        <v>479</v>
      </c>
      <c r="K65" s="52" t="s">
        <v>650</v>
      </c>
      <c r="L65" s="51" t="s">
        <v>468</v>
      </c>
      <c r="P65" s="48"/>
      <c r="S65" s="56" t="s">
        <v>384</v>
      </c>
    </row>
    <row r="66" spans="1:19" ht="90" x14ac:dyDescent="0.25">
      <c r="A66" s="75">
        <v>1300214</v>
      </c>
      <c r="B66" s="75">
        <v>1300214</v>
      </c>
      <c r="D66" s="51" t="s">
        <v>120</v>
      </c>
      <c r="E66" s="51" t="s">
        <v>121</v>
      </c>
      <c r="G66" s="74" t="s">
        <v>35</v>
      </c>
      <c r="H66" s="74" t="s">
        <v>35</v>
      </c>
      <c r="I66" s="51" t="s">
        <v>4</v>
      </c>
      <c r="J66" s="56" t="s">
        <v>478</v>
      </c>
      <c r="K66" s="52" t="s">
        <v>469</v>
      </c>
      <c r="L66" s="51" t="s">
        <v>470</v>
      </c>
      <c r="P66" s="48"/>
      <c r="S66" s="56" t="s">
        <v>384</v>
      </c>
    </row>
    <row r="67" spans="1:19" ht="135" x14ac:dyDescent="0.25">
      <c r="A67" s="75">
        <v>1300216</v>
      </c>
      <c r="B67" s="75">
        <v>1300216</v>
      </c>
      <c r="D67" s="51" t="s">
        <v>120</v>
      </c>
      <c r="E67" s="51" t="s">
        <v>121</v>
      </c>
      <c r="G67" s="74" t="s">
        <v>35</v>
      </c>
      <c r="H67" s="74" t="s">
        <v>35</v>
      </c>
      <c r="I67" s="51" t="s">
        <v>4</v>
      </c>
      <c r="J67" s="56" t="s">
        <v>477</v>
      </c>
      <c r="K67" s="52" t="s">
        <v>651</v>
      </c>
      <c r="L67" s="51" t="s">
        <v>146</v>
      </c>
      <c r="P67" s="48"/>
      <c r="S67" s="56" t="s">
        <v>384</v>
      </c>
    </row>
    <row r="68" spans="1:19" ht="300" x14ac:dyDescent="0.25">
      <c r="A68" s="51">
        <v>1300663</v>
      </c>
      <c r="B68" s="51">
        <v>1300663</v>
      </c>
      <c r="D68" s="56" t="s">
        <v>120</v>
      </c>
      <c r="E68" s="56" t="s">
        <v>132</v>
      </c>
      <c r="F68" s="66" t="s">
        <v>156</v>
      </c>
      <c r="G68" s="74" t="s">
        <v>35</v>
      </c>
      <c r="H68" s="74" t="s">
        <v>35</v>
      </c>
      <c r="I68" s="56" t="s">
        <v>134</v>
      </c>
      <c r="J68" s="56" t="s">
        <v>625</v>
      </c>
      <c r="K68" s="55" t="s">
        <v>626</v>
      </c>
      <c r="M68" s="56" t="s">
        <v>33</v>
      </c>
      <c r="N68" s="56" t="s">
        <v>131</v>
      </c>
      <c r="P68" s="51">
        <v>1296868</v>
      </c>
      <c r="S68" s="56" t="s">
        <v>384</v>
      </c>
    </row>
    <row r="69" spans="1:19" ht="90" x14ac:dyDescent="0.25">
      <c r="A69" s="75">
        <v>1301391</v>
      </c>
      <c r="B69" s="75">
        <v>1301391</v>
      </c>
      <c r="D69" s="51" t="s">
        <v>120</v>
      </c>
      <c r="E69" s="51" t="s">
        <v>121</v>
      </c>
      <c r="G69" s="74" t="s">
        <v>35</v>
      </c>
      <c r="H69" s="74" t="s">
        <v>35</v>
      </c>
      <c r="I69" s="51" t="s">
        <v>4</v>
      </c>
      <c r="J69" s="56" t="s">
        <v>480</v>
      </c>
      <c r="K69" s="52" t="s">
        <v>471</v>
      </c>
      <c r="L69" s="51" t="s">
        <v>472</v>
      </c>
      <c r="P69" s="48"/>
      <c r="S69" s="56" t="s">
        <v>384</v>
      </c>
    </row>
    <row r="70" spans="1:19" ht="165" x14ac:dyDescent="0.25">
      <c r="A70" s="50">
        <v>1306060</v>
      </c>
      <c r="B70" s="50">
        <v>1306060</v>
      </c>
      <c r="D70" s="51" t="s">
        <v>120</v>
      </c>
      <c r="E70" s="51" t="s">
        <v>121</v>
      </c>
      <c r="G70" s="74" t="s">
        <v>35</v>
      </c>
      <c r="H70" s="74" t="s">
        <v>35</v>
      </c>
      <c r="I70" s="51" t="s">
        <v>4</v>
      </c>
      <c r="J70" s="56" t="s">
        <v>476</v>
      </c>
      <c r="K70" s="52" t="s">
        <v>484</v>
      </c>
      <c r="L70" s="51" t="s">
        <v>148</v>
      </c>
      <c r="P70" s="48"/>
      <c r="S70" s="56" t="s">
        <v>384</v>
      </c>
    </row>
    <row r="71" spans="1:19" ht="180" x14ac:dyDescent="0.25">
      <c r="A71" s="50">
        <v>1309353</v>
      </c>
      <c r="B71" s="50">
        <v>1309353</v>
      </c>
      <c r="D71" s="51" t="s">
        <v>120</v>
      </c>
      <c r="E71" s="51" t="s">
        <v>121</v>
      </c>
      <c r="G71" s="74" t="s">
        <v>123</v>
      </c>
      <c r="H71" s="74" t="s">
        <v>123</v>
      </c>
      <c r="I71" s="51" t="s">
        <v>4</v>
      </c>
      <c r="J71" s="51" t="s">
        <v>475</v>
      </c>
      <c r="K71" s="55" t="s">
        <v>649</v>
      </c>
      <c r="L71" s="56" t="s">
        <v>473</v>
      </c>
      <c r="S71" s="56" t="s">
        <v>384</v>
      </c>
    </row>
    <row r="72" spans="1:19" ht="165" x14ac:dyDescent="0.25">
      <c r="A72" s="54">
        <v>1253479</v>
      </c>
      <c r="B72" s="51">
        <v>1253479</v>
      </c>
      <c r="D72" s="51" t="s">
        <v>120</v>
      </c>
      <c r="E72" s="51" t="s">
        <v>135</v>
      </c>
      <c r="F72" s="51" t="s">
        <v>136</v>
      </c>
      <c r="G72" s="74" t="s">
        <v>322</v>
      </c>
      <c r="H72" s="51" t="s">
        <v>323</v>
      </c>
      <c r="I72" s="51" t="s">
        <v>134</v>
      </c>
      <c r="J72" s="51" t="s">
        <v>562</v>
      </c>
      <c r="K72" s="52" t="s">
        <v>563</v>
      </c>
      <c r="M72" s="51" t="s">
        <v>33</v>
      </c>
      <c r="N72" s="51" t="s">
        <v>131</v>
      </c>
      <c r="S72" s="51" t="s">
        <v>160</v>
      </c>
    </row>
    <row r="73" spans="1:19" ht="120" x14ac:dyDescent="0.25">
      <c r="A73" s="54">
        <v>1317218</v>
      </c>
      <c r="B73" s="51">
        <v>1317218</v>
      </c>
      <c r="C73" s="51" t="s">
        <v>661</v>
      </c>
      <c r="D73" s="51" t="s">
        <v>662</v>
      </c>
      <c r="E73" s="51" t="s">
        <v>663</v>
      </c>
      <c r="G73" s="51" t="s">
        <v>321</v>
      </c>
      <c r="H73" s="51" t="s">
        <v>321</v>
      </c>
      <c r="I73" s="51" t="s">
        <v>664</v>
      </c>
      <c r="J73" s="51" t="s">
        <v>665</v>
      </c>
      <c r="K73" s="52" t="s">
        <v>666</v>
      </c>
      <c r="S73" s="51" t="s">
        <v>704</v>
      </c>
    </row>
    <row r="74" spans="1:19" ht="135" x14ac:dyDescent="0.25">
      <c r="A74" s="54">
        <v>1295286</v>
      </c>
      <c r="B74" s="51">
        <v>1295286</v>
      </c>
      <c r="C74" s="51" t="s">
        <v>667</v>
      </c>
      <c r="D74" s="51" t="s">
        <v>662</v>
      </c>
      <c r="E74" s="51" t="s">
        <v>663</v>
      </c>
      <c r="G74" s="51" t="s">
        <v>321</v>
      </c>
      <c r="H74" s="51" t="s">
        <v>321</v>
      </c>
      <c r="I74" s="51" t="s">
        <v>668</v>
      </c>
      <c r="J74" s="51" t="s">
        <v>669</v>
      </c>
      <c r="K74" s="52" t="s">
        <v>670</v>
      </c>
      <c r="S74" s="51" t="s">
        <v>704</v>
      </c>
    </row>
    <row r="75" spans="1:19" ht="105" x14ac:dyDescent="0.25">
      <c r="A75" s="54">
        <v>1295300</v>
      </c>
      <c r="B75" s="51">
        <v>1295300</v>
      </c>
      <c r="C75" s="51" t="s">
        <v>667</v>
      </c>
      <c r="D75" s="51" t="s">
        <v>662</v>
      </c>
      <c r="E75" s="51" t="s">
        <v>663</v>
      </c>
      <c r="G75" s="51" t="s">
        <v>321</v>
      </c>
      <c r="H75" s="51" t="s">
        <v>321</v>
      </c>
      <c r="I75" s="51" t="s">
        <v>664</v>
      </c>
      <c r="J75" s="51" t="s">
        <v>671</v>
      </c>
      <c r="K75" s="52" t="s">
        <v>672</v>
      </c>
      <c r="S75" s="51" t="s">
        <v>704</v>
      </c>
    </row>
    <row r="76" spans="1:19" ht="135" x14ac:dyDescent="0.25">
      <c r="A76" s="54">
        <v>1317220</v>
      </c>
      <c r="B76" s="51">
        <v>1317220</v>
      </c>
      <c r="C76" s="51" t="s">
        <v>673</v>
      </c>
      <c r="D76" s="51" t="s">
        <v>662</v>
      </c>
      <c r="E76" s="51" t="s">
        <v>663</v>
      </c>
      <c r="G76" s="51" t="s">
        <v>321</v>
      </c>
      <c r="H76" s="51" t="s">
        <v>321</v>
      </c>
      <c r="I76" s="51" t="s">
        <v>668</v>
      </c>
      <c r="J76" s="51" t="s">
        <v>674</v>
      </c>
      <c r="K76" s="52" t="s">
        <v>675</v>
      </c>
      <c r="S76" s="51" t="s">
        <v>704</v>
      </c>
    </row>
    <row r="77" spans="1:19" ht="145.5" customHeight="1" x14ac:dyDescent="0.25">
      <c r="A77" s="54">
        <v>1317223</v>
      </c>
      <c r="B77" s="51">
        <v>1317223</v>
      </c>
      <c r="C77" s="51" t="s">
        <v>673</v>
      </c>
      <c r="D77" s="51" t="s">
        <v>662</v>
      </c>
      <c r="E77" s="51" t="s">
        <v>663</v>
      </c>
      <c r="G77" s="51" t="s">
        <v>321</v>
      </c>
      <c r="H77" s="51" t="s">
        <v>321</v>
      </c>
      <c r="I77" s="51" t="s">
        <v>668</v>
      </c>
      <c r="J77" s="51" t="s">
        <v>676</v>
      </c>
      <c r="K77" s="52" t="s">
        <v>677</v>
      </c>
      <c r="S77" s="51" t="s">
        <v>704</v>
      </c>
    </row>
    <row r="78" spans="1:19" ht="135" x14ac:dyDescent="0.25">
      <c r="A78" s="54">
        <v>1317228</v>
      </c>
      <c r="B78" s="51">
        <v>1317228</v>
      </c>
      <c r="C78" s="51" t="s">
        <v>673</v>
      </c>
      <c r="D78" s="51" t="s">
        <v>662</v>
      </c>
      <c r="E78" s="51" t="s">
        <v>663</v>
      </c>
      <c r="G78" s="51" t="s">
        <v>321</v>
      </c>
      <c r="H78" s="51" t="s">
        <v>321</v>
      </c>
      <c r="I78" s="51" t="s">
        <v>664</v>
      </c>
      <c r="J78" s="51" t="s">
        <v>678</v>
      </c>
      <c r="K78" s="52" t="s">
        <v>677</v>
      </c>
      <c r="S78" s="51" t="s">
        <v>704</v>
      </c>
    </row>
    <row r="79" spans="1:19" ht="150" x14ac:dyDescent="0.25">
      <c r="A79" s="54">
        <v>1305775</v>
      </c>
      <c r="B79" s="51">
        <v>1305775</v>
      </c>
      <c r="C79" s="51" t="s">
        <v>679</v>
      </c>
      <c r="D79" s="51" t="s">
        <v>662</v>
      </c>
      <c r="E79" s="51" t="s">
        <v>663</v>
      </c>
      <c r="G79" s="51" t="s">
        <v>321</v>
      </c>
      <c r="H79" s="51" t="s">
        <v>321</v>
      </c>
      <c r="I79" s="51" t="s">
        <v>668</v>
      </c>
      <c r="J79" s="51" t="s">
        <v>680</v>
      </c>
      <c r="K79" s="52" t="s">
        <v>681</v>
      </c>
      <c r="S79" s="51" t="s">
        <v>704</v>
      </c>
    </row>
    <row r="80" spans="1:19" ht="120" x14ac:dyDescent="0.25">
      <c r="A80" s="54">
        <v>1305776</v>
      </c>
      <c r="B80" s="51">
        <v>1305776</v>
      </c>
      <c r="C80" s="51" t="s">
        <v>679</v>
      </c>
      <c r="D80" s="51" t="s">
        <v>662</v>
      </c>
      <c r="E80" s="51" t="s">
        <v>663</v>
      </c>
      <c r="G80" s="51" t="s">
        <v>321</v>
      </c>
      <c r="H80" s="51" t="s">
        <v>321</v>
      </c>
      <c r="I80" s="51" t="s">
        <v>668</v>
      </c>
      <c r="J80" s="51" t="s">
        <v>682</v>
      </c>
      <c r="K80" s="52" t="s">
        <v>683</v>
      </c>
      <c r="S80" s="51" t="s">
        <v>704</v>
      </c>
    </row>
    <row r="81" spans="1:19" ht="150" x14ac:dyDescent="0.25">
      <c r="A81" s="54">
        <v>1305510</v>
      </c>
      <c r="B81" s="51">
        <v>1305510</v>
      </c>
      <c r="C81" s="51" t="s">
        <v>679</v>
      </c>
      <c r="D81" s="51" t="s">
        <v>662</v>
      </c>
      <c r="E81" s="51" t="s">
        <v>663</v>
      </c>
      <c r="G81" s="51" t="s">
        <v>321</v>
      </c>
      <c r="H81" s="51" t="s">
        <v>321</v>
      </c>
      <c r="I81" s="51" t="s">
        <v>664</v>
      </c>
      <c r="J81" s="51" t="s">
        <v>684</v>
      </c>
      <c r="K81" s="52" t="s">
        <v>685</v>
      </c>
      <c r="S81" s="51" t="s">
        <v>704</v>
      </c>
    </row>
    <row r="82" spans="1:19" ht="120" x14ac:dyDescent="0.25">
      <c r="A82" s="54">
        <v>1305681</v>
      </c>
      <c r="B82" s="51">
        <v>1305681</v>
      </c>
      <c r="C82" s="51" t="s">
        <v>679</v>
      </c>
      <c r="D82" s="51" t="s">
        <v>662</v>
      </c>
      <c r="E82" s="51" t="s">
        <v>663</v>
      </c>
      <c r="G82" s="51" t="s">
        <v>321</v>
      </c>
      <c r="H82" s="51" t="s">
        <v>321</v>
      </c>
      <c r="I82" s="51" t="s">
        <v>664</v>
      </c>
      <c r="J82" s="51" t="s">
        <v>686</v>
      </c>
      <c r="K82" s="52" t="s">
        <v>687</v>
      </c>
      <c r="S82" s="51" t="s">
        <v>704</v>
      </c>
    </row>
    <row r="83" spans="1:19" ht="105" x14ac:dyDescent="0.25">
      <c r="A83" s="54">
        <v>1317219</v>
      </c>
      <c r="B83" s="51">
        <v>1317219</v>
      </c>
      <c r="C83" s="51" t="s">
        <v>688</v>
      </c>
      <c r="D83" s="51" t="s">
        <v>662</v>
      </c>
      <c r="E83" s="51" t="s">
        <v>663</v>
      </c>
      <c r="G83" s="51" t="s">
        <v>321</v>
      </c>
      <c r="H83" s="51" t="s">
        <v>321</v>
      </c>
      <c r="I83" s="51" t="s">
        <v>668</v>
      </c>
      <c r="J83" s="51" t="s">
        <v>689</v>
      </c>
      <c r="K83" s="52" t="s">
        <v>690</v>
      </c>
      <c r="S83" s="51" t="s">
        <v>704</v>
      </c>
    </row>
    <row r="84" spans="1:19" ht="105" x14ac:dyDescent="0.25">
      <c r="A84" s="54">
        <v>1317221</v>
      </c>
      <c r="B84" s="51">
        <v>1317221</v>
      </c>
      <c r="C84" s="51" t="s">
        <v>673</v>
      </c>
      <c r="D84" s="51" t="s">
        <v>662</v>
      </c>
      <c r="E84" s="51" t="s">
        <v>663</v>
      </c>
      <c r="G84" s="51" t="s">
        <v>321</v>
      </c>
      <c r="H84" s="51" t="s">
        <v>321</v>
      </c>
      <c r="I84" s="51" t="s">
        <v>668</v>
      </c>
      <c r="J84" s="51" t="s">
        <v>691</v>
      </c>
      <c r="K84" s="52" t="s">
        <v>692</v>
      </c>
      <c r="S84" s="51" t="s">
        <v>704</v>
      </c>
    </row>
    <row r="85" spans="1:19" ht="105" x14ac:dyDescent="0.25">
      <c r="A85" s="54">
        <v>1317222</v>
      </c>
      <c r="B85" s="51">
        <v>1317222</v>
      </c>
      <c r="C85" s="51" t="s">
        <v>673</v>
      </c>
      <c r="D85" s="51" t="s">
        <v>662</v>
      </c>
      <c r="E85" s="51" t="s">
        <v>663</v>
      </c>
      <c r="G85" s="51" t="s">
        <v>321</v>
      </c>
      <c r="H85" s="51" t="s">
        <v>321</v>
      </c>
      <c r="I85" s="51" t="s">
        <v>664</v>
      </c>
      <c r="J85" s="51" t="s">
        <v>693</v>
      </c>
      <c r="K85" s="52" t="s">
        <v>692</v>
      </c>
      <c r="S85" s="51" t="s">
        <v>704</v>
      </c>
    </row>
    <row r="86" spans="1:19" ht="198" customHeight="1" x14ac:dyDescent="0.25">
      <c r="A86" s="54">
        <v>1316277</v>
      </c>
      <c r="B86" s="51">
        <v>1316277</v>
      </c>
      <c r="C86" s="51" t="s">
        <v>673</v>
      </c>
      <c r="D86" s="51" t="s">
        <v>662</v>
      </c>
      <c r="E86" s="51" t="s">
        <v>663</v>
      </c>
      <c r="G86" s="51" t="s">
        <v>321</v>
      </c>
      <c r="H86" s="51" t="s">
        <v>321</v>
      </c>
      <c r="I86" s="51" t="s">
        <v>668</v>
      </c>
      <c r="J86" s="51" t="s">
        <v>694</v>
      </c>
      <c r="K86" s="52" t="s">
        <v>749</v>
      </c>
      <c r="S86" s="51" t="s">
        <v>704</v>
      </c>
    </row>
    <row r="87" spans="1:19" ht="90" x14ac:dyDescent="0.25">
      <c r="A87" s="54">
        <v>1319382</v>
      </c>
      <c r="B87" s="51">
        <v>1319382</v>
      </c>
      <c r="C87" s="51" t="s">
        <v>667</v>
      </c>
      <c r="D87" s="51" t="s">
        <v>662</v>
      </c>
      <c r="E87" s="51" t="s">
        <v>663</v>
      </c>
      <c r="G87" s="51" t="s">
        <v>321</v>
      </c>
      <c r="H87" s="51" t="s">
        <v>321</v>
      </c>
      <c r="I87" s="51" t="s">
        <v>668</v>
      </c>
      <c r="J87" s="51" t="s">
        <v>695</v>
      </c>
      <c r="K87" s="52" t="s">
        <v>696</v>
      </c>
      <c r="S87" s="51" t="s">
        <v>704</v>
      </c>
    </row>
    <row r="88" spans="1:19" ht="255" x14ac:dyDescent="0.25">
      <c r="A88" s="54">
        <v>1319909</v>
      </c>
      <c r="B88" s="51">
        <v>1319909</v>
      </c>
      <c r="C88" s="51" t="s">
        <v>697</v>
      </c>
      <c r="D88" s="51" t="s">
        <v>662</v>
      </c>
      <c r="E88" s="51" t="s">
        <v>698</v>
      </c>
      <c r="G88" s="51" t="s">
        <v>321</v>
      </c>
      <c r="H88" s="51" t="s">
        <v>321</v>
      </c>
      <c r="I88" s="51" t="s">
        <v>699</v>
      </c>
      <c r="J88" s="51" t="s">
        <v>700</v>
      </c>
      <c r="K88" s="52" t="s">
        <v>701</v>
      </c>
      <c r="S88" s="51" t="s">
        <v>704</v>
      </c>
    </row>
    <row r="89" spans="1:19" ht="216" customHeight="1" x14ac:dyDescent="0.25">
      <c r="A89" s="54">
        <v>1319910</v>
      </c>
      <c r="B89" s="51">
        <v>1319910</v>
      </c>
      <c r="C89" s="51" t="s">
        <v>697</v>
      </c>
      <c r="D89" s="51" t="s">
        <v>662</v>
      </c>
      <c r="E89" s="51" t="s">
        <v>698</v>
      </c>
      <c r="G89" s="51" t="s">
        <v>321</v>
      </c>
      <c r="H89" s="51" t="s">
        <v>321</v>
      </c>
      <c r="I89" s="51" t="s">
        <v>699</v>
      </c>
      <c r="J89" s="51" t="s">
        <v>702</v>
      </c>
      <c r="K89" s="52" t="s">
        <v>703</v>
      </c>
      <c r="S89" s="51" t="s">
        <v>704</v>
      </c>
    </row>
  </sheetData>
  <sheetProtection formatCells="0" formatColumns="0" formatRows="0" insertColumns="0" insertRows="0" insertHyperlinks="0" deleteColumns="0" deleteRows="0" sort="0" autoFilter="0" pivotTables="0"/>
  <autoFilter ref="A1:S89"/>
  <sortState ref="A2:S78">
    <sortCondition ref="A2:A78"/>
  </sortState>
  <dataValidations count="2">
    <dataValidation type="list" allowBlank="1" sqref="F65:F71">
      <formula1>INDIRECT($E65)</formula1>
    </dataValidation>
    <dataValidation type="list" allowBlank="1" sqref="E65:E71 I65:I71 M65:N71">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x14:formula1>
            <xm:f>Lists!$B$2:$B$7</xm:f>
          </x14:formula1>
          <xm:sqref>G2:G72 H2:H71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80"/>
  <sheetViews>
    <sheetView tabSelected="1" topLeftCell="D1" zoomScale="90" zoomScaleNormal="90" workbookViewId="0">
      <pane ySplit="1" topLeftCell="A2" activePane="bottomLeft" state="frozen"/>
      <selection pane="bottomLeft" activeCell="F23" sqref="F23"/>
    </sheetView>
  </sheetViews>
  <sheetFormatPr defaultColWidth="9.140625" defaultRowHeight="15" x14ac:dyDescent="0.25"/>
  <cols>
    <col min="1" max="1" width="15.85546875" style="69" customWidth="1"/>
    <col min="2" max="2" width="15.7109375" style="69" customWidth="1"/>
    <col min="3" max="3" width="12.85546875" style="70" bestFit="1" customWidth="1"/>
    <col min="4" max="4" width="13.140625" style="69" customWidth="1"/>
    <col min="5" max="5" width="40.5703125" style="69" customWidth="1"/>
    <col min="6" max="6" width="58.85546875" style="70" bestFit="1" customWidth="1"/>
    <col min="7" max="7" width="16.7109375" style="70" customWidth="1"/>
    <col min="8" max="8" width="19.85546875" style="70" customWidth="1"/>
    <col min="9" max="9" width="21" style="70" customWidth="1"/>
    <col min="10" max="10" width="11.28515625" style="70" customWidth="1"/>
    <col min="11" max="11" width="16.7109375" style="70" customWidth="1"/>
    <col min="12" max="12" width="10.140625" style="73" customWidth="1"/>
    <col min="13" max="13" width="11.7109375" style="70" customWidth="1"/>
    <col min="14" max="14" width="18.140625" style="70" customWidth="1"/>
    <col min="15" max="15" width="11.7109375" style="73" customWidth="1"/>
    <col min="16" max="16" width="14.28515625" style="70" customWidth="1"/>
    <col min="17" max="17" width="19.5703125" style="70" customWidth="1"/>
    <col min="18" max="18" width="14.140625" style="70" customWidth="1"/>
    <col min="19" max="19" width="14.7109375" style="70" customWidth="1"/>
    <col min="20" max="20" width="25.85546875" style="70" customWidth="1"/>
    <col min="21" max="16384" width="9.140625" style="69"/>
  </cols>
  <sheetData>
    <row r="1" spans="1:20" s="58" customFormat="1" ht="30" x14ac:dyDescent="0.25">
      <c r="A1" s="58" t="s">
        <v>106</v>
      </c>
      <c r="B1" s="58" t="s">
        <v>105</v>
      </c>
      <c r="C1" s="63" t="s">
        <v>102</v>
      </c>
      <c r="D1" s="58" t="s">
        <v>103</v>
      </c>
      <c r="E1" s="58" t="s">
        <v>111</v>
      </c>
      <c r="F1" s="63" t="s">
        <v>181</v>
      </c>
      <c r="G1" s="63" t="s">
        <v>162</v>
      </c>
      <c r="H1" s="63" t="s">
        <v>163</v>
      </c>
      <c r="I1" s="63" t="s">
        <v>164</v>
      </c>
      <c r="J1" s="63" t="s">
        <v>165</v>
      </c>
      <c r="K1" s="63" t="s">
        <v>166</v>
      </c>
      <c r="L1" s="67" t="s">
        <v>167</v>
      </c>
      <c r="M1" s="63" t="s">
        <v>258</v>
      </c>
      <c r="N1" s="63" t="s">
        <v>168</v>
      </c>
      <c r="O1" s="67" t="s">
        <v>169</v>
      </c>
      <c r="P1" s="63" t="s">
        <v>175</v>
      </c>
      <c r="Q1" s="63" t="s">
        <v>172</v>
      </c>
      <c r="R1" s="63" t="s">
        <v>170</v>
      </c>
      <c r="S1" s="63" t="s">
        <v>173</v>
      </c>
      <c r="T1" s="63" t="s">
        <v>179</v>
      </c>
    </row>
    <row r="2" spans="1:20" s="51" customFormat="1" x14ac:dyDescent="0.25">
      <c r="A2" s="51" t="str">
        <f>VLOOKUP(C2,Styles!$1:$1048576,5,FALSE)</f>
        <v>BAGS</v>
      </c>
      <c r="B2" s="51" t="str">
        <f>VLOOKUP(C2,Styles!$1:$1048576,4,FALSE)</f>
        <v>UNDER ARMOUR</v>
      </c>
      <c r="C2" s="59">
        <v>1240539</v>
      </c>
      <c r="D2" s="51">
        <f>VLOOKUP(C2,Styles!$1:$1048576,2,FALSE)</f>
        <v>1240539</v>
      </c>
      <c r="E2" s="51" t="str">
        <f>VLOOKUP(C2,Styles!$1:$1048576,10,FALSE)</f>
        <v>UA OZSEE SACKPACK</v>
      </c>
      <c r="F2" s="53" t="s">
        <v>182</v>
      </c>
      <c r="G2" s="60"/>
      <c r="H2" s="60" t="s">
        <v>123</v>
      </c>
      <c r="I2" s="60" t="s">
        <v>123</v>
      </c>
      <c r="J2" s="60" t="s">
        <v>171</v>
      </c>
      <c r="K2" s="60">
        <v>1</v>
      </c>
      <c r="L2" s="68">
        <f>IF(OR(H2="ACTIVE",H2="NEW"),K2,"")</f>
        <v>1</v>
      </c>
      <c r="M2" s="60" t="s">
        <v>171</v>
      </c>
      <c r="N2" s="60">
        <v>1</v>
      </c>
      <c r="O2" s="68">
        <f>IF(OR(I2="ACTIVE",I2="NEW",),N2,"")</f>
        <v>1</v>
      </c>
      <c r="P2" s="60" t="s">
        <v>176</v>
      </c>
      <c r="Q2" s="61" t="s">
        <v>75</v>
      </c>
      <c r="R2" s="60"/>
      <c r="S2" s="60" t="s">
        <v>5</v>
      </c>
      <c r="T2" s="53" t="s">
        <v>160</v>
      </c>
    </row>
    <row r="3" spans="1:20" s="51" customFormat="1" x14ac:dyDescent="0.25">
      <c r="A3" s="51" t="str">
        <f>VLOOKUP(C3,Styles!$1:$1048576,5,FALSE)</f>
        <v>BAGS</v>
      </c>
      <c r="B3" s="51" t="str">
        <f>VLOOKUP(C3,Styles!$1:$1048576,4,FALSE)</f>
        <v>UNDER ARMOUR</v>
      </c>
      <c r="C3" s="59">
        <v>1240539</v>
      </c>
      <c r="D3" s="51">
        <f>VLOOKUP(C3,Styles!$1:$1048576,2,FALSE)</f>
        <v>1240539</v>
      </c>
      <c r="E3" s="51" t="str">
        <f>VLOOKUP(C3,Styles!$1:$1048576,10,FALSE)</f>
        <v>UA OZSEE SACKPACK</v>
      </c>
      <c r="F3" s="53" t="s">
        <v>183</v>
      </c>
      <c r="G3" s="60"/>
      <c r="H3" s="60" t="s">
        <v>123</v>
      </c>
      <c r="I3" s="60" t="s">
        <v>123</v>
      </c>
      <c r="J3" s="60" t="s">
        <v>171</v>
      </c>
      <c r="K3" s="60">
        <v>1</v>
      </c>
      <c r="L3" s="68">
        <f t="shared" ref="L3:L66" si="0">IF(OR(H3="ACTIVE",H3="NEW"),K3,"")</f>
        <v>1</v>
      </c>
      <c r="M3" s="60" t="s">
        <v>171</v>
      </c>
      <c r="N3" s="60">
        <v>1</v>
      </c>
      <c r="O3" s="68">
        <f t="shared" ref="O3:O66" si="1">IF(OR(I3="ACTIVE",I3="NEW",),N3,"")</f>
        <v>1</v>
      </c>
      <c r="P3" s="60" t="s">
        <v>176</v>
      </c>
      <c r="Q3" s="61" t="s">
        <v>76</v>
      </c>
      <c r="R3" s="60"/>
      <c r="S3" s="60" t="s">
        <v>6</v>
      </c>
      <c r="T3" s="53" t="s">
        <v>160</v>
      </c>
    </row>
    <row r="4" spans="1:20" s="51" customFormat="1" x14ac:dyDescent="0.25">
      <c r="A4" s="51" t="str">
        <f>VLOOKUP(C4,Styles!$1:$1048576,5,FALSE)</f>
        <v>BAGS</v>
      </c>
      <c r="B4" s="51" t="str">
        <f>VLOOKUP(C4,Styles!$1:$1048576,4,FALSE)</f>
        <v>UNDER ARMOUR</v>
      </c>
      <c r="C4" s="59">
        <v>1240539</v>
      </c>
      <c r="D4" s="51">
        <f>VLOOKUP(C4,Styles!$1:$1048576,2,FALSE)</f>
        <v>1240539</v>
      </c>
      <c r="E4" s="51" t="str">
        <f>VLOOKUP(C4,Styles!$1:$1048576,10,FALSE)</f>
        <v>UA OZSEE SACKPACK</v>
      </c>
      <c r="F4" s="53" t="s">
        <v>184</v>
      </c>
      <c r="G4" s="60"/>
      <c r="H4" s="60" t="s">
        <v>123</v>
      </c>
      <c r="I4" s="60" t="s">
        <v>123</v>
      </c>
      <c r="J4" s="60" t="s">
        <v>171</v>
      </c>
      <c r="K4" s="60">
        <v>1</v>
      </c>
      <c r="L4" s="68">
        <f t="shared" si="0"/>
        <v>1</v>
      </c>
      <c r="M4" s="60" t="s">
        <v>171</v>
      </c>
      <c r="N4" s="60">
        <v>1</v>
      </c>
      <c r="O4" s="68">
        <f t="shared" si="1"/>
        <v>1</v>
      </c>
      <c r="P4" s="60" t="s">
        <v>176</v>
      </c>
      <c r="Q4" s="61" t="s">
        <v>77</v>
      </c>
      <c r="R4" s="60"/>
      <c r="S4" s="60" t="s">
        <v>7</v>
      </c>
      <c r="T4" s="53" t="s">
        <v>160</v>
      </c>
    </row>
    <row r="5" spans="1:20" s="51" customFormat="1" x14ac:dyDescent="0.25">
      <c r="A5" s="51" t="str">
        <f>VLOOKUP(C5,Styles!$1:$1048576,5,FALSE)</f>
        <v>BAGS</v>
      </c>
      <c r="B5" s="51" t="str">
        <f>VLOOKUP(C5,Styles!$1:$1048576,4,FALSE)</f>
        <v>UNDER ARMOUR</v>
      </c>
      <c r="C5" s="59">
        <v>1240539</v>
      </c>
      <c r="D5" s="51">
        <f>VLOOKUP(C5,Styles!$1:$1048576,2,FALSE)</f>
        <v>1240539</v>
      </c>
      <c r="E5" s="51" t="str">
        <f>VLOOKUP(C5,Styles!$1:$1048576,10,FALSE)</f>
        <v>UA OZSEE SACKPACK</v>
      </c>
      <c r="F5" s="53" t="s">
        <v>185</v>
      </c>
      <c r="G5" s="60"/>
      <c r="H5" s="60" t="s">
        <v>123</v>
      </c>
      <c r="I5" s="60" t="s">
        <v>123</v>
      </c>
      <c r="J5" s="60" t="s">
        <v>171</v>
      </c>
      <c r="K5" s="60">
        <v>1</v>
      </c>
      <c r="L5" s="68">
        <f t="shared" si="0"/>
        <v>1</v>
      </c>
      <c r="M5" s="60" t="s">
        <v>171</v>
      </c>
      <c r="N5" s="60">
        <v>1</v>
      </c>
      <c r="O5" s="68">
        <f t="shared" si="1"/>
        <v>1</v>
      </c>
      <c r="P5" s="60" t="s">
        <v>176</v>
      </c>
      <c r="Q5" s="61" t="s">
        <v>78</v>
      </c>
      <c r="R5" s="60"/>
      <c r="S5" s="60" t="s">
        <v>8</v>
      </c>
      <c r="T5" s="53" t="s">
        <v>160</v>
      </c>
    </row>
    <row r="6" spans="1:20" s="51" customFormat="1" x14ac:dyDescent="0.25">
      <c r="A6" s="51" t="str">
        <f>VLOOKUP(C6,Styles!$1:$1048576,5,FALSE)</f>
        <v>BAGS</v>
      </c>
      <c r="B6" s="51" t="str">
        <f>VLOOKUP(C6,Styles!$1:$1048576,4,FALSE)</f>
        <v>UNDER ARMOUR</v>
      </c>
      <c r="C6" s="59">
        <v>1240539</v>
      </c>
      <c r="D6" s="51">
        <f>VLOOKUP(C6,Styles!$1:$1048576,2,FALSE)</f>
        <v>1240539</v>
      </c>
      <c r="E6" s="51" t="str">
        <f>VLOOKUP(C6,Styles!$1:$1048576,10,FALSE)</f>
        <v>UA OZSEE SACKPACK</v>
      </c>
      <c r="F6" s="53" t="s">
        <v>186</v>
      </c>
      <c r="G6" s="60"/>
      <c r="H6" s="60" t="s">
        <v>123</v>
      </c>
      <c r="I6" s="60" t="s">
        <v>123</v>
      </c>
      <c r="J6" s="60" t="s">
        <v>171</v>
      </c>
      <c r="K6" s="60">
        <v>1</v>
      </c>
      <c r="L6" s="68">
        <f t="shared" si="0"/>
        <v>1</v>
      </c>
      <c r="M6" s="60" t="s">
        <v>171</v>
      </c>
      <c r="N6" s="60">
        <v>1</v>
      </c>
      <c r="O6" s="68">
        <f t="shared" si="1"/>
        <v>1</v>
      </c>
      <c r="P6" s="60" t="s">
        <v>176</v>
      </c>
      <c r="Q6" s="61" t="s">
        <v>79</v>
      </c>
      <c r="R6" s="60"/>
      <c r="S6" s="60" t="s">
        <v>9</v>
      </c>
      <c r="T6" s="53" t="s">
        <v>160</v>
      </c>
    </row>
    <row r="7" spans="1:20" s="51" customFormat="1" x14ac:dyDescent="0.25">
      <c r="A7" s="51" t="str">
        <f>VLOOKUP(C7,Styles!$1:$1048576,5,FALSE)</f>
        <v>BAGS</v>
      </c>
      <c r="B7" s="51" t="str">
        <f>VLOOKUP(C7,Styles!$1:$1048576,4,FALSE)</f>
        <v>UNDER ARMOUR</v>
      </c>
      <c r="C7" s="59">
        <v>1240539</v>
      </c>
      <c r="D7" s="51">
        <f>VLOOKUP(C7,Styles!$1:$1048576,2,FALSE)</f>
        <v>1240539</v>
      </c>
      <c r="E7" s="51" t="str">
        <f>VLOOKUP(C7,Styles!$1:$1048576,10,FALSE)</f>
        <v>UA OZSEE SACKPACK</v>
      </c>
      <c r="F7" s="53" t="s">
        <v>187</v>
      </c>
      <c r="G7" s="60"/>
      <c r="H7" s="60" t="s">
        <v>35</v>
      </c>
      <c r="I7" s="60" t="s">
        <v>35</v>
      </c>
      <c r="J7" s="60" t="s">
        <v>171</v>
      </c>
      <c r="K7" s="60">
        <v>1</v>
      </c>
      <c r="L7" s="68" t="str">
        <f t="shared" si="0"/>
        <v/>
      </c>
      <c r="M7" s="60" t="s">
        <v>171</v>
      </c>
      <c r="N7" s="60">
        <v>1</v>
      </c>
      <c r="O7" s="68" t="str">
        <f t="shared" si="1"/>
        <v/>
      </c>
      <c r="P7" s="60" t="s">
        <v>176</v>
      </c>
      <c r="Q7" s="61" t="s">
        <v>80</v>
      </c>
      <c r="R7" s="60"/>
      <c r="S7" s="60" t="s">
        <v>10</v>
      </c>
      <c r="T7" s="53" t="s">
        <v>160</v>
      </c>
    </row>
    <row r="8" spans="1:20" s="51" customFormat="1" x14ac:dyDescent="0.25">
      <c r="A8" s="51" t="str">
        <f>VLOOKUP(C8,Styles!$1:$1048576,5,FALSE)</f>
        <v>BAGS</v>
      </c>
      <c r="B8" s="51" t="s">
        <v>120</v>
      </c>
      <c r="C8" s="59">
        <v>1240539</v>
      </c>
      <c r="D8" s="50">
        <v>1240539</v>
      </c>
      <c r="E8" s="51" t="str">
        <f>VLOOKUP(C8,Styles!$1:$1048576,10,FALSE)</f>
        <v>UA OZSEE SACKPACK</v>
      </c>
      <c r="F8" s="60" t="s">
        <v>474</v>
      </c>
      <c r="G8" s="60"/>
      <c r="H8" s="53" t="s">
        <v>123</v>
      </c>
      <c r="I8" s="53" t="s">
        <v>123</v>
      </c>
      <c r="J8" s="60" t="s">
        <v>171</v>
      </c>
      <c r="K8" s="60">
        <v>1</v>
      </c>
      <c r="L8" s="68">
        <f t="shared" si="0"/>
        <v>1</v>
      </c>
      <c r="M8" s="60" t="s">
        <v>171</v>
      </c>
      <c r="N8" s="60">
        <v>1</v>
      </c>
      <c r="O8" s="68">
        <f t="shared" si="1"/>
        <v>1</v>
      </c>
      <c r="P8" s="60"/>
      <c r="Q8" s="60"/>
      <c r="R8" s="60"/>
      <c r="S8" s="60" t="s">
        <v>15</v>
      </c>
      <c r="T8" s="53" t="s">
        <v>467</v>
      </c>
    </row>
    <row r="9" spans="1:20" s="51" customFormat="1" x14ac:dyDescent="0.25">
      <c r="A9" s="51" t="str">
        <f>VLOOKUP(C9,Styles!$1:$1048576,5,FALSE)</f>
        <v>OUTERWEAR</v>
      </c>
      <c r="B9" s="51" t="str">
        <f>VLOOKUP(C9,Styles!$1:$1048576,4,FALSE)</f>
        <v>UNDER ARMOUR</v>
      </c>
      <c r="C9" s="60">
        <v>1246888</v>
      </c>
      <c r="D9" s="51">
        <f>VLOOKUP(C9,Styles!$1:$1048576,2,FALSE)</f>
        <v>1246888</v>
      </c>
      <c r="E9" s="51" t="str">
        <f>VLOOKUP(C9,Styles!$1:$1048576,10,FALSE)</f>
        <v>MEN'S UA CGI DOBSON SOFTSHELL</v>
      </c>
      <c r="F9" s="60" t="s">
        <v>520</v>
      </c>
      <c r="G9" s="60"/>
      <c r="H9" s="53" t="s">
        <v>322</v>
      </c>
      <c r="I9" s="53" t="s">
        <v>322</v>
      </c>
      <c r="J9" s="60" t="s">
        <v>12</v>
      </c>
      <c r="K9" s="60">
        <v>6</v>
      </c>
      <c r="L9" s="68" t="str">
        <f t="shared" si="0"/>
        <v/>
      </c>
      <c r="M9" s="60" t="s">
        <v>12</v>
      </c>
      <c r="N9" s="60">
        <v>6</v>
      </c>
      <c r="O9" s="68" t="str">
        <f t="shared" si="1"/>
        <v/>
      </c>
      <c r="P9" s="60"/>
      <c r="Q9" s="62"/>
      <c r="R9" s="60"/>
      <c r="S9" s="60" t="s">
        <v>485</v>
      </c>
      <c r="T9" s="60" t="s">
        <v>161</v>
      </c>
    </row>
    <row r="10" spans="1:20" s="51" customFormat="1" x14ac:dyDescent="0.25">
      <c r="A10" s="51" t="str">
        <f>VLOOKUP(C10,Styles!$1:$1048576,5,FALSE)</f>
        <v>OUTERWEAR</v>
      </c>
      <c r="B10" s="51" t="str">
        <f>VLOOKUP(C10,Styles!$1:$1048576,4,FALSE)</f>
        <v>UNDER ARMOUR</v>
      </c>
      <c r="C10" s="60">
        <v>1246888</v>
      </c>
      <c r="D10" s="51">
        <f>VLOOKUP(C10,Styles!$1:$1048576,2,FALSE)</f>
        <v>1246888</v>
      </c>
      <c r="E10" s="51" t="str">
        <f>VLOOKUP(C10,Styles!$1:$1048576,10,FALSE)</f>
        <v>MEN'S UA CGI DOBSON SOFTSHELL</v>
      </c>
      <c r="F10" s="60" t="s">
        <v>521</v>
      </c>
      <c r="G10" s="60"/>
      <c r="H10" s="53" t="s">
        <v>35</v>
      </c>
      <c r="I10" s="53" t="s">
        <v>322</v>
      </c>
      <c r="J10" s="60" t="s">
        <v>12</v>
      </c>
      <c r="K10" s="60">
        <v>6</v>
      </c>
      <c r="L10" s="68" t="str">
        <f t="shared" si="0"/>
        <v/>
      </c>
      <c r="M10" s="60" t="s">
        <v>12</v>
      </c>
      <c r="N10" s="60">
        <v>6</v>
      </c>
      <c r="O10" s="68" t="str">
        <f t="shared" si="1"/>
        <v/>
      </c>
      <c r="P10" s="60"/>
      <c r="Q10" s="62" t="s">
        <v>77</v>
      </c>
      <c r="R10" s="60"/>
      <c r="S10" s="60" t="s">
        <v>7</v>
      </c>
      <c r="T10" s="60" t="s">
        <v>161</v>
      </c>
    </row>
    <row r="11" spans="1:20" s="51" customFormat="1" x14ac:dyDescent="0.25">
      <c r="A11" s="51" t="str">
        <f>VLOOKUP(C11,Styles!$1:$1048576,5,FALSE)</f>
        <v>OUTERWEAR</v>
      </c>
      <c r="B11" s="51" t="str">
        <f>VLOOKUP(C11,Styles!$1:$1048576,4,FALSE)</f>
        <v>UNDER ARMOUR</v>
      </c>
      <c r="C11" s="60">
        <v>1246888</v>
      </c>
      <c r="D11" s="51">
        <f>VLOOKUP(C11,Styles!$1:$1048576,2,FALSE)</f>
        <v>1246888</v>
      </c>
      <c r="E11" s="51" t="str">
        <f>VLOOKUP(C11,Styles!$1:$1048576,10,FALSE)</f>
        <v>MEN'S UA CGI DOBSON SOFTSHELL</v>
      </c>
      <c r="F11" s="60" t="s">
        <v>522</v>
      </c>
      <c r="G11" s="60"/>
      <c r="H11" s="53" t="s">
        <v>35</v>
      </c>
      <c r="I11" s="53" t="s">
        <v>322</v>
      </c>
      <c r="J11" s="60" t="s">
        <v>12</v>
      </c>
      <c r="K11" s="60">
        <v>6</v>
      </c>
      <c r="L11" s="68" t="str">
        <f t="shared" si="0"/>
        <v/>
      </c>
      <c r="M11" s="60" t="s">
        <v>12</v>
      </c>
      <c r="N11" s="60">
        <v>6</v>
      </c>
      <c r="O11" s="68" t="str">
        <f t="shared" si="1"/>
        <v/>
      </c>
      <c r="P11" s="60"/>
      <c r="Q11" s="62"/>
      <c r="R11" s="60"/>
      <c r="S11" s="60" t="s">
        <v>10</v>
      </c>
      <c r="T11" s="60" t="s">
        <v>161</v>
      </c>
    </row>
    <row r="12" spans="1:20" s="51" customFormat="1" x14ac:dyDescent="0.25">
      <c r="A12" s="51" t="str">
        <f>VLOOKUP(C12,Styles!$1:$1048576,5,FALSE)</f>
        <v>BAGS</v>
      </c>
      <c r="B12" s="51" t="str">
        <f>VLOOKUP(C12,Styles!$1:$1048576,4,FALSE)</f>
        <v>UNDER ARMOUR</v>
      </c>
      <c r="C12" s="59">
        <v>1248866</v>
      </c>
      <c r="D12" s="51">
        <f>VLOOKUP(C12,Styles!$1:$1048576,2,FALSE)</f>
        <v>1248866</v>
      </c>
      <c r="E12" s="51" t="str">
        <f>VLOOKUP(C12,Styles!$1:$1048576,10,FALSE)</f>
        <v>UA STORM® TECH PACK</v>
      </c>
      <c r="F12" s="60" t="s">
        <v>188</v>
      </c>
      <c r="G12" s="60"/>
      <c r="H12" s="60" t="s">
        <v>35</v>
      </c>
      <c r="I12" s="60" t="s">
        <v>323</v>
      </c>
      <c r="J12" s="60" t="s">
        <v>171</v>
      </c>
      <c r="K12" s="60">
        <v>1</v>
      </c>
      <c r="L12" s="68" t="str">
        <f t="shared" si="0"/>
        <v/>
      </c>
      <c r="M12" s="60" t="s">
        <v>171</v>
      </c>
      <c r="N12" s="60">
        <v>1</v>
      </c>
      <c r="O12" s="68" t="str">
        <f t="shared" si="1"/>
        <v/>
      </c>
      <c r="P12" s="60" t="s">
        <v>176</v>
      </c>
      <c r="Q12" s="61" t="s">
        <v>81</v>
      </c>
      <c r="R12" s="60"/>
      <c r="S12" s="60" t="s">
        <v>11</v>
      </c>
      <c r="T12" s="53" t="s">
        <v>160</v>
      </c>
    </row>
    <row r="13" spans="1:20" s="51" customFormat="1" x14ac:dyDescent="0.25">
      <c r="A13" s="51" t="str">
        <f>VLOOKUP(C13,Styles!$1:$1048576,5,FALSE)</f>
        <v>BAGS</v>
      </c>
      <c r="B13" s="51" t="str">
        <f>VLOOKUP(C13,Styles!$1:$1048576,4,FALSE)</f>
        <v>UNDER ARMOUR</v>
      </c>
      <c r="C13" s="59">
        <v>1248866</v>
      </c>
      <c r="D13" s="51">
        <f>VLOOKUP(C13,Styles!$1:$1048576,2,FALSE)</f>
        <v>1248866</v>
      </c>
      <c r="E13" s="51" t="str">
        <f>VLOOKUP(C13,Styles!$1:$1048576,10,FALSE)</f>
        <v>UA STORM® TECH PACK</v>
      </c>
      <c r="F13" s="60" t="s">
        <v>189</v>
      </c>
      <c r="G13" s="60"/>
      <c r="H13" s="60" t="s">
        <v>35</v>
      </c>
      <c r="I13" s="60" t="s">
        <v>323</v>
      </c>
      <c r="J13" s="60" t="s">
        <v>171</v>
      </c>
      <c r="K13" s="60">
        <v>1</v>
      </c>
      <c r="L13" s="68" t="str">
        <f t="shared" si="0"/>
        <v/>
      </c>
      <c r="M13" s="60" t="s">
        <v>171</v>
      </c>
      <c r="N13" s="60">
        <v>1</v>
      </c>
      <c r="O13" s="68" t="str">
        <f t="shared" si="1"/>
        <v/>
      </c>
      <c r="P13" s="60" t="s">
        <v>176</v>
      </c>
      <c r="Q13" s="62"/>
      <c r="R13" s="60"/>
      <c r="S13" s="60" t="s">
        <v>10</v>
      </c>
      <c r="T13" s="53" t="s">
        <v>160</v>
      </c>
    </row>
    <row r="14" spans="1:20" s="51" customFormat="1" x14ac:dyDescent="0.25">
      <c r="A14" s="51" t="str">
        <f>VLOOKUP(C14,Styles!$1:$1048576,5,FALSE)</f>
        <v>BAGS</v>
      </c>
      <c r="B14" s="51" t="str">
        <f>VLOOKUP(C14,Styles!$1:$1048576,4,FALSE)</f>
        <v>UNDER ARMOUR</v>
      </c>
      <c r="C14" s="59">
        <v>1248866</v>
      </c>
      <c r="D14" s="51">
        <f>VLOOKUP(C14,Styles!$1:$1048576,2,FALSE)</f>
        <v>1248866</v>
      </c>
      <c r="E14" s="51" t="str">
        <f>VLOOKUP(C14,Styles!$1:$1048576,10,FALSE)</f>
        <v>UA STORM® TECH PACK</v>
      </c>
      <c r="F14" s="60" t="s">
        <v>190</v>
      </c>
      <c r="G14" s="60"/>
      <c r="H14" s="60" t="s">
        <v>35</v>
      </c>
      <c r="I14" s="60" t="s">
        <v>323</v>
      </c>
      <c r="J14" s="60" t="s">
        <v>171</v>
      </c>
      <c r="K14" s="60">
        <v>1</v>
      </c>
      <c r="L14" s="68" t="str">
        <f t="shared" si="0"/>
        <v/>
      </c>
      <c r="M14" s="60" t="s">
        <v>171</v>
      </c>
      <c r="N14" s="60">
        <v>1</v>
      </c>
      <c r="O14" s="68" t="str">
        <f t="shared" si="1"/>
        <v/>
      </c>
      <c r="P14" s="60" t="s">
        <v>176</v>
      </c>
      <c r="Q14" s="61" t="s">
        <v>82</v>
      </c>
      <c r="R14" s="60"/>
      <c r="S14" s="60" t="s">
        <v>28</v>
      </c>
      <c r="T14" s="53" t="s">
        <v>160</v>
      </c>
    </row>
    <row r="15" spans="1:20" s="51" customFormat="1" x14ac:dyDescent="0.25">
      <c r="A15" s="51" t="str">
        <f>VLOOKUP(C15,Styles!$1:$1048576,5,FALSE)</f>
        <v>OUTERWEAR</v>
      </c>
      <c r="B15" s="51" t="str">
        <f>VLOOKUP(C15,Styles!$1:$1048576,4,FALSE)</f>
        <v>UNDER ARMOUR</v>
      </c>
      <c r="C15" s="59">
        <v>1252002</v>
      </c>
      <c r="D15" s="51">
        <f>VLOOKUP(C15,Styles!$1:$1048576,2,FALSE)</f>
        <v>1252002</v>
      </c>
      <c r="E15" s="51" t="str">
        <f>VLOOKUP(C15,Styles!$1:$1048576,10,FALSE)</f>
        <v>MEN'S UA ULTIMATE SHORT-SLEEVE WINDSHIRT</v>
      </c>
      <c r="F15" s="60" t="s">
        <v>191</v>
      </c>
      <c r="G15" s="60"/>
      <c r="H15" s="60" t="s">
        <v>35</v>
      </c>
      <c r="I15" s="60" t="s">
        <v>323</v>
      </c>
      <c r="J15" s="60" t="s">
        <v>12</v>
      </c>
      <c r="K15" s="60">
        <v>6</v>
      </c>
      <c r="L15" s="68" t="str">
        <f t="shared" si="0"/>
        <v/>
      </c>
      <c r="M15" s="60" t="s">
        <v>12</v>
      </c>
      <c r="N15" s="60">
        <v>6</v>
      </c>
      <c r="O15" s="68" t="str">
        <f t="shared" si="1"/>
        <v/>
      </c>
      <c r="P15" s="60" t="s">
        <v>176</v>
      </c>
      <c r="Q15" s="62" t="s">
        <v>75</v>
      </c>
      <c r="R15" s="60"/>
      <c r="S15" s="60" t="s">
        <v>5</v>
      </c>
      <c r="T15" s="53" t="s">
        <v>160</v>
      </c>
    </row>
    <row r="16" spans="1:20" s="51" customFormat="1" x14ac:dyDescent="0.25">
      <c r="A16" s="51" t="str">
        <f>VLOOKUP(C16,Styles!$1:$1048576,5,FALSE)</f>
        <v>OUTERWEAR</v>
      </c>
      <c r="B16" s="51" t="str">
        <f>VLOOKUP(C16,Styles!$1:$1048576,4,FALSE)</f>
        <v>UNDER ARMOUR</v>
      </c>
      <c r="C16" s="59">
        <v>1252002</v>
      </c>
      <c r="D16" s="51">
        <f>VLOOKUP(C16,Styles!$1:$1048576,2,FALSE)</f>
        <v>1252002</v>
      </c>
      <c r="E16" s="51" t="str">
        <f>VLOOKUP(C16,Styles!$1:$1048576,10,FALSE)</f>
        <v>MEN'S UA ULTIMATE SHORT-SLEEVE WINDSHIRT</v>
      </c>
      <c r="F16" s="60" t="s">
        <v>192</v>
      </c>
      <c r="G16" s="60"/>
      <c r="H16" s="60" t="s">
        <v>35</v>
      </c>
      <c r="I16" s="60" t="s">
        <v>323</v>
      </c>
      <c r="J16" s="60" t="s">
        <v>12</v>
      </c>
      <c r="K16" s="60">
        <v>6</v>
      </c>
      <c r="L16" s="68" t="str">
        <f t="shared" si="0"/>
        <v/>
      </c>
      <c r="M16" s="60" t="s">
        <v>12</v>
      </c>
      <c r="N16" s="60">
        <v>6</v>
      </c>
      <c r="O16" s="68" t="str">
        <f t="shared" si="1"/>
        <v/>
      </c>
      <c r="P16" s="60" t="s">
        <v>176</v>
      </c>
      <c r="Q16" s="61" t="s">
        <v>83</v>
      </c>
      <c r="R16" s="60"/>
      <c r="S16" s="60" t="s">
        <v>174</v>
      </c>
      <c r="T16" s="53" t="s">
        <v>160</v>
      </c>
    </row>
    <row r="17" spans="1:20" s="51" customFormat="1" x14ac:dyDescent="0.25">
      <c r="A17" s="51" t="str">
        <f>VLOOKUP(C17,Styles!$1:$1048576,5,FALSE)</f>
        <v>OUTERWEAR</v>
      </c>
      <c r="B17" s="51" t="str">
        <f>VLOOKUP(C17,Styles!$1:$1048576,4,FALSE)</f>
        <v>UNDER ARMOUR</v>
      </c>
      <c r="C17" s="59">
        <v>1252003</v>
      </c>
      <c r="D17" s="51">
        <f>VLOOKUP(C17,Styles!$1:$1048576,2,FALSE)</f>
        <v>1252003</v>
      </c>
      <c r="E17" s="51" t="str">
        <f>VLOOKUP(C17,Styles!$1:$1048576,10,FALSE)</f>
        <v>MEN'S UA ULTIMATE LONG-SLEEVE WINDSHIRT</v>
      </c>
      <c r="F17" s="60" t="s">
        <v>488</v>
      </c>
      <c r="G17" s="60"/>
      <c r="H17" s="60" t="s">
        <v>322</v>
      </c>
      <c r="I17" s="60" t="s">
        <v>322</v>
      </c>
      <c r="J17" s="60" t="s">
        <v>12</v>
      </c>
      <c r="K17" s="60">
        <v>6</v>
      </c>
      <c r="L17" s="68" t="str">
        <f t="shared" si="0"/>
        <v/>
      </c>
      <c r="M17" s="60" t="s">
        <v>12</v>
      </c>
      <c r="N17" s="60">
        <v>6</v>
      </c>
      <c r="O17" s="68" t="str">
        <f t="shared" si="1"/>
        <v/>
      </c>
      <c r="P17" s="60" t="s">
        <v>176</v>
      </c>
      <c r="Q17" s="62" t="s">
        <v>75</v>
      </c>
      <c r="R17" s="60"/>
      <c r="S17" s="60" t="s">
        <v>5</v>
      </c>
      <c r="T17" s="53" t="s">
        <v>160</v>
      </c>
    </row>
    <row r="18" spans="1:20" s="51" customFormat="1" x14ac:dyDescent="0.25">
      <c r="A18" s="51" t="str">
        <f>VLOOKUP(C18,Styles!$1:$1048576,5,FALSE)</f>
        <v>OUTERWEAR</v>
      </c>
      <c r="B18" s="51" t="str">
        <f>VLOOKUP(C18,Styles!$1:$1048576,4,FALSE)</f>
        <v>UNDER ARMOUR</v>
      </c>
      <c r="C18" s="59">
        <v>1252003</v>
      </c>
      <c r="D18" s="51">
        <f>VLOOKUP(C18,Styles!$1:$1048576,2,FALSE)</f>
        <v>1252003</v>
      </c>
      <c r="E18" s="51" t="str">
        <f>VLOOKUP(C18,Styles!$1:$1048576,10,FALSE)</f>
        <v>MEN'S UA ULTIMATE LONG-SLEEVE WINDSHIRT</v>
      </c>
      <c r="F18" s="60" t="s">
        <v>499</v>
      </c>
      <c r="G18" s="60"/>
      <c r="H18" s="60" t="s">
        <v>322</v>
      </c>
      <c r="I18" s="60" t="s">
        <v>322</v>
      </c>
      <c r="J18" s="60" t="s">
        <v>12</v>
      </c>
      <c r="K18" s="60">
        <v>6</v>
      </c>
      <c r="L18" s="68" t="str">
        <f t="shared" si="0"/>
        <v/>
      </c>
      <c r="M18" s="60" t="s">
        <v>12</v>
      </c>
      <c r="N18" s="60">
        <v>6</v>
      </c>
      <c r="O18" s="68" t="str">
        <f t="shared" si="1"/>
        <v/>
      </c>
      <c r="P18" s="60" t="s">
        <v>176</v>
      </c>
      <c r="Q18" s="62" t="s">
        <v>83</v>
      </c>
      <c r="R18" s="60"/>
      <c r="S18" s="60" t="s">
        <v>174</v>
      </c>
      <c r="T18" s="53" t="s">
        <v>160</v>
      </c>
    </row>
    <row r="19" spans="1:20" s="51" customFormat="1" x14ac:dyDescent="0.25">
      <c r="A19" s="51" t="str">
        <f>VLOOKUP(C19,Styles!$1:$1048576,5,FALSE)</f>
        <v>OUTERWEAR</v>
      </c>
      <c r="B19" s="51" t="str">
        <f>VLOOKUP(C19,Styles!$1:$1048576,4,FALSE)</f>
        <v>UNDER ARMOUR</v>
      </c>
      <c r="C19" s="59">
        <v>1252003</v>
      </c>
      <c r="D19" s="51">
        <f>VLOOKUP(C19,Styles!$1:$1048576,2,FALSE)</f>
        <v>1252003</v>
      </c>
      <c r="E19" s="51" t="str">
        <f>VLOOKUP(C19,Styles!$1:$1048576,10,FALSE)</f>
        <v>MEN'S UA ULTIMATE LONG-SLEEVE WINDSHIRT</v>
      </c>
      <c r="F19" s="60" t="s">
        <v>489</v>
      </c>
      <c r="G19" s="60"/>
      <c r="H19" s="60" t="s">
        <v>322</v>
      </c>
      <c r="I19" s="60" t="s">
        <v>322</v>
      </c>
      <c r="J19" s="60" t="s">
        <v>12</v>
      </c>
      <c r="K19" s="60">
        <v>6</v>
      </c>
      <c r="L19" s="68" t="str">
        <f t="shared" si="0"/>
        <v/>
      </c>
      <c r="M19" s="60" t="s">
        <v>12</v>
      </c>
      <c r="N19" s="60">
        <v>6</v>
      </c>
      <c r="O19" s="68" t="str">
        <f t="shared" si="1"/>
        <v/>
      </c>
      <c r="P19" s="60" t="s">
        <v>176</v>
      </c>
      <c r="Q19" s="62" t="s">
        <v>77</v>
      </c>
      <c r="R19" s="60"/>
      <c r="S19" s="60" t="s">
        <v>7</v>
      </c>
      <c r="T19" s="53" t="s">
        <v>160</v>
      </c>
    </row>
    <row r="20" spans="1:20" s="51" customFormat="1" x14ac:dyDescent="0.25">
      <c r="A20" s="51" t="str">
        <f>VLOOKUP(C20,Styles!$1:$1048576,5,FALSE)</f>
        <v>OUTERWEAR</v>
      </c>
      <c r="B20" s="51" t="str">
        <f>VLOOKUP(C20,Styles!$1:$1048576,4,FALSE)</f>
        <v>UNDER ARMOUR</v>
      </c>
      <c r="C20" s="59">
        <v>1252003</v>
      </c>
      <c r="D20" s="51">
        <f>VLOOKUP(C20,Styles!$1:$1048576,2,FALSE)</f>
        <v>1252003</v>
      </c>
      <c r="E20" s="51" t="str">
        <f>VLOOKUP(C20,Styles!$1:$1048576,10,FALSE)</f>
        <v>MEN'S UA ULTIMATE LONG-SLEEVE WINDSHIRT</v>
      </c>
      <c r="F20" s="60" t="s">
        <v>493</v>
      </c>
      <c r="G20" s="60"/>
      <c r="H20" s="60" t="s">
        <v>322</v>
      </c>
      <c r="I20" s="60" t="s">
        <v>322</v>
      </c>
      <c r="J20" s="60" t="s">
        <v>12</v>
      </c>
      <c r="K20" s="60">
        <v>6</v>
      </c>
      <c r="L20" s="68" t="str">
        <f t="shared" si="0"/>
        <v/>
      </c>
      <c r="M20" s="60" t="s">
        <v>12</v>
      </c>
      <c r="N20" s="60">
        <v>6</v>
      </c>
      <c r="O20" s="68" t="str">
        <f t="shared" si="1"/>
        <v/>
      </c>
      <c r="P20" s="60" t="s">
        <v>176</v>
      </c>
      <c r="Q20" s="61" t="s">
        <v>84</v>
      </c>
      <c r="R20" s="60"/>
      <c r="S20" s="60" t="s">
        <v>13</v>
      </c>
      <c r="T20" s="53" t="s">
        <v>160</v>
      </c>
    </row>
    <row r="21" spans="1:20" s="51" customFormat="1" x14ac:dyDescent="0.25">
      <c r="A21" s="51" t="str">
        <f>VLOOKUP(C21,Styles!$1:$1048576,5,FALSE)</f>
        <v>BAGS</v>
      </c>
      <c r="B21" s="51" t="str">
        <f>VLOOKUP(C21,Styles!$1:$1048576,4,FALSE)</f>
        <v>UNDER ARMOUR</v>
      </c>
      <c r="C21" s="59">
        <v>1256394</v>
      </c>
      <c r="D21" s="51">
        <f>VLOOKUP(C21,Styles!$1:$1048576,2,FALSE)</f>
        <v>1256394</v>
      </c>
      <c r="E21" s="51" t="str">
        <f>VLOOKUP(C21,Styles!$1:$1048576,10,FALSE)</f>
        <v>UA PACKABLE DUFFEL</v>
      </c>
      <c r="F21" s="60" t="s">
        <v>654</v>
      </c>
      <c r="G21" s="60"/>
      <c r="H21" s="60" t="s">
        <v>35</v>
      </c>
      <c r="I21" s="60" t="s">
        <v>35</v>
      </c>
      <c r="J21" s="60" t="s">
        <v>171</v>
      </c>
      <c r="K21" s="60">
        <v>1</v>
      </c>
      <c r="L21" s="68" t="str">
        <f t="shared" si="0"/>
        <v/>
      </c>
      <c r="M21" s="60" t="s">
        <v>171</v>
      </c>
      <c r="N21" s="60">
        <v>1</v>
      </c>
      <c r="O21" s="68" t="str">
        <f t="shared" si="1"/>
        <v/>
      </c>
      <c r="P21" s="60" t="s">
        <v>176</v>
      </c>
      <c r="Q21" s="62" t="s">
        <v>75</v>
      </c>
      <c r="R21" s="60"/>
      <c r="S21" s="60" t="s">
        <v>5</v>
      </c>
      <c r="T21" s="53" t="s">
        <v>160</v>
      </c>
    </row>
    <row r="22" spans="1:20" s="51" customFormat="1" x14ac:dyDescent="0.25">
      <c r="A22" s="51" t="str">
        <f>VLOOKUP(C22,Styles!$1:$1048576,5,FALSE)</f>
        <v>BAGS</v>
      </c>
      <c r="B22" s="51" t="str">
        <f>VLOOKUP(C22,Styles!$1:$1048576,4,FALSE)</f>
        <v>UNDER ARMOUR</v>
      </c>
      <c r="C22" s="59">
        <v>1256394</v>
      </c>
      <c r="D22" s="51">
        <f>VLOOKUP(C22,Styles!$1:$1048576,2,FALSE)</f>
        <v>1256394</v>
      </c>
      <c r="E22" s="51" t="str">
        <f>VLOOKUP(C22,Styles!$1:$1048576,10,FALSE)</f>
        <v>UA PACKABLE DUFFEL</v>
      </c>
      <c r="F22" s="60" t="s">
        <v>198</v>
      </c>
      <c r="G22" s="60"/>
      <c r="H22" s="60" t="s">
        <v>35</v>
      </c>
      <c r="I22" s="60" t="s">
        <v>35</v>
      </c>
      <c r="J22" s="60" t="s">
        <v>171</v>
      </c>
      <c r="K22" s="60">
        <v>1</v>
      </c>
      <c r="L22" s="68" t="str">
        <f t="shared" si="0"/>
        <v/>
      </c>
      <c r="M22" s="60" t="s">
        <v>171</v>
      </c>
      <c r="N22" s="60">
        <v>1</v>
      </c>
      <c r="O22" s="68" t="str">
        <f t="shared" si="1"/>
        <v/>
      </c>
      <c r="P22" s="60" t="s">
        <v>176</v>
      </c>
      <c r="Q22" s="62" t="s">
        <v>85</v>
      </c>
      <c r="R22" s="60"/>
      <c r="S22" s="60" t="s">
        <v>14</v>
      </c>
      <c r="T22" s="53" t="s">
        <v>160</v>
      </c>
    </row>
    <row r="23" spans="1:20" s="51" customFormat="1" x14ac:dyDescent="0.25">
      <c r="A23" s="51" t="str">
        <f>VLOOKUP(C23,Styles!$1:$1048576,5,FALSE)</f>
        <v>BAGS</v>
      </c>
      <c r="B23" s="51" t="str">
        <f>VLOOKUP(C23,Styles!$1:$1048576,4,FALSE)</f>
        <v>UNDER ARMOUR</v>
      </c>
      <c r="C23" s="59">
        <v>1256394</v>
      </c>
      <c r="D23" s="51">
        <f>VLOOKUP(C23,Styles!$1:$1048576,2,FALSE)</f>
        <v>1256394</v>
      </c>
      <c r="E23" s="51" t="str">
        <f>VLOOKUP(C23,Styles!$1:$1048576,10,FALSE)</f>
        <v>UA PACKABLE DUFFEL</v>
      </c>
      <c r="F23" s="60" t="s">
        <v>199</v>
      </c>
      <c r="G23" s="60"/>
      <c r="H23" s="60" t="s">
        <v>35</v>
      </c>
      <c r="I23" s="60" t="s">
        <v>35</v>
      </c>
      <c r="J23" s="60" t="s">
        <v>171</v>
      </c>
      <c r="K23" s="60">
        <v>1</v>
      </c>
      <c r="L23" s="68" t="str">
        <f t="shared" si="0"/>
        <v/>
      </c>
      <c r="M23" s="60" t="s">
        <v>171</v>
      </c>
      <c r="N23" s="60">
        <v>1</v>
      </c>
      <c r="O23" s="68" t="str">
        <f t="shared" si="1"/>
        <v/>
      </c>
      <c r="P23" s="60" t="s">
        <v>176</v>
      </c>
      <c r="Q23" s="61" t="s">
        <v>80</v>
      </c>
      <c r="R23" s="60"/>
      <c r="S23" s="60" t="s">
        <v>10</v>
      </c>
      <c r="T23" s="53" t="s">
        <v>160</v>
      </c>
    </row>
    <row r="24" spans="1:20" s="51" customFormat="1" x14ac:dyDescent="0.25">
      <c r="A24" s="51" t="str">
        <f>VLOOKUP(C24,Styles!$1:$1048576,5,FALSE)</f>
        <v>FLEECE</v>
      </c>
      <c r="B24" s="51" t="str">
        <f>VLOOKUP(C24,Styles!$1:$1048576,4,FALSE)</f>
        <v>UNDER ARMOUR</v>
      </c>
      <c r="C24" s="59">
        <v>1258826</v>
      </c>
      <c r="D24" s="51">
        <f>VLOOKUP(C24,Styles!$1:$1048576,2,FALSE)</f>
        <v>1258826</v>
      </c>
      <c r="E24" s="51" t="str">
        <f>VLOOKUP(C24,Styles!$1:$1048576,10,FALSE)</f>
        <v>LADIES' UA STORM® ARMOUR® FLEECE HOODY</v>
      </c>
      <c r="F24" s="60" t="s">
        <v>488</v>
      </c>
      <c r="G24" s="60"/>
      <c r="H24" s="60" t="s">
        <v>322</v>
      </c>
      <c r="I24" s="60" t="s">
        <v>322</v>
      </c>
      <c r="J24" s="60" t="s">
        <v>16</v>
      </c>
      <c r="K24" s="60">
        <v>6</v>
      </c>
      <c r="L24" s="68" t="str">
        <f t="shared" si="0"/>
        <v/>
      </c>
      <c r="M24" s="60" t="s">
        <v>16</v>
      </c>
      <c r="N24" s="60">
        <v>6</v>
      </c>
      <c r="O24" s="68" t="str">
        <f t="shared" si="1"/>
        <v/>
      </c>
      <c r="P24" s="60" t="s">
        <v>176</v>
      </c>
      <c r="Q24" s="62" t="s">
        <v>75</v>
      </c>
      <c r="R24" s="60"/>
      <c r="S24" s="60" t="s">
        <v>5</v>
      </c>
      <c r="T24" s="53" t="s">
        <v>160</v>
      </c>
    </row>
    <row r="25" spans="1:20" s="51" customFormat="1" x14ac:dyDescent="0.25">
      <c r="A25" s="51" t="str">
        <f>VLOOKUP(C25,Styles!$1:$1048576,5,FALSE)</f>
        <v>FLEECE</v>
      </c>
      <c r="B25" s="51" t="str">
        <f>VLOOKUP(C25,Styles!$1:$1048576,4,FALSE)</f>
        <v>UNDER ARMOUR</v>
      </c>
      <c r="C25" s="59">
        <v>1258826</v>
      </c>
      <c r="D25" s="51">
        <f>VLOOKUP(C25,Styles!$1:$1048576,2,FALSE)</f>
        <v>1258826</v>
      </c>
      <c r="E25" s="51" t="str">
        <f>VLOOKUP(C25,Styles!$1:$1048576,10,FALSE)</f>
        <v>LADIES' UA STORM® ARMOUR® FLEECE HOODY</v>
      </c>
      <c r="F25" s="60" t="s">
        <v>515</v>
      </c>
      <c r="G25" s="60"/>
      <c r="H25" s="60" t="s">
        <v>322</v>
      </c>
      <c r="I25" s="60" t="s">
        <v>322</v>
      </c>
      <c r="J25" s="60" t="s">
        <v>16</v>
      </c>
      <c r="K25" s="60">
        <v>6</v>
      </c>
      <c r="L25" s="68" t="str">
        <f t="shared" si="0"/>
        <v/>
      </c>
      <c r="M25" s="60" t="s">
        <v>16</v>
      </c>
      <c r="N25" s="60">
        <v>6</v>
      </c>
      <c r="O25" s="68" t="str">
        <f t="shared" si="1"/>
        <v/>
      </c>
      <c r="P25" s="60" t="s">
        <v>176</v>
      </c>
      <c r="Q25" s="62"/>
      <c r="R25" s="60"/>
      <c r="S25" s="60" t="s">
        <v>10</v>
      </c>
      <c r="T25" s="53" t="s">
        <v>160</v>
      </c>
    </row>
    <row r="26" spans="1:20" s="51" customFormat="1" x14ac:dyDescent="0.25">
      <c r="A26" s="51" t="str">
        <f>VLOOKUP(C26,Styles!$1:$1048576,5,FALSE)</f>
        <v>FLEECE</v>
      </c>
      <c r="B26" s="51" t="str">
        <f>VLOOKUP(C26,Styles!$1:$1048576,4,FALSE)</f>
        <v>UNDER ARMOUR</v>
      </c>
      <c r="C26" s="59">
        <v>1258826</v>
      </c>
      <c r="D26" s="51">
        <f>VLOOKUP(C26,Styles!$1:$1048576,2,FALSE)</f>
        <v>1258826</v>
      </c>
      <c r="E26" s="51" t="str">
        <f>VLOOKUP(C26,Styles!$1:$1048576,10,FALSE)</f>
        <v>LADIES' UA STORM® ARMOUR® FLEECE HOODY</v>
      </c>
      <c r="F26" s="60" t="s">
        <v>489</v>
      </c>
      <c r="G26" s="60"/>
      <c r="H26" s="60" t="s">
        <v>322</v>
      </c>
      <c r="I26" s="60" t="s">
        <v>322</v>
      </c>
      <c r="J26" s="60" t="s">
        <v>16</v>
      </c>
      <c r="K26" s="60">
        <v>6</v>
      </c>
      <c r="L26" s="68" t="str">
        <f t="shared" si="0"/>
        <v/>
      </c>
      <c r="M26" s="60" t="s">
        <v>16</v>
      </c>
      <c r="N26" s="60">
        <v>6</v>
      </c>
      <c r="O26" s="68" t="str">
        <f t="shared" si="1"/>
        <v/>
      </c>
      <c r="P26" s="60" t="s">
        <v>176</v>
      </c>
      <c r="Q26" s="62" t="s">
        <v>77</v>
      </c>
      <c r="R26" s="60"/>
      <c r="S26" s="60" t="s">
        <v>7</v>
      </c>
      <c r="T26" s="53" t="s">
        <v>160</v>
      </c>
    </row>
    <row r="27" spans="1:20" s="51" customFormat="1" x14ac:dyDescent="0.25">
      <c r="A27" s="51" t="str">
        <f>VLOOKUP(C27,Styles!$1:$1048576,5,FALSE)</f>
        <v>FLEECE</v>
      </c>
      <c r="B27" s="51" t="str">
        <f>VLOOKUP(C27,Styles!$1:$1048576,4,FALSE)</f>
        <v>UNDER ARMOUR</v>
      </c>
      <c r="C27" s="59">
        <v>1258826</v>
      </c>
      <c r="D27" s="51">
        <f>VLOOKUP(C27,Styles!$1:$1048576,2,FALSE)</f>
        <v>1258826</v>
      </c>
      <c r="E27" s="51" t="str">
        <f>VLOOKUP(C27,Styles!$1:$1048576,10,FALSE)</f>
        <v>LADIES' UA STORM® ARMOUR® FLEECE HOODY</v>
      </c>
      <c r="F27" s="60" t="s">
        <v>490</v>
      </c>
      <c r="G27" s="60"/>
      <c r="H27" s="60" t="s">
        <v>322</v>
      </c>
      <c r="I27" s="60" t="s">
        <v>322</v>
      </c>
      <c r="J27" s="60" t="s">
        <v>16</v>
      </c>
      <c r="K27" s="60">
        <v>6</v>
      </c>
      <c r="L27" s="68" t="str">
        <f t="shared" si="0"/>
        <v/>
      </c>
      <c r="M27" s="60" t="s">
        <v>16</v>
      </c>
      <c r="N27" s="60">
        <v>6</v>
      </c>
      <c r="O27" s="68" t="str">
        <f t="shared" si="1"/>
        <v/>
      </c>
      <c r="P27" s="60" t="s">
        <v>176</v>
      </c>
      <c r="Q27" s="61" t="s">
        <v>78</v>
      </c>
      <c r="R27" s="60"/>
      <c r="S27" s="60" t="s">
        <v>8</v>
      </c>
      <c r="T27" s="53" t="s">
        <v>160</v>
      </c>
    </row>
    <row r="28" spans="1:20" s="51" customFormat="1" x14ac:dyDescent="0.25">
      <c r="A28" s="51" t="str">
        <f>VLOOKUP(C28,Styles!$1:$1048576,5,FALSE)</f>
        <v>FLEECE</v>
      </c>
      <c r="B28" s="51" t="str">
        <f>VLOOKUP(C28,Styles!$1:$1048576,4,FALSE)</f>
        <v>UNDER ARMOUR</v>
      </c>
      <c r="C28" s="59">
        <v>1258826</v>
      </c>
      <c r="D28" s="51">
        <f>VLOOKUP(C28,Styles!$1:$1048576,2,FALSE)</f>
        <v>1258826</v>
      </c>
      <c r="E28" s="51" t="str">
        <f>VLOOKUP(C28,Styles!$1:$1048576,10,FALSE)</f>
        <v>LADIES' UA STORM® ARMOUR® FLEECE HOODY</v>
      </c>
      <c r="F28" s="60" t="s">
        <v>516</v>
      </c>
      <c r="G28" s="60"/>
      <c r="H28" s="60" t="s">
        <v>322</v>
      </c>
      <c r="I28" s="60" t="s">
        <v>322</v>
      </c>
      <c r="J28" s="60" t="s">
        <v>16</v>
      </c>
      <c r="K28" s="60">
        <v>6</v>
      </c>
      <c r="L28" s="68" t="str">
        <f t="shared" si="0"/>
        <v/>
      </c>
      <c r="M28" s="60" t="s">
        <v>16</v>
      </c>
      <c r="N28" s="60">
        <v>6</v>
      </c>
      <c r="O28" s="68" t="str">
        <f t="shared" si="1"/>
        <v/>
      </c>
      <c r="P28" s="60" t="s">
        <v>176</v>
      </c>
      <c r="Q28" s="62"/>
      <c r="R28" s="60"/>
      <c r="S28" s="60" t="s">
        <v>10</v>
      </c>
      <c r="T28" s="53" t="s">
        <v>160</v>
      </c>
    </row>
    <row r="29" spans="1:20" s="51" customFormat="1" x14ac:dyDescent="0.25">
      <c r="A29" s="51" t="str">
        <f>VLOOKUP(C29,Styles!$1:$1048576,5,FALSE)</f>
        <v>FLEECE</v>
      </c>
      <c r="B29" s="51" t="str">
        <f>VLOOKUP(C29,Styles!$1:$1048576,4,FALSE)</f>
        <v>UNDER ARMOUR</v>
      </c>
      <c r="C29" s="59">
        <v>1258826</v>
      </c>
      <c r="D29" s="51">
        <f>VLOOKUP(C29,Styles!$1:$1048576,2,FALSE)</f>
        <v>1258826</v>
      </c>
      <c r="E29" s="51" t="str">
        <f>VLOOKUP(C29,Styles!$1:$1048576,10,FALSE)</f>
        <v>LADIES' UA STORM® ARMOUR® FLEECE HOODY</v>
      </c>
      <c r="F29" s="60" t="s">
        <v>493</v>
      </c>
      <c r="G29" s="60"/>
      <c r="H29" s="60" t="s">
        <v>322</v>
      </c>
      <c r="I29" s="60" t="s">
        <v>322</v>
      </c>
      <c r="J29" s="60" t="s">
        <v>16</v>
      </c>
      <c r="K29" s="60">
        <v>6</v>
      </c>
      <c r="L29" s="68" t="str">
        <f t="shared" si="0"/>
        <v/>
      </c>
      <c r="M29" s="60" t="s">
        <v>16</v>
      </c>
      <c r="N29" s="60">
        <v>6</v>
      </c>
      <c r="O29" s="68" t="str">
        <f t="shared" si="1"/>
        <v/>
      </c>
      <c r="P29" s="60" t="s">
        <v>176</v>
      </c>
      <c r="Q29" s="62" t="s">
        <v>84</v>
      </c>
      <c r="R29" s="60"/>
      <c r="S29" s="60" t="s">
        <v>13</v>
      </c>
      <c r="T29" s="53" t="s">
        <v>160</v>
      </c>
    </row>
    <row r="30" spans="1:20" s="51" customFormat="1" x14ac:dyDescent="0.25">
      <c r="A30" s="51" t="str">
        <f>VLOOKUP(C30,Styles!$1:$1048576,5,FALSE)</f>
        <v>FLEECE</v>
      </c>
      <c r="B30" s="51" t="str">
        <f>VLOOKUP(C30,Styles!$1:$1048576,4,FALSE)</f>
        <v>UNDER ARMOUR</v>
      </c>
      <c r="C30" s="59">
        <v>1259080</v>
      </c>
      <c r="D30" s="51">
        <f>VLOOKUP(C30,Styles!$1:$1048576,2,FALSE)</f>
        <v>1259080</v>
      </c>
      <c r="E30" s="51" t="str">
        <f>VLOOKUP(C30,Styles!$1:$1048576,10,FALSE)</f>
        <v>MEN'S UA STORM® ARMOUR® FLEECE HOODY</v>
      </c>
      <c r="F30" s="60" t="s">
        <v>488</v>
      </c>
      <c r="G30" s="60"/>
      <c r="H30" s="60" t="s">
        <v>322</v>
      </c>
      <c r="I30" s="60" t="s">
        <v>322</v>
      </c>
      <c r="J30" s="60" t="s">
        <v>17</v>
      </c>
      <c r="K30" s="60">
        <v>7</v>
      </c>
      <c r="L30" s="68" t="str">
        <f t="shared" si="0"/>
        <v/>
      </c>
      <c r="M30" s="60" t="s">
        <v>17</v>
      </c>
      <c r="N30" s="60">
        <v>7</v>
      </c>
      <c r="O30" s="68" t="str">
        <f t="shared" si="1"/>
        <v/>
      </c>
      <c r="P30" s="60" t="s">
        <v>176</v>
      </c>
      <c r="Q30" s="62" t="s">
        <v>75</v>
      </c>
      <c r="R30" s="60"/>
      <c r="S30" s="60" t="s">
        <v>5</v>
      </c>
      <c r="T30" s="53" t="s">
        <v>160</v>
      </c>
    </row>
    <row r="31" spans="1:20" s="51" customFormat="1" x14ac:dyDescent="0.25">
      <c r="A31" s="51" t="str">
        <f>VLOOKUP(C31,Styles!$1:$1048576,5,FALSE)</f>
        <v>FLEECE</v>
      </c>
      <c r="B31" s="51" t="str">
        <f>VLOOKUP(C31,Styles!$1:$1048576,4,FALSE)</f>
        <v>UNDER ARMOUR</v>
      </c>
      <c r="C31" s="59">
        <v>1259080</v>
      </c>
      <c r="D31" s="51">
        <f>VLOOKUP(C31,Styles!$1:$1048576,2,FALSE)</f>
        <v>1259080</v>
      </c>
      <c r="E31" s="51" t="str">
        <f>VLOOKUP(C31,Styles!$1:$1048576,10,FALSE)</f>
        <v>MEN'S UA STORM® ARMOUR® FLEECE HOODY</v>
      </c>
      <c r="F31" s="60" t="s">
        <v>515</v>
      </c>
      <c r="G31" s="60"/>
      <c r="H31" s="60" t="s">
        <v>322</v>
      </c>
      <c r="I31" s="60" t="s">
        <v>322</v>
      </c>
      <c r="J31" s="60" t="s">
        <v>17</v>
      </c>
      <c r="K31" s="60">
        <v>7</v>
      </c>
      <c r="L31" s="68" t="str">
        <f t="shared" si="0"/>
        <v/>
      </c>
      <c r="M31" s="60" t="s">
        <v>17</v>
      </c>
      <c r="N31" s="60">
        <v>7</v>
      </c>
      <c r="O31" s="68" t="str">
        <f t="shared" si="1"/>
        <v/>
      </c>
      <c r="P31" s="60" t="s">
        <v>176</v>
      </c>
      <c r="Q31" s="62"/>
      <c r="R31" s="60"/>
      <c r="S31" s="60" t="s">
        <v>10</v>
      </c>
      <c r="T31" s="53" t="s">
        <v>160</v>
      </c>
    </row>
    <row r="32" spans="1:20" s="51" customFormat="1" x14ac:dyDescent="0.25">
      <c r="A32" s="51" t="str">
        <f>VLOOKUP(C32,Styles!$1:$1048576,5,FALSE)</f>
        <v>FLEECE</v>
      </c>
      <c r="B32" s="51" t="str">
        <f>VLOOKUP(C32,Styles!$1:$1048576,4,FALSE)</f>
        <v>UNDER ARMOUR</v>
      </c>
      <c r="C32" s="59">
        <v>1259080</v>
      </c>
      <c r="D32" s="51">
        <f>VLOOKUP(C32,Styles!$1:$1048576,2,FALSE)</f>
        <v>1259080</v>
      </c>
      <c r="E32" s="51" t="str">
        <f>VLOOKUP(C32,Styles!$1:$1048576,10,FALSE)</f>
        <v>MEN'S UA STORM® ARMOUR® FLEECE HOODY</v>
      </c>
      <c r="F32" s="60" t="s">
        <v>489</v>
      </c>
      <c r="G32" s="60"/>
      <c r="H32" s="60" t="s">
        <v>322</v>
      </c>
      <c r="I32" s="60" t="s">
        <v>322</v>
      </c>
      <c r="J32" s="60" t="s">
        <v>17</v>
      </c>
      <c r="K32" s="60">
        <v>7</v>
      </c>
      <c r="L32" s="68" t="str">
        <f t="shared" si="0"/>
        <v/>
      </c>
      <c r="M32" s="60" t="s">
        <v>17</v>
      </c>
      <c r="N32" s="60">
        <v>7</v>
      </c>
      <c r="O32" s="68" t="str">
        <f t="shared" si="1"/>
        <v/>
      </c>
      <c r="P32" s="60" t="s">
        <v>176</v>
      </c>
      <c r="Q32" s="62" t="s">
        <v>77</v>
      </c>
      <c r="R32" s="60"/>
      <c r="S32" s="60" t="s">
        <v>7</v>
      </c>
      <c r="T32" s="53" t="s">
        <v>160</v>
      </c>
    </row>
    <row r="33" spans="1:20" s="51" customFormat="1" x14ac:dyDescent="0.25">
      <c r="A33" s="51" t="str">
        <f>VLOOKUP(C33,Styles!$1:$1048576,5,FALSE)</f>
        <v>FLEECE</v>
      </c>
      <c r="B33" s="51" t="str">
        <f>VLOOKUP(C33,Styles!$1:$1048576,4,FALSE)</f>
        <v>UNDER ARMOUR</v>
      </c>
      <c r="C33" s="59">
        <v>1259080</v>
      </c>
      <c r="D33" s="51">
        <f>VLOOKUP(C33,Styles!$1:$1048576,2,FALSE)</f>
        <v>1259080</v>
      </c>
      <c r="E33" s="51" t="str">
        <f>VLOOKUP(C33,Styles!$1:$1048576,10,FALSE)</f>
        <v>MEN'S UA STORM® ARMOUR® FLEECE HOODY</v>
      </c>
      <c r="F33" s="60" t="s">
        <v>490</v>
      </c>
      <c r="G33" s="60"/>
      <c r="H33" s="60" t="s">
        <v>322</v>
      </c>
      <c r="I33" s="60" t="s">
        <v>322</v>
      </c>
      <c r="J33" s="60" t="s">
        <v>17</v>
      </c>
      <c r="K33" s="60">
        <v>7</v>
      </c>
      <c r="L33" s="68" t="str">
        <f t="shared" si="0"/>
        <v/>
      </c>
      <c r="M33" s="60" t="s">
        <v>17</v>
      </c>
      <c r="N33" s="60">
        <v>7</v>
      </c>
      <c r="O33" s="68" t="str">
        <f t="shared" si="1"/>
        <v/>
      </c>
      <c r="P33" s="60" t="s">
        <v>176</v>
      </c>
      <c r="Q33" s="62" t="s">
        <v>78</v>
      </c>
      <c r="R33" s="60"/>
      <c r="S33" s="60" t="s">
        <v>8</v>
      </c>
      <c r="T33" s="53" t="s">
        <v>160</v>
      </c>
    </row>
    <row r="34" spans="1:20" s="51" customFormat="1" x14ac:dyDescent="0.25">
      <c r="A34" s="51" t="str">
        <f>VLOOKUP(C34,Styles!$1:$1048576,5,FALSE)</f>
        <v>FLEECE</v>
      </c>
      <c r="B34" s="51" t="str">
        <f>VLOOKUP(C34,Styles!$1:$1048576,4,FALSE)</f>
        <v>UNDER ARMOUR</v>
      </c>
      <c r="C34" s="59">
        <v>1259080</v>
      </c>
      <c r="D34" s="51">
        <f>VLOOKUP(C34,Styles!$1:$1048576,2,FALSE)</f>
        <v>1259080</v>
      </c>
      <c r="E34" s="51" t="str">
        <f>VLOOKUP(C34,Styles!$1:$1048576,10,FALSE)</f>
        <v>MEN'S UA STORM® ARMOUR® FLEECE HOODY</v>
      </c>
      <c r="F34" s="60" t="s">
        <v>516</v>
      </c>
      <c r="G34" s="60"/>
      <c r="H34" s="60" t="s">
        <v>322</v>
      </c>
      <c r="I34" s="60" t="s">
        <v>322</v>
      </c>
      <c r="J34" s="60" t="s">
        <v>17</v>
      </c>
      <c r="K34" s="60">
        <v>7</v>
      </c>
      <c r="L34" s="68" t="str">
        <f t="shared" si="0"/>
        <v/>
      </c>
      <c r="M34" s="60" t="s">
        <v>17</v>
      </c>
      <c r="N34" s="60">
        <v>7</v>
      </c>
      <c r="O34" s="68" t="str">
        <f t="shared" si="1"/>
        <v/>
      </c>
      <c r="P34" s="60" t="s">
        <v>176</v>
      </c>
      <c r="Q34" s="62"/>
      <c r="R34" s="60"/>
      <c r="S34" s="60" t="s">
        <v>10</v>
      </c>
      <c r="T34" s="53" t="s">
        <v>160</v>
      </c>
    </row>
    <row r="35" spans="1:20" s="51" customFormat="1" x14ac:dyDescent="0.25">
      <c r="A35" s="51" t="str">
        <f>VLOOKUP(C35,Styles!$1:$1048576,5,FALSE)</f>
        <v>FLEECE</v>
      </c>
      <c r="B35" s="51" t="str">
        <f>VLOOKUP(C35,Styles!$1:$1048576,4,FALSE)</f>
        <v>UNDER ARMOUR</v>
      </c>
      <c r="C35" s="59">
        <v>1259080</v>
      </c>
      <c r="D35" s="51">
        <f>VLOOKUP(C35,Styles!$1:$1048576,2,FALSE)</f>
        <v>1259080</v>
      </c>
      <c r="E35" s="51" t="str">
        <f>VLOOKUP(C35,Styles!$1:$1048576,10,FALSE)</f>
        <v>MEN'S UA STORM® ARMOUR® FLEECE HOODY</v>
      </c>
      <c r="F35" s="60" t="s">
        <v>493</v>
      </c>
      <c r="G35" s="60"/>
      <c r="H35" s="60" t="s">
        <v>322</v>
      </c>
      <c r="I35" s="60" t="s">
        <v>322</v>
      </c>
      <c r="J35" s="60" t="s">
        <v>17</v>
      </c>
      <c r="K35" s="60">
        <v>7</v>
      </c>
      <c r="L35" s="68" t="str">
        <f t="shared" si="0"/>
        <v/>
      </c>
      <c r="M35" s="60" t="s">
        <v>17</v>
      </c>
      <c r="N35" s="60">
        <v>7</v>
      </c>
      <c r="O35" s="68" t="str">
        <f t="shared" si="1"/>
        <v/>
      </c>
      <c r="P35" s="60" t="s">
        <v>176</v>
      </c>
      <c r="Q35" s="62" t="s">
        <v>84</v>
      </c>
      <c r="R35" s="60"/>
      <c r="S35" s="60" t="s">
        <v>13</v>
      </c>
      <c r="T35" s="53" t="s">
        <v>160</v>
      </c>
    </row>
    <row r="36" spans="1:20" s="51" customFormat="1" x14ac:dyDescent="0.25">
      <c r="A36" s="51" t="str">
        <f>VLOOKUP(C36,Styles!$1:$1048576,5,FALSE)</f>
        <v>WOVENS</v>
      </c>
      <c r="B36" s="51" t="str">
        <f>VLOOKUP(C36,Styles!$1:$1048576,4,FALSE)</f>
        <v>UNDER ARMOUR</v>
      </c>
      <c r="C36" s="59">
        <v>1259095</v>
      </c>
      <c r="D36" s="51">
        <f>VLOOKUP(C36,Styles!$1:$1048576,2,FALSE)</f>
        <v>1259095</v>
      </c>
      <c r="E36" s="51" t="str">
        <f>VLOOKUP(C36,Styles!$1:$1048576,10,FALSE)</f>
        <v>MEN'S UA ULTIMATE SHORT-SLEEVE BUTTONDOWN</v>
      </c>
      <c r="F36" s="60" t="s">
        <v>488</v>
      </c>
      <c r="G36" s="60"/>
      <c r="H36" s="60" t="s">
        <v>123</v>
      </c>
      <c r="I36" s="60" t="s">
        <v>123</v>
      </c>
      <c r="J36" s="60" t="s">
        <v>17</v>
      </c>
      <c r="K36" s="60">
        <v>7</v>
      </c>
      <c r="L36" s="68">
        <f t="shared" si="0"/>
        <v>7</v>
      </c>
      <c r="M36" s="60" t="s">
        <v>17</v>
      </c>
      <c r="N36" s="60">
        <v>7</v>
      </c>
      <c r="O36" s="68">
        <f t="shared" si="1"/>
        <v>7</v>
      </c>
      <c r="P36" s="60" t="s">
        <v>176</v>
      </c>
      <c r="Q36" s="62" t="s">
        <v>75</v>
      </c>
      <c r="R36" s="60"/>
      <c r="S36" s="60" t="s">
        <v>5</v>
      </c>
      <c r="T36" s="53" t="s">
        <v>160</v>
      </c>
    </row>
    <row r="37" spans="1:20" s="51" customFormat="1" x14ac:dyDescent="0.25">
      <c r="A37" s="51" t="str">
        <f>VLOOKUP(C37,Styles!$1:$1048576,5,FALSE)</f>
        <v>WOVENS</v>
      </c>
      <c r="B37" s="51" t="str">
        <f>VLOOKUP(C37,Styles!$1:$1048576,4,FALSE)</f>
        <v>UNDER ARMOUR</v>
      </c>
      <c r="C37" s="59">
        <v>1259095</v>
      </c>
      <c r="D37" s="51">
        <f>VLOOKUP(C37,Styles!$1:$1048576,2,FALSE)</f>
        <v>1259095</v>
      </c>
      <c r="E37" s="51" t="str">
        <f>VLOOKUP(C37,Styles!$1:$1048576,10,FALSE)</f>
        <v>MEN'S UA ULTIMATE SHORT-SLEEVE BUTTONDOWN</v>
      </c>
      <c r="F37" s="60" t="s">
        <v>499</v>
      </c>
      <c r="G37" s="60"/>
      <c r="H37" s="60" t="s">
        <v>123</v>
      </c>
      <c r="I37" s="60" t="s">
        <v>123</v>
      </c>
      <c r="J37" s="60" t="s">
        <v>17</v>
      </c>
      <c r="K37" s="60">
        <v>7</v>
      </c>
      <c r="L37" s="68">
        <f t="shared" si="0"/>
        <v>7</v>
      </c>
      <c r="M37" s="60" t="s">
        <v>17</v>
      </c>
      <c r="N37" s="60">
        <v>7</v>
      </c>
      <c r="O37" s="68">
        <f t="shared" si="1"/>
        <v>7</v>
      </c>
      <c r="P37" s="60" t="s">
        <v>176</v>
      </c>
      <c r="Q37" s="62" t="s">
        <v>83</v>
      </c>
      <c r="R37" s="60"/>
      <c r="S37" s="60" t="s">
        <v>174</v>
      </c>
      <c r="T37" s="53" t="s">
        <v>160</v>
      </c>
    </row>
    <row r="38" spans="1:20" s="51" customFormat="1" x14ac:dyDescent="0.25">
      <c r="A38" s="51" t="str">
        <f>VLOOKUP(C38,Styles!$1:$1048576,5,FALSE)</f>
        <v>WOVENS</v>
      </c>
      <c r="B38" s="51" t="str">
        <f>VLOOKUP(C38,Styles!$1:$1048576,4,FALSE)</f>
        <v>UNDER ARMOUR</v>
      </c>
      <c r="C38" s="59">
        <v>1259095</v>
      </c>
      <c r="D38" s="51">
        <f>VLOOKUP(C38,Styles!$1:$1048576,2,FALSE)</f>
        <v>1259095</v>
      </c>
      <c r="E38" s="51" t="str">
        <f>VLOOKUP(C38,Styles!$1:$1048576,10,FALSE)</f>
        <v>MEN'S UA ULTIMATE SHORT-SLEEVE BUTTONDOWN</v>
      </c>
      <c r="F38" s="60" t="s">
        <v>489</v>
      </c>
      <c r="G38" s="60"/>
      <c r="H38" s="60" t="s">
        <v>123</v>
      </c>
      <c r="I38" s="60" t="s">
        <v>123</v>
      </c>
      <c r="J38" s="60" t="s">
        <v>17</v>
      </c>
      <c r="K38" s="60">
        <v>7</v>
      </c>
      <c r="L38" s="68">
        <f t="shared" si="0"/>
        <v>7</v>
      </c>
      <c r="M38" s="60" t="s">
        <v>17</v>
      </c>
      <c r="N38" s="60">
        <v>7</v>
      </c>
      <c r="O38" s="68">
        <f t="shared" si="1"/>
        <v>7</v>
      </c>
      <c r="P38" s="60" t="s">
        <v>176</v>
      </c>
      <c r="Q38" s="62" t="s">
        <v>77</v>
      </c>
      <c r="R38" s="60"/>
      <c r="S38" s="60" t="s">
        <v>7</v>
      </c>
      <c r="T38" s="53" t="s">
        <v>160</v>
      </c>
    </row>
    <row r="39" spans="1:20" s="51" customFormat="1" x14ac:dyDescent="0.25">
      <c r="A39" s="51" t="str">
        <f>VLOOKUP(C39,Styles!$1:$1048576,5,FALSE)</f>
        <v>WOVENS</v>
      </c>
      <c r="B39" s="51" t="str">
        <f>VLOOKUP(C39,Styles!$1:$1048576,4,FALSE)</f>
        <v>UNDER ARMOUR</v>
      </c>
      <c r="C39" s="59">
        <v>1259095</v>
      </c>
      <c r="D39" s="51">
        <f>VLOOKUP(C39,Styles!$1:$1048576,2,FALSE)</f>
        <v>1259095</v>
      </c>
      <c r="E39" s="51" t="str">
        <f>VLOOKUP(C39,Styles!$1:$1048576,10,FALSE)</f>
        <v>MEN'S UA ULTIMATE SHORT-SLEEVE BUTTONDOWN</v>
      </c>
      <c r="F39" s="60" t="s">
        <v>493</v>
      </c>
      <c r="G39" s="60"/>
      <c r="H39" s="60" t="s">
        <v>123</v>
      </c>
      <c r="I39" s="60" t="s">
        <v>123</v>
      </c>
      <c r="J39" s="60" t="s">
        <v>17</v>
      </c>
      <c r="K39" s="60">
        <v>7</v>
      </c>
      <c r="L39" s="68">
        <f t="shared" si="0"/>
        <v>7</v>
      </c>
      <c r="M39" s="60" t="s">
        <v>17</v>
      </c>
      <c r="N39" s="60">
        <v>7</v>
      </c>
      <c r="O39" s="68">
        <f t="shared" si="1"/>
        <v>7</v>
      </c>
      <c r="P39" s="60" t="s">
        <v>176</v>
      </c>
      <c r="Q39" s="62" t="s">
        <v>84</v>
      </c>
      <c r="R39" s="60"/>
      <c r="S39" s="60" t="s">
        <v>13</v>
      </c>
      <c r="T39" s="53" t="s">
        <v>160</v>
      </c>
    </row>
    <row r="40" spans="1:20" s="51" customFormat="1" x14ac:dyDescent="0.25">
      <c r="A40" s="51" t="str">
        <f>VLOOKUP(C40,Styles!$1:$1048576,5,FALSE)</f>
        <v>WOVENS</v>
      </c>
      <c r="B40" s="51" t="str">
        <f>VLOOKUP(C40,Styles!$1:$1048576,4,FALSE)</f>
        <v>UNDER ARMOUR</v>
      </c>
      <c r="C40" s="59">
        <v>1259096</v>
      </c>
      <c r="D40" s="51">
        <f>VLOOKUP(C40,Styles!$1:$1048576,2,FALSE)</f>
        <v>1259096</v>
      </c>
      <c r="E40" s="51" t="str">
        <f>VLOOKUP(C40,Styles!$1:$1048576,10,FALSE)</f>
        <v>MEN'S UA ULTIMATE LONG-SLEEVE BUTTONDOWN</v>
      </c>
      <c r="F40" s="60" t="s">
        <v>488</v>
      </c>
      <c r="G40" s="60"/>
      <c r="H40" s="60" t="s">
        <v>123</v>
      </c>
      <c r="I40" s="60" t="s">
        <v>123</v>
      </c>
      <c r="J40" s="60" t="s">
        <v>12</v>
      </c>
      <c r="K40" s="60">
        <v>6</v>
      </c>
      <c r="L40" s="68">
        <f t="shared" si="0"/>
        <v>6</v>
      </c>
      <c r="M40" s="60" t="s">
        <v>12</v>
      </c>
      <c r="N40" s="60">
        <v>6</v>
      </c>
      <c r="O40" s="68">
        <f t="shared" si="1"/>
        <v>6</v>
      </c>
      <c r="P40" s="60" t="s">
        <v>176</v>
      </c>
      <c r="Q40" s="62" t="s">
        <v>75</v>
      </c>
      <c r="R40" s="60"/>
      <c r="S40" s="60" t="s">
        <v>5</v>
      </c>
      <c r="T40" s="53" t="s">
        <v>160</v>
      </c>
    </row>
    <row r="41" spans="1:20" s="51" customFormat="1" x14ac:dyDescent="0.25">
      <c r="A41" s="51" t="str">
        <f>VLOOKUP(C41,Styles!$1:$1048576,5,FALSE)</f>
        <v>WOVENS</v>
      </c>
      <c r="B41" s="51" t="str">
        <f>VLOOKUP(C41,Styles!$1:$1048576,4,FALSE)</f>
        <v>UNDER ARMOUR</v>
      </c>
      <c r="C41" s="59">
        <v>1259096</v>
      </c>
      <c r="D41" s="51">
        <f>VLOOKUP(C41,Styles!$1:$1048576,2,FALSE)</f>
        <v>1259096</v>
      </c>
      <c r="E41" s="51" t="str">
        <f>VLOOKUP(C41,Styles!$1:$1048576,10,FALSE)</f>
        <v>MEN'S UA ULTIMATE LONG-SLEEVE BUTTONDOWN</v>
      </c>
      <c r="F41" s="60" t="s">
        <v>499</v>
      </c>
      <c r="G41" s="60"/>
      <c r="H41" s="60" t="s">
        <v>123</v>
      </c>
      <c r="I41" s="60" t="s">
        <v>123</v>
      </c>
      <c r="J41" s="60" t="s">
        <v>12</v>
      </c>
      <c r="K41" s="60">
        <v>6</v>
      </c>
      <c r="L41" s="68">
        <f t="shared" si="0"/>
        <v>6</v>
      </c>
      <c r="M41" s="60" t="s">
        <v>12</v>
      </c>
      <c r="N41" s="60">
        <v>6</v>
      </c>
      <c r="O41" s="68">
        <f t="shared" si="1"/>
        <v>6</v>
      </c>
      <c r="P41" s="60" t="s">
        <v>176</v>
      </c>
      <c r="Q41" s="62" t="s">
        <v>83</v>
      </c>
      <c r="R41" s="60"/>
      <c r="S41" s="60" t="s">
        <v>174</v>
      </c>
      <c r="T41" s="53" t="s">
        <v>160</v>
      </c>
    </row>
    <row r="42" spans="1:20" s="51" customFormat="1" x14ac:dyDescent="0.25">
      <c r="A42" s="51" t="str">
        <f>VLOOKUP(C42,Styles!$1:$1048576,5,FALSE)</f>
        <v>WOVENS</v>
      </c>
      <c r="B42" s="51" t="str">
        <f>VLOOKUP(C42,Styles!$1:$1048576,4,FALSE)</f>
        <v>UNDER ARMOUR</v>
      </c>
      <c r="C42" s="59">
        <v>1259096</v>
      </c>
      <c r="D42" s="51">
        <f>VLOOKUP(C42,Styles!$1:$1048576,2,FALSE)</f>
        <v>1259096</v>
      </c>
      <c r="E42" s="51" t="str">
        <f>VLOOKUP(C42,Styles!$1:$1048576,10,FALSE)</f>
        <v>MEN'S UA ULTIMATE LONG-SLEEVE BUTTONDOWN</v>
      </c>
      <c r="F42" s="60" t="s">
        <v>489</v>
      </c>
      <c r="G42" s="60"/>
      <c r="H42" s="60" t="s">
        <v>123</v>
      </c>
      <c r="I42" s="60" t="s">
        <v>123</v>
      </c>
      <c r="J42" s="60" t="s">
        <v>12</v>
      </c>
      <c r="K42" s="60">
        <v>6</v>
      </c>
      <c r="L42" s="68">
        <f t="shared" si="0"/>
        <v>6</v>
      </c>
      <c r="M42" s="60" t="s">
        <v>12</v>
      </c>
      <c r="N42" s="60">
        <v>6</v>
      </c>
      <c r="O42" s="68">
        <f t="shared" si="1"/>
        <v>6</v>
      </c>
      <c r="P42" s="60" t="s">
        <v>176</v>
      </c>
      <c r="Q42" s="62" t="s">
        <v>77</v>
      </c>
      <c r="R42" s="60"/>
      <c r="S42" s="60" t="s">
        <v>7</v>
      </c>
      <c r="T42" s="53" t="s">
        <v>160</v>
      </c>
    </row>
    <row r="43" spans="1:20" s="51" customFormat="1" x14ac:dyDescent="0.25">
      <c r="A43" s="51" t="str">
        <f>VLOOKUP(C43,Styles!$1:$1048576,5,FALSE)</f>
        <v>WOVENS</v>
      </c>
      <c r="B43" s="51" t="str">
        <f>VLOOKUP(C43,Styles!$1:$1048576,4,FALSE)</f>
        <v>UNDER ARMOUR</v>
      </c>
      <c r="C43" s="59">
        <v>1259096</v>
      </c>
      <c r="D43" s="51">
        <f>VLOOKUP(C43,Styles!$1:$1048576,2,FALSE)</f>
        <v>1259096</v>
      </c>
      <c r="E43" s="51" t="str">
        <f>VLOOKUP(C43,Styles!$1:$1048576,10,FALSE)</f>
        <v>MEN'S UA ULTIMATE LONG-SLEEVE BUTTONDOWN</v>
      </c>
      <c r="F43" s="60" t="s">
        <v>493</v>
      </c>
      <c r="G43" s="60"/>
      <c r="H43" s="60" t="s">
        <v>123</v>
      </c>
      <c r="I43" s="60" t="s">
        <v>123</v>
      </c>
      <c r="J43" s="60" t="s">
        <v>12</v>
      </c>
      <c r="K43" s="60">
        <v>6</v>
      </c>
      <c r="L43" s="68">
        <f t="shared" si="0"/>
        <v>6</v>
      </c>
      <c r="M43" s="60" t="s">
        <v>12</v>
      </c>
      <c r="N43" s="60">
        <v>6</v>
      </c>
      <c r="O43" s="68">
        <f t="shared" si="1"/>
        <v>6</v>
      </c>
      <c r="P43" s="60" t="s">
        <v>176</v>
      </c>
      <c r="Q43" s="62" t="s">
        <v>84</v>
      </c>
      <c r="R43" s="60"/>
      <c r="S43" s="60" t="s">
        <v>13</v>
      </c>
      <c r="T43" s="53" t="s">
        <v>160</v>
      </c>
    </row>
    <row r="44" spans="1:20" s="51" customFormat="1" x14ac:dyDescent="0.25">
      <c r="A44" s="51" t="str">
        <f>VLOOKUP(C44,Styles!$1:$1048576,5,FALSE)</f>
        <v>FLEECE</v>
      </c>
      <c r="B44" s="51" t="str">
        <f>VLOOKUP(C44,Styles!$1:$1048576,4,FALSE)</f>
        <v>UNDER ARMOUR</v>
      </c>
      <c r="C44" s="59">
        <v>1259101</v>
      </c>
      <c r="D44" s="51">
        <f>VLOOKUP(C44,Styles!$1:$1048576,2,FALSE)</f>
        <v>1259101</v>
      </c>
      <c r="E44" s="51" t="str">
        <f>VLOOKUP(C44,Styles!$1:$1048576,10,FALSE)</f>
        <v>MEN'S UA ELEVATE QUARTER-ZIP SWEATER</v>
      </c>
      <c r="F44" s="60" t="s">
        <v>192</v>
      </c>
      <c r="G44" s="60"/>
      <c r="H44" s="60" t="s">
        <v>322</v>
      </c>
      <c r="I44" s="60" t="s">
        <v>323</v>
      </c>
      <c r="J44" s="60" t="s">
        <v>12</v>
      </c>
      <c r="K44" s="60">
        <v>6</v>
      </c>
      <c r="L44" s="68" t="str">
        <f t="shared" si="0"/>
        <v/>
      </c>
      <c r="M44" s="60" t="s">
        <v>12</v>
      </c>
      <c r="N44" s="60">
        <v>6</v>
      </c>
      <c r="O44" s="68" t="str">
        <f t="shared" si="1"/>
        <v/>
      </c>
      <c r="P44" s="60" t="s">
        <v>176</v>
      </c>
      <c r="Q44" s="62" t="s">
        <v>83</v>
      </c>
      <c r="R44" s="60"/>
      <c r="S44" s="60" t="s">
        <v>174</v>
      </c>
      <c r="T44" s="53" t="s">
        <v>160</v>
      </c>
    </row>
    <row r="45" spans="1:20" s="51" customFormat="1" x14ac:dyDescent="0.25">
      <c r="A45" s="51" t="str">
        <f>VLOOKUP(C45,Styles!$1:$1048576,5,FALSE)</f>
        <v>FLEECE</v>
      </c>
      <c r="B45" s="51" t="str">
        <f>VLOOKUP(C45,Styles!$1:$1048576,4,FALSE)</f>
        <v>UNDER ARMOUR</v>
      </c>
      <c r="C45" s="59">
        <v>1259101</v>
      </c>
      <c r="D45" s="51">
        <f>VLOOKUP(C45,Styles!$1:$1048576,2,FALSE)</f>
        <v>1259101</v>
      </c>
      <c r="E45" s="51" t="str">
        <f>VLOOKUP(C45,Styles!$1:$1048576,10,FALSE)</f>
        <v>MEN'S UA ELEVATE QUARTER-ZIP SWEATER</v>
      </c>
      <c r="F45" s="60" t="s">
        <v>193</v>
      </c>
      <c r="G45" s="60"/>
      <c r="H45" s="60" t="s">
        <v>322</v>
      </c>
      <c r="I45" s="60" t="s">
        <v>323</v>
      </c>
      <c r="J45" s="60" t="s">
        <v>12</v>
      </c>
      <c r="K45" s="60">
        <v>6</v>
      </c>
      <c r="L45" s="68" t="str">
        <f t="shared" si="0"/>
        <v/>
      </c>
      <c r="M45" s="60" t="s">
        <v>12</v>
      </c>
      <c r="N45" s="60">
        <v>6</v>
      </c>
      <c r="O45" s="68" t="str">
        <f t="shared" si="1"/>
        <v/>
      </c>
      <c r="P45" s="60" t="s">
        <v>176</v>
      </c>
      <c r="Q45" s="62" t="s">
        <v>77</v>
      </c>
      <c r="R45" s="60"/>
      <c r="S45" s="60" t="s">
        <v>7</v>
      </c>
      <c r="T45" s="53" t="s">
        <v>160</v>
      </c>
    </row>
    <row r="46" spans="1:20" s="51" customFormat="1" x14ac:dyDescent="0.25">
      <c r="A46" s="51" t="str">
        <f>VLOOKUP(C46,Styles!$1:$1048576,5,FALSE)</f>
        <v>FLEECE</v>
      </c>
      <c r="B46" s="51" t="str">
        <f>VLOOKUP(C46,Styles!$1:$1048576,4,FALSE)</f>
        <v>UNDER ARMOUR</v>
      </c>
      <c r="C46" s="59">
        <v>1259101</v>
      </c>
      <c r="D46" s="51">
        <f>VLOOKUP(C46,Styles!$1:$1048576,2,FALSE)</f>
        <v>1259101</v>
      </c>
      <c r="E46" s="51" t="str">
        <f>VLOOKUP(C46,Styles!$1:$1048576,10,FALSE)</f>
        <v>MEN'S UA ELEVATE QUARTER-ZIP SWEATER</v>
      </c>
      <c r="F46" s="60" t="s">
        <v>191</v>
      </c>
      <c r="G46" s="60"/>
      <c r="H46" s="60" t="s">
        <v>35</v>
      </c>
      <c r="I46" s="60" t="s">
        <v>323</v>
      </c>
      <c r="J46" s="60" t="s">
        <v>12</v>
      </c>
      <c r="K46" s="60">
        <v>6</v>
      </c>
      <c r="L46" s="68" t="str">
        <f t="shared" si="0"/>
        <v/>
      </c>
      <c r="M46" s="60" t="s">
        <v>12</v>
      </c>
      <c r="N46" s="60">
        <v>6</v>
      </c>
      <c r="O46" s="68" t="str">
        <f t="shared" si="1"/>
        <v/>
      </c>
      <c r="P46" s="60" t="s">
        <v>176</v>
      </c>
      <c r="Q46" s="62" t="s">
        <v>75</v>
      </c>
      <c r="R46" s="60"/>
      <c r="S46" s="60" t="s">
        <v>5</v>
      </c>
      <c r="T46" s="53" t="s">
        <v>160</v>
      </c>
    </row>
    <row r="47" spans="1:20" s="51" customFormat="1" x14ac:dyDescent="0.25">
      <c r="A47" s="51" t="str">
        <f>VLOOKUP(C47,Styles!$1:$1048576,5,FALSE)</f>
        <v>OUTERWEAR</v>
      </c>
      <c r="B47" s="51" t="str">
        <f>VLOOKUP(C47,Styles!$1:$1048576,4,FALSE)</f>
        <v>UNDER ARMOUR</v>
      </c>
      <c r="C47" s="59">
        <v>1259102</v>
      </c>
      <c r="D47" s="51">
        <f>VLOOKUP(C47,Styles!$1:$1048576,2,FALSE)</f>
        <v>1259102</v>
      </c>
      <c r="E47" s="51" t="str">
        <f>VLOOKUP(C47,Styles!$1:$1048576,10,FALSE)</f>
        <v>UA ULTIMATE TEAM JACKET</v>
      </c>
      <c r="F47" s="60" t="s">
        <v>191</v>
      </c>
      <c r="G47" s="60"/>
      <c r="H47" s="60" t="s">
        <v>123</v>
      </c>
      <c r="I47" s="60" t="s">
        <v>123</v>
      </c>
      <c r="J47" s="60" t="s">
        <v>17</v>
      </c>
      <c r="K47" s="60">
        <v>7</v>
      </c>
      <c r="L47" s="68">
        <f t="shared" si="0"/>
        <v>7</v>
      </c>
      <c r="M47" s="60" t="s">
        <v>17</v>
      </c>
      <c r="N47" s="60">
        <v>7</v>
      </c>
      <c r="O47" s="68">
        <f t="shared" si="1"/>
        <v>7</v>
      </c>
      <c r="P47" s="60" t="s">
        <v>176</v>
      </c>
      <c r="Q47" s="62" t="s">
        <v>75</v>
      </c>
      <c r="R47" s="60"/>
      <c r="S47" s="60" t="s">
        <v>5</v>
      </c>
      <c r="T47" s="53" t="s">
        <v>160</v>
      </c>
    </row>
    <row r="48" spans="1:20" s="51" customFormat="1" x14ac:dyDescent="0.25">
      <c r="A48" s="51" t="str">
        <f>VLOOKUP(C48,Styles!$1:$1048576,5,FALSE)</f>
        <v>OUTERWEAR</v>
      </c>
      <c r="B48" s="51" t="str">
        <f>VLOOKUP(C48,Styles!$1:$1048576,4,FALSE)</f>
        <v>UNDER ARMOUR</v>
      </c>
      <c r="C48" s="59">
        <v>1259102</v>
      </c>
      <c r="D48" s="51">
        <f>VLOOKUP(C48,Styles!$1:$1048576,2,FALSE)</f>
        <v>1259102</v>
      </c>
      <c r="E48" s="51" t="str">
        <f>VLOOKUP(C48,Styles!$1:$1048576,10,FALSE)</f>
        <v>UA ULTIMATE TEAM JACKET</v>
      </c>
      <c r="F48" s="60" t="s">
        <v>192</v>
      </c>
      <c r="G48" s="60"/>
      <c r="H48" s="60" t="s">
        <v>123</v>
      </c>
      <c r="I48" s="60" t="s">
        <v>123</v>
      </c>
      <c r="J48" s="60" t="s">
        <v>17</v>
      </c>
      <c r="K48" s="60">
        <v>7</v>
      </c>
      <c r="L48" s="68">
        <f t="shared" si="0"/>
        <v>7</v>
      </c>
      <c r="M48" s="60" t="s">
        <v>17</v>
      </c>
      <c r="N48" s="60">
        <v>7</v>
      </c>
      <c r="O48" s="68">
        <f t="shared" si="1"/>
        <v>7</v>
      </c>
      <c r="P48" s="60" t="s">
        <v>176</v>
      </c>
      <c r="Q48" s="62" t="s">
        <v>83</v>
      </c>
      <c r="R48" s="60"/>
      <c r="S48" s="60" t="s">
        <v>174</v>
      </c>
      <c r="T48" s="53" t="s">
        <v>160</v>
      </c>
    </row>
    <row r="49" spans="1:20" s="51" customFormat="1" x14ac:dyDescent="0.25">
      <c r="A49" s="51" t="str">
        <f>VLOOKUP(C49,Styles!$1:$1048576,5,FALSE)</f>
        <v>OUTERWEAR</v>
      </c>
      <c r="B49" s="51" t="str">
        <f>VLOOKUP(C49,Styles!$1:$1048576,4,FALSE)</f>
        <v>UNDER ARMOUR</v>
      </c>
      <c r="C49" s="59">
        <v>1259102</v>
      </c>
      <c r="D49" s="51">
        <f>VLOOKUP(C49,Styles!$1:$1048576,2,FALSE)</f>
        <v>1259102</v>
      </c>
      <c r="E49" s="51" t="str">
        <f>VLOOKUP(C49,Styles!$1:$1048576,10,FALSE)</f>
        <v>UA ULTIMATE TEAM JACKET</v>
      </c>
      <c r="F49" s="60" t="s">
        <v>193</v>
      </c>
      <c r="G49" s="60"/>
      <c r="H49" s="60" t="s">
        <v>123</v>
      </c>
      <c r="I49" s="60" t="s">
        <v>123</v>
      </c>
      <c r="J49" s="60" t="s">
        <v>17</v>
      </c>
      <c r="K49" s="60">
        <v>7</v>
      </c>
      <c r="L49" s="68">
        <f t="shared" si="0"/>
        <v>7</v>
      </c>
      <c r="M49" s="60" t="s">
        <v>17</v>
      </c>
      <c r="N49" s="60">
        <v>7</v>
      </c>
      <c r="O49" s="68">
        <f t="shared" si="1"/>
        <v>7</v>
      </c>
      <c r="P49" s="60" t="s">
        <v>176</v>
      </c>
      <c r="Q49" s="62" t="s">
        <v>77</v>
      </c>
      <c r="R49" s="60"/>
      <c r="S49" s="60" t="s">
        <v>7</v>
      </c>
      <c r="T49" s="53" t="s">
        <v>160</v>
      </c>
    </row>
    <row r="50" spans="1:20" s="51" customFormat="1" x14ac:dyDescent="0.25">
      <c r="A50" s="51" t="str">
        <f>VLOOKUP(C50,Styles!$1:$1048576,5,FALSE)</f>
        <v>OUTERWEAR</v>
      </c>
      <c r="B50" s="51" t="str">
        <f>VLOOKUP(C50,Styles!$1:$1048576,4,FALSE)</f>
        <v>UNDER ARMOUR</v>
      </c>
      <c r="C50" s="59">
        <v>1259102</v>
      </c>
      <c r="D50" s="51">
        <f>VLOOKUP(C50,Styles!$1:$1048576,2,FALSE)</f>
        <v>1259102</v>
      </c>
      <c r="E50" s="51" t="str">
        <f>VLOOKUP(C50,Styles!$1:$1048576,10,FALSE)</f>
        <v>UA ULTIMATE TEAM JACKET</v>
      </c>
      <c r="F50" s="60" t="s">
        <v>201</v>
      </c>
      <c r="G50" s="60"/>
      <c r="H50" s="60" t="s">
        <v>35</v>
      </c>
      <c r="I50" s="60" t="s">
        <v>35</v>
      </c>
      <c r="J50" s="60" t="s">
        <v>17</v>
      </c>
      <c r="K50" s="60">
        <v>7</v>
      </c>
      <c r="L50" s="68" t="str">
        <f t="shared" si="0"/>
        <v/>
      </c>
      <c r="M50" s="60" t="s">
        <v>17</v>
      </c>
      <c r="N50" s="60">
        <v>7</v>
      </c>
      <c r="O50" s="68" t="str">
        <f t="shared" si="1"/>
        <v/>
      </c>
      <c r="P50" s="60" t="s">
        <v>176</v>
      </c>
      <c r="Q50" s="61" t="s">
        <v>78</v>
      </c>
      <c r="R50" s="60"/>
      <c r="S50" s="60" t="s">
        <v>8</v>
      </c>
      <c r="T50" s="53" t="s">
        <v>160</v>
      </c>
    </row>
    <row r="51" spans="1:20" s="51" customFormat="1" x14ac:dyDescent="0.25">
      <c r="A51" s="51" t="str">
        <f>VLOOKUP(C51,Styles!$1:$1048576,5,FALSE)</f>
        <v>OUTERWEAR</v>
      </c>
      <c r="B51" s="51" t="str">
        <f>VLOOKUP(C51,Styles!$1:$1048576,4,FALSE)</f>
        <v>UNDER ARMOUR</v>
      </c>
      <c r="C51" s="59">
        <v>1259102</v>
      </c>
      <c r="D51" s="51">
        <f>VLOOKUP(C51,Styles!$1:$1048576,2,FALSE)</f>
        <v>1259102</v>
      </c>
      <c r="E51" s="51" t="str">
        <f>VLOOKUP(C51,Styles!$1:$1048576,10,FALSE)</f>
        <v>UA ULTIMATE TEAM JACKET</v>
      </c>
      <c r="F51" s="60" t="s">
        <v>202</v>
      </c>
      <c r="G51" s="60"/>
      <c r="H51" s="60" t="s">
        <v>35</v>
      </c>
      <c r="I51" s="60" t="s">
        <v>35</v>
      </c>
      <c r="J51" s="60" t="s">
        <v>17</v>
      </c>
      <c r="K51" s="60">
        <v>7</v>
      </c>
      <c r="L51" s="68" t="str">
        <f t="shared" si="0"/>
        <v/>
      </c>
      <c r="M51" s="60" t="s">
        <v>17</v>
      </c>
      <c r="N51" s="60">
        <v>7</v>
      </c>
      <c r="O51" s="68" t="str">
        <f t="shared" si="1"/>
        <v/>
      </c>
      <c r="P51" s="60" t="s">
        <v>176</v>
      </c>
      <c r="Q51" s="61" t="s">
        <v>79</v>
      </c>
      <c r="R51" s="60"/>
      <c r="S51" s="60" t="s">
        <v>9</v>
      </c>
      <c r="T51" s="53" t="s">
        <v>160</v>
      </c>
    </row>
    <row r="52" spans="1:20" s="51" customFormat="1" x14ac:dyDescent="0.25">
      <c r="A52" s="51" t="str">
        <f>VLOOKUP(C52,Styles!$1:$1048576,5,FALSE)</f>
        <v>OUTERWEAR</v>
      </c>
      <c r="B52" s="51" t="str">
        <f>VLOOKUP(C52,Styles!$1:$1048576,4,FALSE)</f>
        <v>UNDER ARMOUR</v>
      </c>
      <c r="C52" s="59">
        <v>1259102</v>
      </c>
      <c r="D52" s="51">
        <f>VLOOKUP(C52,Styles!$1:$1048576,2,FALSE)</f>
        <v>1259102</v>
      </c>
      <c r="E52" s="51" t="str">
        <f>VLOOKUP(C52,Styles!$1:$1048576,10,FALSE)</f>
        <v>UA ULTIMATE TEAM JACKET</v>
      </c>
      <c r="F52" s="60" t="s">
        <v>194</v>
      </c>
      <c r="G52" s="60"/>
      <c r="H52" s="60" t="s">
        <v>35</v>
      </c>
      <c r="I52" s="60" t="s">
        <v>35</v>
      </c>
      <c r="J52" s="60" t="s">
        <v>17</v>
      </c>
      <c r="K52" s="60">
        <v>7</v>
      </c>
      <c r="L52" s="68" t="str">
        <f t="shared" si="0"/>
        <v/>
      </c>
      <c r="M52" s="60" t="s">
        <v>17</v>
      </c>
      <c r="N52" s="60">
        <v>7</v>
      </c>
      <c r="O52" s="68" t="str">
        <f t="shared" si="1"/>
        <v/>
      </c>
      <c r="P52" s="60" t="s">
        <v>176</v>
      </c>
      <c r="Q52" s="62" t="s">
        <v>84</v>
      </c>
      <c r="R52" s="60"/>
      <c r="S52" s="60" t="s">
        <v>13</v>
      </c>
      <c r="T52" s="53" t="s">
        <v>160</v>
      </c>
    </row>
    <row r="53" spans="1:20" s="51" customFormat="1" x14ac:dyDescent="0.25">
      <c r="A53" s="51" t="str">
        <f>VLOOKUP(C53,Styles!$1:$1048576,5,FALSE)</f>
        <v>OUTERWEAR</v>
      </c>
      <c r="B53" s="51" t="str">
        <f>VLOOKUP(C53,Styles!$1:$1048576,4,FALSE)</f>
        <v>UNDER ARMOUR</v>
      </c>
      <c r="C53" s="60">
        <v>1259525</v>
      </c>
      <c r="D53" s="51">
        <f>VLOOKUP(C53,Styles!$1:$1048576,2,FALSE)</f>
        <v>1259525</v>
      </c>
      <c r="E53" s="51" t="str">
        <f>VLOOKUP(C53,Styles!$1:$1048576,10,FALSE)</f>
        <v>LADIES' UA EXPANSE QUARTER-ZIP</v>
      </c>
      <c r="F53" s="60" t="s">
        <v>239</v>
      </c>
      <c r="G53" s="60"/>
      <c r="H53" s="53" t="s">
        <v>322</v>
      </c>
      <c r="I53" s="53" t="s">
        <v>322</v>
      </c>
      <c r="J53" s="60" t="s">
        <v>42</v>
      </c>
      <c r="K53" s="60">
        <v>5</v>
      </c>
      <c r="L53" s="68" t="str">
        <f t="shared" si="0"/>
        <v/>
      </c>
      <c r="M53" s="60" t="s">
        <v>42</v>
      </c>
      <c r="N53" s="60">
        <v>5</v>
      </c>
      <c r="O53" s="68" t="str">
        <f t="shared" si="1"/>
        <v/>
      </c>
      <c r="P53" s="60"/>
      <c r="Q53" s="62"/>
      <c r="R53" s="60"/>
      <c r="S53" s="60" t="s">
        <v>485</v>
      </c>
      <c r="T53" s="60" t="s">
        <v>161</v>
      </c>
    </row>
    <row r="54" spans="1:20" s="51" customFormat="1" x14ac:dyDescent="0.25">
      <c r="A54" s="51" t="str">
        <f>VLOOKUP(C54,Styles!$1:$1048576,5,FALSE)</f>
        <v>OUTERWEAR</v>
      </c>
      <c r="B54" s="51" t="str">
        <f>VLOOKUP(C54,Styles!$1:$1048576,4,FALSE)</f>
        <v>UNDER ARMOUR</v>
      </c>
      <c r="C54" s="60">
        <v>1259525</v>
      </c>
      <c r="D54" s="51">
        <f>VLOOKUP(C54,Styles!$1:$1048576,2,FALSE)</f>
        <v>1259525</v>
      </c>
      <c r="E54" s="51" t="str">
        <f>VLOOKUP(C54,Styles!$1:$1048576,10,FALSE)</f>
        <v>LADIES' UA EXPANSE QUARTER-ZIP</v>
      </c>
      <c r="F54" s="60" t="s">
        <v>240</v>
      </c>
      <c r="G54" s="60"/>
      <c r="H54" s="53" t="s">
        <v>322</v>
      </c>
      <c r="I54" s="53" t="s">
        <v>322</v>
      </c>
      <c r="J54" s="60" t="s">
        <v>42</v>
      </c>
      <c r="K54" s="60">
        <v>5</v>
      </c>
      <c r="L54" s="68" t="str">
        <f t="shared" si="0"/>
        <v/>
      </c>
      <c r="M54" s="60" t="s">
        <v>42</v>
      </c>
      <c r="N54" s="60">
        <v>5</v>
      </c>
      <c r="O54" s="68" t="str">
        <f t="shared" si="1"/>
        <v/>
      </c>
      <c r="P54" s="60"/>
      <c r="Q54" s="61" t="s">
        <v>98</v>
      </c>
      <c r="R54" s="60"/>
      <c r="S54" s="60" t="s">
        <v>71</v>
      </c>
      <c r="T54" s="60" t="s">
        <v>161</v>
      </c>
    </row>
    <row r="55" spans="1:20" s="51" customFormat="1" x14ac:dyDescent="0.25">
      <c r="A55" s="51" t="str">
        <f>VLOOKUP(C55,Styles!$1:$1048576,5,FALSE)</f>
        <v>OUTERWEAR</v>
      </c>
      <c r="B55" s="51" t="str">
        <f>VLOOKUP(C55,Styles!$1:$1048576,4,FALSE)</f>
        <v>UNDER ARMOUR</v>
      </c>
      <c r="C55" s="60">
        <v>1259525</v>
      </c>
      <c r="D55" s="51">
        <f>VLOOKUP(C55,Styles!$1:$1048576,2,FALSE)</f>
        <v>1259525</v>
      </c>
      <c r="E55" s="51" t="str">
        <f>VLOOKUP(C55,Styles!$1:$1048576,10,FALSE)</f>
        <v>LADIES' UA EXPANSE QUARTER-ZIP</v>
      </c>
      <c r="F55" s="60" t="s">
        <v>241</v>
      </c>
      <c r="G55" s="60"/>
      <c r="H55" s="53" t="s">
        <v>322</v>
      </c>
      <c r="I55" s="53" t="s">
        <v>322</v>
      </c>
      <c r="J55" s="60" t="s">
        <v>42</v>
      </c>
      <c r="K55" s="60">
        <v>5</v>
      </c>
      <c r="L55" s="68" t="str">
        <f t="shared" si="0"/>
        <v/>
      </c>
      <c r="M55" s="60" t="s">
        <v>42</v>
      </c>
      <c r="N55" s="60">
        <v>5</v>
      </c>
      <c r="O55" s="68" t="str">
        <f t="shared" si="1"/>
        <v/>
      </c>
      <c r="P55" s="60"/>
      <c r="Q55" s="61" t="s">
        <v>99</v>
      </c>
      <c r="R55" s="60"/>
      <c r="S55" s="60" t="s">
        <v>72</v>
      </c>
      <c r="T55" s="60" t="s">
        <v>161</v>
      </c>
    </row>
    <row r="56" spans="1:20" s="51" customFormat="1" x14ac:dyDescent="0.25">
      <c r="A56" s="51" t="str">
        <f>VLOOKUP(C56,Styles!$1:$1048576,5,FALSE)</f>
        <v>OUTERWEAR</v>
      </c>
      <c r="B56" s="51" t="str">
        <f>VLOOKUP(C56,Styles!$1:$1048576,4,FALSE)</f>
        <v>UNDER ARMOUR</v>
      </c>
      <c r="C56" s="60">
        <v>1259550</v>
      </c>
      <c r="D56" s="51">
        <f>VLOOKUP(C56,Styles!$1:$1048576,2,FALSE)</f>
        <v>1259550</v>
      </c>
      <c r="E56" s="51" t="str">
        <f>VLOOKUP(C56,Styles!$1:$1048576,10,FALSE)</f>
        <v>MEN'S UA EXPANSE QUARTER-ZIP</v>
      </c>
      <c r="F56" s="60" t="s">
        <v>238</v>
      </c>
      <c r="G56" s="60"/>
      <c r="H56" s="53" t="s">
        <v>322</v>
      </c>
      <c r="I56" s="53" t="s">
        <v>322</v>
      </c>
      <c r="J56" s="60" t="s">
        <v>12</v>
      </c>
      <c r="K56" s="60">
        <v>6</v>
      </c>
      <c r="L56" s="68" t="str">
        <f t="shared" si="0"/>
        <v/>
      </c>
      <c r="M56" s="60" t="s">
        <v>12</v>
      </c>
      <c r="N56" s="60">
        <v>6</v>
      </c>
      <c r="O56" s="68" t="str">
        <f t="shared" si="1"/>
        <v/>
      </c>
      <c r="P56" s="60"/>
      <c r="Q56" s="62" t="s">
        <v>77</v>
      </c>
      <c r="R56" s="60"/>
      <c r="S56" s="60" t="s">
        <v>7</v>
      </c>
      <c r="T56" s="60" t="s">
        <v>161</v>
      </c>
    </row>
    <row r="57" spans="1:20" s="51" customFormat="1" x14ac:dyDescent="0.25">
      <c r="A57" s="51" t="str">
        <f>VLOOKUP(C57,Styles!$1:$1048576,5,FALSE)</f>
        <v>OUTERWEAR</v>
      </c>
      <c r="B57" s="51" t="str">
        <f>VLOOKUP(C57,Styles!$1:$1048576,4,FALSE)</f>
        <v>UNDER ARMOUR</v>
      </c>
      <c r="C57" s="60">
        <v>1259550</v>
      </c>
      <c r="D57" s="51">
        <f>VLOOKUP(C57,Styles!$1:$1048576,2,FALSE)</f>
        <v>1259550</v>
      </c>
      <c r="E57" s="51" t="str">
        <f>VLOOKUP(C57,Styles!$1:$1048576,10,FALSE)</f>
        <v>MEN'S UA EXPANSE QUARTER-ZIP</v>
      </c>
      <c r="F57" s="60" t="s">
        <v>242</v>
      </c>
      <c r="G57" s="60"/>
      <c r="H57" s="53" t="s">
        <v>35</v>
      </c>
      <c r="I57" s="53" t="s">
        <v>322</v>
      </c>
      <c r="J57" s="60" t="s">
        <v>12</v>
      </c>
      <c r="K57" s="60">
        <v>6</v>
      </c>
      <c r="L57" s="68" t="str">
        <f t="shared" si="0"/>
        <v/>
      </c>
      <c r="M57" s="60" t="s">
        <v>12</v>
      </c>
      <c r="N57" s="60">
        <v>6</v>
      </c>
      <c r="O57" s="68" t="str">
        <f t="shared" si="1"/>
        <v/>
      </c>
      <c r="P57" s="60"/>
      <c r="Q57" s="61" t="s">
        <v>85</v>
      </c>
      <c r="R57" s="60"/>
      <c r="S57" s="60" t="s">
        <v>14</v>
      </c>
      <c r="T57" s="60" t="s">
        <v>161</v>
      </c>
    </row>
    <row r="58" spans="1:20" s="51" customFormat="1" x14ac:dyDescent="0.25">
      <c r="A58" s="51" t="str">
        <f>VLOOKUP(C58,Styles!$1:$1048576,5,FALSE)</f>
        <v>OUTERWEAR</v>
      </c>
      <c r="B58" s="51" t="str">
        <f>VLOOKUP(C58,Styles!$1:$1048576,4,FALSE)</f>
        <v>UNDER ARMOUR</v>
      </c>
      <c r="C58" s="60">
        <v>1259550</v>
      </c>
      <c r="D58" s="51">
        <f>VLOOKUP(C58,Styles!$1:$1048576,2,FALSE)</f>
        <v>1259550</v>
      </c>
      <c r="E58" s="51" t="str">
        <f>VLOOKUP(C58,Styles!$1:$1048576,10,FALSE)</f>
        <v>MEN'S UA EXPANSE QUARTER-ZIP</v>
      </c>
      <c r="F58" s="60" t="s">
        <v>243</v>
      </c>
      <c r="G58" s="60"/>
      <c r="H58" s="53" t="s">
        <v>35</v>
      </c>
      <c r="I58" s="53" t="s">
        <v>322</v>
      </c>
      <c r="J58" s="60" t="s">
        <v>12</v>
      </c>
      <c r="K58" s="60">
        <v>6</v>
      </c>
      <c r="L58" s="68" t="str">
        <f t="shared" si="0"/>
        <v/>
      </c>
      <c r="M58" s="60" t="s">
        <v>12</v>
      </c>
      <c r="N58" s="60">
        <v>6</v>
      </c>
      <c r="O58" s="68" t="str">
        <f t="shared" si="1"/>
        <v/>
      </c>
      <c r="P58" s="60"/>
      <c r="Q58" s="61" t="s">
        <v>86</v>
      </c>
      <c r="R58" s="60"/>
      <c r="S58" s="60" t="s">
        <v>20</v>
      </c>
      <c r="T58" s="60" t="s">
        <v>161</v>
      </c>
    </row>
    <row r="59" spans="1:20" s="51" customFormat="1" x14ac:dyDescent="0.25">
      <c r="A59" s="51" t="str">
        <f>VLOOKUP(C59,Styles!$1:$1048576,5,FALSE)</f>
        <v>OUTERWEAR</v>
      </c>
      <c r="B59" s="51" t="str">
        <f>VLOOKUP(C59,Styles!$1:$1048576,4,FALSE)</f>
        <v>UNDER ARMOUR</v>
      </c>
      <c r="C59" s="59">
        <v>1261123</v>
      </c>
      <c r="D59" s="51">
        <f>VLOOKUP(C59,Styles!$1:$1048576,2,FALSE)</f>
        <v>1261123</v>
      </c>
      <c r="E59" s="51" t="str">
        <f>VLOOKUP(C59,Styles!$1:$1048576,10,FALSE)</f>
        <v>MEN'S UA ACE RAIN JACKET</v>
      </c>
      <c r="F59" s="60" t="s">
        <v>191</v>
      </c>
      <c r="G59" s="60"/>
      <c r="H59" s="60" t="s">
        <v>322</v>
      </c>
      <c r="I59" s="60" t="s">
        <v>322</v>
      </c>
      <c r="J59" s="60" t="s">
        <v>17</v>
      </c>
      <c r="K59" s="60">
        <v>7</v>
      </c>
      <c r="L59" s="68" t="str">
        <f t="shared" si="0"/>
        <v/>
      </c>
      <c r="M59" s="60" t="s">
        <v>17</v>
      </c>
      <c r="N59" s="60">
        <v>7</v>
      </c>
      <c r="O59" s="68" t="str">
        <f t="shared" si="1"/>
        <v/>
      </c>
      <c r="P59" s="60" t="s">
        <v>176</v>
      </c>
      <c r="Q59" s="62" t="s">
        <v>75</v>
      </c>
      <c r="R59" s="60"/>
      <c r="S59" s="60" t="s">
        <v>5</v>
      </c>
      <c r="T59" s="53" t="s">
        <v>160</v>
      </c>
    </row>
    <row r="60" spans="1:20" s="51" customFormat="1" x14ac:dyDescent="0.25">
      <c r="A60" s="51" t="str">
        <f>VLOOKUP(C60,Styles!$1:$1048576,5,FALSE)</f>
        <v>POLOS</v>
      </c>
      <c r="B60" s="51" t="str">
        <f>VLOOKUP(C60,Styles!$1:$1048576,4,FALSE)</f>
        <v>UNDER ARMOUR</v>
      </c>
      <c r="C60" s="59">
        <v>1261172</v>
      </c>
      <c r="D60" s="51">
        <f>VLOOKUP(C60,Styles!$1:$1048576,2,FALSE)</f>
        <v>1261172</v>
      </c>
      <c r="E60" s="51" t="str">
        <f>VLOOKUP(C60,Styles!$1:$1048576,10,FALSE)</f>
        <v>MEN'S UA PERFORMANCE POLO</v>
      </c>
      <c r="F60" s="60" t="s">
        <v>517</v>
      </c>
      <c r="G60" s="60"/>
      <c r="H60" s="60" t="s">
        <v>35</v>
      </c>
      <c r="I60" s="60" t="s">
        <v>35</v>
      </c>
      <c r="J60" s="60" t="s">
        <v>17</v>
      </c>
      <c r="K60" s="60">
        <v>7</v>
      </c>
      <c r="L60" s="68" t="str">
        <f t="shared" si="0"/>
        <v/>
      </c>
      <c r="M60" s="60" t="s">
        <v>17</v>
      </c>
      <c r="N60" s="60">
        <v>7</v>
      </c>
      <c r="O60" s="68" t="str">
        <f t="shared" si="1"/>
        <v/>
      </c>
      <c r="P60" s="60" t="s">
        <v>176</v>
      </c>
      <c r="Q60" s="61" t="s">
        <v>88</v>
      </c>
      <c r="R60" s="60"/>
      <c r="S60" s="60" t="s">
        <v>18</v>
      </c>
      <c r="T60" s="53" t="s">
        <v>160</v>
      </c>
    </row>
    <row r="61" spans="1:20" s="51" customFormat="1" x14ac:dyDescent="0.25">
      <c r="A61" s="51" t="str">
        <f>VLOOKUP(C61,Styles!$1:$1048576,5,FALSE)</f>
        <v>POLOS</v>
      </c>
      <c r="B61" s="51" t="str">
        <f>VLOOKUP(C61,Styles!$1:$1048576,4,FALSE)</f>
        <v>UNDER ARMOUR</v>
      </c>
      <c r="C61" s="59">
        <v>1261172</v>
      </c>
      <c r="D61" s="51">
        <f>VLOOKUP(C61,Styles!$1:$1048576,2,FALSE)</f>
        <v>1261172</v>
      </c>
      <c r="E61" s="51" t="str">
        <f>VLOOKUP(C61,Styles!$1:$1048576,10,FALSE)</f>
        <v>MEN'S UA PERFORMANCE POLO</v>
      </c>
      <c r="F61" s="60" t="s">
        <v>488</v>
      </c>
      <c r="G61" s="60"/>
      <c r="H61" s="60" t="s">
        <v>35</v>
      </c>
      <c r="I61" s="60" t="s">
        <v>35</v>
      </c>
      <c r="J61" s="60" t="s">
        <v>17</v>
      </c>
      <c r="K61" s="60">
        <v>7</v>
      </c>
      <c r="L61" s="68" t="str">
        <f t="shared" si="0"/>
        <v/>
      </c>
      <c r="M61" s="60" t="s">
        <v>17</v>
      </c>
      <c r="N61" s="60">
        <v>7</v>
      </c>
      <c r="O61" s="68" t="str">
        <f t="shared" si="1"/>
        <v/>
      </c>
      <c r="P61" s="60" t="s">
        <v>176</v>
      </c>
      <c r="Q61" s="62" t="s">
        <v>75</v>
      </c>
      <c r="R61" s="60"/>
      <c r="S61" s="60" t="s">
        <v>5</v>
      </c>
      <c r="T61" s="53" t="s">
        <v>160</v>
      </c>
    </row>
    <row r="62" spans="1:20" s="51" customFormat="1" x14ac:dyDescent="0.25">
      <c r="A62" s="51" t="str">
        <f>VLOOKUP(C62,Styles!$1:$1048576,5,FALSE)</f>
        <v>POLOS</v>
      </c>
      <c r="B62" s="51" t="str">
        <f>VLOOKUP(C62,Styles!$1:$1048576,4,FALSE)</f>
        <v>UNDER ARMOUR</v>
      </c>
      <c r="C62" s="59">
        <v>1261172</v>
      </c>
      <c r="D62" s="51">
        <f>VLOOKUP(C62,Styles!$1:$1048576,2,FALSE)</f>
        <v>1261172</v>
      </c>
      <c r="E62" s="51" t="str">
        <f>VLOOKUP(C62,Styles!$1:$1048576,10,FALSE)</f>
        <v>MEN'S UA PERFORMANCE POLO</v>
      </c>
      <c r="F62" s="60" t="s">
        <v>499</v>
      </c>
      <c r="G62" s="60"/>
      <c r="H62" s="60" t="s">
        <v>35</v>
      </c>
      <c r="I62" s="60" t="s">
        <v>35</v>
      </c>
      <c r="J62" s="60" t="s">
        <v>17</v>
      </c>
      <c r="K62" s="60">
        <v>7</v>
      </c>
      <c r="L62" s="68" t="str">
        <f t="shared" si="0"/>
        <v/>
      </c>
      <c r="M62" s="60" t="s">
        <v>17</v>
      </c>
      <c r="N62" s="60">
        <v>7</v>
      </c>
      <c r="O62" s="68" t="str">
        <f t="shared" si="1"/>
        <v/>
      </c>
      <c r="P62" s="60" t="s">
        <v>176</v>
      </c>
      <c r="Q62" s="62" t="s">
        <v>83</v>
      </c>
      <c r="R62" s="60"/>
      <c r="S62" s="60" t="s">
        <v>174</v>
      </c>
      <c r="T62" s="53" t="s">
        <v>160</v>
      </c>
    </row>
    <row r="63" spans="1:20" s="51" customFormat="1" x14ac:dyDescent="0.25">
      <c r="A63" s="51" t="str">
        <f>VLOOKUP(C63,Styles!$1:$1048576,5,FALSE)</f>
        <v>POLOS</v>
      </c>
      <c r="B63" s="51" t="str">
        <f>VLOOKUP(C63,Styles!$1:$1048576,4,FALSE)</f>
        <v>UNDER ARMOUR</v>
      </c>
      <c r="C63" s="59">
        <v>1261172</v>
      </c>
      <c r="D63" s="51">
        <f>VLOOKUP(C63,Styles!$1:$1048576,2,FALSE)</f>
        <v>1261172</v>
      </c>
      <c r="E63" s="51" t="str">
        <f>VLOOKUP(C63,Styles!$1:$1048576,10,FALSE)</f>
        <v>MEN'S UA PERFORMANCE POLO</v>
      </c>
      <c r="F63" s="60" t="s">
        <v>518</v>
      </c>
      <c r="G63" s="60"/>
      <c r="H63" s="60" t="s">
        <v>35</v>
      </c>
      <c r="I63" s="60" t="s">
        <v>35</v>
      </c>
      <c r="J63" s="60" t="s">
        <v>17</v>
      </c>
      <c r="K63" s="60">
        <v>7</v>
      </c>
      <c r="L63" s="68" t="str">
        <f t="shared" si="0"/>
        <v/>
      </c>
      <c r="M63" s="60" t="s">
        <v>17</v>
      </c>
      <c r="N63" s="60">
        <v>7</v>
      </c>
      <c r="O63" s="68" t="str">
        <f t="shared" si="1"/>
        <v/>
      </c>
      <c r="P63" s="60" t="s">
        <v>176</v>
      </c>
      <c r="Q63" s="61" t="s">
        <v>76</v>
      </c>
      <c r="R63" s="60"/>
      <c r="S63" s="60" t="s">
        <v>6</v>
      </c>
      <c r="T63" s="53" t="s">
        <v>160</v>
      </c>
    </row>
    <row r="64" spans="1:20" s="51" customFormat="1" x14ac:dyDescent="0.25">
      <c r="A64" s="51" t="str">
        <f>VLOOKUP(C64,Styles!$1:$1048576,5,FALSE)</f>
        <v>POLOS</v>
      </c>
      <c r="B64" s="51" t="str">
        <f>VLOOKUP(C64,Styles!$1:$1048576,4,FALSE)</f>
        <v>UNDER ARMOUR</v>
      </c>
      <c r="C64" s="59">
        <v>1261172</v>
      </c>
      <c r="D64" s="51">
        <f>VLOOKUP(C64,Styles!$1:$1048576,2,FALSE)</f>
        <v>1261172</v>
      </c>
      <c r="E64" s="51" t="str">
        <f>VLOOKUP(C64,Styles!$1:$1048576,10,FALSE)</f>
        <v>MEN'S UA PERFORMANCE POLO</v>
      </c>
      <c r="F64" s="60" t="s">
        <v>489</v>
      </c>
      <c r="G64" s="60"/>
      <c r="H64" s="60" t="s">
        <v>35</v>
      </c>
      <c r="I64" s="60" t="s">
        <v>35</v>
      </c>
      <c r="J64" s="60" t="s">
        <v>17</v>
      </c>
      <c r="K64" s="60">
        <v>7</v>
      </c>
      <c r="L64" s="68" t="str">
        <f t="shared" si="0"/>
        <v/>
      </c>
      <c r="M64" s="60" t="s">
        <v>17</v>
      </c>
      <c r="N64" s="60">
        <v>7</v>
      </c>
      <c r="O64" s="68" t="str">
        <f t="shared" si="1"/>
        <v/>
      </c>
      <c r="P64" s="60" t="s">
        <v>176</v>
      </c>
      <c r="Q64" s="62" t="s">
        <v>77</v>
      </c>
      <c r="R64" s="60"/>
      <c r="S64" s="60" t="s">
        <v>7</v>
      </c>
      <c r="T64" s="53" t="s">
        <v>160</v>
      </c>
    </row>
    <row r="65" spans="1:20" s="51" customFormat="1" x14ac:dyDescent="0.25">
      <c r="A65" s="51" t="str">
        <f>VLOOKUP(C65,Styles!$1:$1048576,5,FALSE)</f>
        <v>POLOS</v>
      </c>
      <c r="B65" s="51" t="str">
        <f>VLOOKUP(C65,Styles!$1:$1048576,4,FALSE)</f>
        <v>UNDER ARMOUR</v>
      </c>
      <c r="C65" s="59">
        <v>1261172</v>
      </c>
      <c r="D65" s="51">
        <f>VLOOKUP(C65,Styles!$1:$1048576,2,FALSE)</f>
        <v>1261172</v>
      </c>
      <c r="E65" s="51" t="str">
        <f>VLOOKUP(C65,Styles!$1:$1048576,10,FALSE)</f>
        <v>MEN'S UA PERFORMANCE POLO</v>
      </c>
      <c r="F65" s="60" t="s">
        <v>490</v>
      </c>
      <c r="G65" s="60"/>
      <c r="H65" s="60" t="s">
        <v>35</v>
      </c>
      <c r="I65" s="60" t="s">
        <v>35</v>
      </c>
      <c r="J65" s="60" t="s">
        <v>17</v>
      </c>
      <c r="K65" s="60">
        <v>7</v>
      </c>
      <c r="L65" s="68" t="str">
        <f t="shared" si="0"/>
        <v/>
      </c>
      <c r="M65" s="60" t="s">
        <v>17</v>
      </c>
      <c r="N65" s="60">
        <v>7</v>
      </c>
      <c r="O65" s="68" t="str">
        <f t="shared" si="1"/>
        <v/>
      </c>
      <c r="P65" s="60" t="s">
        <v>176</v>
      </c>
      <c r="Q65" s="62" t="s">
        <v>78</v>
      </c>
      <c r="R65" s="60"/>
      <c r="S65" s="60" t="s">
        <v>8</v>
      </c>
      <c r="T65" s="53" t="s">
        <v>160</v>
      </c>
    </row>
    <row r="66" spans="1:20" s="51" customFormat="1" x14ac:dyDescent="0.25">
      <c r="A66" s="51" t="str">
        <f>VLOOKUP(C66,Styles!$1:$1048576,5,FALSE)</f>
        <v>POLOS</v>
      </c>
      <c r="B66" s="51" t="str">
        <f>VLOOKUP(C66,Styles!$1:$1048576,4,FALSE)</f>
        <v>UNDER ARMOUR</v>
      </c>
      <c r="C66" s="59">
        <v>1261172</v>
      </c>
      <c r="D66" s="51">
        <f>VLOOKUP(C66,Styles!$1:$1048576,2,FALSE)</f>
        <v>1261172</v>
      </c>
      <c r="E66" s="51" t="str">
        <f>VLOOKUP(C66,Styles!$1:$1048576,10,FALSE)</f>
        <v>MEN'S UA PERFORMANCE POLO</v>
      </c>
      <c r="F66" s="60" t="s">
        <v>491</v>
      </c>
      <c r="G66" s="60"/>
      <c r="H66" s="60" t="s">
        <v>35</v>
      </c>
      <c r="I66" s="60" t="s">
        <v>35</v>
      </c>
      <c r="J66" s="60" t="s">
        <v>17</v>
      </c>
      <c r="K66" s="60">
        <v>7</v>
      </c>
      <c r="L66" s="68" t="str">
        <f t="shared" si="0"/>
        <v/>
      </c>
      <c r="M66" s="60" t="s">
        <v>17</v>
      </c>
      <c r="N66" s="60">
        <v>7</v>
      </c>
      <c r="O66" s="68" t="str">
        <f t="shared" si="1"/>
        <v/>
      </c>
      <c r="P66" s="60" t="s">
        <v>176</v>
      </c>
      <c r="Q66" s="62" t="s">
        <v>79</v>
      </c>
      <c r="R66" s="60"/>
      <c r="S66" s="60" t="s">
        <v>9</v>
      </c>
      <c r="T66" s="53" t="s">
        <v>160</v>
      </c>
    </row>
    <row r="67" spans="1:20" s="51" customFormat="1" x14ac:dyDescent="0.25">
      <c r="A67" s="51" t="str">
        <f>VLOOKUP(C67,Styles!$1:$1048576,5,FALSE)</f>
        <v>POLOS</v>
      </c>
      <c r="B67" s="51" t="str">
        <f>VLOOKUP(C67,Styles!$1:$1048576,4,FALSE)</f>
        <v>UNDER ARMOUR</v>
      </c>
      <c r="C67" s="59">
        <v>1261172</v>
      </c>
      <c r="D67" s="51">
        <f>VLOOKUP(C67,Styles!$1:$1048576,2,FALSE)</f>
        <v>1261172</v>
      </c>
      <c r="E67" s="51" t="str">
        <f>VLOOKUP(C67,Styles!$1:$1048576,10,FALSE)</f>
        <v>MEN'S UA PERFORMANCE POLO</v>
      </c>
      <c r="F67" s="60" t="s">
        <v>519</v>
      </c>
      <c r="G67" s="60"/>
      <c r="H67" s="60" t="s">
        <v>35</v>
      </c>
      <c r="I67" s="60" t="s">
        <v>35</v>
      </c>
      <c r="J67" s="60" t="s">
        <v>17</v>
      </c>
      <c r="K67" s="60">
        <v>7</v>
      </c>
      <c r="L67" s="68" t="str">
        <f t="shared" ref="L67:L130" si="2">IF(OR(H67="ACTIVE",H67="NEW"),K67,"")</f>
        <v/>
      </c>
      <c r="M67" s="60" t="s">
        <v>17</v>
      </c>
      <c r="N67" s="60">
        <v>7</v>
      </c>
      <c r="O67" s="68" t="str">
        <f t="shared" ref="O67:O130" si="3">IF(OR(I67="ACTIVE",I67="NEW",),N67,"")</f>
        <v/>
      </c>
      <c r="P67" s="60" t="s">
        <v>176</v>
      </c>
      <c r="Q67" s="61" t="s">
        <v>87</v>
      </c>
      <c r="R67" s="60"/>
      <c r="S67" s="60" t="s">
        <v>15</v>
      </c>
      <c r="T67" s="53" t="s">
        <v>160</v>
      </c>
    </row>
    <row r="68" spans="1:20" s="51" customFormat="1" x14ac:dyDescent="0.25">
      <c r="A68" s="51" t="str">
        <f>VLOOKUP(C68,Styles!$1:$1048576,5,FALSE)</f>
        <v>POLOS</v>
      </c>
      <c r="B68" s="51" t="str">
        <f>VLOOKUP(C68,Styles!$1:$1048576,4,FALSE)</f>
        <v>UNDER ARMOUR</v>
      </c>
      <c r="C68" s="59">
        <v>1261172</v>
      </c>
      <c r="D68" s="51">
        <f>VLOOKUP(C68,Styles!$1:$1048576,2,FALSE)</f>
        <v>1261172</v>
      </c>
      <c r="E68" s="51" t="str">
        <f>VLOOKUP(C68,Styles!$1:$1048576,10,FALSE)</f>
        <v>MEN'S UA PERFORMANCE POLO</v>
      </c>
      <c r="F68" s="60" t="s">
        <v>516</v>
      </c>
      <c r="G68" s="60"/>
      <c r="H68" s="60" t="s">
        <v>35</v>
      </c>
      <c r="I68" s="60" t="s">
        <v>35</v>
      </c>
      <c r="J68" s="60" t="s">
        <v>17</v>
      </c>
      <c r="K68" s="60">
        <v>7</v>
      </c>
      <c r="L68" s="68" t="str">
        <f t="shared" si="2"/>
        <v/>
      </c>
      <c r="M68" s="60" t="s">
        <v>17</v>
      </c>
      <c r="N68" s="60">
        <v>7</v>
      </c>
      <c r="O68" s="68" t="str">
        <f t="shared" si="3"/>
        <v/>
      </c>
      <c r="P68" s="60" t="s">
        <v>176</v>
      </c>
      <c r="Q68" s="62"/>
      <c r="R68" s="60"/>
      <c r="S68" s="60" t="s">
        <v>10</v>
      </c>
      <c r="T68" s="53" t="s">
        <v>160</v>
      </c>
    </row>
    <row r="69" spans="1:20" s="51" customFormat="1" x14ac:dyDescent="0.25">
      <c r="A69" s="51" t="str">
        <f>VLOOKUP(C69,Styles!$1:$1048576,5,FALSE)</f>
        <v>POLOS</v>
      </c>
      <c r="B69" s="51" t="str">
        <f>VLOOKUP(C69,Styles!$1:$1048576,4,FALSE)</f>
        <v>UNDER ARMOUR</v>
      </c>
      <c r="C69" s="59">
        <v>1261172</v>
      </c>
      <c r="D69" s="51">
        <f>VLOOKUP(C69,Styles!$1:$1048576,2,FALSE)</f>
        <v>1261172</v>
      </c>
      <c r="E69" s="51" t="str">
        <f>VLOOKUP(C69,Styles!$1:$1048576,10,FALSE)</f>
        <v>MEN'S UA PERFORMANCE POLO</v>
      </c>
      <c r="F69" s="60" t="s">
        <v>493</v>
      </c>
      <c r="G69" s="60"/>
      <c r="H69" s="60" t="s">
        <v>35</v>
      </c>
      <c r="I69" s="60" t="s">
        <v>35</v>
      </c>
      <c r="J69" s="60" t="s">
        <v>17</v>
      </c>
      <c r="K69" s="60">
        <v>7</v>
      </c>
      <c r="L69" s="68" t="str">
        <f t="shared" si="2"/>
        <v/>
      </c>
      <c r="M69" s="60" t="s">
        <v>17</v>
      </c>
      <c r="N69" s="60">
        <v>7</v>
      </c>
      <c r="O69" s="68" t="str">
        <f t="shared" si="3"/>
        <v/>
      </c>
      <c r="P69" s="60" t="s">
        <v>176</v>
      </c>
      <c r="Q69" s="62" t="s">
        <v>84</v>
      </c>
      <c r="R69" s="60"/>
      <c r="S69" s="60" t="s">
        <v>13</v>
      </c>
      <c r="T69" s="53" t="s">
        <v>160</v>
      </c>
    </row>
    <row r="70" spans="1:20" s="51" customFormat="1" x14ac:dyDescent="0.25">
      <c r="A70" s="51" t="str">
        <f>VLOOKUP(C70,Styles!$1:$1048576,5,FALSE)</f>
        <v>POLOS</v>
      </c>
      <c r="B70" s="51" t="str">
        <f>VLOOKUP(C70,Styles!$1:$1048576,4,FALSE)</f>
        <v>UNDER ARMOUR</v>
      </c>
      <c r="C70" s="59">
        <v>1261606</v>
      </c>
      <c r="D70" s="51">
        <f>VLOOKUP(C70,Styles!$1:$1048576,2,FALSE)</f>
        <v>1261606</v>
      </c>
      <c r="E70" s="51" t="str">
        <f>VLOOKUP(C70,Styles!$1:$1048576,10,FALSE)</f>
        <v>LADIES' UA PERFORMANCE POLO</v>
      </c>
      <c r="F70" s="60" t="s">
        <v>517</v>
      </c>
      <c r="G70" s="60"/>
      <c r="H70" s="60" t="s">
        <v>35</v>
      </c>
      <c r="I70" s="60" t="s">
        <v>35</v>
      </c>
      <c r="J70" s="60" t="s">
        <v>16</v>
      </c>
      <c r="K70" s="60">
        <v>6</v>
      </c>
      <c r="L70" s="68" t="str">
        <f t="shared" si="2"/>
        <v/>
      </c>
      <c r="M70" s="60" t="s">
        <v>16</v>
      </c>
      <c r="N70" s="60">
        <v>6</v>
      </c>
      <c r="O70" s="68" t="str">
        <f t="shared" si="3"/>
        <v/>
      </c>
      <c r="P70" s="60" t="s">
        <v>176</v>
      </c>
      <c r="Q70" s="62" t="s">
        <v>88</v>
      </c>
      <c r="R70" s="60"/>
      <c r="S70" s="60" t="s">
        <v>18</v>
      </c>
      <c r="T70" s="53" t="s">
        <v>160</v>
      </c>
    </row>
    <row r="71" spans="1:20" s="51" customFormat="1" x14ac:dyDescent="0.25">
      <c r="A71" s="51" t="str">
        <f>VLOOKUP(C71,Styles!$1:$1048576,5,FALSE)</f>
        <v>POLOS</v>
      </c>
      <c r="B71" s="51" t="str">
        <f>VLOOKUP(C71,Styles!$1:$1048576,4,FALSE)</f>
        <v>UNDER ARMOUR</v>
      </c>
      <c r="C71" s="59">
        <v>1261606</v>
      </c>
      <c r="D71" s="51">
        <f>VLOOKUP(C71,Styles!$1:$1048576,2,FALSE)</f>
        <v>1261606</v>
      </c>
      <c r="E71" s="51" t="str">
        <f>VLOOKUP(C71,Styles!$1:$1048576,10,FALSE)</f>
        <v>LADIES' UA PERFORMANCE POLO</v>
      </c>
      <c r="F71" s="60" t="s">
        <v>488</v>
      </c>
      <c r="G71" s="60"/>
      <c r="H71" s="60" t="s">
        <v>123</v>
      </c>
      <c r="I71" s="60" t="s">
        <v>123</v>
      </c>
      <c r="J71" s="60" t="s">
        <v>16</v>
      </c>
      <c r="K71" s="60">
        <v>6</v>
      </c>
      <c r="L71" s="68">
        <f t="shared" si="2"/>
        <v>6</v>
      </c>
      <c r="M71" s="60" t="s">
        <v>16</v>
      </c>
      <c r="N71" s="60">
        <v>6</v>
      </c>
      <c r="O71" s="68">
        <f t="shared" si="3"/>
        <v>6</v>
      </c>
      <c r="P71" s="60" t="s">
        <v>176</v>
      </c>
      <c r="Q71" s="62" t="s">
        <v>75</v>
      </c>
      <c r="R71" s="60"/>
      <c r="S71" s="60" t="s">
        <v>5</v>
      </c>
      <c r="T71" s="53" t="s">
        <v>160</v>
      </c>
    </row>
    <row r="72" spans="1:20" s="51" customFormat="1" x14ac:dyDescent="0.25">
      <c r="A72" s="51" t="str">
        <f>VLOOKUP(C72,Styles!$1:$1048576,5,FALSE)</f>
        <v>POLOS</v>
      </c>
      <c r="B72" s="51" t="str">
        <f>VLOOKUP(C72,Styles!$1:$1048576,4,FALSE)</f>
        <v>UNDER ARMOUR</v>
      </c>
      <c r="C72" s="59">
        <v>1261606</v>
      </c>
      <c r="D72" s="51">
        <f>VLOOKUP(C72,Styles!$1:$1048576,2,FALSE)</f>
        <v>1261606</v>
      </c>
      <c r="E72" s="51" t="str">
        <f>VLOOKUP(C72,Styles!$1:$1048576,10,FALSE)</f>
        <v>LADIES' UA PERFORMANCE POLO</v>
      </c>
      <c r="F72" s="60" t="s">
        <v>499</v>
      </c>
      <c r="G72" s="60"/>
      <c r="H72" s="60" t="s">
        <v>123</v>
      </c>
      <c r="I72" s="60" t="s">
        <v>123</v>
      </c>
      <c r="J72" s="60" t="s">
        <v>16</v>
      </c>
      <c r="K72" s="60">
        <v>6</v>
      </c>
      <c r="L72" s="68">
        <f t="shared" si="2"/>
        <v>6</v>
      </c>
      <c r="M72" s="60" t="s">
        <v>16</v>
      </c>
      <c r="N72" s="60">
        <v>6</v>
      </c>
      <c r="O72" s="68">
        <f t="shared" si="3"/>
        <v>6</v>
      </c>
      <c r="P72" s="60" t="s">
        <v>176</v>
      </c>
      <c r="Q72" s="62" t="s">
        <v>83</v>
      </c>
      <c r="R72" s="60"/>
      <c r="S72" s="60" t="s">
        <v>174</v>
      </c>
      <c r="T72" s="53" t="s">
        <v>160</v>
      </c>
    </row>
    <row r="73" spans="1:20" s="51" customFormat="1" x14ac:dyDescent="0.25">
      <c r="A73" s="51" t="str">
        <f>VLOOKUP(C73,Styles!$1:$1048576,5,FALSE)</f>
        <v>POLOS</v>
      </c>
      <c r="B73" s="51" t="str">
        <f>VLOOKUP(C73,Styles!$1:$1048576,4,FALSE)</f>
        <v>UNDER ARMOUR</v>
      </c>
      <c r="C73" s="59">
        <v>1261606</v>
      </c>
      <c r="D73" s="51">
        <f>VLOOKUP(C73,Styles!$1:$1048576,2,FALSE)</f>
        <v>1261606</v>
      </c>
      <c r="E73" s="51" t="str">
        <f>VLOOKUP(C73,Styles!$1:$1048576,10,FALSE)</f>
        <v>LADIES' UA PERFORMANCE POLO</v>
      </c>
      <c r="F73" s="60" t="s">
        <v>518</v>
      </c>
      <c r="G73" s="60"/>
      <c r="H73" s="60" t="s">
        <v>35</v>
      </c>
      <c r="I73" s="60" t="s">
        <v>35</v>
      </c>
      <c r="J73" s="60" t="s">
        <v>16</v>
      </c>
      <c r="K73" s="60">
        <v>6</v>
      </c>
      <c r="L73" s="68" t="str">
        <f t="shared" si="2"/>
        <v/>
      </c>
      <c r="M73" s="60" t="s">
        <v>16</v>
      </c>
      <c r="N73" s="60">
        <v>6</v>
      </c>
      <c r="O73" s="68" t="str">
        <f t="shared" si="3"/>
        <v/>
      </c>
      <c r="P73" s="60" t="s">
        <v>176</v>
      </c>
      <c r="Q73" s="62" t="s">
        <v>76</v>
      </c>
      <c r="R73" s="60"/>
      <c r="S73" s="60" t="s">
        <v>6</v>
      </c>
      <c r="T73" s="53" t="s">
        <v>160</v>
      </c>
    </row>
    <row r="74" spans="1:20" s="51" customFormat="1" x14ac:dyDescent="0.25">
      <c r="A74" s="51" t="str">
        <f>VLOOKUP(C74,Styles!$1:$1048576,5,FALSE)</f>
        <v>POLOS</v>
      </c>
      <c r="B74" s="51" t="str">
        <f>VLOOKUP(C74,Styles!$1:$1048576,4,FALSE)</f>
        <v>UNDER ARMOUR</v>
      </c>
      <c r="C74" s="59">
        <v>1261606</v>
      </c>
      <c r="D74" s="51">
        <f>VLOOKUP(C74,Styles!$1:$1048576,2,FALSE)</f>
        <v>1261606</v>
      </c>
      <c r="E74" s="51" t="str">
        <f>VLOOKUP(C74,Styles!$1:$1048576,10,FALSE)</f>
        <v>LADIES' UA PERFORMANCE POLO</v>
      </c>
      <c r="F74" s="60" t="s">
        <v>489</v>
      </c>
      <c r="G74" s="60"/>
      <c r="H74" s="60" t="s">
        <v>123</v>
      </c>
      <c r="I74" s="60" t="s">
        <v>123</v>
      </c>
      <c r="J74" s="60" t="s">
        <v>16</v>
      </c>
      <c r="K74" s="60">
        <v>6</v>
      </c>
      <c r="L74" s="68">
        <f t="shared" si="2"/>
        <v>6</v>
      </c>
      <c r="M74" s="60" t="s">
        <v>16</v>
      </c>
      <c r="N74" s="60">
        <v>6</v>
      </c>
      <c r="O74" s="68">
        <f t="shared" si="3"/>
        <v>6</v>
      </c>
      <c r="P74" s="60" t="s">
        <v>176</v>
      </c>
      <c r="Q74" s="62" t="s">
        <v>77</v>
      </c>
      <c r="R74" s="60"/>
      <c r="S74" s="60" t="s">
        <v>7</v>
      </c>
      <c r="T74" s="53" t="s">
        <v>160</v>
      </c>
    </row>
    <row r="75" spans="1:20" s="51" customFormat="1" x14ac:dyDescent="0.25">
      <c r="A75" s="51" t="str">
        <f>VLOOKUP(C75,Styles!$1:$1048576,5,FALSE)</f>
        <v>POLOS</v>
      </c>
      <c r="B75" s="51" t="str">
        <f>VLOOKUP(C75,Styles!$1:$1048576,4,FALSE)</f>
        <v>UNDER ARMOUR</v>
      </c>
      <c r="C75" s="59">
        <v>1261606</v>
      </c>
      <c r="D75" s="51">
        <f>VLOOKUP(C75,Styles!$1:$1048576,2,FALSE)</f>
        <v>1261606</v>
      </c>
      <c r="E75" s="51" t="str">
        <f>VLOOKUP(C75,Styles!$1:$1048576,10,FALSE)</f>
        <v>LADIES' UA PERFORMANCE POLO</v>
      </c>
      <c r="F75" s="60" t="s">
        <v>490</v>
      </c>
      <c r="G75" s="60"/>
      <c r="H75" s="60" t="s">
        <v>123</v>
      </c>
      <c r="I75" s="60" t="s">
        <v>123</v>
      </c>
      <c r="J75" s="60" t="s">
        <v>16</v>
      </c>
      <c r="K75" s="60">
        <v>6</v>
      </c>
      <c r="L75" s="68">
        <f t="shared" si="2"/>
        <v>6</v>
      </c>
      <c r="M75" s="60" t="s">
        <v>16</v>
      </c>
      <c r="N75" s="60">
        <v>6</v>
      </c>
      <c r="O75" s="68">
        <f t="shared" si="3"/>
        <v>6</v>
      </c>
      <c r="P75" s="60" t="s">
        <v>176</v>
      </c>
      <c r="Q75" s="62" t="s">
        <v>78</v>
      </c>
      <c r="R75" s="60"/>
      <c r="S75" s="60" t="s">
        <v>8</v>
      </c>
      <c r="T75" s="53" t="s">
        <v>160</v>
      </c>
    </row>
    <row r="76" spans="1:20" s="51" customFormat="1" x14ac:dyDescent="0.25">
      <c r="A76" s="51" t="str">
        <f>VLOOKUP(C76,Styles!$1:$1048576,5,FALSE)</f>
        <v>POLOS</v>
      </c>
      <c r="B76" s="51" t="str">
        <f>VLOOKUP(C76,Styles!$1:$1048576,4,FALSE)</f>
        <v>UNDER ARMOUR</v>
      </c>
      <c r="C76" s="59">
        <v>1261606</v>
      </c>
      <c r="D76" s="51">
        <f>VLOOKUP(C76,Styles!$1:$1048576,2,FALSE)</f>
        <v>1261606</v>
      </c>
      <c r="E76" s="51" t="str">
        <f>VLOOKUP(C76,Styles!$1:$1048576,10,FALSE)</f>
        <v>LADIES' UA PERFORMANCE POLO</v>
      </c>
      <c r="F76" s="60" t="s">
        <v>491</v>
      </c>
      <c r="G76" s="60"/>
      <c r="H76" s="60" t="s">
        <v>123</v>
      </c>
      <c r="I76" s="60" t="s">
        <v>123</v>
      </c>
      <c r="J76" s="60" t="s">
        <v>16</v>
      </c>
      <c r="K76" s="60">
        <v>6</v>
      </c>
      <c r="L76" s="68">
        <f t="shared" si="2"/>
        <v>6</v>
      </c>
      <c r="M76" s="60" t="s">
        <v>16</v>
      </c>
      <c r="N76" s="60">
        <v>6</v>
      </c>
      <c r="O76" s="68">
        <f t="shared" si="3"/>
        <v>6</v>
      </c>
      <c r="P76" s="60" t="s">
        <v>176</v>
      </c>
      <c r="Q76" s="62" t="s">
        <v>79</v>
      </c>
      <c r="R76" s="60"/>
      <c r="S76" s="60" t="s">
        <v>9</v>
      </c>
      <c r="T76" s="53" t="s">
        <v>160</v>
      </c>
    </row>
    <row r="77" spans="1:20" s="51" customFormat="1" x14ac:dyDescent="0.25">
      <c r="A77" s="51" t="str">
        <f>VLOOKUP(C77,Styles!$1:$1048576,5,FALSE)</f>
        <v>POLOS</v>
      </c>
      <c r="B77" s="51" t="str">
        <f>VLOOKUP(C77,Styles!$1:$1048576,4,FALSE)</f>
        <v>UNDER ARMOUR</v>
      </c>
      <c r="C77" s="59">
        <v>1261606</v>
      </c>
      <c r="D77" s="51">
        <f>VLOOKUP(C77,Styles!$1:$1048576,2,FALSE)</f>
        <v>1261606</v>
      </c>
      <c r="E77" s="51" t="str">
        <f>VLOOKUP(C77,Styles!$1:$1048576,10,FALSE)</f>
        <v>LADIES' UA PERFORMANCE POLO</v>
      </c>
      <c r="F77" s="60" t="s">
        <v>519</v>
      </c>
      <c r="G77" s="60"/>
      <c r="H77" s="60" t="s">
        <v>123</v>
      </c>
      <c r="I77" s="60" t="s">
        <v>123</v>
      </c>
      <c r="J77" s="60" t="s">
        <v>16</v>
      </c>
      <c r="K77" s="60">
        <v>6</v>
      </c>
      <c r="L77" s="68">
        <f t="shared" si="2"/>
        <v>6</v>
      </c>
      <c r="M77" s="60" t="s">
        <v>16</v>
      </c>
      <c r="N77" s="60">
        <v>6</v>
      </c>
      <c r="O77" s="68">
        <f t="shared" si="3"/>
        <v>6</v>
      </c>
      <c r="P77" s="60" t="s">
        <v>176</v>
      </c>
      <c r="Q77" s="62" t="s">
        <v>87</v>
      </c>
      <c r="R77" s="60"/>
      <c r="S77" s="60" t="s">
        <v>15</v>
      </c>
      <c r="T77" s="53" t="s">
        <v>160</v>
      </c>
    </row>
    <row r="78" spans="1:20" s="51" customFormat="1" x14ac:dyDescent="0.25">
      <c r="A78" s="51" t="str">
        <f>VLOOKUP(C78,Styles!$1:$1048576,5,FALSE)</f>
        <v>POLOS</v>
      </c>
      <c r="B78" s="51" t="str">
        <f>VLOOKUP(C78,Styles!$1:$1048576,4,FALSE)</f>
        <v>UNDER ARMOUR</v>
      </c>
      <c r="C78" s="59">
        <v>1261606</v>
      </c>
      <c r="D78" s="51">
        <f>VLOOKUP(C78,Styles!$1:$1048576,2,FALSE)</f>
        <v>1261606</v>
      </c>
      <c r="E78" s="51" t="str">
        <f>VLOOKUP(C78,Styles!$1:$1048576,10,FALSE)</f>
        <v>LADIES' UA PERFORMANCE POLO</v>
      </c>
      <c r="F78" s="60" t="s">
        <v>516</v>
      </c>
      <c r="G78" s="60"/>
      <c r="H78" s="60" t="s">
        <v>123</v>
      </c>
      <c r="I78" s="60" t="s">
        <v>123</v>
      </c>
      <c r="J78" s="60" t="s">
        <v>16</v>
      </c>
      <c r="K78" s="60">
        <v>6</v>
      </c>
      <c r="L78" s="68">
        <f t="shared" si="2"/>
        <v>6</v>
      </c>
      <c r="M78" s="60" t="s">
        <v>16</v>
      </c>
      <c r="N78" s="60">
        <v>6</v>
      </c>
      <c r="O78" s="68">
        <f t="shared" si="3"/>
        <v>6</v>
      </c>
      <c r="P78" s="60" t="s">
        <v>176</v>
      </c>
      <c r="Q78" s="62"/>
      <c r="R78" s="60"/>
      <c r="S78" s="60" t="s">
        <v>10</v>
      </c>
      <c r="T78" s="53" t="s">
        <v>160</v>
      </c>
    </row>
    <row r="79" spans="1:20" s="51" customFormat="1" x14ac:dyDescent="0.25">
      <c r="A79" s="51" t="str">
        <f>VLOOKUP(C79,Styles!$1:$1048576,5,FALSE)</f>
        <v>POLOS</v>
      </c>
      <c r="B79" s="51" t="str">
        <f>VLOOKUP(C79,Styles!$1:$1048576,4,FALSE)</f>
        <v>UNDER ARMOUR</v>
      </c>
      <c r="C79" s="59">
        <v>1261606</v>
      </c>
      <c r="D79" s="51">
        <f>VLOOKUP(C79,Styles!$1:$1048576,2,FALSE)</f>
        <v>1261606</v>
      </c>
      <c r="E79" s="51" t="str">
        <f>VLOOKUP(C79,Styles!$1:$1048576,10,FALSE)</f>
        <v>LADIES' UA PERFORMANCE POLO</v>
      </c>
      <c r="F79" s="60" t="s">
        <v>493</v>
      </c>
      <c r="G79" s="60"/>
      <c r="H79" s="60" t="s">
        <v>123</v>
      </c>
      <c r="I79" s="60" t="s">
        <v>123</v>
      </c>
      <c r="J79" s="60" t="s">
        <v>16</v>
      </c>
      <c r="K79" s="60">
        <v>6</v>
      </c>
      <c r="L79" s="68">
        <f t="shared" si="2"/>
        <v>6</v>
      </c>
      <c r="M79" s="60" t="s">
        <v>16</v>
      </c>
      <c r="N79" s="60">
        <v>6</v>
      </c>
      <c r="O79" s="68">
        <f t="shared" si="3"/>
        <v>6</v>
      </c>
      <c r="P79" s="60" t="s">
        <v>176</v>
      </c>
      <c r="Q79" s="62" t="s">
        <v>84</v>
      </c>
      <c r="R79" s="60"/>
      <c r="S79" s="60" t="s">
        <v>13</v>
      </c>
      <c r="T79" s="53" t="s">
        <v>160</v>
      </c>
    </row>
    <row r="80" spans="1:20" s="51" customFormat="1" x14ac:dyDescent="0.25">
      <c r="A80" s="51" t="str">
        <f>VLOOKUP(C80,Styles!$1:$1048576,5,FALSE)</f>
        <v>T_SHIRTS</v>
      </c>
      <c r="B80" s="51" t="str">
        <f>VLOOKUP(C80,Styles!$1:$1048576,4,FALSE)</f>
        <v>UNDER ARMOUR</v>
      </c>
      <c r="C80" s="59">
        <v>1268471</v>
      </c>
      <c r="D80" s="51">
        <f>VLOOKUP(C80,Styles!$1:$1048576,2,FALSE)</f>
        <v>1268471</v>
      </c>
      <c r="E80" s="51" t="str">
        <f>VLOOKUP(C80,Styles!$1:$1048576,10,FALSE)</f>
        <v>MEN'S UA LOCKER T-SHIRT</v>
      </c>
      <c r="F80" s="60" t="s">
        <v>488</v>
      </c>
      <c r="G80" s="60"/>
      <c r="H80" s="60" t="s">
        <v>322</v>
      </c>
      <c r="I80" s="60" t="s">
        <v>322</v>
      </c>
      <c r="J80" s="60" t="s">
        <v>17</v>
      </c>
      <c r="K80" s="60">
        <v>7</v>
      </c>
      <c r="L80" s="68" t="str">
        <f t="shared" si="2"/>
        <v/>
      </c>
      <c r="M80" s="60" t="s">
        <v>17</v>
      </c>
      <c r="N80" s="60">
        <v>7</v>
      </c>
      <c r="O80" s="68" t="str">
        <f t="shared" si="3"/>
        <v/>
      </c>
      <c r="P80" s="60" t="s">
        <v>176</v>
      </c>
      <c r="Q80" s="62" t="s">
        <v>75</v>
      </c>
      <c r="R80" s="60"/>
      <c r="S80" s="60" t="s">
        <v>5</v>
      </c>
      <c r="T80" s="53" t="s">
        <v>160</v>
      </c>
    </row>
    <row r="81" spans="1:20" s="51" customFormat="1" x14ac:dyDescent="0.25">
      <c r="A81" s="51" t="str">
        <f>VLOOKUP(C81,Styles!$1:$1048576,5,FALSE)</f>
        <v>T_SHIRTS</v>
      </c>
      <c r="B81" s="51" t="str">
        <f>VLOOKUP(C81,Styles!$1:$1048576,4,FALSE)</f>
        <v>UNDER ARMOUR</v>
      </c>
      <c r="C81" s="59">
        <v>1268471</v>
      </c>
      <c r="D81" s="51">
        <f>VLOOKUP(C81,Styles!$1:$1048576,2,FALSE)</f>
        <v>1268471</v>
      </c>
      <c r="E81" s="51" t="str">
        <f>VLOOKUP(C81,Styles!$1:$1048576,10,FALSE)</f>
        <v>MEN'S UA LOCKER T-SHIRT</v>
      </c>
      <c r="F81" s="53" t="s">
        <v>523</v>
      </c>
      <c r="G81" s="60"/>
      <c r="H81" s="60" t="s">
        <v>322</v>
      </c>
      <c r="I81" s="60" t="s">
        <v>322</v>
      </c>
      <c r="J81" s="60" t="s">
        <v>17</v>
      </c>
      <c r="K81" s="60">
        <v>7</v>
      </c>
      <c r="L81" s="68" t="str">
        <f t="shared" si="2"/>
        <v/>
      </c>
      <c r="M81" s="60" t="s">
        <v>17</v>
      </c>
      <c r="N81" s="60">
        <v>7</v>
      </c>
      <c r="O81" s="68" t="str">
        <f t="shared" si="3"/>
        <v/>
      </c>
      <c r="P81" s="60" t="s">
        <v>176</v>
      </c>
      <c r="Q81" s="62"/>
      <c r="R81" s="60"/>
      <c r="S81" s="60" t="s">
        <v>25</v>
      </c>
      <c r="T81" s="53" t="s">
        <v>180</v>
      </c>
    </row>
    <row r="82" spans="1:20" s="51" customFormat="1" x14ac:dyDescent="0.25">
      <c r="A82" s="51" t="str">
        <f>VLOOKUP(C82,Styles!$1:$1048576,5,FALSE)</f>
        <v>T_SHIRTS</v>
      </c>
      <c r="B82" s="51" t="str">
        <f>VLOOKUP(C82,Styles!$1:$1048576,4,FALSE)</f>
        <v>UNDER ARMOUR</v>
      </c>
      <c r="C82" s="59">
        <v>1268471</v>
      </c>
      <c r="D82" s="51">
        <f>VLOOKUP(C82,Styles!$1:$1048576,2,FALSE)</f>
        <v>1268471</v>
      </c>
      <c r="E82" s="51" t="str">
        <f>VLOOKUP(C82,Styles!$1:$1048576,10,FALSE)</f>
        <v>MEN'S UA LOCKER T-SHIRT</v>
      </c>
      <c r="F82" s="53" t="s">
        <v>489</v>
      </c>
      <c r="G82" s="60"/>
      <c r="H82" s="60" t="s">
        <v>322</v>
      </c>
      <c r="I82" s="60" t="s">
        <v>322</v>
      </c>
      <c r="J82" s="60" t="s">
        <v>17</v>
      </c>
      <c r="K82" s="60">
        <v>7</v>
      </c>
      <c r="L82" s="68" t="str">
        <f t="shared" si="2"/>
        <v/>
      </c>
      <c r="M82" s="60" t="s">
        <v>17</v>
      </c>
      <c r="N82" s="60">
        <v>7</v>
      </c>
      <c r="O82" s="68" t="str">
        <f t="shared" si="3"/>
        <v/>
      </c>
      <c r="P82" s="60" t="s">
        <v>176</v>
      </c>
      <c r="Q82" s="62"/>
      <c r="R82" s="60"/>
      <c r="S82" s="60" t="s">
        <v>7</v>
      </c>
      <c r="T82" s="53" t="s">
        <v>180</v>
      </c>
    </row>
    <row r="83" spans="1:20" s="51" customFormat="1" x14ac:dyDescent="0.25">
      <c r="A83" s="51" t="str">
        <f>VLOOKUP(C83,Styles!$1:$1048576,5,FALSE)</f>
        <v>T_SHIRTS</v>
      </c>
      <c r="B83" s="51" t="str">
        <f>VLOOKUP(C83,Styles!$1:$1048576,4,FALSE)</f>
        <v>UNDER ARMOUR</v>
      </c>
      <c r="C83" s="59">
        <v>1268471</v>
      </c>
      <c r="D83" s="51">
        <f>VLOOKUP(C83,Styles!$1:$1048576,2,FALSE)</f>
        <v>1268471</v>
      </c>
      <c r="E83" s="51" t="str">
        <f>VLOOKUP(C83,Styles!$1:$1048576,10,FALSE)</f>
        <v>MEN'S UA LOCKER T-SHIRT</v>
      </c>
      <c r="F83" s="53" t="s">
        <v>490</v>
      </c>
      <c r="G83" s="60"/>
      <c r="H83" s="60" t="s">
        <v>322</v>
      </c>
      <c r="I83" s="60" t="s">
        <v>322</v>
      </c>
      <c r="J83" s="60" t="s">
        <v>17</v>
      </c>
      <c r="K83" s="60">
        <v>7</v>
      </c>
      <c r="L83" s="68" t="str">
        <f t="shared" si="2"/>
        <v/>
      </c>
      <c r="M83" s="60" t="s">
        <v>17</v>
      </c>
      <c r="N83" s="60">
        <v>7</v>
      </c>
      <c r="O83" s="68" t="str">
        <f t="shared" si="3"/>
        <v/>
      </c>
      <c r="P83" s="60" t="s">
        <v>176</v>
      </c>
      <c r="Q83" s="62"/>
      <c r="R83" s="60"/>
      <c r="S83" s="60" t="s">
        <v>8</v>
      </c>
      <c r="T83" s="53" t="s">
        <v>180</v>
      </c>
    </row>
    <row r="84" spans="1:20" s="51" customFormat="1" x14ac:dyDescent="0.25">
      <c r="A84" s="51" t="str">
        <f>VLOOKUP(C84,Styles!$1:$1048576,5,FALSE)</f>
        <v>T_SHIRTS</v>
      </c>
      <c r="B84" s="51" t="str">
        <f>VLOOKUP(C84,Styles!$1:$1048576,4,FALSE)</f>
        <v>UNDER ARMOUR</v>
      </c>
      <c r="C84" s="59">
        <v>1268471</v>
      </c>
      <c r="D84" s="51">
        <f>VLOOKUP(C84,Styles!$1:$1048576,2,FALSE)</f>
        <v>1268471</v>
      </c>
      <c r="E84" s="51" t="str">
        <f>VLOOKUP(C84,Styles!$1:$1048576,10,FALSE)</f>
        <v>MEN'S UA LOCKER T-SHIRT</v>
      </c>
      <c r="F84" s="53" t="s">
        <v>491</v>
      </c>
      <c r="G84" s="60"/>
      <c r="H84" s="60" t="s">
        <v>322</v>
      </c>
      <c r="I84" s="60" t="s">
        <v>322</v>
      </c>
      <c r="J84" s="60" t="s">
        <v>17</v>
      </c>
      <c r="K84" s="60">
        <v>7</v>
      </c>
      <c r="L84" s="68" t="str">
        <f t="shared" si="2"/>
        <v/>
      </c>
      <c r="M84" s="60" t="s">
        <v>17</v>
      </c>
      <c r="N84" s="60">
        <v>7</v>
      </c>
      <c r="O84" s="68" t="str">
        <f t="shared" si="3"/>
        <v/>
      </c>
      <c r="P84" s="60" t="s">
        <v>176</v>
      </c>
      <c r="Q84" s="62"/>
      <c r="R84" s="60"/>
      <c r="S84" s="60" t="s">
        <v>9</v>
      </c>
      <c r="T84" s="53" t="s">
        <v>180</v>
      </c>
    </row>
    <row r="85" spans="1:20" s="51" customFormat="1" x14ac:dyDescent="0.25">
      <c r="A85" s="51" t="str">
        <f>VLOOKUP(C85,Styles!$1:$1048576,5,FALSE)</f>
        <v>T_SHIRTS</v>
      </c>
      <c r="B85" s="51" t="str">
        <f>VLOOKUP(C85,Styles!$1:$1048576,4,FALSE)</f>
        <v>UNDER ARMOUR</v>
      </c>
      <c r="C85" s="59">
        <v>1268471</v>
      </c>
      <c r="D85" s="51">
        <f>VLOOKUP(C85,Styles!$1:$1048576,2,FALSE)</f>
        <v>1268471</v>
      </c>
      <c r="E85" s="51" t="str">
        <f>VLOOKUP(C85,Styles!$1:$1048576,10,FALSE)</f>
        <v>MEN'S UA LOCKER T-SHIRT</v>
      </c>
      <c r="F85" s="53" t="s">
        <v>516</v>
      </c>
      <c r="G85" s="60"/>
      <c r="H85" s="60" t="s">
        <v>322</v>
      </c>
      <c r="I85" s="60" t="s">
        <v>322</v>
      </c>
      <c r="J85" s="60" t="s">
        <v>17</v>
      </c>
      <c r="K85" s="60">
        <v>7</v>
      </c>
      <c r="L85" s="68" t="str">
        <f t="shared" si="2"/>
        <v/>
      </c>
      <c r="M85" s="60" t="s">
        <v>17</v>
      </c>
      <c r="N85" s="60">
        <v>7</v>
      </c>
      <c r="O85" s="68" t="str">
        <f t="shared" si="3"/>
        <v/>
      </c>
      <c r="P85" s="60" t="s">
        <v>176</v>
      </c>
      <c r="Q85" s="62"/>
      <c r="R85" s="60"/>
      <c r="S85" s="60" t="s">
        <v>10</v>
      </c>
      <c r="T85" s="53" t="s">
        <v>160</v>
      </c>
    </row>
    <row r="86" spans="1:20" s="51" customFormat="1" x14ac:dyDescent="0.25">
      <c r="A86" s="51" t="str">
        <f>VLOOKUP(C86,Styles!$1:$1048576,5,FALSE)</f>
        <v>T_SHIRTS</v>
      </c>
      <c r="B86" s="51" t="str">
        <f>VLOOKUP(C86,Styles!$1:$1048576,4,FALSE)</f>
        <v>UNDER ARMOUR</v>
      </c>
      <c r="C86" s="59">
        <v>1268471</v>
      </c>
      <c r="D86" s="51">
        <f>VLOOKUP(C86,Styles!$1:$1048576,2,FALSE)</f>
        <v>1268471</v>
      </c>
      <c r="E86" s="51" t="str">
        <f>VLOOKUP(C86,Styles!$1:$1048576,10,FALSE)</f>
        <v>MEN'S UA LOCKER T-SHIRT</v>
      </c>
      <c r="F86" s="60" t="s">
        <v>493</v>
      </c>
      <c r="G86" s="60"/>
      <c r="H86" s="60" t="s">
        <v>322</v>
      </c>
      <c r="I86" s="60" t="s">
        <v>322</v>
      </c>
      <c r="J86" s="60" t="s">
        <v>17</v>
      </c>
      <c r="K86" s="60">
        <v>7</v>
      </c>
      <c r="L86" s="68" t="str">
        <f t="shared" si="2"/>
        <v/>
      </c>
      <c r="M86" s="60" t="s">
        <v>17</v>
      </c>
      <c r="N86" s="60">
        <v>7</v>
      </c>
      <c r="O86" s="68" t="str">
        <f t="shared" si="3"/>
        <v/>
      </c>
      <c r="P86" s="60" t="s">
        <v>176</v>
      </c>
      <c r="Q86" s="62" t="s">
        <v>84</v>
      </c>
      <c r="R86" s="60"/>
      <c r="S86" s="60" t="s">
        <v>13</v>
      </c>
      <c r="T86" s="53" t="s">
        <v>160</v>
      </c>
    </row>
    <row r="87" spans="1:20" s="51" customFormat="1" x14ac:dyDescent="0.25">
      <c r="A87" s="51" t="str">
        <f>VLOOKUP(C87,Styles!$1:$1048576,5,FALSE)</f>
        <v>T_SHIRTS</v>
      </c>
      <c r="B87" s="51" t="str">
        <f>VLOOKUP(C87,Styles!$1:$1048576,4,FALSE)</f>
        <v>UNDER ARMOUR</v>
      </c>
      <c r="C87" s="60">
        <v>1268475</v>
      </c>
      <c r="D87" s="51">
        <f>VLOOKUP(C87,Styles!$1:$1048576,2,FALSE)</f>
        <v>1268475</v>
      </c>
      <c r="E87" s="51" t="str">
        <f>VLOOKUP(C87,Styles!$1:$1048576,10,FALSE)</f>
        <v>MEN'S UA LONG-SLEEVE LOCKER T-SHIRT</v>
      </c>
      <c r="F87" s="60" t="s">
        <v>488</v>
      </c>
      <c r="G87" s="60" t="s">
        <v>261</v>
      </c>
      <c r="H87" s="53" t="s">
        <v>322</v>
      </c>
      <c r="I87" s="60" t="s">
        <v>322</v>
      </c>
      <c r="J87" s="60" t="s">
        <v>12</v>
      </c>
      <c r="K87" s="60">
        <v>6</v>
      </c>
      <c r="L87" s="68" t="str">
        <f t="shared" si="2"/>
        <v/>
      </c>
      <c r="M87" s="60" t="s">
        <v>12</v>
      </c>
      <c r="N87" s="60">
        <v>6</v>
      </c>
      <c r="O87" s="68" t="str">
        <f t="shared" si="3"/>
        <v/>
      </c>
      <c r="P87" s="60"/>
      <c r="Q87" s="60" t="s">
        <v>75</v>
      </c>
      <c r="R87" s="60" t="s">
        <v>84</v>
      </c>
      <c r="S87" s="60" t="s">
        <v>5</v>
      </c>
      <c r="T87" s="60" t="s">
        <v>384</v>
      </c>
    </row>
    <row r="88" spans="1:20" s="51" customFormat="1" x14ac:dyDescent="0.25">
      <c r="A88" s="51" t="str">
        <f>VLOOKUP(C88,Styles!$1:$1048576,5,FALSE)</f>
        <v>T_SHIRTS</v>
      </c>
      <c r="B88" s="51" t="str">
        <f>VLOOKUP(C88,Styles!$1:$1048576,4,FALSE)</f>
        <v>UNDER ARMOUR</v>
      </c>
      <c r="C88" s="60">
        <v>1268475</v>
      </c>
      <c r="D88" s="51">
        <f>VLOOKUP(C88,Styles!$1:$1048576,2,FALSE)</f>
        <v>1268475</v>
      </c>
      <c r="E88" s="51" t="str">
        <f>VLOOKUP(C88,Styles!$1:$1048576,10,FALSE)</f>
        <v>MEN'S UA LONG-SLEEVE LOCKER T-SHIRT</v>
      </c>
      <c r="F88" s="60" t="s">
        <v>489</v>
      </c>
      <c r="G88" s="60" t="s">
        <v>362</v>
      </c>
      <c r="H88" s="53" t="s">
        <v>322</v>
      </c>
      <c r="I88" s="60" t="s">
        <v>322</v>
      </c>
      <c r="J88" s="60" t="s">
        <v>12</v>
      </c>
      <c r="K88" s="60">
        <v>6</v>
      </c>
      <c r="L88" s="68" t="str">
        <f t="shared" si="2"/>
        <v/>
      </c>
      <c r="M88" s="60" t="s">
        <v>12</v>
      </c>
      <c r="N88" s="60">
        <v>6</v>
      </c>
      <c r="O88" s="68" t="str">
        <f t="shared" si="3"/>
        <v/>
      </c>
      <c r="P88" s="60"/>
      <c r="Q88" s="60" t="s">
        <v>77</v>
      </c>
      <c r="R88" s="60" t="s">
        <v>84</v>
      </c>
      <c r="S88" s="60" t="s">
        <v>400</v>
      </c>
      <c r="T88" s="60" t="s">
        <v>384</v>
      </c>
    </row>
    <row r="89" spans="1:20" s="51" customFormat="1" x14ac:dyDescent="0.25">
      <c r="A89" s="51" t="str">
        <f>VLOOKUP(C89,Styles!$1:$1048576,5,FALSE)</f>
        <v>T_SHIRTS</v>
      </c>
      <c r="B89" s="51" t="str">
        <f>VLOOKUP(C89,Styles!$1:$1048576,4,FALSE)</f>
        <v>UNDER ARMOUR</v>
      </c>
      <c r="C89" s="60">
        <v>1268475</v>
      </c>
      <c r="D89" s="51">
        <f>VLOOKUP(C89,Styles!$1:$1048576,2,FALSE)</f>
        <v>1268475</v>
      </c>
      <c r="E89" s="51" t="str">
        <f>VLOOKUP(C89,Styles!$1:$1048576,10,FALSE)</f>
        <v>MEN'S UA LONG-SLEEVE LOCKER T-SHIRT</v>
      </c>
      <c r="F89" s="60" t="s">
        <v>490</v>
      </c>
      <c r="G89" s="60" t="s">
        <v>346</v>
      </c>
      <c r="H89" s="53" t="s">
        <v>322</v>
      </c>
      <c r="I89" s="60" t="s">
        <v>322</v>
      </c>
      <c r="J89" s="60" t="s">
        <v>12</v>
      </c>
      <c r="K89" s="60">
        <v>6</v>
      </c>
      <c r="L89" s="68" t="str">
        <f t="shared" si="2"/>
        <v/>
      </c>
      <c r="M89" s="60" t="s">
        <v>12</v>
      </c>
      <c r="N89" s="60">
        <v>6</v>
      </c>
      <c r="O89" s="68" t="str">
        <f t="shared" si="3"/>
        <v/>
      </c>
      <c r="P89" s="60"/>
      <c r="Q89" s="60" t="s">
        <v>78</v>
      </c>
      <c r="R89" s="60" t="s">
        <v>84</v>
      </c>
      <c r="S89" s="60" t="s">
        <v>8</v>
      </c>
      <c r="T89" s="60" t="s">
        <v>384</v>
      </c>
    </row>
    <row r="90" spans="1:20" s="51" customFormat="1" x14ac:dyDescent="0.25">
      <c r="A90" s="51" t="str">
        <f>VLOOKUP(C90,Styles!$1:$1048576,5,FALSE)</f>
        <v>T_SHIRTS</v>
      </c>
      <c r="B90" s="51" t="str">
        <f>VLOOKUP(C90,Styles!$1:$1048576,4,FALSE)</f>
        <v>UNDER ARMOUR</v>
      </c>
      <c r="C90" s="60">
        <v>1268475</v>
      </c>
      <c r="D90" s="51">
        <f>VLOOKUP(C90,Styles!$1:$1048576,2,FALSE)</f>
        <v>1268475</v>
      </c>
      <c r="E90" s="51" t="str">
        <f>VLOOKUP(C90,Styles!$1:$1048576,10,FALSE)</f>
        <v>MEN'S UA LONG-SLEEVE LOCKER T-SHIRT</v>
      </c>
      <c r="F90" s="60" t="s">
        <v>491</v>
      </c>
      <c r="G90" s="60" t="s">
        <v>361</v>
      </c>
      <c r="H90" s="53" t="s">
        <v>322</v>
      </c>
      <c r="I90" s="60" t="s">
        <v>322</v>
      </c>
      <c r="J90" s="60" t="s">
        <v>12</v>
      </c>
      <c r="K90" s="60">
        <v>6</v>
      </c>
      <c r="L90" s="68" t="str">
        <f t="shared" si="2"/>
        <v/>
      </c>
      <c r="M90" s="60" t="s">
        <v>12</v>
      </c>
      <c r="N90" s="60">
        <v>6</v>
      </c>
      <c r="O90" s="68" t="str">
        <f t="shared" si="3"/>
        <v/>
      </c>
      <c r="P90" s="60"/>
      <c r="Q90" s="60" t="s">
        <v>79</v>
      </c>
      <c r="R90" s="60" t="s">
        <v>84</v>
      </c>
      <c r="S90" s="60" t="s">
        <v>401</v>
      </c>
      <c r="T90" s="60" t="s">
        <v>384</v>
      </c>
    </row>
    <row r="91" spans="1:20" s="51" customFormat="1" x14ac:dyDescent="0.25">
      <c r="A91" s="51" t="str">
        <f>VLOOKUP(C91,Styles!$1:$1048576,5,FALSE)</f>
        <v>T_SHIRTS</v>
      </c>
      <c r="B91" s="51" t="str">
        <f>VLOOKUP(C91,Styles!$1:$1048576,4,FALSE)</f>
        <v>UNDER ARMOUR</v>
      </c>
      <c r="C91" s="60">
        <v>1268475</v>
      </c>
      <c r="D91" s="51">
        <f>VLOOKUP(C91,Styles!$1:$1048576,2,FALSE)</f>
        <v>1268475</v>
      </c>
      <c r="E91" s="51" t="str">
        <f>VLOOKUP(C91,Styles!$1:$1048576,10,FALSE)</f>
        <v>MEN'S UA LONG-SLEEVE LOCKER T-SHIRT</v>
      </c>
      <c r="F91" s="60" t="s">
        <v>492</v>
      </c>
      <c r="G91" s="60" t="s">
        <v>374</v>
      </c>
      <c r="H91" s="53" t="s">
        <v>322</v>
      </c>
      <c r="I91" s="60" t="s">
        <v>322</v>
      </c>
      <c r="J91" s="60" t="s">
        <v>12</v>
      </c>
      <c r="K91" s="60">
        <v>6</v>
      </c>
      <c r="L91" s="68" t="str">
        <f t="shared" si="2"/>
        <v/>
      </c>
      <c r="M91" s="60" t="s">
        <v>12</v>
      </c>
      <c r="N91" s="60">
        <v>6</v>
      </c>
      <c r="O91" s="68" t="str">
        <f t="shared" si="3"/>
        <v/>
      </c>
      <c r="P91" s="60"/>
      <c r="Q91" s="60" t="s">
        <v>80</v>
      </c>
      <c r="R91" s="60" t="s">
        <v>75</v>
      </c>
      <c r="S91" s="60" t="s">
        <v>10</v>
      </c>
      <c r="T91" s="60" t="s">
        <v>384</v>
      </c>
    </row>
    <row r="92" spans="1:20" s="51" customFormat="1" x14ac:dyDescent="0.25">
      <c r="A92" s="51" t="str">
        <f>VLOOKUP(C92,Styles!$1:$1048576,5,FALSE)</f>
        <v>T_SHIRTS</v>
      </c>
      <c r="B92" s="51" t="str">
        <f>VLOOKUP(C92,Styles!$1:$1048576,4,FALSE)</f>
        <v>UNDER ARMOUR</v>
      </c>
      <c r="C92" s="60">
        <v>1268475</v>
      </c>
      <c r="D92" s="51">
        <f>VLOOKUP(C92,Styles!$1:$1048576,2,FALSE)</f>
        <v>1268475</v>
      </c>
      <c r="E92" s="51" t="str">
        <f>VLOOKUP(C92,Styles!$1:$1048576,10,FALSE)</f>
        <v>MEN'S UA LONG-SLEEVE LOCKER T-SHIRT</v>
      </c>
      <c r="F92" s="60" t="s">
        <v>493</v>
      </c>
      <c r="G92" s="60" t="s">
        <v>271</v>
      </c>
      <c r="H92" s="53" t="s">
        <v>322</v>
      </c>
      <c r="I92" s="60" t="s">
        <v>322</v>
      </c>
      <c r="J92" s="60" t="s">
        <v>12</v>
      </c>
      <c r="K92" s="60">
        <v>6</v>
      </c>
      <c r="L92" s="68" t="str">
        <f t="shared" si="2"/>
        <v/>
      </c>
      <c r="M92" s="60" t="s">
        <v>12</v>
      </c>
      <c r="N92" s="60">
        <v>6</v>
      </c>
      <c r="O92" s="68" t="str">
        <f t="shared" si="3"/>
        <v/>
      </c>
      <c r="P92" s="60"/>
      <c r="Q92" s="60" t="s">
        <v>84</v>
      </c>
      <c r="R92" s="60" t="s">
        <v>83</v>
      </c>
      <c r="S92" s="60" t="s">
        <v>487</v>
      </c>
      <c r="T92" s="60" t="s">
        <v>384</v>
      </c>
    </row>
    <row r="93" spans="1:20" s="51" customFormat="1" x14ac:dyDescent="0.25">
      <c r="A93" s="51" t="str">
        <f>VLOOKUP(C93,Styles!$1:$1048576,5,FALSE)</f>
        <v>T_SHIRTS</v>
      </c>
      <c r="B93" s="51" t="str">
        <f>VLOOKUP(C93,Styles!$1:$1048576,4,FALSE)</f>
        <v>UNDER ARMOUR</v>
      </c>
      <c r="C93" s="59">
        <v>1268481</v>
      </c>
      <c r="D93" s="51">
        <f>VLOOKUP(C93,Styles!$1:$1048576,2,FALSE)</f>
        <v>1268481</v>
      </c>
      <c r="E93" s="51" t="str">
        <f>VLOOKUP(C93,Styles!$1:$1048576,10,FALSE)</f>
        <v>LADIES' UA LOCKER T-SHIRT</v>
      </c>
      <c r="F93" s="60" t="s">
        <v>488</v>
      </c>
      <c r="G93" s="60"/>
      <c r="H93" s="60" t="s">
        <v>322</v>
      </c>
      <c r="I93" s="60" t="s">
        <v>322</v>
      </c>
      <c r="J93" s="60" t="s">
        <v>16</v>
      </c>
      <c r="K93" s="60">
        <v>6</v>
      </c>
      <c r="L93" s="68" t="str">
        <f t="shared" si="2"/>
        <v/>
      </c>
      <c r="M93" s="60" t="s">
        <v>16</v>
      </c>
      <c r="N93" s="60">
        <v>6</v>
      </c>
      <c r="O93" s="68" t="str">
        <f t="shared" si="3"/>
        <v/>
      </c>
      <c r="P93" s="60" t="s">
        <v>176</v>
      </c>
      <c r="Q93" s="62" t="s">
        <v>75</v>
      </c>
      <c r="R93" s="60"/>
      <c r="S93" s="60" t="s">
        <v>5</v>
      </c>
      <c r="T93" s="53" t="s">
        <v>160</v>
      </c>
    </row>
    <row r="94" spans="1:20" s="51" customFormat="1" x14ac:dyDescent="0.25">
      <c r="A94" s="51" t="str">
        <f>VLOOKUP(C94,Styles!$1:$1048576,5,FALSE)</f>
        <v>T_SHIRTS</v>
      </c>
      <c r="B94" s="51" t="str">
        <f>VLOOKUP(C94,Styles!$1:$1048576,4,FALSE)</f>
        <v>UNDER ARMOUR</v>
      </c>
      <c r="C94" s="59">
        <v>1268481</v>
      </c>
      <c r="D94" s="51">
        <f>VLOOKUP(C94,Styles!$1:$1048576,2,FALSE)</f>
        <v>1268481</v>
      </c>
      <c r="E94" s="51" t="str">
        <f>VLOOKUP(C94,Styles!$1:$1048576,10,FALSE)</f>
        <v>LADIES' UA LOCKER T-SHIRT</v>
      </c>
      <c r="F94" s="53" t="s">
        <v>523</v>
      </c>
      <c r="G94" s="60"/>
      <c r="H94" s="60" t="s">
        <v>322</v>
      </c>
      <c r="I94" s="60" t="s">
        <v>322</v>
      </c>
      <c r="J94" s="60" t="s">
        <v>16</v>
      </c>
      <c r="K94" s="60">
        <v>6</v>
      </c>
      <c r="L94" s="68" t="str">
        <f t="shared" si="2"/>
        <v/>
      </c>
      <c r="M94" s="60" t="s">
        <v>16</v>
      </c>
      <c r="N94" s="60">
        <v>6</v>
      </c>
      <c r="O94" s="68" t="str">
        <f t="shared" si="3"/>
        <v/>
      </c>
      <c r="P94" s="60" t="s">
        <v>176</v>
      </c>
      <c r="Q94" s="62"/>
      <c r="R94" s="60"/>
      <c r="S94" s="60" t="s">
        <v>25</v>
      </c>
      <c r="T94" s="53" t="s">
        <v>180</v>
      </c>
    </row>
    <row r="95" spans="1:20" s="51" customFormat="1" x14ac:dyDescent="0.25">
      <c r="A95" s="51" t="str">
        <f>VLOOKUP(C95,Styles!$1:$1048576,5,FALSE)</f>
        <v>T_SHIRTS</v>
      </c>
      <c r="B95" s="51" t="str">
        <f>VLOOKUP(C95,Styles!$1:$1048576,4,FALSE)</f>
        <v>UNDER ARMOUR</v>
      </c>
      <c r="C95" s="59">
        <v>1268481</v>
      </c>
      <c r="D95" s="51">
        <f>VLOOKUP(C95,Styles!$1:$1048576,2,FALSE)</f>
        <v>1268481</v>
      </c>
      <c r="E95" s="51" t="str">
        <f>VLOOKUP(C95,Styles!$1:$1048576,10,FALSE)</f>
        <v>LADIES' UA LOCKER T-SHIRT</v>
      </c>
      <c r="F95" s="53" t="s">
        <v>489</v>
      </c>
      <c r="G95" s="60"/>
      <c r="H95" s="60" t="s">
        <v>322</v>
      </c>
      <c r="I95" s="60" t="s">
        <v>322</v>
      </c>
      <c r="J95" s="60" t="s">
        <v>16</v>
      </c>
      <c r="K95" s="60">
        <v>6</v>
      </c>
      <c r="L95" s="68" t="str">
        <f t="shared" si="2"/>
        <v/>
      </c>
      <c r="M95" s="60" t="s">
        <v>16</v>
      </c>
      <c r="N95" s="60">
        <v>6</v>
      </c>
      <c r="O95" s="68" t="str">
        <f t="shared" si="3"/>
        <v/>
      </c>
      <c r="P95" s="60" t="s">
        <v>176</v>
      </c>
      <c r="Q95" s="62"/>
      <c r="R95" s="60"/>
      <c r="S95" s="60" t="s">
        <v>7</v>
      </c>
      <c r="T95" s="53" t="s">
        <v>180</v>
      </c>
    </row>
    <row r="96" spans="1:20" s="51" customFormat="1" x14ac:dyDescent="0.25">
      <c r="A96" s="51" t="str">
        <f>VLOOKUP(C96,Styles!$1:$1048576,5,FALSE)</f>
        <v>T_SHIRTS</v>
      </c>
      <c r="B96" s="51" t="str">
        <f>VLOOKUP(C96,Styles!$1:$1048576,4,FALSE)</f>
        <v>UNDER ARMOUR</v>
      </c>
      <c r="C96" s="59">
        <v>1268481</v>
      </c>
      <c r="D96" s="51">
        <f>VLOOKUP(C96,Styles!$1:$1048576,2,FALSE)</f>
        <v>1268481</v>
      </c>
      <c r="E96" s="51" t="str">
        <f>VLOOKUP(C96,Styles!$1:$1048576,10,FALSE)</f>
        <v>LADIES' UA LOCKER T-SHIRT</v>
      </c>
      <c r="F96" s="53" t="s">
        <v>490</v>
      </c>
      <c r="G96" s="60"/>
      <c r="H96" s="60" t="s">
        <v>322</v>
      </c>
      <c r="I96" s="60" t="s">
        <v>322</v>
      </c>
      <c r="J96" s="60" t="s">
        <v>16</v>
      </c>
      <c r="K96" s="60">
        <v>6</v>
      </c>
      <c r="L96" s="68" t="str">
        <f t="shared" si="2"/>
        <v/>
      </c>
      <c r="M96" s="60" t="s">
        <v>16</v>
      </c>
      <c r="N96" s="60">
        <v>6</v>
      </c>
      <c r="O96" s="68" t="str">
        <f t="shared" si="3"/>
        <v/>
      </c>
      <c r="P96" s="60" t="s">
        <v>176</v>
      </c>
      <c r="Q96" s="62"/>
      <c r="R96" s="60"/>
      <c r="S96" s="60" t="s">
        <v>8</v>
      </c>
      <c r="T96" s="53" t="s">
        <v>180</v>
      </c>
    </row>
    <row r="97" spans="1:20" s="51" customFormat="1" x14ac:dyDescent="0.25">
      <c r="A97" s="51" t="str">
        <f>VLOOKUP(C97,Styles!$1:$1048576,5,FALSE)</f>
        <v>T_SHIRTS</v>
      </c>
      <c r="B97" s="51" t="str">
        <f>VLOOKUP(C97,Styles!$1:$1048576,4,FALSE)</f>
        <v>UNDER ARMOUR</v>
      </c>
      <c r="C97" s="59">
        <v>1268481</v>
      </c>
      <c r="D97" s="51">
        <f>VLOOKUP(C97,Styles!$1:$1048576,2,FALSE)</f>
        <v>1268481</v>
      </c>
      <c r="E97" s="51" t="str">
        <f>VLOOKUP(C97,Styles!$1:$1048576,10,FALSE)</f>
        <v>LADIES' UA LOCKER T-SHIRT</v>
      </c>
      <c r="F97" s="53" t="s">
        <v>491</v>
      </c>
      <c r="G97" s="60"/>
      <c r="H97" s="60" t="s">
        <v>322</v>
      </c>
      <c r="I97" s="60" t="s">
        <v>322</v>
      </c>
      <c r="J97" s="60" t="s">
        <v>16</v>
      </c>
      <c r="K97" s="60">
        <v>6</v>
      </c>
      <c r="L97" s="68" t="str">
        <f t="shared" si="2"/>
        <v/>
      </c>
      <c r="M97" s="60" t="s">
        <v>16</v>
      </c>
      <c r="N97" s="60">
        <v>6</v>
      </c>
      <c r="O97" s="68" t="str">
        <f t="shared" si="3"/>
        <v/>
      </c>
      <c r="P97" s="60" t="s">
        <v>176</v>
      </c>
      <c r="Q97" s="62"/>
      <c r="R97" s="60"/>
      <c r="S97" s="60" t="s">
        <v>9</v>
      </c>
      <c r="T97" s="53" t="s">
        <v>180</v>
      </c>
    </row>
    <row r="98" spans="1:20" s="51" customFormat="1" x14ac:dyDescent="0.25">
      <c r="A98" s="51" t="str">
        <f>VLOOKUP(C98,Styles!$1:$1048576,5,FALSE)</f>
        <v>T_SHIRTS</v>
      </c>
      <c r="B98" s="51" t="str">
        <f>VLOOKUP(C98,Styles!$1:$1048576,4,FALSE)</f>
        <v>UNDER ARMOUR</v>
      </c>
      <c r="C98" s="59">
        <v>1268481</v>
      </c>
      <c r="D98" s="51">
        <f>VLOOKUP(C98,Styles!$1:$1048576,2,FALSE)</f>
        <v>1268481</v>
      </c>
      <c r="E98" s="51" t="str">
        <f>VLOOKUP(C98,Styles!$1:$1048576,10,FALSE)</f>
        <v>LADIES' UA LOCKER T-SHIRT</v>
      </c>
      <c r="F98" s="60" t="s">
        <v>516</v>
      </c>
      <c r="G98" s="60"/>
      <c r="H98" s="60" t="s">
        <v>322</v>
      </c>
      <c r="I98" s="60" t="s">
        <v>322</v>
      </c>
      <c r="J98" s="60" t="s">
        <v>16</v>
      </c>
      <c r="K98" s="60">
        <v>6</v>
      </c>
      <c r="L98" s="68" t="str">
        <f t="shared" si="2"/>
        <v/>
      </c>
      <c r="M98" s="60" t="s">
        <v>16</v>
      </c>
      <c r="N98" s="60">
        <v>6</v>
      </c>
      <c r="O98" s="68" t="str">
        <f t="shared" si="3"/>
        <v/>
      </c>
      <c r="P98" s="60" t="s">
        <v>176</v>
      </c>
      <c r="Q98" s="62"/>
      <c r="R98" s="60"/>
      <c r="S98" s="60" t="s">
        <v>10</v>
      </c>
      <c r="T98" s="53" t="s">
        <v>160</v>
      </c>
    </row>
    <row r="99" spans="1:20" s="51" customFormat="1" x14ac:dyDescent="0.25">
      <c r="A99" s="51" t="str">
        <f>VLOOKUP(C99,Styles!$1:$1048576,5,FALSE)</f>
        <v>T_SHIRTS</v>
      </c>
      <c r="B99" s="51" t="str">
        <f>VLOOKUP(C99,Styles!$1:$1048576,4,FALSE)</f>
        <v>UNDER ARMOUR</v>
      </c>
      <c r="C99" s="59">
        <v>1268481</v>
      </c>
      <c r="D99" s="51">
        <f>VLOOKUP(C99,Styles!$1:$1048576,2,FALSE)</f>
        <v>1268481</v>
      </c>
      <c r="E99" s="51" t="str">
        <f>VLOOKUP(C99,Styles!$1:$1048576,10,FALSE)</f>
        <v>LADIES' UA LOCKER T-SHIRT</v>
      </c>
      <c r="F99" s="60" t="s">
        <v>493</v>
      </c>
      <c r="G99" s="60"/>
      <c r="H99" s="60" t="s">
        <v>322</v>
      </c>
      <c r="I99" s="60" t="s">
        <v>322</v>
      </c>
      <c r="J99" s="60" t="s">
        <v>16</v>
      </c>
      <c r="K99" s="60">
        <v>6</v>
      </c>
      <c r="L99" s="68" t="str">
        <f t="shared" si="2"/>
        <v/>
      </c>
      <c r="M99" s="60" t="s">
        <v>16</v>
      </c>
      <c r="N99" s="60">
        <v>6</v>
      </c>
      <c r="O99" s="68" t="str">
        <f t="shared" si="3"/>
        <v/>
      </c>
      <c r="P99" s="60" t="s">
        <v>176</v>
      </c>
      <c r="Q99" s="62" t="s">
        <v>84</v>
      </c>
      <c r="R99" s="60"/>
      <c r="S99" s="60" t="s">
        <v>13</v>
      </c>
      <c r="T99" s="53" t="s">
        <v>160</v>
      </c>
    </row>
    <row r="100" spans="1:20" s="51" customFormat="1" x14ac:dyDescent="0.25">
      <c r="A100" s="51" t="str">
        <f>VLOOKUP(C100,Styles!$1:$1048576,5,FALSE)</f>
        <v>T_SHIRTS</v>
      </c>
      <c r="B100" s="51" t="str">
        <f>VLOOKUP(C100,Styles!$1:$1048576,4,FALSE)</f>
        <v>UNDER ARMOUR</v>
      </c>
      <c r="C100" s="60">
        <v>1268483</v>
      </c>
      <c r="D100" s="51">
        <f>VLOOKUP(C100,Styles!$1:$1048576,2,FALSE)</f>
        <v>1268483</v>
      </c>
      <c r="E100" s="51" t="str">
        <f>VLOOKUP(C100,Styles!$1:$1048576,10,FALSE)</f>
        <v>LADIES' UA LONG-SLEEVE LOCKER TEE</v>
      </c>
      <c r="F100" s="60" t="s">
        <v>488</v>
      </c>
      <c r="G100" s="60" t="s">
        <v>261</v>
      </c>
      <c r="H100" s="53" t="s">
        <v>322</v>
      </c>
      <c r="I100" s="60" t="s">
        <v>322</v>
      </c>
      <c r="J100" s="60" t="s">
        <v>16</v>
      </c>
      <c r="K100" s="60">
        <v>6</v>
      </c>
      <c r="L100" s="68" t="str">
        <f t="shared" si="2"/>
        <v/>
      </c>
      <c r="M100" s="60" t="s">
        <v>16</v>
      </c>
      <c r="N100" s="60">
        <v>6</v>
      </c>
      <c r="O100" s="68" t="str">
        <f t="shared" si="3"/>
        <v/>
      </c>
      <c r="P100" s="60"/>
      <c r="Q100" s="60" t="s">
        <v>75</v>
      </c>
      <c r="R100" s="60" t="s">
        <v>84</v>
      </c>
      <c r="S100" s="60" t="s">
        <v>5</v>
      </c>
      <c r="T100" s="60" t="s">
        <v>384</v>
      </c>
    </row>
    <row r="101" spans="1:20" s="51" customFormat="1" x14ac:dyDescent="0.25">
      <c r="A101" s="51" t="str">
        <f>VLOOKUP(C101,Styles!$1:$1048576,5,FALSE)</f>
        <v>T_SHIRTS</v>
      </c>
      <c r="B101" s="51" t="str">
        <f>VLOOKUP(C101,Styles!$1:$1048576,4,FALSE)</f>
        <v>UNDER ARMOUR</v>
      </c>
      <c r="C101" s="60">
        <v>1268483</v>
      </c>
      <c r="D101" s="51">
        <f>VLOOKUP(C101,Styles!$1:$1048576,2,FALSE)</f>
        <v>1268483</v>
      </c>
      <c r="E101" s="51" t="str">
        <f>VLOOKUP(C101,Styles!$1:$1048576,10,FALSE)</f>
        <v>LADIES' UA LONG-SLEEVE LOCKER TEE</v>
      </c>
      <c r="F101" s="60" t="s">
        <v>489</v>
      </c>
      <c r="G101" s="60" t="s">
        <v>362</v>
      </c>
      <c r="H101" s="53" t="s">
        <v>322</v>
      </c>
      <c r="I101" s="60" t="s">
        <v>322</v>
      </c>
      <c r="J101" s="60" t="s">
        <v>16</v>
      </c>
      <c r="K101" s="60">
        <v>6</v>
      </c>
      <c r="L101" s="68" t="str">
        <f t="shared" si="2"/>
        <v/>
      </c>
      <c r="M101" s="60" t="s">
        <v>16</v>
      </c>
      <c r="N101" s="60">
        <v>6</v>
      </c>
      <c r="O101" s="68" t="str">
        <f t="shared" si="3"/>
        <v/>
      </c>
      <c r="P101" s="60"/>
      <c r="Q101" s="60" t="s">
        <v>77</v>
      </c>
      <c r="R101" s="60" t="s">
        <v>84</v>
      </c>
      <c r="S101" s="60" t="s">
        <v>400</v>
      </c>
      <c r="T101" s="60" t="s">
        <v>384</v>
      </c>
    </row>
    <row r="102" spans="1:20" s="51" customFormat="1" x14ac:dyDescent="0.25">
      <c r="A102" s="51" t="str">
        <f>VLOOKUP(C102,Styles!$1:$1048576,5,FALSE)</f>
        <v>T_SHIRTS</v>
      </c>
      <c r="B102" s="51" t="str">
        <f>VLOOKUP(C102,Styles!$1:$1048576,4,FALSE)</f>
        <v>UNDER ARMOUR</v>
      </c>
      <c r="C102" s="60">
        <v>1268483</v>
      </c>
      <c r="D102" s="51">
        <f>VLOOKUP(C102,Styles!$1:$1048576,2,FALSE)</f>
        <v>1268483</v>
      </c>
      <c r="E102" s="51" t="str">
        <f>VLOOKUP(C102,Styles!$1:$1048576,10,FALSE)</f>
        <v>LADIES' UA LONG-SLEEVE LOCKER TEE</v>
      </c>
      <c r="F102" s="60" t="s">
        <v>490</v>
      </c>
      <c r="G102" s="60" t="s">
        <v>346</v>
      </c>
      <c r="H102" s="53" t="s">
        <v>322</v>
      </c>
      <c r="I102" s="60" t="s">
        <v>322</v>
      </c>
      <c r="J102" s="60" t="s">
        <v>16</v>
      </c>
      <c r="K102" s="60">
        <v>6</v>
      </c>
      <c r="L102" s="68" t="str">
        <f t="shared" si="2"/>
        <v/>
      </c>
      <c r="M102" s="60" t="s">
        <v>16</v>
      </c>
      <c r="N102" s="60">
        <v>6</v>
      </c>
      <c r="O102" s="68" t="str">
        <f t="shared" si="3"/>
        <v/>
      </c>
      <c r="P102" s="60"/>
      <c r="Q102" s="60" t="s">
        <v>78</v>
      </c>
      <c r="R102" s="60" t="s">
        <v>84</v>
      </c>
      <c r="S102" s="60" t="s">
        <v>8</v>
      </c>
      <c r="T102" s="60" t="s">
        <v>384</v>
      </c>
    </row>
    <row r="103" spans="1:20" s="51" customFormat="1" x14ac:dyDescent="0.25">
      <c r="A103" s="51" t="str">
        <f>VLOOKUP(C103,Styles!$1:$1048576,5,FALSE)</f>
        <v>T_SHIRTS</v>
      </c>
      <c r="B103" s="51" t="str">
        <f>VLOOKUP(C103,Styles!$1:$1048576,4,FALSE)</f>
        <v>UNDER ARMOUR</v>
      </c>
      <c r="C103" s="60">
        <v>1268483</v>
      </c>
      <c r="D103" s="51">
        <f>VLOOKUP(C103,Styles!$1:$1048576,2,FALSE)</f>
        <v>1268483</v>
      </c>
      <c r="E103" s="51" t="str">
        <f>VLOOKUP(C103,Styles!$1:$1048576,10,FALSE)</f>
        <v>LADIES' UA LONG-SLEEVE LOCKER TEE</v>
      </c>
      <c r="F103" s="60" t="s">
        <v>491</v>
      </c>
      <c r="G103" s="60" t="s">
        <v>361</v>
      </c>
      <c r="H103" s="53" t="s">
        <v>322</v>
      </c>
      <c r="I103" s="60" t="s">
        <v>322</v>
      </c>
      <c r="J103" s="60" t="s">
        <v>16</v>
      </c>
      <c r="K103" s="60">
        <v>6</v>
      </c>
      <c r="L103" s="68" t="str">
        <f t="shared" si="2"/>
        <v/>
      </c>
      <c r="M103" s="60" t="s">
        <v>16</v>
      </c>
      <c r="N103" s="60">
        <v>6</v>
      </c>
      <c r="O103" s="68" t="str">
        <f t="shared" si="3"/>
        <v/>
      </c>
      <c r="P103" s="60"/>
      <c r="Q103" s="60" t="s">
        <v>79</v>
      </c>
      <c r="R103" s="60" t="s">
        <v>84</v>
      </c>
      <c r="S103" s="60" t="s">
        <v>401</v>
      </c>
      <c r="T103" s="60" t="s">
        <v>384</v>
      </c>
    </row>
    <row r="104" spans="1:20" s="51" customFormat="1" x14ac:dyDescent="0.25">
      <c r="A104" s="51" t="str">
        <f>VLOOKUP(C104,Styles!$1:$1048576,5,FALSE)</f>
        <v>T_SHIRTS</v>
      </c>
      <c r="B104" s="51" t="str">
        <f>VLOOKUP(C104,Styles!$1:$1048576,4,FALSE)</f>
        <v>UNDER ARMOUR</v>
      </c>
      <c r="C104" s="60">
        <v>1268483</v>
      </c>
      <c r="D104" s="51">
        <f>VLOOKUP(C104,Styles!$1:$1048576,2,FALSE)</f>
        <v>1268483</v>
      </c>
      <c r="E104" s="51" t="str">
        <f>VLOOKUP(C104,Styles!$1:$1048576,10,FALSE)</f>
        <v>LADIES' UA LONG-SLEEVE LOCKER TEE</v>
      </c>
      <c r="F104" s="60" t="s">
        <v>492</v>
      </c>
      <c r="G104" s="60" t="s">
        <v>374</v>
      </c>
      <c r="H104" s="53" t="s">
        <v>322</v>
      </c>
      <c r="I104" s="60" t="s">
        <v>322</v>
      </c>
      <c r="J104" s="60" t="s">
        <v>16</v>
      </c>
      <c r="K104" s="60">
        <v>6</v>
      </c>
      <c r="L104" s="68" t="str">
        <f t="shared" si="2"/>
        <v/>
      </c>
      <c r="M104" s="60" t="s">
        <v>16</v>
      </c>
      <c r="N104" s="60">
        <v>6</v>
      </c>
      <c r="O104" s="68" t="str">
        <f t="shared" si="3"/>
        <v/>
      </c>
      <c r="P104" s="60"/>
      <c r="Q104" s="60" t="s">
        <v>80</v>
      </c>
      <c r="R104" s="60" t="s">
        <v>75</v>
      </c>
      <c r="S104" s="60" t="s">
        <v>10</v>
      </c>
      <c r="T104" s="60" t="s">
        <v>384</v>
      </c>
    </row>
    <row r="105" spans="1:20" s="51" customFormat="1" x14ac:dyDescent="0.25">
      <c r="A105" s="51" t="str">
        <f>VLOOKUP(C105,Styles!$1:$1048576,5,FALSE)</f>
        <v>T_SHIRTS</v>
      </c>
      <c r="B105" s="51" t="str">
        <f>VLOOKUP(C105,Styles!$1:$1048576,4,FALSE)</f>
        <v>UNDER ARMOUR</v>
      </c>
      <c r="C105" s="60">
        <v>1268483</v>
      </c>
      <c r="D105" s="51">
        <f>VLOOKUP(C105,Styles!$1:$1048576,2,FALSE)</f>
        <v>1268483</v>
      </c>
      <c r="E105" s="51" t="str">
        <f>VLOOKUP(C105,Styles!$1:$1048576,10,FALSE)</f>
        <v>LADIES' UA LONG-SLEEVE LOCKER TEE</v>
      </c>
      <c r="F105" s="60" t="s">
        <v>493</v>
      </c>
      <c r="G105" s="60" t="s">
        <v>271</v>
      </c>
      <c r="H105" s="53" t="s">
        <v>322</v>
      </c>
      <c r="I105" s="60" t="s">
        <v>322</v>
      </c>
      <c r="J105" s="60" t="s">
        <v>16</v>
      </c>
      <c r="K105" s="60">
        <v>6</v>
      </c>
      <c r="L105" s="68" t="str">
        <f t="shared" si="2"/>
        <v/>
      </c>
      <c r="M105" s="60" t="s">
        <v>16</v>
      </c>
      <c r="N105" s="60">
        <v>6</v>
      </c>
      <c r="O105" s="68" t="str">
        <f t="shared" si="3"/>
        <v/>
      </c>
      <c r="P105" s="60"/>
      <c r="Q105" s="60" t="s">
        <v>84</v>
      </c>
      <c r="R105" s="60" t="s">
        <v>83</v>
      </c>
      <c r="S105" s="60" t="s">
        <v>487</v>
      </c>
      <c r="T105" s="60" t="s">
        <v>384</v>
      </c>
    </row>
    <row r="106" spans="1:20" s="51" customFormat="1" x14ac:dyDescent="0.25">
      <c r="A106" s="51" t="str">
        <f>VLOOKUP(C106,Styles!$1:$1048576,5,FALSE)</f>
        <v>FLEECE</v>
      </c>
      <c r="B106" s="51" t="str">
        <f>VLOOKUP(C106,Styles!$1:$1048576,4,FALSE)</f>
        <v>UNDER ARMOUR</v>
      </c>
      <c r="C106" s="59">
        <v>1276312</v>
      </c>
      <c r="D106" s="51">
        <f>VLOOKUP(C106,Styles!$1:$1048576,2,FALSE)</f>
        <v>1273917</v>
      </c>
      <c r="E106" s="51" t="str">
        <f>VLOOKUP(C106,Styles!$1:$1048576,10,FALSE)</f>
        <v>MEN'S UA QUALIFIER QUARTER-ZIP</v>
      </c>
      <c r="F106" s="60" t="s">
        <v>488</v>
      </c>
      <c r="G106" s="60"/>
      <c r="H106" s="60" t="s">
        <v>123</v>
      </c>
      <c r="I106" s="60" t="s">
        <v>123</v>
      </c>
      <c r="J106" s="60" t="s">
        <v>17</v>
      </c>
      <c r="K106" s="60">
        <v>7</v>
      </c>
      <c r="L106" s="68">
        <f t="shared" si="2"/>
        <v>7</v>
      </c>
      <c r="M106" s="60" t="s">
        <v>17</v>
      </c>
      <c r="N106" s="60">
        <v>7</v>
      </c>
      <c r="O106" s="68">
        <f t="shared" si="3"/>
        <v>7</v>
      </c>
      <c r="P106" s="60" t="s">
        <v>176</v>
      </c>
      <c r="Q106" s="62" t="s">
        <v>75</v>
      </c>
      <c r="R106" s="60"/>
      <c r="S106" s="60" t="s">
        <v>5</v>
      </c>
      <c r="T106" s="53" t="s">
        <v>160</v>
      </c>
    </row>
    <row r="107" spans="1:20" s="51" customFormat="1" x14ac:dyDescent="0.25">
      <c r="A107" s="51" t="str">
        <f>VLOOKUP(C107,Styles!$1:$1048576,5,FALSE)</f>
        <v>FLEECE</v>
      </c>
      <c r="B107" s="51" t="str">
        <f>VLOOKUP(C107,Styles!$1:$1048576,4,FALSE)</f>
        <v>UNDER ARMOUR</v>
      </c>
      <c r="C107" s="59">
        <v>1276312</v>
      </c>
      <c r="D107" s="51">
        <f>VLOOKUP(C107,Styles!$1:$1048576,2,FALSE)</f>
        <v>1273917</v>
      </c>
      <c r="E107" s="51" t="str">
        <f>VLOOKUP(C107,Styles!$1:$1048576,10,FALSE)</f>
        <v>MEN'S UA QUALIFIER QUARTER-ZIP</v>
      </c>
      <c r="F107" s="60" t="s">
        <v>499</v>
      </c>
      <c r="G107" s="60"/>
      <c r="H107" s="60" t="s">
        <v>123</v>
      </c>
      <c r="I107" s="60" t="s">
        <v>123</v>
      </c>
      <c r="J107" s="60" t="s">
        <v>17</v>
      </c>
      <c r="K107" s="60">
        <v>7</v>
      </c>
      <c r="L107" s="68">
        <f t="shared" si="2"/>
        <v>7</v>
      </c>
      <c r="M107" s="60" t="s">
        <v>17</v>
      </c>
      <c r="N107" s="60">
        <v>7</v>
      </c>
      <c r="O107" s="68">
        <f t="shared" si="3"/>
        <v>7</v>
      </c>
      <c r="P107" s="60" t="s">
        <v>176</v>
      </c>
      <c r="Q107" s="62" t="s">
        <v>83</v>
      </c>
      <c r="R107" s="60"/>
      <c r="S107" s="60" t="s">
        <v>174</v>
      </c>
      <c r="T107" s="53" t="s">
        <v>160</v>
      </c>
    </row>
    <row r="108" spans="1:20" s="51" customFormat="1" x14ac:dyDescent="0.25">
      <c r="A108" s="51" t="str">
        <f>VLOOKUP(C108,Styles!$1:$1048576,5,FALSE)</f>
        <v>FLEECE</v>
      </c>
      <c r="B108" s="51" t="str">
        <f>VLOOKUP(C108,Styles!$1:$1048576,4,FALSE)</f>
        <v>UNDER ARMOUR</v>
      </c>
      <c r="C108" s="59">
        <v>1276312</v>
      </c>
      <c r="D108" s="51">
        <f>VLOOKUP(C108,Styles!$1:$1048576,2,FALSE)</f>
        <v>1273917</v>
      </c>
      <c r="E108" s="51" t="str">
        <f>VLOOKUP(C108,Styles!$1:$1048576,10,FALSE)</f>
        <v>MEN'S UA QUALIFIER QUARTER-ZIP</v>
      </c>
      <c r="F108" s="60" t="s">
        <v>489</v>
      </c>
      <c r="G108" s="60"/>
      <c r="H108" s="60" t="s">
        <v>123</v>
      </c>
      <c r="I108" s="60" t="s">
        <v>123</v>
      </c>
      <c r="J108" s="60" t="s">
        <v>17</v>
      </c>
      <c r="K108" s="60">
        <v>7</v>
      </c>
      <c r="L108" s="68">
        <f t="shared" si="2"/>
        <v>7</v>
      </c>
      <c r="M108" s="60" t="s">
        <v>17</v>
      </c>
      <c r="N108" s="60">
        <v>7</v>
      </c>
      <c r="O108" s="68">
        <f t="shared" si="3"/>
        <v>7</v>
      </c>
      <c r="P108" s="60" t="s">
        <v>176</v>
      </c>
      <c r="Q108" s="62" t="s">
        <v>77</v>
      </c>
      <c r="R108" s="60"/>
      <c r="S108" s="60" t="s">
        <v>7</v>
      </c>
      <c r="T108" s="53" t="s">
        <v>160</v>
      </c>
    </row>
    <row r="109" spans="1:20" s="51" customFormat="1" x14ac:dyDescent="0.25">
      <c r="A109" s="51" t="str">
        <f>VLOOKUP(C109,Styles!$1:$1048576,5,FALSE)</f>
        <v>FLEECE</v>
      </c>
      <c r="B109" s="51" t="str">
        <f>VLOOKUP(C109,Styles!$1:$1048576,4,FALSE)</f>
        <v>UNDER ARMOUR</v>
      </c>
      <c r="C109" s="59">
        <v>1276312</v>
      </c>
      <c r="D109" s="51">
        <f>VLOOKUP(C109,Styles!$1:$1048576,2,FALSE)</f>
        <v>1273917</v>
      </c>
      <c r="E109" s="51" t="str">
        <f>VLOOKUP(C109,Styles!$1:$1048576,10,FALSE)</f>
        <v>MEN'S UA QUALIFIER QUARTER-ZIP</v>
      </c>
      <c r="F109" s="60" t="s">
        <v>524</v>
      </c>
      <c r="G109" s="60"/>
      <c r="H109" s="60" t="s">
        <v>123</v>
      </c>
      <c r="I109" s="60" t="s">
        <v>123</v>
      </c>
      <c r="J109" s="60" t="s">
        <v>17</v>
      </c>
      <c r="K109" s="60">
        <v>7</v>
      </c>
      <c r="L109" s="68">
        <f t="shared" si="2"/>
        <v>7</v>
      </c>
      <c r="M109" s="60" t="s">
        <v>17</v>
      </c>
      <c r="N109" s="60">
        <v>7</v>
      </c>
      <c r="O109" s="68">
        <f t="shared" si="3"/>
        <v>7</v>
      </c>
      <c r="P109" s="60" t="s">
        <v>176</v>
      </c>
      <c r="Q109" s="61" t="s">
        <v>78</v>
      </c>
      <c r="R109" s="60"/>
      <c r="S109" s="60" t="s">
        <v>8</v>
      </c>
      <c r="T109" s="53" t="s">
        <v>160</v>
      </c>
    </row>
    <row r="110" spans="1:20" s="51" customFormat="1" x14ac:dyDescent="0.25">
      <c r="A110" s="51" t="str">
        <f>VLOOKUP(C110,Styles!$1:$1048576,5,FALSE)</f>
        <v>FLEECE</v>
      </c>
      <c r="B110" s="51" t="str">
        <f>VLOOKUP(C110,Styles!$1:$1048576,4,FALSE)</f>
        <v>UNDER ARMOUR</v>
      </c>
      <c r="C110" s="59">
        <v>1276312</v>
      </c>
      <c r="D110" s="51">
        <f>VLOOKUP(C110,Styles!$1:$1048576,2,FALSE)</f>
        <v>1273917</v>
      </c>
      <c r="E110" s="51" t="str">
        <f>VLOOKUP(C110,Styles!$1:$1048576,10,FALSE)</f>
        <v>MEN'S UA QUALIFIER QUARTER-ZIP</v>
      </c>
      <c r="F110" s="60" t="s">
        <v>525</v>
      </c>
      <c r="G110" s="60"/>
      <c r="H110" s="60" t="s">
        <v>123</v>
      </c>
      <c r="I110" s="60" t="s">
        <v>123</v>
      </c>
      <c r="J110" s="60" t="s">
        <v>17</v>
      </c>
      <c r="K110" s="60">
        <v>7</v>
      </c>
      <c r="L110" s="68">
        <f t="shared" si="2"/>
        <v>7</v>
      </c>
      <c r="M110" s="60" t="s">
        <v>17</v>
      </c>
      <c r="N110" s="60">
        <v>7</v>
      </c>
      <c r="O110" s="68">
        <f t="shared" si="3"/>
        <v>7</v>
      </c>
      <c r="P110" s="60" t="s">
        <v>176</v>
      </c>
      <c r="Q110" s="61" t="s">
        <v>79</v>
      </c>
      <c r="R110" s="60"/>
      <c r="S110" s="60" t="s">
        <v>9</v>
      </c>
      <c r="T110" s="53" t="s">
        <v>160</v>
      </c>
    </row>
    <row r="111" spans="1:20" s="51" customFormat="1" x14ac:dyDescent="0.25">
      <c r="A111" s="51" t="str">
        <f>VLOOKUP(C111,Styles!$1:$1048576,5,FALSE)</f>
        <v>FLEECE</v>
      </c>
      <c r="B111" s="51" t="str">
        <f>VLOOKUP(C111,Styles!$1:$1048576,4,FALSE)</f>
        <v>UNDER ARMOUR</v>
      </c>
      <c r="C111" s="59">
        <v>1276355</v>
      </c>
      <c r="D111" s="51">
        <f>VLOOKUP(C111,Styles!$1:$1048576,2,FALSE)</f>
        <v>1273921</v>
      </c>
      <c r="E111" s="51" t="str">
        <f>VLOOKUP(C111,Styles!$1:$1048576,10,FALSE)</f>
        <v>LADIES' UA QUALIFIER QUARTER-ZIP</v>
      </c>
      <c r="F111" s="60" t="s">
        <v>488</v>
      </c>
      <c r="G111" s="60"/>
      <c r="H111" s="60" t="s">
        <v>123</v>
      </c>
      <c r="I111" s="60" t="s">
        <v>123</v>
      </c>
      <c r="J111" s="60" t="s">
        <v>16</v>
      </c>
      <c r="K111" s="60">
        <v>6</v>
      </c>
      <c r="L111" s="68">
        <f t="shared" si="2"/>
        <v>6</v>
      </c>
      <c r="M111" s="60" t="s">
        <v>16</v>
      </c>
      <c r="N111" s="60">
        <v>6</v>
      </c>
      <c r="O111" s="68">
        <f t="shared" si="3"/>
        <v>6</v>
      </c>
      <c r="P111" s="60" t="s">
        <v>176</v>
      </c>
      <c r="Q111" s="62" t="s">
        <v>75</v>
      </c>
      <c r="R111" s="60"/>
      <c r="S111" s="60" t="s">
        <v>5</v>
      </c>
      <c r="T111" s="53" t="s">
        <v>160</v>
      </c>
    </row>
    <row r="112" spans="1:20" s="51" customFormat="1" x14ac:dyDescent="0.25">
      <c r="A112" s="51" t="str">
        <f>VLOOKUP(C112,Styles!$1:$1048576,5,FALSE)</f>
        <v>FLEECE</v>
      </c>
      <c r="B112" s="51" t="str">
        <f>VLOOKUP(C112,Styles!$1:$1048576,4,FALSE)</f>
        <v>UNDER ARMOUR</v>
      </c>
      <c r="C112" s="59">
        <v>1276355</v>
      </c>
      <c r="D112" s="51">
        <f>VLOOKUP(C112,Styles!$1:$1048576,2,FALSE)</f>
        <v>1273921</v>
      </c>
      <c r="E112" s="51" t="str">
        <f>VLOOKUP(C112,Styles!$1:$1048576,10,FALSE)</f>
        <v>LADIES' UA QUALIFIER QUARTER-ZIP</v>
      </c>
      <c r="F112" s="60" t="s">
        <v>499</v>
      </c>
      <c r="G112" s="60"/>
      <c r="H112" s="60" t="s">
        <v>123</v>
      </c>
      <c r="I112" s="60" t="s">
        <v>123</v>
      </c>
      <c r="J112" s="60" t="s">
        <v>16</v>
      </c>
      <c r="K112" s="60">
        <v>6</v>
      </c>
      <c r="L112" s="68">
        <f t="shared" si="2"/>
        <v>6</v>
      </c>
      <c r="M112" s="60" t="s">
        <v>16</v>
      </c>
      <c r="N112" s="60">
        <v>6</v>
      </c>
      <c r="O112" s="68">
        <f t="shared" si="3"/>
        <v>6</v>
      </c>
      <c r="P112" s="60" t="s">
        <v>176</v>
      </c>
      <c r="Q112" s="62" t="s">
        <v>83</v>
      </c>
      <c r="R112" s="60"/>
      <c r="S112" s="60" t="s">
        <v>174</v>
      </c>
      <c r="T112" s="53" t="s">
        <v>160</v>
      </c>
    </row>
    <row r="113" spans="1:20" s="51" customFormat="1" x14ac:dyDescent="0.25">
      <c r="A113" s="51" t="str">
        <f>VLOOKUP(C113,Styles!$1:$1048576,5,FALSE)</f>
        <v>FLEECE</v>
      </c>
      <c r="B113" s="51" t="str">
        <f>VLOOKUP(C113,Styles!$1:$1048576,4,FALSE)</f>
        <v>UNDER ARMOUR</v>
      </c>
      <c r="C113" s="59">
        <v>1276355</v>
      </c>
      <c r="D113" s="51">
        <f>VLOOKUP(C113,Styles!$1:$1048576,2,FALSE)</f>
        <v>1273921</v>
      </c>
      <c r="E113" s="51" t="str">
        <f>VLOOKUP(C113,Styles!$1:$1048576,10,FALSE)</f>
        <v>LADIES' UA QUALIFIER QUARTER-ZIP</v>
      </c>
      <c r="F113" s="60" t="s">
        <v>489</v>
      </c>
      <c r="G113" s="60"/>
      <c r="H113" s="60" t="s">
        <v>123</v>
      </c>
      <c r="I113" s="60" t="s">
        <v>123</v>
      </c>
      <c r="J113" s="60" t="s">
        <v>16</v>
      </c>
      <c r="K113" s="60">
        <v>6</v>
      </c>
      <c r="L113" s="68">
        <f t="shared" si="2"/>
        <v>6</v>
      </c>
      <c r="M113" s="60" t="s">
        <v>16</v>
      </c>
      <c r="N113" s="60">
        <v>6</v>
      </c>
      <c r="O113" s="68">
        <f t="shared" si="3"/>
        <v>6</v>
      </c>
      <c r="P113" s="60" t="s">
        <v>176</v>
      </c>
      <c r="Q113" s="62" t="s">
        <v>77</v>
      </c>
      <c r="R113" s="60"/>
      <c r="S113" s="60" t="s">
        <v>7</v>
      </c>
      <c r="T113" s="53" t="s">
        <v>160</v>
      </c>
    </row>
    <row r="114" spans="1:20" s="51" customFormat="1" x14ac:dyDescent="0.25">
      <c r="A114" s="51" t="str">
        <f>VLOOKUP(C114,Styles!$1:$1048576,5,FALSE)</f>
        <v>FLEECE</v>
      </c>
      <c r="B114" s="51" t="str">
        <f>VLOOKUP(C114,Styles!$1:$1048576,4,FALSE)</f>
        <v>UNDER ARMOUR</v>
      </c>
      <c r="C114" s="59">
        <v>1276355</v>
      </c>
      <c r="D114" s="51">
        <f>VLOOKUP(C114,Styles!$1:$1048576,2,FALSE)</f>
        <v>1273921</v>
      </c>
      <c r="E114" s="51" t="str">
        <f>VLOOKUP(C114,Styles!$1:$1048576,10,FALSE)</f>
        <v>LADIES' UA QUALIFIER QUARTER-ZIP</v>
      </c>
      <c r="F114" s="60" t="s">
        <v>490</v>
      </c>
      <c r="G114" s="60"/>
      <c r="H114" s="60" t="s">
        <v>123</v>
      </c>
      <c r="I114" s="60" t="s">
        <v>123</v>
      </c>
      <c r="J114" s="60" t="s">
        <v>16</v>
      </c>
      <c r="K114" s="60">
        <v>6</v>
      </c>
      <c r="L114" s="68">
        <f t="shared" si="2"/>
        <v>6</v>
      </c>
      <c r="M114" s="60" t="s">
        <v>16</v>
      </c>
      <c r="N114" s="60">
        <v>6</v>
      </c>
      <c r="O114" s="68">
        <f t="shared" si="3"/>
        <v>6</v>
      </c>
      <c r="P114" s="60" t="s">
        <v>176</v>
      </c>
      <c r="Q114" s="62" t="s">
        <v>78</v>
      </c>
      <c r="R114" s="60"/>
      <c r="S114" s="60" t="s">
        <v>8</v>
      </c>
      <c r="T114" s="53" t="s">
        <v>160</v>
      </c>
    </row>
    <row r="115" spans="1:20" s="51" customFormat="1" x14ac:dyDescent="0.25">
      <c r="A115" s="51" t="str">
        <f>VLOOKUP(C115,Styles!$1:$1048576,5,FALSE)</f>
        <v>FLEECE</v>
      </c>
      <c r="B115" s="51" t="str">
        <f>VLOOKUP(C115,Styles!$1:$1048576,4,FALSE)</f>
        <v>UNDER ARMOUR</v>
      </c>
      <c r="C115" s="59">
        <v>1276355</v>
      </c>
      <c r="D115" s="51">
        <f>VLOOKUP(C115,Styles!$1:$1048576,2,FALSE)</f>
        <v>1273921</v>
      </c>
      <c r="E115" s="51" t="str">
        <f>VLOOKUP(C115,Styles!$1:$1048576,10,FALSE)</f>
        <v>LADIES' UA QUALIFIER QUARTER-ZIP</v>
      </c>
      <c r="F115" s="60" t="s">
        <v>491</v>
      </c>
      <c r="G115" s="60"/>
      <c r="H115" s="60" t="s">
        <v>123</v>
      </c>
      <c r="I115" s="60" t="s">
        <v>123</v>
      </c>
      <c r="J115" s="60" t="s">
        <v>16</v>
      </c>
      <c r="K115" s="60">
        <v>6</v>
      </c>
      <c r="L115" s="68">
        <f t="shared" si="2"/>
        <v>6</v>
      </c>
      <c r="M115" s="60" t="s">
        <v>16</v>
      </c>
      <c r="N115" s="60">
        <v>6</v>
      </c>
      <c r="O115" s="68">
        <f t="shared" si="3"/>
        <v>6</v>
      </c>
      <c r="P115" s="60" t="s">
        <v>176</v>
      </c>
      <c r="Q115" s="62" t="s">
        <v>79</v>
      </c>
      <c r="R115" s="60"/>
      <c r="S115" s="60" t="s">
        <v>9</v>
      </c>
      <c r="T115" s="53" t="s">
        <v>160</v>
      </c>
    </row>
    <row r="116" spans="1:20" s="51" customFormat="1" x14ac:dyDescent="0.25">
      <c r="A116" s="51" t="str">
        <f>VLOOKUP(C116,Styles!$1:$1048576,5,FALSE)</f>
        <v>OUTERWEAR</v>
      </c>
      <c r="B116" s="51" t="str">
        <f>VLOOKUP(C116,Styles!$1:$1048576,4,FALSE)</f>
        <v>UNDER ARMOUR</v>
      </c>
      <c r="C116" s="60">
        <v>1280878</v>
      </c>
      <c r="D116" s="51">
        <f>VLOOKUP(C116,Styles!$1:$1048576,2,FALSE)</f>
        <v>1280878</v>
      </c>
      <c r="E116" s="51" t="str">
        <f>VLOOKUP(C116,Styles!$1:$1048576,10,FALSE)</f>
        <v>MEN'S UA GRANITE JACKET</v>
      </c>
      <c r="F116" s="60" t="s">
        <v>244</v>
      </c>
      <c r="G116" s="60"/>
      <c r="H116" s="53" t="s">
        <v>322</v>
      </c>
      <c r="I116" s="53" t="s">
        <v>35</v>
      </c>
      <c r="J116" s="60" t="s">
        <v>12</v>
      </c>
      <c r="K116" s="60">
        <v>6</v>
      </c>
      <c r="L116" s="68" t="str">
        <f t="shared" si="2"/>
        <v/>
      </c>
      <c r="M116" s="60" t="s">
        <v>12</v>
      </c>
      <c r="N116" s="60">
        <v>6</v>
      </c>
      <c r="O116" s="68" t="str">
        <f t="shared" si="3"/>
        <v/>
      </c>
      <c r="P116" s="60"/>
      <c r="Q116" s="62" t="s">
        <v>75</v>
      </c>
      <c r="R116" s="60"/>
      <c r="S116" s="60" t="s">
        <v>5</v>
      </c>
      <c r="T116" s="60" t="s">
        <v>161</v>
      </c>
    </row>
    <row r="117" spans="1:20" s="51" customFormat="1" x14ac:dyDescent="0.25">
      <c r="A117" s="51" t="str">
        <f>VLOOKUP(C117,Styles!$1:$1048576,5,FALSE)</f>
        <v>OUTERWEAR</v>
      </c>
      <c r="B117" s="51" t="str">
        <f>VLOOKUP(C117,Styles!$1:$1048576,4,FALSE)</f>
        <v>UNDER ARMOUR</v>
      </c>
      <c r="C117" s="60">
        <v>1280878</v>
      </c>
      <c r="D117" s="51">
        <f>VLOOKUP(C117,Styles!$1:$1048576,2,FALSE)</f>
        <v>1280878</v>
      </c>
      <c r="E117" s="51" t="str">
        <f>VLOOKUP(C117,Styles!$1:$1048576,10,FALSE)</f>
        <v>MEN'S UA GRANITE JACKET</v>
      </c>
      <c r="F117" s="60" t="s">
        <v>245</v>
      </c>
      <c r="G117" s="60"/>
      <c r="H117" s="53" t="s">
        <v>322</v>
      </c>
      <c r="I117" s="53" t="s">
        <v>35</v>
      </c>
      <c r="J117" s="60" t="s">
        <v>12</v>
      </c>
      <c r="K117" s="60">
        <v>6</v>
      </c>
      <c r="L117" s="68" t="str">
        <f t="shared" si="2"/>
        <v/>
      </c>
      <c r="M117" s="60" t="s">
        <v>12</v>
      </c>
      <c r="N117" s="60">
        <v>6</v>
      </c>
      <c r="O117" s="68" t="str">
        <f t="shared" si="3"/>
        <v/>
      </c>
      <c r="P117" s="60"/>
      <c r="Q117" s="62" t="s">
        <v>83</v>
      </c>
      <c r="R117" s="60"/>
      <c r="S117" s="60" t="s">
        <v>174</v>
      </c>
      <c r="T117" s="60" t="s">
        <v>161</v>
      </c>
    </row>
    <row r="118" spans="1:20" s="51" customFormat="1" x14ac:dyDescent="0.25">
      <c r="A118" s="51" t="str">
        <f>VLOOKUP(C118,Styles!$1:$1048576,5,FALSE)</f>
        <v>OUTERWEAR</v>
      </c>
      <c r="B118" s="51" t="str">
        <f>VLOOKUP(C118,Styles!$1:$1048576,4,FALSE)</f>
        <v>UNDER ARMOUR</v>
      </c>
      <c r="C118" s="60">
        <v>1280878</v>
      </c>
      <c r="D118" s="51">
        <f>VLOOKUP(C118,Styles!$1:$1048576,2,FALSE)</f>
        <v>1280878</v>
      </c>
      <c r="E118" s="51" t="str">
        <f>VLOOKUP(C118,Styles!$1:$1048576,10,FALSE)</f>
        <v>MEN'S UA GRANITE JACKET</v>
      </c>
      <c r="F118" s="60" t="s">
        <v>246</v>
      </c>
      <c r="G118" s="60"/>
      <c r="H118" s="53" t="s">
        <v>322</v>
      </c>
      <c r="I118" s="53" t="s">
        <v>35</v>
      </c>
      <c r="J118" s="60" t="s">
        <v>12</v>
      </c>
      <c r="K118" s="60">
        <v>6</v>
      </c>
      <c r="L118" s="68" t="str">
        <f t="shared" si="2"/>
        <v/>
      </c>
      <c r="M118" s="60" t="s">
        <v>12</v>
      </c>
      <c r="N118" s="60">
        <v>6</v>
      </c>
      <c r="O118" s="68" t="str">
        <f t="shared" si="3"/>
        <v/>
      </c>
      <c r="P118" s="60"/>
      <c r="Q118" s="62" t="s">
        <v>97</v>
      </c>
      <c r="R118" s="60"/>
      <c r="S118" s="60" t="s">
        <v>178</v>
      </c>
      <c r="T118" s="60" t="s">
        <v>161</v>
      </c>
    </row>
    <row r="119" spans="1:20" s="51" customFormat="1" x14ac:dyDescent="0.25">
      <c r="A119" s="51" t="str">
        <f>VLOOKUP(C119,Styles!$1:$1048576,5,FALSE)</f>
        <v>OUTERWEAR</v>
      </c>
      <c r="B119" s="51" t="str">
        <f>VLOOKUP(C119,Styles!$1:$1048576,4,FALSE)</f>
        <v>UNDER ARMOUR</v>
      </c>
      <c r="C119" s="60">
        <v>1280900</v>
      </c>
      <c r="D119" s="51">
        <f>VLOOKUP(C119,Styles!$1:$1048576,2,FALSE)</f>
        <v>1280900</v>
      </c>
      <c r="E119" s="51" t="str">
        <f>VLOOKUP(C119,Styles!$1:$1048576,10,FALSE)</f>
        <v>LADIES' UA CGI DOBSON SOFTSHELL</v>
      </c>
      <c r="F119" s="60" t="s">
        <v>481</v>
      </c>
      <c r="G119" s="60"/>
      <c r="H119" s="53" t="s">
        <v>322</v>
      </c>
      <c r="I119" s="53" t="s">
        <v>322</v>
      </c>
      <c r="J119" s="60" t="s">
        <v>42</v>
      </c>
      <c r="K119" s="60">
        <v>5</v>
      </c>
      <c r="L119" s="68" t="str">
        <f t="shared" si="2"/>
        <v/>
      </c>
      <c r="M119" s="60" t="s">
        <v>42</v>
      </c>
      <c r="N119" s="60">
        <v>5</v>
      </c>
      <c r="O119" s="68" t="str">
        <f t="shared" si="3"/>
        <v/>
      </c>
      <c r="P119" s="60"/>
      <c r="Q119" s="62"/>
      <c r="R119" s="60"/>
      <c r="S119" s="60" t="s">
        <v>14</v>
      </c>
      <c r="T119" s="60" t="s">
        <v>161</v>
      </c>
    </row>
    <row r="120" spans="1:20" s="51" customFormat="1" x14ac:dyDescent="0.25">
      <c r="A120" s="51" t="str">
        <f>VLOOKUP(C120,Styles!$1:$1048576,5,FALSE)</f>
        <v>OUTERWEAR</v>
      </c>
      <c r="B120" s="51" t="str">
        <f>VLOOKUP(C120,Styles!$1:$1048576,4,FALSE)</f>
        <v>UNDER ARMOUR</v>
      </c>
      <c r="C120" s="60">
        <v>1280900</v>
      </c>
      <c r="D120" s="51">
        <f>VLOOKUP(C120,Styles!$1:$1048576,2,FALSE)</f>
        <v>1280900</v>
      </c>
      <c r="E120" s="51" t="str">
        <f>VLOOKUP(C120,Styles!$1:$1048576,10,FALSE)</f>
        <v>LADIES' UA CGI DOBSON SOFTSHELL</v>
      </c>
      <c r="F120" s="60" t="s">
        <v>247</v>
      </c>
      <c r="G120" s="60"/>
      <c r="H120" s="53" t="s">
        <v>322</v>
      </c>
      <c r="I120" s="53" t="s">
        <v>322</v>
      </c>
      <c r="J120" s="60" t="s">
        <v>42</v>
      </c>
      <c r="K120" s="60">
        <v>5</v>
      </c>
      <c r="L120" s="68" t="str">
        <f t="shared" si="2"/>
        <v/>
      </c>
      <c r="M120" s="60" t="s">
        <v>42</v>
      </c>
      <c r="N120" s="60">
        <v>5</v>
      </c>
      <c r="O120" s="68" t="str">
        <f t="shared" si="3"/>
        <v/>
      </c>
      <c r="P120" s="60"/>
      <c r="Q120" s="62" t="s">
        <v>97</v>
      </c>
      <c r="R120" s="60"/>
      <c r="S120" s="60" t="s">
        <v>178</v>
      </c>
      <c r="T120" s="60" t="s">
        <v>161</v>
      </c>
    </row>
    <row r="121" spans="1:20" s="51" customFormat="1" x14ac:dyDescent="0.25">
      <c r="A121" s="51" t="str">
        <f>VLOOKUP(C121,Styles!$1:$1048576,5,FALSE)</f>
        <v>OUTERWEAR</v>
      </c>
      <c r="B121" s="51" t="str">
        <f>VLOOKUP(C121,Styles!$1:$1048576,4,FALSE)</f>
        <v>UNDER ARMOUR</v>
      </c>
      <c r="C121" s="60">
        <v>1280900</v>
      </c>
      <c r="D121" s="51">
        <f>VLOOKUP(C121,Styles!$1:$1048576,2,FALSE)</f>
        <v>1280900</v>
      </c>
      <c r="E121" s="51" t="str">
        <f>VLOOKUP(C121,Styles!$1:$1048576,10,FALSE)</f>
        <v>LADIES' UA CGI DOBSON SOFTSHELL</v>
      </c>
      <c r="F121" s="60" t="s">
        <v>482</v>
      </c>
      <c r="G121" s="60"/>
      <c r="H121" s="53" t="s">
        <v>322</v>
      </c>
      <c r="I121" s="53" t="s">
        <v>322</v>
      </c>
      <c r="J121" s="60" t="s">
        <v>42</v>
      </c>
      <c r="K121" s="60">
        <v>5</v>
      </c>
      <c r="L121" s="68" t="str">
        <f t="shared" si="2"/>
        <v/>
      </c>
      <c r="M121" s="60" t="s">
        <v>42</v>
      </c>
      <c r="N121" s="60">
        <v>5</v>
      </c>
      <c r="O121" s="68" t="str">
        <f t="shared" si="3"/>
        <v/>
      </c>
      <c r="P121" s="60"/>
      <c r="Q121" s="62"/>
      <c r="R121" s="60"/>
      <c r="S121" s="60" t="s">
        <v>10</v>
      </c>
      <c r="T121" s="60" t="s">
        <v>161</v>
      </c>
    </row>
    <row r="122" spans="1:20" s="51" customFormat="1" x14ac:dyDescent="0.25">
      <c r="A122" s="51" t="str">
        <f>VLOOKUP(C122,Styles!$1:$1048576,5,FALSE)</f>
        <v>OUTERWEAR</v>
      </c>
      <c r="B122" s="51" t="str">
        <f>VLOOKUP(C122,Styles!$1:$1048576,4,FALSE)</f>
        <v>UNDER ARMOUR</v>
      </c>
      <c r="C122" s="60">
        <v>1282065</v>
      </c>
      <c r="D122" s="51">
        <f>VLOOKUP(C122,Styles!$1:$1048576,2,FALSE)</f>
        <v>1282065</v>
      </c>
      <c r="E122" s="51" t="str">
        <f>VLOOKUP(C122,Styles!$1:$1048576,10,FALSE)</f>
        <v>LADIES' UA GRANITE JACKET</v>
      </c>
      <c r="F122" s="60" t="s">
        <v>248</v>
      </c>
      <c r="G122" s="60"/>
      <c r="H122" s="53" t="s">
        <v>322</v>
      </c>
      <c r="I122" s="53" t="s">
        <v>35</v>
      </c>
      <c r="J122" s="60" t="s">
        <v>42</v>
      </c>
      <c r="K122" s="60">
        <v>5</v>
      </c>
      <c r="L122" s="68" t="str">
        <f t="shared" si="2"/>
        <v/>
      </c>
      <c r="M122" s="60" t="s">
        <v>42</v>
      </c>
      <c r="N122" s="60">
        <v>5</v>
      </c>
      <c r="O122" s="68" t="str">
        <f t="shared" si="3"/>
        <v/>
      </c>
      <c r="P122" s="60"/>
      <c r="Q122" s="62" t="s">
        <v>75</v>
      </c>
      <c r="R122" s="60"/>
      <c r="S122" s="60" t="s">
        <v>5</v>
      </c>
      <c r="T122" s="60" t="s">
        <v>161</v>
      </c>
    </row>
    <row r="123" spans="1:20" s="51" customFormat="1" x14ac:dyDescent="0.25">
      <c r="A123" s="51" t="str">
        <f>VLOOKUP(C123,Styles!$1:$1048576,5,FALSE)</f>
        <v>OUTERWEAR</v>
      </c>
      <c r="B123" s="51" t="str">
        <f>VLOOKUP(C123,Styles!$1:$1048576,4,FALSE)</f>
        <v>UNDER ARMOUR</v>
      </c>
      <c r="C123" s="60">
        <v>1282065</v>
      </c>
      <c r="D123" s="51">
        <f>VLOOKUP(C123,Styles!$1:$1048576,2,FALSE)</f>
        <v>1282065</v>
      </c>
      <c r="E123" s="51" t="str">
        <f>VLOOKUP(C123,Styles!$1:$1048576,10,FALSE)</f>
        <v>LADIES' UA GRANITE JACKET</v>
      </c>
      <c r="F123" s="60" t="s">
        <v>241</v>
      </c>
      <c r="G123" s="60"/>
      <c r="H123" s="53" t="s">
        <v>322</v>
      </c>
      <c r="I123" s="53" t="s">
        <v>35</v>
      </c>
      <c r="J123" s="60" t="s">
        <v>42</v>
      </c>
      <c r="K123" s="60">
        <v>5</v>
      </c>
      <c r="L123" s="68" t="str">
        <f t="shared" si="2"/>
        <v/>
      </c>
      <c r="M123" s="60" t="s">
        <v>42</v>
      </c>
      <c r="N123" s="60">
        <v>5</v>
      </c>
      <c r="O123" s="68" t="str">
        <f t="shared" si="3"/>
        <v/>
      </c>
      <c r="P123" s="60"/>
      <c r="Q123" s="62" t="s">
        <v>99</v>
      </c>
      <c r="R123" s="60"/>
      <c r="S123" s="60" t="s">
        <v>72</v>
      </c>
      <c r="T123" s="60" t="s">
        <v>161</v>
      </c>
    </row>
    <row r="124" spans="1:20" s="51" customFormat="1" x14ac:dyDescent="0.25">
      <c r="A124" s="51" t="str">
        <f>VLOOKUP(C124,Styles!$1:$1048576,5,FALSE)</f>
        <v>OUTERWEAR</v>
      </c>
      <c r="B124" s="51" t="str">
        <f>VLOOKUP(C124,Styles!$1:$1048576,4,FALSE)</f>
        <v>UNDER ARMOUR</v>
      </c>
      <c r="C124" s="60">
        <v>1282065</v>
      </c>
      <c r="D124" s="51">
        <f>VLOOKUP(C124,Styles!$1:$1048576,2,FALSE)</f>
        <v>1282065</v>
      </c>
      <c r="E124" s="51" t="str">
        <f>VLOOKUP(C124,Styles!$1:$1048576,10,FALSE)</f>
        <v>LADIES' UA GRANITE JACKET</v>
      </c>
      <c r="F124" s="60" t="s">
        <v>249</v>
      </c>
      <c r="G124" s="60"/>
      <c r="H124" s="53" t="s">
        <v>322</v>
      </c>
      <c r="I124" s="53" t="s">
        <v>35</v>
      </c>
      <c r="J124" s="60" t="s">
        <v>42</v>
      </c>
      <c r="K124" s="60">
        <v>5</v>
      </c>
      <c r="L124" s="68" t="str">
        <f t="shared" si="2"/>
        <v/>
      </c>
      <c r="M124" s="60" t="s">
        <v>42</v>
      </c>
      <c r="N124" s="60">
        <v>5</v>
      </c>
      <c r="O124" s="68" t="str">
        <f t="shared" si="3"/>
        <v/>
      </c>
      <c r="P124" s="60"/>
      <c r="Q124" s="62" t="s">
        <v>84</v>
      </c>
      <c r="R124" s="60"/>
      <c r="S124" s="60" t="s">
        <v>13</v>
      </c>
      <c r="T124" s="60" t="s">
        <v>161</v>
      </c>
    </row>
    <row r="125" spans="1:20" s="51" customFormat="1" x14ac:dyDescent="0.25">
      <c r="A125" s="51" t="str">
        <f>VLOOKUP(C125,Styles!$1:$1048576,5,FALSE)</f>
        <v>HATS</v>
      </c>
      <c r="B125" s="51" t="str">
        <f>VLOOKUP(C125,Styles!$1:$1048576,4,FALSE)</f>
        <v>UNDER ARMOUR</v>
      </c>
      <c r="C125" s="60">
        <v>1285141</v>
      </c>
      <c r="D125" s="51">
        <f>VLOOKUP(C125,Styles!$1:$1048576,2,FALSE)</f>
        <v>1285141</v>
      </c>
      <c r="E125" s="51" t="str">
        <f>VLOOKUP(C125,Styles!$1:$1048576,10,FALSE)</f>
        <v>UNISEX UA FLAT BILL CAP - DIGI CAMO</v>
      </c>
      <c r="F125" s="60" t="s">
        <v>237</v>
      </c>
      <c r="G125" s="60"/>
      <c r="H125" s="53" t="s">
        <v>322</v>
      </c>
      <c r="I125" s="53" t="s">
        <v>322</v>
      </c>
      <c r="J125" s="60" t="s">
        <v>101</v>
      </c>
      <c r="K125" s="60">
        <v>3</v>
      </c>
      <c r="L125" s="68" t="str">
        <f t="shared" si="2"/>
        <v/>
      </c>
      <c r="M125" s="60" t="s">
        <v>101</v>
      </c>
      <c r="N125" s="60">
        <v>3</v>
      </c>
      <c r="O125" s="68" t="str">
        <f t="shared" si="3"/>
        <v/>
      </c>
      <c r="P125" s="60" t="s">
        <v>176</v>
      </c>
      <c r="Q125" s="62"/>
      <c r="R125" s="60"/>
      <c r="S125" s="60" t="s">
        <v>22</v>
      </c>
      <c r="T125" s="60" t="s">
        <v>160</v>
      </c>
    </row>
    <row r="126" spans="1:20" s="51" customFormat="1" x14ac:dyDescent="0.25">
      <c r="A126" s="51" t="str">
        <f>VLOOKUP(C126,Styles!$1:$1048576,5,FALSE)</f>
        <v>HATS</v>
      </c>
      <c r="B126" s="51" t="str">
        <f>VLOOKUP(C126,Styles!$1:$1048576,4,FALSE)</f>
        <v>UNDER ARMOUR</v>
      </c>
      <c r="C126" s="59">
        <v>1282119</v>
      </c>
      <c r="D126" s="51">
        <f>VLOOKUP(C126,Styles!$1:$1048576,2,FALSE)</f>
        <v>1282119</v>
      </c>
      <c r="E126" s="51" t="str">
        <f>VLOOKUP(C126,Styles!$1:$1048576,10,FALSE)</f>
        <v>UNISEX UA COLORBLOCKED CAP</v>
      </c>
      <c r="F126" s="60" t="s">
        <v>206</v>
      </c>
      <c r="G126" s="60"/>
      <c r="H126" s="60" t="s">
        <v>35</v>
      </c>
      <c r="I126" s="60" t="s">
        <v>35</v>
      </c>
      <c r="J126" s="60" t="s">
        <v>21</v>
      </c>
      <c r="K126" s="60">
        <v>2</v>
      </c>
      <c r="L126" s="68" t="str">
        <f t="shared" si="2"/>
        <v/>
      </c>
      <c r="M126" s="60" t="s">
        <v>21</v>
      </c>
      <c r="N126" s="60">
        <v>2</v>
      </c>
      <c r="O126" s="68" t="str">
        <f t="shared" si="3"/>
        <v/>
      </c>
      <c r="P126" s="60" t="s">
        <v>176</v>
      </c>
      <c r="Q126" s="62" t="s">
        <v>75</v>
      </c>
      <c r="R126" s="60"/>
      <c r="S126" s="60" t="s">
        <v>5</v>
      </c>
      <c r="T126" s="53" t="s">
        <v>160</v>
      </c>
    </row>
    <row r="127" spans="1:20" s="51" customFormat="1" x14ac:dyDescent="0.25">
      <c r="A127" s="51" t="str">
        <f>VLOOKUP(C127,Styles!$1:$1048576,5,FALSE)</f>
        <v>HATS</v>
      </c>
      <c r="B127" s="51" t="str">
        <f>VLOOKUP(C127,Styles!$1:$1048576,4,FALSE)</f>
        <v>UNDER ARMOUR</v>
      </c>
      <c r="C127" s="59">
        <v>1282119</v>
      </c>
      <c r="D127" s="51">
        <f>VLOOKUP(C127,Styles!$1:$1048576,2,FALSE)</f>
        <v>1282119</v>
      </c>
      <c r="E127" s="51" t="str">
        <f>VLOOKUP(C127,Styles!$1:$1048576,10,FALSE)</f>
        <v>UNISEX UA COLORBLOCKED CAP</v>
      </c>
      <c r="F127" s="60" t="s">
        <v>207</v>
      </c>
      <c r="G127" s="60"/>
      <c r="H127" s="60" t="s">
        <v>35</v>
      </c>
      <c r="I127" s="60" t="s">
        <v>35</v>
      </c>
      <c r="J127" s="60" t="s">
        <v>21</v>
      </c>
      <c r="K127" s="60">
        <v>2</v>
      </c>
      <c r="L127" s="68" t="str">
        <f t="shared" si="2"/>
        <v/>
      </c>
      <c r="M127" s="60" t="s">
        <v>21</v>
      </c>
      <c r="N127" s="60">
        <v>2</v>
      </c>
      <c r="O127" s="68" t="str">
        <f t="shared" si="3"/>
        <v/>
      </c>
      <c r="P127" s="60" t="s">
        <v>176</v>
      </c>
      <c r="Q127" s="62" t="s">
        <v>83</v>
      </c>
      <c r="R127" s="60"/>
      <c r="S127" s="60" t="s">
        <v>174</v>
      </c>
      <c r="T127" s="53" t="s">
        <v>160</v>
      </c>
    </row>
    <row r="128" spans="1:20" s="51" customFormat="1" x14ac:dyDescent="0.25">
      <c r="A128" s="51" t="str">
        <f>VLOOKUP(C128,Styles!$1:$1048576,5,FALSE)</f>
        <v>HATS</v>
      </c>
      <c r="B128" s="51" t="str">
        <f>VLOOKUP(C128,Styles!$1:$1048576,4,FALSE)</f>
        <v>UNDER ARMOUR</v>
      </c>
      <c r="C128" s="59">
        <v>1282119</v>
      </c>
      <c r="D128" s="51">
        <f>VLOOKUP(C128,Styles!$1:$1048576,2,FALSE)</f>
        <v>1282119</v>
      </c>
      <c r="E128" s="51" t="str">
        <f>VLOOKUP(C128,Styles!$1:$1048576,10,FALSE)</f>
        <v>UNISEX UA COLORBLOCKED CAP</v>
      </c>
      <c r="F128" s="60" t="s">
        <v>208</v>
      </c>
      <c r="G128" s="60"/>
      <c r="H128" s="60" t="s">
        <v>35</v>
      </c>
      <c r="I128" s="60" t="s">
        <v>35</v>
      </c>
      <c r="J128" s="60" t="s">
        <v>21</v>
      </c>
      <c r="K128" s="60">
        <v>2</v>
      </c>
      <c r="L128" s="68" t="str">
        <f t="shared" si="2"/>
        <v/>
      </c>
      <c r="M128" s="60" t="s">
        <v>21</v>
      </c>
      <c r="N128" s="60">
        <v>2</v>
      </c>
      <c r="O128" s="68" t="str">
        <f t="shared" si="3"/>
        <v/>
      </c>
      <c r="P128" s="60" t="s">
        <v>176</v>
      </c>
      <c r="Q128" s="62" t="s">
        <v>77</v>
      </c>
      <c r="R128" s="60"/>
      <c r="S128" s="60" t="s">
        <v>7</v>
      </c>
      <c r="T128" s="53" t="s">
        <v>160</v>
      </c>
    </row>
    <row r="129" spans="1:20" s="51" customFormat="1" x14ac:dyDescent="0.25">
      <c r="A129" s="51" t="str">
        <f>VLOOKUP(C129,Styles!$1:$1048576,5,FALSE)</f>
        <v>HATS</v>
      </c>
      <c r="B129" s="51" t="str">
        <f>VLOOKUP(C129,Styles!$1:$1048576,4,FALSE)</f>
        <v>UNDER ARMOUR</v>
      </c>
      <c r="C129" s="59">
        <v>1282119</v>
      </c>
      <c r="D129" s="51">
        <f>VLOOKUP(C129,Styles!$1:$1048576,2,FALSE)</f>
        <v>1282119</v>
      </c>
      <c r="E129" s="51" t="str">
        <f>VLOOKUP(C129,Styles!$1:$1048576,10,FALSE)</f>
        <v>UNISEX UA COLORBLOCKED CAP</v>
      </c>
      <c r="F129" s="60" t="s">
        <v>204</v>
      </c>
      <c r="G129" s="60"/>
      <c r="H129" s="60" t="s">
        <v>35</v>
      </c>
      <c r="I129" s="60" t="s">
        <v>35</v>
      </c>
      <c r="J129" s="60" t="s">
        <v>21</v>
      </c>
      <c r="K129" s="60">
        <v>2</v>
      </c>
      <c r="L129" s="68" t="str">
        <f t="shared" si="2"/>
        <v/>
      </c>
      <c r="M129" s="60" t="s">
        <v>21</v>
      </c>
      <c r="N129" s="60">
        <v>2</v>
      </c>
      <c r="O129" s="68" t="str">
        <f t="shared" si="3"/>
        <v/>
      </c>
      <c r="P129" s="60" t="s">
        <v>176</v>
      </c>
      <c r="Q129" s="62" t="s">
        <v>78</v>
      </c>
      <c r="R129" s="60"/>
      <c r="S129" s="60" t="s">
        <v>8</v>
      </c>
      <c r="T129" s="53" t="s">
        <v>160</v>
      </c>
    </row>
    <row r="130" spans="1:20" s="51" customFormat="1" x14ac:dyDescent="0.25">
      <c r="A130" s="51" t="str">
        <f>VLOOKUP(C130,Styles!$1:$1048576,5,FALSE)</f>
        <v>HATS</v>
      </c>
      <c r="B130" s="51" t="str">
        <f>VLOOKUP(C130,Styles!$1:$1048576,4,FALSE)</f>
        <v>UNDER ARMOUR</v>
      </c>
      <c r="C130" s="59">
        <v>1282119</v>
      </c>
      <c r="D130" s="51">
        <f>VLOOKUP(C130,Styles!$1:$1048576,2,FALSE)</f>
        <v>1282119</v>
      </c>
      <c r="E130" s="51" t="str">
        <f>VLOOKUP(C130,Styles!$1:$1048576,10,FALSE)</f>
        <v>UNISEX UA COLORBLOCKED CAP</v>
      </c>
      <c r="F130" s="60" t="s">
        <v>205</v>
      </c>
      <c r="G130" s="60"/>
      <c r="H130" s="60" t="s">
        <v>35</v>
      </c>
      <c r="I130" s="60" t="s">
        <v>35</v>
      </c>
      <c r="J130" s="60" t="s">
        <v>21</v>
      </c>
      <c r="K130" s="60">
        <v>2</v>
      </c>
      <c r="L130" s="68" t="str">
        <f t="shared" si="2"/>
        <v/>
      </c>
      <c r="M130" s="60" t="s">
        <v>21</v>
      </c>
      <c r="N130" s="60">
        <v>2</v>
      </c>
      <c r="O130" s="68" t="str">
        <f t="shared" si="3"/>
        <v/>
      </c>
      <c r="P130" s="60" t="s">
        <v>176</v>
      </c>
      <c r="Q130" s="62" t="s">
        <v>79</v>
      </c>
      <c r="R130" s="60"/>
      <c r="S130" s="60" t="s">
        <v>9</v>
      </c>
      <c r="T130" s="53" t="s">
        <v>160</v>
      </c>
    </row>
    <row r="131" spans="1:20" s="51" customFormat="1" x14ac:dyDescent="0.25">
      <c r="A131" s="51" t="str">
        <f>VLOOKUP(C131,Styles!$1:$1048576,5,FALSE)</f>
        <v>HATS</v>
      </c>
      <c r="B131" s="51" t="str">
        <f>VLOOKUP(C131,Styles!$1:$1048576,4,FALSE)</f>
        <v>UNDER ARMOUR</v>
      </c>
      <c r="C131" s="59">
        <v>1282140</v>
      </c>
      <c r="D131" s="51">
        <f>VLOOKUP(C131,Styles!$1:$1048576,2,FALSE)</f>
        <v>1282140</v>
      </c>
      <c r="E131" s="51" t="str">
        <f>VLOOKUP(C131,Styles!$1:$1048576,10,FALSE)</f>
        <v>UNISEX UA ADJUSTABLE CHINO CAP</v>
      </c>
      <c r="F131" s="60" t="s">
        <v>488</v>
      </c>
      <c r="G131" s="60"/>
      <c r="H131" s="60" t="s">
        <v>123</v>
      </c>
      <c r="I131" s="60" t="s">
        <v>123</v>
      </c>
      <c r="J131" s="60" t="s">
        <v>171</v>
      </c>
      <c r="K131" s="60">
        <v>1</v>
      </c>
      <c r="L131" s="68">
        <f t="shared" ref="L131:L194" si="4">IF(OR(H131="ACTIVE",H131="NEW"),K131,"")</f>
        <v>1</v>
      </c>
      <c r="M131" s="60" t="s">
        <v>171</v>
      </c>
      <c r="N131" s="60">
        <v>1</v>
      </c>
      <c r="O131" s="68">
        <f t="shared" ref="O131:O194" si="5">IF(OR(I131="ACTIVE",I131="NEW",),N131,"")</f>
        <v>1</v>
      </c>
      <c r="P131" s="60" t="s">
        <v>176</v>
      </c>
      <c r="Q131" s="62" t="s">
        <v>75</v>
      </c>
      <c r="R131" s="60"/>
      <c r="S131" s="60" t="s">
        <v>5</v>
      </c>
      <c r="T131" s="53" t="s">
        <v>160</v>
      </c>
    </row>
    <row r="132" spans="1:20" s="51" customFormat="1" x14ac:dyDescent="0.25">
      <c r="A132" s="51" t="str">
        <f>VLOOKUP(C132,Styles!$1:$1048576,5,FALSE)</f>
        <v>HATS</v>
      </c>
      <c r="B132" s="51" t="str">
        <f>VLOOKUP(C132,Styles!$1:$1048576,4,FALSE)</f>
        <v>UNDER ARMOUR</v>
      </c>
      <c r="C132" s="59">
        <v>1282140</v>
      </c>
      <c r="D132" s="51">
        <f>VLOOKUP(C132,Styles!$1:$1048576,2,FALSE)</f>
        <v>1282140</v>
      </c>
      <c r="E132" s="51" t="str">
        <f>VLOOKUP(C132,Styles!$1:$1048576,10,FALSE)</f>
        <v>UNISEX UA ADJUSTABLE CHINO CAP</v>
      </c>
      <c r="F132" s="60" t="s">
        <v>526</v>
      </c>
      <c r="G132" s="60"/>
      <c r="H132" s="60" t="s">
        <v>123</v>
      </c>
      <c r="I132" s="60" t="s">
        <v>123</v>
      </c>
      <c r="J132" s="60" t="s">
        <v>171</v>
      </c>
      <c r="K132" s="60">
        <v>1</v>
      </c>
      <c r="L132" s="68">
        <f t="shared" si="4"/>
        <v>1</v>
      </c>
      <c r="M132" s="60" t="s">
        <v>171</v>
      </c>
      <c r="N132" s="60">
        <v>1</v>
      </c>
      <c r="O132" s="68">
        <f t="shared" si="5"/>
        <v>1</v>
      </c>
      <c r="P132" s="60" t="s">
        <v>176</v>
      </c>
      <c r="Q132" s="61" t="s">
        <v>89</v>
      </c>
      <c r="R132" s="60"/>
      <c r="S132" s="60" t="s">
        <v>22</v>
      </c>
      <c r="T132" s="53" t="s">
        <v>160</v>
      </c>
    </row>
    <row r="133" spans="1:20" s="51" customFormat="1" x14ac:dyDescent="0.25">
      <c r="A133" s="51" t="str">
        <f>VLOOKUP(C133,Styles!$1:$1048576,5,FALSE)</f>
        <v>HATS</v>
      </c>
      <c r="B133" s="51" t="str">
        <f>VLOOKUP(C133,Styles!$1:$1048576,4,FALSE)</f>
        <v>UNDER ARMOUR</v>
      </c>
      <c r="C133" s="59">
        <v>1282140</v>
      </c>
      <c r="D133" s="51">
        <f>VLOOKUP(C133,Styles!$1:$1048576,2,FALSE)</f>
        <v>1282140</v>
      </c>
      <c r="E133" s="51" t="str">
        <f>VLOOKUP(C133,Styles!$1:$1048576,10,FALSE)</f>
        <v>UNISEX UA ADJUSTABLE CHINO CAP</v>
      </c>
      <c r="F133" s="60" t="s">
        <v>499</v>
      </c>
      <c r="G133" s="60"/>
      <c r="H133" s="60" t="s">
        <v>123</v>
      </c>
      <c r="I133" s="60" t="s">
        <v>123</v>
      </c>
      <c r="J133" s="60" t="s">
        <v>171</v>
      </c>
      <c r="K133" s="60">
        <v>1</v>
      </c>
      <c r="L133" s="68">
        <f t="shared" si="4"/>
        <v>1</v>
      </c>
      <c r="M133" s="60" t="s">
        <v>171</v>
      </c>
      <c r="N133" s="60">
        <v>1</v>
      </c>
      <c r="O133" s="68">
        <f t="shared" si="5"/>
        <v>1</v>
      </c>
      <c r="P133" s="60" t="s">
        <v>176</v>
      </c>
      <c r="Q133" s="62" t="s">
        <v>83</v>
      </c>
      <c r="R133" s="60"/>
      <c r="S133" s="60" t="s">
        <v>174</v>
      </c>
      <c r="T133" s="53" t="s">
        <v>160</v>
      </c>
    </row>
    <row r="134" spans="1:20" s="51" customFormat="1" x14ac:dyDescent="0.25">
      <c r="A134" s="51" t="str">
        <f>VLOOKUP(C134,Styles!$1:$1048576,5,FALSE)</f>
        <v>HATS</v>
      </c>
      <c r="B134" s="51" t="str">
        <f>VLOOKUP(C134,Styles!$1:$1048576,4,FALSE)</f>
        <v>UNDER ARMOUR</v>
      </c>
      <c r="C134" s="59">
        <v>1282140</v>
      </c>
      <c r="D134" s="51">
        <f>VLOOKUP(C134,Styles!$1:$1048576,2,FALSE)</f>
        <v>1282140</v>
      </c>
      <c r="E134" s="51" t="str">
        <f>VLOOKUP(C134,Styles!$1:$1048576,10,FALSE)</f>
        <v>UNISEX UA ADJUSTABLE CHINO CAP</v>
      </c>
      <c r="F134" s="60" t="s">
        <v>489</v>
      </c>
      <c r="G134" s="60"/>
      <c r="H134" s="60" t="s">
        <v>123</v>
      </c>
      <c r="I134" s="60" t="s">
        <v>123</v>
      </c>
      <c r="J134" s="60" t="s">
        <v>171</v>
      </c>
      <c r="K134" s="60">
        <v>1</v>
      </c>
      <c r="L134" s="68">
        <f t="shared" si="4"/>
        <v>1</v>
      </c>
      <c r="M134" s="60" t="s">
        <v>171</v>
      </c>
      <c r="N134" s="60">
        <v>1</v>
      </c>
      <c r="O134" s="68">
        <f t="shared" si="5"/>
        <v>1</v>
      </c>
      <c r="P134" s="60" t="s">
        <v>176</v>
      </c>
      <c r="Q134" s="62" t="s">
        <v>77</v>
      </c>
      <c r="R134" s="60"/>
      <c r="S134" s="60" t="s">
        <v>7</v>
      </c>
      <c r="T134" s="53" t="s">
        <v>160</v>
      </c>
    </row>
    <row r="135" spans="1:20" s="51" customFormat="1" x14ac:dyDescent="0.25">
      <c r="A135" s="51" t="str">
        <f>VLOOKUP(C135,Styles!$1:$1048576,5,FALSE)</f>
        <v>HATS</v>
      </c>
      <c r="B135" s="51" t="str">
        <f>VLOOKUP(C135,Styles!$1:$1048576,4,FALSE)</f>
        <v>UNDER ARMOUR</v>
      </c>
      <c r="C135" s="59">
        <v>1282140</v>
      </c>
      <c r="D135" s="51">
        <f>VLOOKUP(C135,Styles!$1:$1048576,2,FALSE)</f>
        <v>1282140</v>
      </c>
      <c r="E135" s="51" t="str">
        <f>VLOOKUP(C135,Styles!$1:$1048576,10,FALSE)</f>
        <v>UNISEX UA ADJUSTABLE CHINO CAP</v>
      </c>
      <c r="F135" s="60" t="s">
        <v>490</v>
      </c>
      <c r="G135" s="60"/>
      <c r="H135" s="60" t="s">
        <v>123</v>
      </c>
      <c r="I135" s="60" t="s">
        <v>123</v>
      </c>
      <c r="J135" s="60" t="s">
        <v>171</v>
      </c>
      <c r="K135" s="60">
        <v>1</v>
      </c>
      <c r="L135" s="68">
        <f t="shared" si="4"/>
        <v>1</v>
      </c>
      <c r="M135" s="60" t="s">
        <v>171</v>
      </c>
      <c r="N135" s="60">
        <v>1</v>
      </c>
      <c r="O135" s="68">
        <f t="shared" si="5"/>
        <v>1</v>
      </c>
      <c r="P135" s="60" t="s">
        <v>176</v>
      </c>
      <c r="Q135" s="62" t="s">
        <v>78</v>
      </c>
      <c r="R135" s="60"/>
      <c r="S135" s="60" t="s">
        <v>8</v>
      </c>
      <c r="T135" s="53" t="s">
        <v>160</v>
      </c>
    </row>
    <row r="136" spans="1:20" s="51" customFormat="1" x14ac:dyDescent="0.25">
      <c r="A136" s="51" t="str">
        <f>VLOOKUP(C136,Styles!$1:$1048576,5,FALSE)</f>
        <v>HATS</v>
      </c>
      <c r="B136" s="51" t="str">
        <f>VLOOKUP(C136,Styles!$1:$1048576,4,FALSE)</f>
        <v>UNDER ARMOUR</v>
      </c>
      <c r="C136" s="59">
        <v>1282140</v>
      </c>
      <c r="D136" s="51">
        <f>VLOOKUP(C136,Styles!$1:$1048576,2,FALSE)</f>
        <v>1282140</v>
      </c>
      <c r="E136" s="51" t="str">
        <f>VLOOKUP(C136,Styles!$1:$1048576,10,FALSE)</f>
        <v>UNISEX UA ADJUSTABLE CHINO CAP</v>
      </c>
      <c r="F136" s="60" t="s">
        <v>491</v>
      </c>
      <c r="G136" s="60"/>
      <c r="H136" s="60" t="s">
        <v>123</v>
      </c>
      <c r="I136" s="60" t="s">
        <v>123</v>
      </c>
      <c r="J136" s="60" t="s">
        <v>171</v>
      </c>
      <c r="K136" s="60">
        <v>1</v>
      </c>
      <c r="L136" s="68">
        <f t="shared" si="4"/>
        <v>1</v>
      </c>
      <c r="M136" s="60" t="s">
        <v>171</v>
      </c>
      <c r="N136" s="60">
        <v>1</v>
      </c>
      <c r="O136" s="68">
        <f t="shared" si="5"/>
        <v>1</v>
      </c>
      <c r="P136" s="60" t="s">
        <v>176</v>
      </c>
      <c r="Q136" s="62" t="s">
        <v>79</v>
      </c>
      <c r="R136" s="60"/>
      <c r="S136" s="60" t="s">
        <v>9</v>
      </c>
      <c r="T136" s="53" t="s">
        <v>160</v>
      </c>
    </row>
    <row r="137" spans="1:20" s="51" customFormat="1" x14ac:dyDescent="0.25">
      <c r="A137" s="51" t="str">
        <f>VLOOKUP(C137,Styles!$1:$1048576,5,FALSE)</f>
        <v>HATS</v>
      </c>
      <c r="B137" s="51" t="str">
        <f>VLOOKUP(C137,Styles!$1:$1048576,4,FALSE)</f>
        <v>UNDER ARMOUR</v>
      </c>
      <c r="C137" s="59">
        <v>1282140</v>
      </c>
      <c r="D137" s="51">
        <f>VLOOKUP(C137,Styles!$1:$1048576,2,FALSE)</f>
        <v>1282140</v>
      </c>
      <c r="E137" s="51" t="str">
        <f>VLOOKUP(C137,Styles!$1:$1048576,10,FALSE)</f>
        <v>UNISEX UA ADJUSTABLE CHINO CAP</v>
      </c>
      <c r="F137" s="60" t="s">
        <v>493</v>
      </c>
      <c r="G137" s="60"/>
      <c r="H137" s="60" t="s">
        <v>123</v>
      </c>
      <c r="I137" s="60" t="s">
        <v>123</v>
      </c>
      <c r="J137" s="60" t="s">
        <v>171</v>
      </c>
      <c r="K137" s="60">
        <v>1</v>
      </c>
      <c r="L137" s="68">
        <f t="shared" si="4"/>
        <v>1</v>
      </c>
      <c r="M137" s="60" t="s">
        <v>171</v>
      </c>
      <c r="N137" s="60">
        <v>1</v>
      </c>
      <c r="O137" s="68">
        <f t="shared" si="5"/>
        <v>1</v>
      </c>
      <c r="P137" s="60" t="s">
        <v>176</v>
      </c>
      <c r="Q137" s="62" t="s">
        <v>84</v>
      </c>
      <c r="R137" s="60"/>
      <c r="S137" s="60" t="s">
        <v>13</v>
      </c>
      <c r="T137" s="53" t="s">
        <v>160</v>
      </c>
    </row>
    <row r="138" spans="1:20" s="51" customFormat="1" x14ac:dyDescent="0.25">
      <c r="A138" s="51" t="str">
        <f>VLOOKUP(C138,Styles!$1:$1048576,5,FALSE)</f>
        <v>HATS</v>
      </c>
      <c r="B138" s="51" t="str">
        <f>VLOOKUP(C138,Styles!$1:$1048576,4,FALSE)</f>
        <v>UNDER ARMOUR</v>
      </c>
      <c r="C138" s="59">
        <v>1282141</v>
      </c>
      <c r="D138" s="51">
        <f>VLOOKUP(C138,Styles!$1:$1048576,2,FALSE)</f>
        <v>1282141</v>
      </c>
      <c r="E138" s="51" t="str">
        <f>VLOOKUP(C138,Styles!$1:$1048576,10,FALSE)</f>
        <v>UNISEX UA FLAT BILL CAP - SOLID</v>
      </c>
      <c r="F138" s="60" t="s">
        <v>191</v>
      </c>
      <c r="G138" s="60"/>
      <c r="H138" s="60" t="s">
        <v>35</v>
      </c>
      <c r="I138" s="60" t="s">
        <v>35</v>
      </c>
      <c r="J138" s="60" t="s">
        <v>101</v>
      </c>
      <c r="K138" s="60">
        <v>3</v>
      </c>
      <c r="L138" s="68" t="str">
        <f t="shared" si="4"/>
        <v/>
      </c>
      <c r="M138" s="60" t="s">
        <v>101</v>
      </c>
      <c r="N138" s="60">
        <v>3</v>
      </c>
      <c r="O138" s="68" t="str">
        <f t="shared" si="5"/>
        <v/>
      </c>
      <c r="P138" s="60" t="s">
        <v>176</v>
      </c>
      <c r="Q138" s="62" t="s">
        <v>75</v>
      </c>
      <c r="R138" s="60"/>
      <c r="S138" s="60" t="s">
        <v>5</v>
      </c>
      <c r="T138" s="53" t="s">
        <v>160</v>
      </c>
    </row>
    <row r="139" spans="1:20" s="51" customFormat="1" x14ac:dyDescent="0.25">
      <c r="A139" s="51" t="str">
        <f>VLOOKUP(C139,Styles!$1:$1048576,5,FALSE)</f>
        <v>HATS</v>
      </c>
      <c r="B139" s="51" t="str">
        <f>VLOOKUP(C139,Styles!$1:$1048576,4,FALSE)</f>
        <v>UNDER ARMOUR</v>
      </c>
      <c r="C139" s="59">
        <v>1282141</v>
      </c>
      <c r="D139" s="51">
        <f>VLOOKUP(C139,Styles!$1:$1048576,2,FALSE)</f>
        <v>1282141</v>
      </c>
      <c r="E139" s="51" t="str">
        <f>VLOOKUP(C139,Styles!$1:$1048576,10,FALSE)</f>
        <v>UNISEX UA FLAT BILL CAP - SOLID</v>
      </c>
      <c r="F139" s="60" t="s">
        <v>209</v>
      </c>
      <c r="G139" s="60"/>
      <c r="H139" s="60" t="s">
        <v>35</v>
      </c>
      <c r="I139" s="60" t="s">
        <v>35</v>
      </c>
      <c r="J139" s="60" t="s">
        <v>101</v>
      </c>
      <c r="K139" s="60">
        <v>3</v>
      </c>
      <c r="L139" s="68" t="str">
        <f t="shared" si="4"/>
        <v/>
      </c>
      <c r="M139" s="60" t="s">
        <v>101</v>
      </c>
      <c r="N139" s="60">
        <v>3</v>
      </c>
      <c r="O139" s="68" t="str">
        <f t="shared" si="5"/>
        <v/>
      </c>
      <c r="P139" s="60" t="s">
        <v>176</v>
      </c>
      <c r="Q139" s="61" t="s">
        <v>90</v>
      </c>
      <c r="R139" s="60"/>
      <c r="S139" s="60" t="s">
        <v>24</v>
      </c>
      <c r="T139" s="53" t="s">
        <v>160</v>
      </c>
    </row>
    <row r="140" spans="1:20" s="51" customFormat="1" x14ac:dyDescent="0.25">
      <c r="A140" s="51" t="str">
        <f>VLOOKUP(C140,Styles!$1:$1048576,5,FALSE)</f>
        <v>HATS</v>
      </c>
      <c r="B140" s="51" t="str">
        <f>VLOOKUP(C140,Styles!$1:$1048576,4,FALSE)</f>
        <v>UNDER ARMOUR</v>
      </c>
      <c r="C140" s="59">
        <v>1282141</v>
      </c>
      <c r="D140" s="51">
        <f>VLOOKUP(C140,Styles!$1:$1048576,2,FALSE)</f>
        <v>1282141</v>
      </c>
      <c r="E140" s="51" t="str">
        <f>VLOOKUP(C140,Styles!$1:$1048576,10,FALSE)</f>
        <v>UNISEX UA FLAT BILL CAP - SOLID</v>
      </c>
      <c r="F140" s="60" t="s">
        <v>210</v>
      </c>
      <c r="G140" s="60"/>
      <c r="H140" s="60" t="s">
        <v>35</v>
      </c>
      <c r="I140" s="60" t="s">
        <v>35</v>
      </c>
      <c r="J140" s="60" t="s">
        <v>101</v>
      </c>
      <c r="K140" s="60">
        <v>3</v>
      </c>
      <c r="L140" s="68" t="str">
        <f t="shared" si="4"/>
        <v/>
      </c>
      <c r="M140" s="60" t="s">
        <v>101</v>
      </c>
      <c r="N140" s="60">
        <v>3</v>
      </c>
      <c r="O140" s="68" t="str">
        <f t="shared" si="5"/>
        <v/>
      </c>
      <c r="P140" s="60" t="s">
        <v>176</v>
      </c>
      <c r="Q140" s="61" t="s">
        <v>91</v>
      </c>
      <c r="R140" s="60"/>
      <c r="S140" s="60" t="s">
        <v>25</v>
      </c>
      <c r="T140" s="53" t="s">
        <v>160</v>
      </c>
    </row>
    <row r="141" spans="1:20" s="51" customFormat="1" x14ac:dyDescent="0.25">
      <c r="A141" s="51" t="str">
        <f>VLOOKUP(C141,Styles!$1:$1048576,5,FALSE)</f>
        <v>HATS</v>
      </c>
      <c r="B141" s="51" t="str">
        <f>VLOOKUP(C141,Styles!$1:$1048576,4,FALSE)</f>
        <v>UNDER ARMOUR</v>
      </c>
      <c r="C141" s="59">
        <v>1282141</v>
      </c>
      <c r="D141" s="51">
        <f>VLOOKUP(C141,Styles!$1:$1048576,2,FALSE)</f>
        <v>1282141</v>
      </c>
      <c r="E141" s="51" t="str">
        <f>VLOOKUP(C141,Styles!$1:$1048576,10,FALSE)</f>
        <v>UNISEX UA FLAT BILL CAP - SOLID</v>
      </c>
      <c r="F141" s="60" t="s">
        <v>192</v>
      </c>
      <c r="G141" s="60"/>
      <c r="H141" s="60" t="s">
        <v>35</v>
      </c>
      <c r="I141" s="60" t="s">
        <v>35</v>
      </c>
      <c r="J141" s="60" t="s">
        <v>101</v>
      </c>
      <c r="K141" s="60">
        <v>3</v>
      </c>
      <c r="L141" s="68" t="str">
        <f t="shared" si="4"/>
        <v/>
      </c>
      <c r="M141" s="60" t="s">
        <v>101</v>
      </c>
      <c r="N141" s="60">
        <v>3</v>
      </c>
      <c r="O141" s="68" t="str">
        <f t="shared" si="5"/>
        <v/>
      </c>
      <c r="P141" s="60" t="s">
        <v>176</v>
      </c>
      <c r="Q141" s="62" t="s">
        <v>83</v>
      </c>
      <c r="R141" s="60"/>
      <c r="S141" s="60" t="s">
        <v>174</v>
      </c>
      <c r="T141" s="53" t="s">
        <v>160</v>
      </c>
    </row>
    <row r="142" spans="1:20" s="51" customFormat="1" x14ac:dyDescent="0.25">
      <c r="A142" s="51" t="str">
        <f>VLOOKUP(C142,Styles!$1:$1048576,5,FALSE)</f>
        <v>HATS</v>
      </c>
      <c r="B142" s="51" t="str">
        <f>VLOOKUP(C142,Styles!$1:$1048576,4,FALSE)</f>
        <v>UNDER ARMOUR</v>
      </c>
      <c r="C142" s="59">
        <v>1282141</v>
      </c>
      <c r="D142" s="51">
        <f>VLOOKUP(C142,Styles!$1:$1048576,2,FALSE)</f>
        <v>1282141</v>
      </c>
      <c r="E142" s="51" t="str">
        <f>VLOOKUP(C142,Styles!$1:$1048576,10,FALSE)</f>
        <v>UNISEX UA FLAT BILL CAP - SOLID</v>
      </c>
      <c r="F142" s="60" t="s">
        <v>193</v>
      </c>
      <c r="G142" s="60"/>
      <c r="H142" s="60" t="s">
        <v>35</v>
      </c>
      <c r="I142" s="60" t="s">
        <v>35</v>
      </c>
      <c r="J142" s="60" t="s">
        <v>101</v>
      </c>
      <c r="K142" s="60">
        <v>3</v>
      </c>
      <c r="L142" s="68" t="str">
        <f t="shared" si="4"/>
        <v/>
      </c>
      <c r="M142" s="60" t="s">
        <v>101</v>
      </c>
      <c r="N142" s="60">
        <v>3</v>
      </c>
      <c r="O142" s="68" t="str">
        <f t="shared" si="5"/>
        <v/>
      </c>
      <c r="P142" s="60" t="s">
        <v>176</v>
      </c>
      <c r="Q142" s="62" t="s">
        <v>77</v>
      </c>
      <c r="R142" s="60"/>
      <c r="S142" s="60" t="s">
        <v>7</v>
      </c>
      <c r="T142" s="53" t="s">
        <v>160</v>
      </c>
    </row>
    <row r="143" spans="1:20" s="51" customFormat="1" x14ac:dyDescent="0.25">
      <c r="A143" s="51" t="str">
        <f>VLOOKUP(C143,Styles!$1:$1048576,5,FALSE)</f>
        <v>HATS</v>
      </c>
      <c r="B143" s="51" t="str">
        <f>VLOOKUP(C143,Styles!$1:$1048576,4,FALSE)</f>
        <v>UNDER ARMOUR</v>
      </c>
      <c r="C143" s="59">
        <v>1282141</v>
      </c>
      <c r="D143" s="51">
        <f>VLOOKUP(C143,Styles!$1:$1048576,2,FALSE)</f>
        <v>1282141</v>
      </c>
      <c r="E143" s="51" t="str">
        <f>VLOOKUP(C143,Styles!$1:$1048576,10,FALSE)</f>
        <v>UNISEX UA FLAT BILL CAP - SOLID</v>
      </c>
      <c r="F143" s="60" t="s">
        <v>211</v>
      </c>
      <c r="G143" s="60"/>
      <c r="H143" s="60" t="s">
        <v>35</v>
      </c>
      <c r="I143" s="60" t="s">
        <v>35</v>
      </c>
      <c r="J143" s="60" t="s">
        <v>101</v>
      </c>
      <c r="K143" s="60">
        <v>3</v>
      </c>
      <c r="L143" s="68" t="str">
        <f t="shared" si="4"/>
        <v/>
      </c>
      <c r="M143" s="60" t="s">
        <v>101</v>
      </c>
      <c r="N143" s="60">
        <v>3</v>
      </c>
      <c r="O143" s="68" t="str">
        <f t="shared" si="5"/>
        <v/>
      </c>
      <c r="P143" s="60" t="s">
        <v>176</v>
      </c>
      <c r="Q143" s="61" t="s">
        <v>92</v>
      </c>
      <c r="R143" s="60"/>
      <c r="S143" s="60" t="s">
        <v>26</v>
      </c>
      <c r="T143" s="53" t="s">
        <v>160</v>
      </c>
    </row>
    <row r="144" spans="1:20" s="51" customFormat="1" x14ac:dyDescent="0.25">
      <c r="A144" s="51" t="str">
        <f>VLOOKUP(C144,Styles!$1:$1048576,5,FALSE)</f>
        <v>HATS</v>
      </c>
      <c r="B144" s="51" t="str">
        <f>VLOOKUP(C144,Styles!$1:$1048576,4,FALSE)</f>
        <v>UNDER ARMOUR</v>
      </c>
      <c r="C144" s="59">
        <v>1282141</v>
      </c>
      <c r="D144" s="51">
        <f>VLOOKUP(C144,Styles!$1:$1048576,2,FALSE)</f>
        <v>1282141</v>
      </c>
      <c r="E144" s="51" t="str">
        <f>VLOOKUP(C144,Styles!$1:$1048576,10,FALSE)</f>
        <v>UNISEX UA FLAT BILL CAP - SOLID</v>
      </c>
      <c r="F144" s="60" t="s">
        <v>201</v>
      </c>
      <c r="G144" s="60"/>
      <c r="H144" s="60" t="s">
        <v>35</v>
      </c>
      <c r="I144" s="60" t="s">
        <v>35</v>
      </c>
      <c r="J144" s="60" t="s">
        <v>101</v>
      </c>
      <c r="K144" s="60">
        <v>3</v>
      </c>
      <c r="L144" s="68" t="str">
        <f t="shared" si="4"/>
        <v/>
      </c>
      <c r="M144" s="60" t="s">
        <v>101</v>
      </c>
      <c r="N144" s="60">
        <v>3</v>
      </c>
      <c r="O144" s="68" t="str">
        <f t="shared" si="5"/>
        <v/>
      </c>
      <c r="P144" s="60" t="s">
        <v>176</v>
      </c>
      <c r="Q144" s="62" t="s">
        <v>78</v>
      </c>
      <c r="R144" s="60"/>
      <c r="S144" s="60" t="s">
        <v>8</v>
      </c>
      <c r="T144" s="53" t="s">
        <v>160</v>
      </c>
    </row>
    <row r="145" spans="1:20" s="51" customFormat="1" x14ac:dyDescent="0.25">
      <c r="A145" s="51" t="str">
        <f>VLOOKUP(C145,Styles!$1:$1048576,5,FALSE)</f>
        <v>HATS</v>
      </c>
      <c r="B145" s="51" t="str">
        <f>VLOOKUP(C145,Styles!$1:$1048576,4,FALSE)</f>
        <v>UNDER ARMOUR</v>
      </c>
      <c r="C145" s="59">
        <v>1282141</v>
      </c>
      <c r="D145" s="51">
        <f>VLOOKUP(C145,Styles!$1:$1048576,2,FALSE)</f>
        <v>1282141</v>
      </c>
      <c r="E145" s="51" t="str">
        <f>VLOOKUP(C145,Styles!$1:$1048576,10,FALSE)</f>
        <v>UNISEX UA FLAT BILL CAP - SOLID</v>
      </c>
      <c r="F145" s="60" t="s">
        <v>202</v>
      </c>
      <c r="G145" s="60"/>
      <c r="H145" s="60" t="s">
        <v>35</v>
      </c>
      <c r="I145" s="60" t="s">
        <v>35</v>
      </c>
      <c r="J145" s="60" t="s">
        <v>101</v>
      </c>
      <c r="K145" s="60">
        <v>3</v>
      </c>
      <c r="L145" s="68" t="str">
        <f t="shared" si="4"/>
        <v/>
      </c>
      <c r="M145" s="60" t="s">
        <v>101</v>
      </c>
      <c r="N145" s="60">
        <v>3</v>
      </c>
      <c r="O145" s="68" t="str">
        <f t="shared" si="5"/>
        <v/>
      </c>
      <c r="P145" s="60" t="s">
        <v>176</v>
      </c>
      <c r="Q145" s="62" t="s">
        <v>79</v>
      </c>
      <c r="R145" s="60"/>
      <c r="S145" s="60" t="s">
        <v>9</v>
      </c>
      <c r="T145" s="53" t="s">
        <v>160</v>
      </c>
    </row>
    <row r="146" spans="1:20" s="51" customFormat="1" x14ac:dyDescent="0.25">
      <c r="A146" s="51" t="str">
        <f>VLOOKUP(C146,Styles!$1:$1048576,5,FALSE)</f>
        <v>HATS</v>
      </c>
      <c r="B146" s="51" t="str">
        <f>VLOOKUP(C146,Styles!$1:$1048576,4,FALSE)</f>
        <v>UNDER ARMOUR</v>
      </c>
      <c r="C146" s="59">
        <v>1282141</v>
      </c>
      <c r="D146" s="51">
        <f>VLOOKUP(C146,Styles!$1:$1048576,2,FALSE)</f>
        <v>1282141</v>
      </c>
      <c r="E146" s="51" t="str">
        <f>VLOOKUP(C146,Styles!$1:$1048576,10,FALSE)</f>
        <v>UNISEX UA FLAT BILL CAP - SOLID</v>
      </c>
      <c r="F146" s="60" t="s">
        <v>212</v>
      </c>
      <c r="G146" s="60"/>
      <c r="H146" s="60" t="s">
        <v>35</v>
      </c>
      <c r="I146" s="60" t="s">
        <v>35</v>
      </c>
      <c r="J146" s="60" t="s">
        <v>101</v>
      </c>
      <c r="K146" s="60">
        <v>3</v>
      </c>
      <c r="L146" s="68" t="str">
        <f t="shared" si="4"/>
        <v/>
      </c>
      <c r="M146" s="60" t="s">
        <v>101</v>
      </c>
      <c r="N146" s="60">
        <v>3</v>
      </c>
      <c r="O146" s="68" t="str">
        <f t="shared" si="5"/>
        <v/>
      </c>
      <c r="P146" s="60" t="s">
        <v>176</v>
      </c>
      <c r="Q146" s="62" t="s">
        <v>84</v>
      </c>
      <c r="R146" s="60"/>
      <c r="S146" s="60" t="s">
        <v>13</v>
      </c>
      <c r="T146" s="53" t="s">
        <v>160</v>
      </c>
    </row>
    <row r="147" spans="1:20" s="51" customFormat="1" x14ac:dyDescent="0.25">
      <c r="A147" s="51" t="str">
        <f>VLOOKUP(C147,Styles!$1:$1048576,5,FALSE)</f>
        <v>HATS</v>
      </c>
      <c r="B147" s="51" t="str">
        <f>VLOOKUP(C147,Styles!$1:$1048576,4,FALSE)</f>
        <v>UNDER ARMOUR</v>
      </c>
      <c r="C147" s="59">
        <v>1282153</v>
      </c>
      <c r="D147" s="51">
        <f>VLOOKUP(C147,Styles!$1:$1048576,2,FALSE)</f>
        <v>1282153</v>
      </c>
      <c r="E147" s="51" t="str">
        <f>VLOOKUP(C147,Styles!$1:$1048576,10,FALSE)</f>
        <v>UNISEX UA ADJUSTABLE VISOR</v>
      </c>
      <c r="F147" s="60" t="s">
        <v>488</v>
      </c>
      <c r="G147" s="60"/>
      <c r="H147" s="60" t="s">
        <v>35</v>
      </c>
      <c r="I147" s="60" t="s">
        <v>35</v>
      </c>
      <c r="J147" s="60" t="s">
        <v>171</v>
      </c>
      <c r="K147" s="60">
        <v>1</v>
      </c>
      <c r="L147" s="68" t="str">
        <f t="shared" si="4"/>
        <v/>
      </c>
      <c r="M147" s="60" t="s">
        <v>171</v>
      </c>
      <c r="N147" s="60">
        <v>1</v>
      </c>
      <c r="O147" s="68" t="str">
        <f t="shared" si="5"/>
        <v/>
      </c>
      <c r="P147" s="60" t="s">
        <v>176</v>
      </c>
      <c r="Q147" s="62" t="s">
        <v>75</v>
      </c>
      <c r="R147" s="60"/>
      <c r="S147" s="60" t="s">
        <v>5</v>
      </c>
      <c r="T147" s="53" t="s">
        <v>160</v>
      </c>
    </row>
    <row r="148" spans="1:20" s="51" customFormat="1" x14ac:dyDescent="0.25">
      <c r="A148" s="51" t="str">
        <f>VLOOKUP(C148,Styles!$1:$1048576,5,FALSE)</f>
        <v>HATS</v>
      </c>
      <c r="B148" s="51" t="str">
        <f>VLOOKUP(C148,Styles!$1:$1048576,4,FALSE)</f>
        <v>UNDER ARMOUR</v>
      </c>
      <c r="C148" s="59">
        <v>1282153</v>
      </c>
      <c r="D148" s="51">
        <f>VLOOKUP(C148,Styles!$1:$1048576,2,FALSE)</f>
        <v>1282153</v>
      </c>
      <c r="E148" s="51" t="str">
        <f>VLOOKUP(C148,Styles!$1:$1048576,10,FALSE)</f>
        <v>UNISEX UA ADJUSTABLE VISOR</v>
      </c>
      <c r="F148" s="60" t="s">
        <v>499</v>
      </c>
      <c r="G148" s="60"/>
      <c r="H148" s="60" t="s">
        <v>35</v>
      </c>
      <c r="I148" s="60" t="s">
        <v>35</v>
      </c>
      <c r="J148" s="60" t="s">
        <v>171</v>
      </c>
      <c r="K148" s="60">
        <v>1</v>
      </c>
      <c r="L148" s="68" t="str">
        <f t="shared" si="4"/>
        <v/>
      </c>
      <c r="M148" s="60" t="s">
        <v>171</v>
      </c>
      <c r="N148" s="60">
        <v>1</v>
      </c>
      <c r="O148" s="68" t="str">
        <f t="shared" si="5"/>
        <v/>
      </c>
      <c r="P148" s="60" t="s">
        <v>176</v>
      </c>
      <c r="Q148" s="62" t="s">
        <v>83</v>
      </c>
      <c r="R148" s="60"/>
      <c r="S148" s="60" t="s">
        <v>174</v>
      </c>
      <c r="T148" s="53" t="s">
        <v>160</v>
      </c>
    </row>
    <row r="149" spans="1:20" s="51" customFormat="1" x14ac:dyDescent="0.25">
      <c r="A149" s="51" t="str">
        <f>VLOOKUP(C149,Styles!$1:$1048576,5,FALSE)</f>
        <v>HATS</v>
      </c>
      <c r="B149" s="51" t="str">
        <f>VLOOKUP(C149,Styles!$1:$1048576,4,FALSE)</f>
        <v>UNDER ARMOUR</v>
      </c>
      <c r="C149" s="59">
        <v>1282153</v>
      </c>
      <c r="D149" s="51">
        <f>VLOOKUP(C149,Styles!$1:$1048576,2,FALSE)</f>
        <v>1282153</v>
      </c>
      <c r="E149" s="51" t="str">
        <f>VLOOKUP(C149,Styles!$1:$1048576,10,FALSE)</f>
        <v>UNISEX UA ADJUSTABLE VISOR</v>
      </c>
      <c r="F149" s="60" t="s">
        <v>489</v>
      </c>
      <c r="G149" s="60"/>
      <c r="H149" s="60" t="s">
        <v>35</v>
      </c>
      <c r="I149" s="60" t="s">
        <v>35</v>
      </c>
      <c r="J149" s="60" t="s">
        <v>171</v>
      </c>
      <c r="K149" s="60">
        <v>1</v>
      </c>
      <c r="L149" s="68" t="str">
        <f t="shared" si="4"/>
        <v/>
      </c>
      <c r="M149" s="60" t="s">
        <v>171</v>
      </c>
      <c r="N149" s="60">
        <v>1</v>
      </c>
      <c r="O149" s="68" t="str">
        <f t="shared" si="5"/>
        <v/>
      </c>
      <c r="P149" s="60" t="s">
        <v>176</v>
      </c>
      <c r="Q149" s="62" t="s">
        <v>77</v>
      </c>
      <c r="R149" s="60"/>
      <c r="S149" s="60" t="s">
        <v>7</v>
      </c>
      <c r="T149" s="53" t="s">
        <v>160</v>
      </c>
    </row>
    <row r="150" spans="1:20" s="51" customFormat="1" x14ac:dyDescent="0.25">
      <c r="A150" s="51" t="str">
        <f>VLOOKUP(C150,Styles!$1:$1048576,5,FALSE)</f>
        <v>HATS</v>
      </c>
      <c r="B150" s="51" t="str">
        <f>VLOOKUP(C150,Styles!$1:$1048576,4,FALSE)</f>
        <v>UNDER ARMOUR</v>
      </c>
      <c r="C150" s="59">
        <v>1282153</v>
      </c>
      <c r="D150" s="51">
        <f>VLOOKUP(C150,Styles!$1:$1048576,2,FALSE)</f>
        <v>1282153</v>
      </c>
      <c r="E150" s="51" t="str">
        <f>VLOOKUP(C150,Styles!$1:$1048576,10,FALSE)</f>
        <v>UNISEX UA ADJUSTABLE VISOR</v>
      </c>
      <c r="F150" s="60" t="s">
        <v>490</v>
      </c>
      <c r="G150" s="60"/>
      <c r="H150" s="60" t="s">
        <v>35</v>
      </c>
      <c r="I150" s="60" t="s">
        <v>35</v>
      </c>
      <c r="J150" s="60" t="s">
        <v>171</v>
      </c>
      <c r="K150" s="60">
        <v>1</v>
      </c>
      <c r="L150" s="68" t="str">
        <f t="shared" si="4"/>
        <v/>
      </c>
      <c r="M150" s="60" t="s">
        <v>171</v>
      </c>
      <c r="N150" s="60">
        <v>1</v>
      </c>
      <c r="O150" s="68" t="str">
        <f t="shared" si="5"/>
        <v/>
      </c>
      <c r="P150" s="60" t="s">
        <v>176</v>
      </c>
      <c r="Q150" s="62" t="s">
        <v>78</v>
      </c>
      <c r="R150" s="60"/>
      <c r="S150" s="60" t="s">
        <v>8</v>
      </c>
      <c r="T150" s="53" t="s">
        <v>160</v>
      </c>
    </row>
    <row r="151" spans="1:20" s="51" customFormat="1" x14ac:dyDescent="0.25">
      <c r="A151" s="51" t="str">
        <f>VLOOKUP(C151,Styles!$1:$1048576,5,FALSE)</f>
        <v>HATS</v>
      </c>
      <c r="B151" s="51" t="str">
        <f>VLOOKUP(C151,Styles!$1:$1048576,4,FALSE)</f>
        <v>UNDER ARMOUR</v>
      </c>
      <c r="C151" s="59">
        <v>1282153</v>
      </c>
      <c r="D151" s="51">
        <f>VLOOKUP(C151,Styles!$1:$1048576,2,FALSE)</f>
        <v>1282153</v>
      </c>
      <c r="E151" s="51" t="str">
        <f>VLOOKUP(C151,Styles!$1:$1048576,10,FALSE)</f>
        <v>UNISEX UA ADJUSTABLE VISOR</v>
      </c>
      <c r="F151" s="60" t="s">
        <v>491</v>
      </c>
      <c r="G151" s="60"/>
      <c r="H151" s="60" t="s">
        <v>35</v>
      </c>
      <c r="I151" s="60" t="s">
        <v>35</v>
      </c>
      <c r="J151" s="60" t="s">
        <v>171</v>
      </c>
      <c r="K151" s="60">
        <v>1</v>
      </c>
      <c r="L151" s="68" t="str">
        <f t="shared" si="4"/>
        <v/>
      </c>
      <c r="M151" s="60" t="s">
        <v>171</v>
      </c>
      <c r="N151" s="60">
        <v>1</v>
      </c>
      <c r="O151" s="68" t="str">
        <f t="shared" si="5"/>
        <v/>
      </c>
      <c r="P151" s="60" t="s">
        <v>176</v>
      </c>
      <c r="Q151" s="62" t="s">
        <v>79</v>
      </c>
      <c r="R151" s="60"/>
      <c r="S151" s="60" t="s">
        <v>9</v>
      </c>
      <c r="T151" s="53" t="s">
        <v>160</v>
      </c>
    </row>
    <row r="152" spans="1:20" s="51" customFormat="1" x14ac:dyDescent="0.25">
      <c r="A152" s="51" t="str">
        <f>VLOOKUP(C152,Styles!$1:$1048576,5,FALSE)</f>
        <v>HATS</v>
      </c>
      <c r="B152" s="51" t="str">
        <f>VLOOKUP(C152,Styles!$1:$1048576,4,FALSE)</f>
        <v>UNDER ARMOUR</v>
      </c>
      <c r="C152" s="59">
        <v>1282153</v>
      </c>
      <c r="D152" s="51">
        <f>VLOOKUP(C152,Styles!$1:$1048576,2,FALSE)</f>
        <v>1282153</v>
      </c>
      <c r="E152" s="51" t="str">
        <f>VLOOKUP(C152,Styles!$1:$1048576,10,FALSE)</f>
        <v>UNISEX UA ADJUSTABLE VISOR</v>
      </c>
      <c r="F152" s="60" t="s">
        <v>493</v>
      </c>
      <c r="G152" s="60"/>
      <c r="H152" s="60" t="s">
        <v>35</v>
      </c>
      <c r="I152" s="60" t="s">
        <v>35</v>
      </c>
      <c r="J152" s="60" t="s">
        <v>171</v>
      </c>
      <c r="K152" s="60">
        <v>1</v>
      </c>
      <c r="L152" s="68" t="str">
        <f t="shared" si="4"/>
        <v/>
      </c>
      <c r="M152" s="60" t="s">
        <v>171</v>
      </c>
      <c r="N152" s="60">
        <v>1</v>
      </c>
      <c r="O152" s="68" t="str">
        <f t="shared" si="5"/>
        <v/>
      </c>
      <c r="P152" s="60" t="s">
        <v>176</v>
      </c>
      <c r="Q152" s="62" t="s">
        <v>84</v>
      </c>
      <c r="R152" s="60"/>
      <c r="S152" s="60" t="s">
        <v>13</v>
      </c>
      <c r="T152" s="53" t="s">
        <v>160</v>
      </c>
    </row>
    <row r="153" spans="1:20" s="51" customFormat="1" x14ac:dyDescent="0.25">
      <c r="A153" s="51" t="str">
        <f>VLOOKUP(C153,Styles!$1:$1048576,5,FALSE)</f>
        <v>HATS</v>
      </c>
      <c r="B153" s="51" t="str">
        <f>VLOOKUP(C153,Styles!$1:$1048576,4,FALSE)</f>
        <v>UNDER ARMOUR</v>
      </c>
      <c r="C153" s="59">
        <v>1282154</v>
      </c>
      <c r="D153" s="51">
        <f>VLOOKUP(C153,Styles!$1:$1048576,2,FALSE)</f>
        <v>1282154</v>
      </c>
      <c r="E153" s="51" t="str">
        <f>VLOOKUP(C153,Styles!$1:$1048576,10,FALSE)</f>
        <v>UNISEX UA CURVED BILL CAP - SOLID</v>
      </c>
      <c r="F153" s="60" t="s">
        <v>191</v>
      </c>
      <c r="G153" s="60"/>
      <c r="H153" s="60" t="s">
        <v>35</v>
      </c>
      <c r="I153" s="60" t="s">
        <v>35</v>
      </c>
      <c r="J153" s="60" t="s">
        <v>23</v>
      </c>
      <c r="K153" s="60">
        <v>4</v>
      </c>
      <c r="L153" s="68" t="str">
        <f t="shared" si="4"/>
        <v/>
      </c>
      <c r="M153" s="60" t="s">
        <v>23</v>
      </c>
      <c r="N153" s="60">
        <v>4</v>
      </c>
      <c r="O153" s="68" t="str">
        <f t="shared" si="5"/>
        <v/>
      </c>
      <c r="P153" s="60" t="s">
        <v>176</v>
      </c>
      <c r="Q153" s="62" t="s">
        <v>75</v>
      </c>
      <c r="R153" s="60"/>
      <c r="S153" s="60" t="s">
        <v>5</v>
      </c>
      <c r="T153" s="53" t="s">
        <v>160</v>
      </c>
    </row>
    <row r="154" spans="1:20" s="51" customFormat="1" x14ac:dyDescent="0.25">
      <c r="A154" s="51" t="str">
        <f>VLOOKUP(C154,Styles!$1:$1048576,5,FALSE)</f>
        <v>HATS</v>
      </c>
      <c r="B154" s="51" t="str">
        <f>VLOOKUP(C154,Styles!$1:$1048576,4,FALSE)</f>
        <v>UNDER ARMOUR</v>
      </c>
      <c r="C154" s="59">
        <v>1282154</v>
      </c>
      <c r="D154" s="51">
        <f>VLOOKUP(C154,Styles!$1:$1048576,2,FALSE)</f>
        <v>1282154</v>
      </c>
      <c r="E154" s="51" t="str">
        <f>VLOOKUP(C154,Styles!$1:$1048576,10,FALSE)</f>
        <v>UNISEX UA CURVED BILL CAP - SOLID</v>
      </c>
      <c r="F154" s="60" t="s">
        <v>209</v>
      </c>
      <c r="G154" s="60"/>
      <c r="H154" s="60" t="s">
        <v>35</v>
      </c>
      <c r="I154" s="60" t="s">
        <v>35</v>
      </c>
      <c r="J154" s="60" t="s">
        <v>23</v>
      </c>
      <c r="K154" s="60">
        <v>4</v>
      </c>
      <c r="L154" s="68" t="str">
        <f t="shared" si="4"/>
        <v/>
      </c>
      <c r="M154" s="60" t="s">
        <v>23</v>
      </c>
      <c r="N154" s="60">
        <v>4</v>
      </c>
      <c r="O154" s="68" t="str">
        <f t="shared" si="5"/>
        <v/>
      </c>
      <c r="P154" s="60" t="s">
        <v>176</v>
      </c>
      <c r="Q154" s="62" t="s">
        <v>90</v>
      </c>
      <c r="R154" s="60"/>
      <c r="S154" s="60" t="s">
        <v>24</v>
      </c>
      <c r="T154" s="53" t="s">
        <v>160</v>
      </c>
    </row>
    <row r="155" spans="1:20" s="51" customFormat="1" x14ac:dyDescent="0.25">
      <c r="A155" s="51" t="str">
        <f>VLOOKUP(C155,Styles!$1:$1048576,5,FALSE)</f>
        <v>HATS</v>
      </c>
      <c r="B155" s="51" t="str">
        <f>VLOOKUP(C155,Styles!$1:$1048576,4,FALSE)</f>
        <v>UNDER ARMOUR</v>
      </c>
      <c r="C155" s="59">
        <v>1282154</v>
      </c>
      <c r="D155" s="51">
        <f>VLOOKUP(C155,Styles!$1:$1048576,2,FALSE)</f>
        <v>1282154</v>
      </c>
      <c r="E155" s="51" t="str">
        <f>VLOOKUP(C155,Styles!$1:$1048576,10,FALSE)</f>
        <v>UNISEX UA CURVED BILL CAP - SOLID</v>
      </c>
      <c r="F155" s="60" t="s">
        <v>210</v>
      </c>
      <c r="G155" s="60"/>
      <c r="H155" s="60" t="s">
        <v>35</v>
      </c>
      <c r="I155" s="60" t="s">
        <v>35</v>
      </c>
      <c r="J155" s="60" t="s">
        <v>23</v>
      </c>
      <c r="K155" s="60">
        <v>4</v>
      </c>
      <c r="L155" s="68" t="str">
        <f t="shared" si="4"/>
        <v/>
      </c>
      <c r="M155" s="60" t="s">
        <v>23</v>
      </c>
      <c r="N155" s="60">
        <v>4</v>
      </c>
      <c r="O155" s="68" t="str">
        <f t="shared" si="5"/>
        <v/>
      </c>
      <c r="P155" s="60" t="s">
        <v>176</v>
      </c>
      <c r="Q155" s="62" t="s">
        <v>91</v>
      </c>
      <c r="R155" s="60"/>
      <c r="S155" s="60" t="s">
        <v>25</v>
      </c>
      <c r="T155" s="53" t="s">
        <v>160</v>
      </c>
    </row>
    <row r="156" spans="1:20" s="51" customFormat="1" x14ac:dyDescent="0.25">
      <c r="A156" s="51" t="str">
        <f>VLOOKUP(C156,Styles!$1:$1048576,5,FALSE)</f>
        <v>HATS</v>
      </c>
      <c r="B156" s="51" t="str">
        <f>VLOOKUP(C156,Styles!$1:$1048576,4,FALSE)</f>
        <v>UNDER ARMOUR</v>
      </c>
      <c r="C156" s="59">
        <v>1282154</v>
      </c>
      <c r="D156" s="51">
        <f>VLOOKUP(C156,Styles!$1:$1048576,2,FALSE)</f>
        <v>1282154</v>
      </c>
      <c r="E156" s="51" t="str">
        <f>VLOOKUP(C156,Styles!$1:$1048576,10,FALSE)</f>
        <v>UNISEX UA CURVED BILL CAP - SOLID</v>
      </c>
      <c r="F156" s="60" t="s">
        <v>192</v>
      </c>
      <c r="G156" s="60"/>
      <c r="H156" s="60" t="s">
        <v>35</v>
      </c>
      <c r="I156" s="60" t="s">
        <v>35</v>
      </c>
      <c r="J156" s="60" t="s">
        <v>23</v>
      </c>
      <c r="K156" s="60">
        <v>4</v>
      </c>
      <c r="L156" s="68" t="str">
        <f t="shared" si="4"/>
        <v/>
      </c>
      <c r="M156" s="60" t="s">
        <v>23</v>
      </c>
      <c r="N156" s="60">
        <v>4</v>
      </c>
      <c r="O156" s="68" t="str">
        <f t="shared" si="5"/>
        <v/>
      </c>
      <c r="P156" s="60" t="s">
        <v>176</v>
      </c>
      <c r="Q156" s="62" t="s">
        <v>83</v>
      </c>
      <c r="R156" s="60"/>
      <c r="S156" s="60" t="s">
        <v>174</v>
      </c>
      <c r="T156" s="53" t="s">
        <v>160</v>
      </c>
    </row>
    <row r="157" spans="1:20" s="51" customFormat="1" x14ac:dyDescent="0.25">
      <c r="A157" s="51" t="str">
        <f>VLOOKUP(C157,Styles!$1:$1048576,5,FALSE)</f>
        <v>HATS</v>
      </c>
      <c r="B157" s="51" t="str">
        <f>VLOOKUP(C157,Styles!$1:$1048576,4,FALSE)</f>
        <v>UNDER ARMOUR</v>
      </c>
      <c r="C157" s="59">
        <v>1282154</v>
      </c>
      <c r="D157" s="51">
        <f>VLOOKUP(C157,Styles!$1:$1048576,2,FALSE)</f>
        <v>1282154</v>
      </c>
      <c r="E157" s="51" t="str">
        <f>VLOOKUP(C157,Styles!$1:$1048576,10,FALSE)</f>
        <v>UNISEX UA CURVED BILL CAP - SOLID</v>
      </c>
      <c r="F157" s="60" t="s">
        <v>193</v>
      </c>
      <c r="G157" s="60"/>
      <c r="H157" s="60" t="s">
        <v>35</v>
      </c>
      <c r="I157" s="60" t="s">
        <v>35</v>
      </c>
      <c r="J157" s="60" t="s">
        <v>23</v>
      </c>
      <c r="K157" s="60">
        <v>4</v>
      </c>
      <c r="L157" s="68" t="str">
        <f t="shared" si="4"/>
        <v/>
      </c>
      <c r="M157" s="60" t="s">
        <v>23</v>
      </c>
      <c r="N157" s="60">
        <v>4</v>
      </c>
      <c r="O157" s="68" t="str">
        <f t="shared" si="5"/>
        <v/>
      </c>
      <c r="P157" s="60" t="s">
        <v>176</v>
      </c>
      <c r="Q157" s="62" t="s">
        <v>77</v>
      </c>
      <c r="R157" s="60"/>
      <c r="S157" s="60" t="s">
        <v>7</v>
      </c>
      <c r="T157" s="53" t="s">
        <v>160</v>
      </c>
    </row>
    <row r="158" spans="1:20" s="51" customFormat="1" x14ac:dyDescent="0.25">
      <c r="A158" s="51" t="str">
        <f>VLOOKUP(C158,Styles!$1:$1048576,5,FALSE)</f>
        <v>HATS</v>
      </c>
      <c r="B158" s="51" t="str">
        <f>VLOOKUP(C158,Styles!$1:$1048576,4,FALSE)</f>
        <v>UNDER ARMOUR</v>
      </c>
      <c r="C158" s="59">
        <v>1282154</v>
      </c>
      <c r="D158" s="51">
        <f>VLOOKUP(C158,Styles!$1:$1048576,2,FALSE)</f>
        <v>1282154</v>
      </c>
      <c r="E158" s="51" t="str">
        <f>VLOOKUP(C158,Styles!$1:$1048576,10,FALSE)</f>
        <v>UNISEX UA CURVED BILL CAP - SOLID</v>
      </c>
      <c r="F158" s="60" t="s">
        <v>211</v>
      </c>
      <c r="G158" s="60"/>
      <c r="H158" s="60" t="s">
        <v>35</v>
      </c>
      <c r="I158" s="60" t="s">
        <v>35</v>
      </c>
      <c r="J158" s="60" t="s">
        <v>23</v>
      </c>
      <c r="K158" s="60">
        <v>4</v>
      </c>
      <c r="L158" s="68" t="str">
        <f t="shared" si="4"/>
        <v/>
      </c>
      <c r="M158" s="60" t="s">
        <v>23</v>
      </c>
      <c r="N158" s="60">
        <v>4</v>
      </c>
      <c r="O158" s="68" t="str">
        <f t="shared" si="5"/>
        <v/>
      </c>
      <c r="P158" s="60" t="s">
        <v>176</v>
      </c>
      <c r="Q158" s="62" t="s">
        <v>92</v>
      </c>
      <c r="R158" s="60"/>
      <c r="S158" s="60" t="s">
        <v>26</v>
      </c>
      <c r="T158" s="53" t="s">
        <v>160</v>
      </c>
    </row>
    <row r="159" spans="1:20" s="51" customFormat="1" x14ac:dyDescent="0.25">
      <c r="A159" s="51" t="str">
        <f>VLOOKUP(C159,Styles!$1:$1048576,5,FALSE)</f>
        <v>HATS</v>
      </c>
      <c r="B159" s="51" t="str">
        <f>VLOOKUP(C159,Styles!$1:$1048576,4,FALSE)</f>
        <v>UNDER ARMOUR</v>
      </c>
      <c r="C159" s="59">
        <v>1282154</v>
      </c>
      <c r="D159" s="51">
        <f>VLOOKUP(C159,Styles!$1:$1048576,2,FALSE)</f>
        <v>1282154</v>
      </c>
      <c r="E159" s="51" t="str">
        <f>VLOOKUP(C159,Styles!$1:$1048576,10,FALSE)</f>
        <v>UNISEX UA CURVED BILL CAP - SOLID</v>
      </c>
      <c r="F159" s="60" t="s">
        <v>201</v>
      </c>
      <c r="G159" s="60"/>
      <c r="H159" s="60" t="s">
        <v>35</v>
      </c>
      <c r="I159" s="60" t="s">
        <v>35</v>
      </c>
      <c r="J159" s="60" t="s">
        <v>23</v>
      </c>
      <c r="K159" s="60">
        <v>4</v>
      </c>
      <c r="L159" s="68" t="str">
        <f t="shared" si="4"/>
        <v/>
      </c>
      <c r="M159" s="60" t="s">
        <v>23</v>
      </c>
      <c r="N159" s="60">
        <v>4</v>
      </c>
      <c r="O159" s="68" t="str">
        <f t="shared" si="5"/>
        <v/>
      </c>
      <c r="P159" s="60" t="s">
        <v>176</v>
      </c>
      <c r="Q159" s="62" t="s">
        <v>78</v>
      </c>
      <c r="R159" s="60"/>
      <c r="S159" s="60" t="s">
        <v>8</v>
      </c>
      <c r="T159" s="53" t="s">
        <v>160</v>
      </c>
    </row>
    <row r="160" spans="1:20" s="51" customFormat="1" x14ac:dyDescent="0.25">
      <c r="A160" s="51" t="str">
        <f>VLOOKUP(C160,Styles!$1:$1048576,5,FALSE)</f>
        <v>HATS</v>
      </c>
      <c r="B160" s="51" t="str">
        <f>VLOOKUP(C160,Styles!$1:$1048576,4,FALSE)</f>
        <v>UNDER ARMOUR</v>
      </c>
      <c r="C160" s="59">
        <v>1282154</v>
      </c>
      <c r="D160" s="51">
        <f>VLOOKUP(C160,Styles!$1:$1048576,2,FALSE)</f>
        <v>1282154</v>
      </c>
      <c r="E160" s="51" t="str">
        <f>VLOOKUP(C160,Styles!$1:$1048576,10,FALSE)</f>
        <v>UNISEX UA CURVED BILL CAP - SOLID</v>
      </c>
      <c r="F160" s="60" t="s">
        <v>202</v>
      </c>
      <c r="G160" s="60"/>
      <c r="H160" s="60" t="s">
        <v>35</v>
      </c>
      <c r="I160" s="60" t="s">
        <v>35</v>
      </c>
      <c r="J160" s="60" t="s">
        <v>23</v>
      </c>
      <c r="K160" s="60">
        <v>4</v>
      </c>
      <c r="L160" s="68" t="str">
        <f t="shared" si="4"/>
        <v/>
      </c>
      <c r="M160" s="60" t="s">
        <v>23</v>
      </c>
      <c r="N160" s="60">
        <v>4</v>
      </c>
      <c r="O160" s="68" t="str">
        <f t="shared" si="5"/>
        <v/>
      </c>
      <c r="P160" s="60" t="s">
        <v>176</v>
      </c>
      <c r="Q160" s="62" t="s">
        <v>79</v>
      </c>
      <c r="R160" s="60"/>
      <c r="S160" s="60" t="s">
        <v>9</v>
      </c>
      <c r="T160" s="53" t="s">
        <v>160</v>
      </c>
    </row>
    <row r="161" spans="1:20" s="51" customFormat="1" x14ac:dyDescent="0.25">
      <c r="A161" s="51" t="str">
        <f>VLOOKUP(C161,Styles!$1:$1048576,5,FALSE)</f>
        <v>HATS</v>
      </c>
      <c r="B161" s="51" t="str">
        <f>VLOOKUP(C161,Styles!$1:$1048576,4,FALSE)</f>
        <v>UNDER ARMOUR</v>
      </c>
      <c r="C161" s="59">
        <v>1282154</v>
      </c>
      <c r="D161" s="51">
        <f>VLOOKUP(C161,Styles!$1:$1048576,2,FALSE)</f>
        <v>1282154</v>
      </c>
      <c r="E161" s="51" t="str">
        <f>VLOOKUP(C161,Styles!$1:$1048576,10,FALSE)</f>
        <v>UNISEX UA CURVED BILL CAP - SOLID</v>
      </c>
      <c r="F161" s="60" t="s">
        <v>194</v>
      </c>
      <c r="G161" s="60"/>
      <c r="H161" s="60" t="s">
        <v>35</v>
      </c>
      <c r="I161" s="60" t="s">
        <v>35</v>
      </c>
      <c r="J161" s="60" t="s">
        <v>23</v>
      </c>
      <c r="K161" s="60">
        <v>4</v>
      </c>
      <c r="L161" s="68" t="str">
        <f t="shared" si="4"/>
        <v/>
      </c>
      <c r="M161" s="60" t="s">
        <v>23</v>
      </c>
      <c r="N161" s="60">
        <v>4</v>
      </c>
      <c r="O161" s="68" t="str">
        <f t="shared" si="5"/>
        <v/>
      </c>
      <c r="P161" s="60" t="s">
        <v>176</v>
      </c>
      <c r="Q161" s="62" t="s">
        <v>84</v>
      </c>
      <c r="R161" s="60"/>
      <c r="S161" s="60" t="s">
        <v>13</v>
      </c>
      <c r="T161" s="53" t="s">
        <v>160</v>
      </c>
    </row>
    <row r="162" spans="1:20" s="51" customFormat="1" x14ac:dyDescent="0.25">
      <c r="A162" s="51" t="str">
        <f>VLOOKUP(C162,Styles!$1:$1048576,5,FALSE)</f>
        <v>HATS</v>
      </c>
      <c r="B162" s="51" t="str">
        <f>VLOOKUP(C162,Styles!$1:$1048576,4,FALSE)</f>
        <v>UNDER ARMOUR</v>
      </c>
      <c r="C162" s="59">
        <v>1282218</v>
      </c>
      <c r="D162" s="51">
        <f>VLOOKUP(C162,Styles!$1:$1048576,2,FALSE)</f>
        <v>1282218</v>
      </c>
      <c r="E162" s="51" t="str">
        <f>VLOOKUP(C162,Styles!$1:$1048576,10,FALSE)</f>
        <v>UNISEX UA WARRIOR BUCKET - SOLID</v>
      </c>
      <c r="F162" s="60" t="s">
        <v>191</v>
      </c>
      <c r="G162" s="60"/>
      <c r="H162" s="60" t="s">
        <v>35</v>
      </c>
      <c r="I162" s="60" t="s">
        <v>323</v>
      </c>
      <c r="J162" s="60" t="s">
        <v>171</v>
      </c>
      <c r="K162" s="60">
        <v>1</v>
      </c>
      <c r="L162" s="68" t="str">
        <f t="shared" si="4"/>
        <v/>
      </c>
      <c r="M162" s="60" t="s">
        <v>171</v>
      </c>
      <c r="N162" s="60">
        <v>1</v>
      </c>
      <c r="O162" s="68" t="str">
        <f t="shared" si="5"/>
        <v/>
      </c>
      <c r="P162" s="60" t="s">
        <v>176</v>
      </c>
      <c r="Q162" s="62" t="s">
        <v>75</v>
      </c>
      <c r="R162" s="60"/>
      <c r="S162" s="60" t="s">
        <v>5</v>
      </c>
      <c r="T162" s="53" t="s">
        <v>160</v>
      </c>
    </row>
    <row r="163" spans="1:20" s="51" customFormat="1" x14ac:dyDescent="0.25">
      <c r="A163" s="51" t="str">
        <f>VLOOKUP(C163,Styles!$1:$1048576,5,FALSE)</f>
        <v>HATS</v>
      </c>
      <c r="B163" s="51" t="str">
        <f>VLOOKUP(C163,Styles!$1:$1048576,4,FALSE)</f>
        <v>UNDER ARMOUR</v>
      </c>
      <c r="C163" s="59">
        <v>1282218</v>
      </c>
      <c r="D163" s="51">
        <f>VLOOKUP(C163,Styles!$1:$1048576,2,FALSE)</f>
        <v>1282218</v>
      </c>
      <c r="E163" s="51" t="str">
        <f>VLOOKUP(C163,Styles!$1:$1048576,10,FALSE)</f>
        <v>UNISEX UA WARRIOR BUCKET - SOLID</v>
      </c>
      <c r="F163" s="60" t="s">
        <v>213</v>
      </c>
      <c r="G163" s="60"/>
      <c r="H163" s="60" t="s">
        <v>35</v>
      </c>
      <c r="I163" s="60" t="s">
        <v>323</v>
      </c>
      <c r="J163" s="60" t="s">
        <v>171</v>
      </c>
      <c r="K163" s="60">
        <v>1</v>
      </c>
      <c r="L163" s="68" t="str">
        <f t="shared" si="4"/>
        <v/>
      </c>
      <c r="M163" s="60" t="s">
        <v>171</v>
      </c>
      <c r="N163" s="60">
        <v>1</v>
      </c>
      <c r="O163" s="68" t="str">
        <f t="shared" si="5"/>
        <v/>
      </c>
      <c r="P163" s="60" t="s">
        <v>176</v>
      </c>
      <c r="Q163" s="61" t="s">
        <v>89</v>
      </c>
      <c r="R163" s="60"/>
      <c r="S163" s="60" t="s">
        <v>22</v>
      </c>
      <c r="T163" s="53" t="s">
        <v>160</v>
      </c>
    </row>
    <row r="164" spans="1:20" s="51" customFormat="1" x14ac:dyDescent="0.25">
      <c r="A164" s="51" t="str">
        <f>VLOOKUP(C164,Styles!$1:$1048576,5,FALSE)</f>
        <v>HATS</v>
      </c>
      <c r="B164" s="51" t="str">
        <f>VLOOKUP(C164,Styles!$1:$1048576,4,FALSE)</f>
        <v>UNDER ARMOUR</v>
      </c>
      <c r="C164" s="59">
        <v>1282218</v>
      </c>
      <c r="D164" s="51">
        <f>VLOOKUP(C164,Styles!$1:$1048576,2,FALSE)</f>
        <v>1282218</v>
      </c>
      <c r="E164" s="51" t="str">
        <f>VLOOKUP(C164,Styles!$1:$1048576,10,FALSE)</f>
        <v>UNISEX UA WARRIOR BUCKET - SOLID</v>
      </c>
      <c r="F164" s="60" t="s">
        <v>192</v>
      </c>
      <c r="G164" s="60"/>
      <c r="H164" s="60" t="s">
        <v>35</v>
      </c>
      <c r="I164" s="60" t="s">
        <v>323</v>
      </c>
      <c r="J164" s="60" t="s">
        <v>171</v>
      </c>
      <c r="K164" s="60">
        <v>1</v>
      </c>
      <c r="L164" s="68" t="str">
        <f t="shared" si="4"/>
        <v/>
      </c>
      <c r="M164" s="60" t="s">
        <v>171</v>
      </c>
      <c r="N164" s="60">
        <v>1</v>
      </c>
      <c r="O164" s="68" t="str">
        <f t="shared" si="5"/>
        <v/>
      </c>
      <c r="P164" s="60" t="s">
        <v>176</v>
      </c>
      <c r="Q164" s="62" t="s">
        <v>83</v>
      </c>
      <c r="R164" s="60"/>
      <c r="S164" s="60" t="s">
        <v>174</v>
      </c>
      <c r="T164" s="53" t="s">
        <v>160</v>
      </c>
    </row>
    <row r="165" spans="1:20" s="51" customFormat="1" x14ac:dyDescent="0.25">
      <c r="A165" s="51" t="str">
        <f>VLOOKUP(C165,Styles!$1:$1048576,5,FALSE)</f>
        <v>HATS</v>
      </c>
      <c r="B165" s="51" t="str">
        <f>VLOOKUP(C165,Styles!$1:$1048576,4,FALSE)</f>
        <v>UNDER ARMOUR</v>
      </c>
      <c r="C165" s="59">
        <v>1282218</v>
      </c>
      <c r="D165" s="51">
        <f>VLOOKUP(C165,Styles!$1:$1048576,2,FALSE)</f>
        <v>1282218</v>
      </c>
      <c r="E165" s="51" t="str">
        <f>VLOOKUP(C165,Styles!$1:$1048576,10,FALSE)</f>
        <v>UNISEX UA WARRIOR BUCKET - SOLID</v>
      </c>
      <c r="F165" s="60" t="s">
        <v>193</v>
      </c>
      <c r="G165" s="60"/>
      <c r="H165" s="60" t="s">
        <v>35</v>
      </c>
      <c r="I165" s="60" t="s">
        <v>323</v>
      </c>
      <c r="J165" s="60" t="s">
        <v>171</v>
      </c>
      <c r="K165" s="60">
        <v>1</v>
      </c>
      <c r="L165" s="68" t="str">
        <f t="shared" si="4"/>
        <v/>
      </c>
      <c r="M165" s="60" t="s">
        <v>171</v>
      </c>
      <c r="N165" s="60">
        <v>1</v>
      </c>
      <c r="O165" s="68" t="str">
        <f t="shared" si="5"/>
        <v/>
      </c>
      <c r="P165" s="60" t="s">
        <v>176</v>
      </c>
      <c r="Q165" s="62" t="s">
        <v>77</v>
      </c>
      <c r="R165" s="60"/>
      <c r="S165" s="60" t="s">
        <v>7</v>
      </c>
      <c r="T165" s="53" t="s">
        <v>160</v>
      </c>
    </row>
    <row r="166" spans="1:20" s="51" customFormat="1" x14ac:dyDescent="0.25">
      <c r="A166" s="51" t="str">
        <f>VLOOKUP(C166,Styles!$1:$1048576,5,FALSE)</f>
        <v>HATS</v>
      </c>
      <c r="B166" s="51" t="str">
        <f>VLOOKUP(C166,Styles!$1:$1048576,4,FALSE)</f>
        <v>UNDER ARMOUR</v>
      </c>
      <c r="C166" s="59">
        <v>1282218</v>
      </c>
      <c r="D166" s="51">
        <f>VLOOKUP(C166,Styles!$1:$1048576,2,FALSE)</f>
        <v>1282218</v>
      </c>
      <c r="E166" s="51" t="str">
        <f>VLOOKUP(C166,Styles!$1:$1048576,10,FALSE)</f>
        <v>UNISEX UA WARRIOR BUCKET - SOLID</v>
      </c>
      <c r="F166" s="60" t="s">
        <v>212</v>
      </c>
      <c r="G166" s="60"/>
      <c r="H166" s="60" t="s">
        <v>35</v>
      </c>
      <c r="I166" s="60" t="s">
        <v>323</v>
      </c>
      <c r="J166" s="60" t="s">
        <v>171</v>
      </c>
      <c r="K166" s="60">
        <v>1</v>
      </c>
      <c r="L166" s="68" t="str">
        <f t="shared" si="4"/>
        <v/>
      </c>
      <c r="M166" s="60" t="s">
        <v>171</v>
      </c>
      <c r="N166" s="60">
        <v>1</v>
      </c>
      <c r="O166" s="68" t="str">
        <f t="shared" si="5"/>
        <v/>
      </c>
      <c r="P166" s="60" t="s">
        <v>176</v>
      </c>
      <c r="Q166" s="62" t="s">
        <v>84</v>
      </c>
      <c r="R166" s="60"/>
      <c r="S166" s="60" t="s">
        <v>13</v>
      </c>
      <c r="T166" s="53" t="s">
        <v>160</v>
      </c>
    </row>
    <row r="167" spans="1:20" s="51" customFormat="1" x14ac:dyDescent="0.25">
      <c r="A167" s="51" t="str">
        <f>VLOOKUP(C167,Styles!$1:$1048576,5,FALSE)</f>
        <v>HATS</v>
      </c>
      <c r="B167" s="51" t="str">
        <f>VLOOKUP(C167,Styles!$1:$1048576,4,FALSE)</f>
        <v>UNDER ARMOUR</v>
      </c>
      <c r="C167" s="59">
        <v>1282220</v>
      </c>
      <c r="D167" s="51">
        <f>VLOOKUP(C167,Styles!$1:$1048576,2,FALSE)</f>
        <v>1282220</v>
      </c>
      <c r="E167" s="51" t="str">
        <f>VLOOKUP(C167,Styles!$1:$1048576,10,FALSE)</f>
        <v>UNISEX UA ELEMENT BEANIE</v>
      </c>
      <c r="F167" s="60" t="s">
        <v>191</v>
      </c>
      <c r="G167" s="60"/>
      <c r="H167" s="60" t="s">
        <v>35</v>
      </c>
      <c r="I167" s="60" t="s">
        <v>35</v>
      </c>
      <c r="J167" s="60" t="s">
        <v>171</v>
      </c>
      <c r="K167" s="60">
        <v>1</v>
      </c>
      <c r="L167" s="68" t="str">
        <f t="shared" si="4"/>
        <v/>
      </c>
      <c r="M167" s="60" t="s">
        <v>171</v>
      </c>
      <c r="N167" s="60">
        <v>1</v>
      </c>
      <c r="O167" s="68" t="str">
        <f t="shared" si="5"/>
        <v/>
      </c>
      <c r="P167" s="60" t="s">
        <v>176</v>
      </c>
      <c r="Q167" s="62" t="s">
        <v>75</v>
      </c>
      <c r="R167" s="60"/>
      <c r="S167" s="60" t="s">
        <v>5</v>
      </c>
      <c r="T167" s="53" t="s">
        <v>160</v>
      </c>
    </row>
    <row r="168" spans="1:20" s="51" customFormat="1" x14ac:dyDescent="0.25">
      <c r="A168" s="51" t="str">
        <f>VLOOKUP(C168,Styles!$1:$1048576,5,FALSE)</f>
        <v>HATS</v>
      </c>
      <c r="B168" s="51" t="str">
        <f>VLOOKUP(C168,Styles!$1:$1048576,4,FALSE)</f>
        <v>UNDER ARMOUR</v>
      </c>
      <c r="C168" s="59">
        <v>1282220</v>
      </c>
      <c r="D168" s="51">
        <f>VLOOKUP(C168,Styles!$1:$1048576,2,FALSE)</f>
        <v>1282220</v>
      </c>
      <c r="E168" s="51" t="str">
        <f>VLOOKUP(C168,Styles!$1:$1048576,10,FALSE)</f>
        <v>UNISEX UA ELEMENT BEANIE</v>
      </c>
      <c r="F168" s="60" t="s">
        <v>192</v>
      </c>
      <c r="G168" s="60"/>
      <c r="H168" s="60" t="s">
        <v>35</v>
      </c>
      <c r="I168" s="60" t="s">
        <v>35</v>
      </c>
      <c r="J168" s="60" t="s">
        <v>171</v>
      </c>
      <c r="K168" s="60">
        <v>1</v>
      </c>
      <c r="L168" s="68" t="str">
        <f t="shared" si="4"/>
        <v/>
      </c>
      <c r="M168" s="60" t="s">
        <v>171</v>
      </c>
      <c r="N168" s="60">
        <v>1</v>
      </c>
      <c r="O168" s="68" t="str">
        <f t="shared" si="5"/>
        <v/>
      </c>
      <c r="P168" s="60" t="s">
        <v>176</v>
      </c>
      <c r="Q168" s="62" t="s">
        <v>83</v>
      </c>
      <c r="R168" s="60"/>
      <c r="S168" s="60" t="s">
        <v>174</v>
      </c>
      <c r="T168" s="53" t="s">
        <v>160</v>
      </c>
    </row>
    <row r="169" spans="1:20" s="51" customFormat="1" x14ac:dyDescent="0.25">
      <c r="A169" s="51" t="str">
        <f>VLOOKUP(C169,Styles!$1:$1048576,5,FALSE)</f>
        <v>HATS</v>
      </c>
      <c r="B169" s="51" t="str">
        <f>VLOOKUP(C169,Styles!$1:$1048576,4,FALSE)</f>
        <v>UNDER ARMOUR</v>
      </c>
      <c r="C169" s="59">
        <v>1282220</v>
      </c>
      <c r="D169" s="51">
        <f>VLOOKUP(C169,Styles!$1:$1048576,2,FALSE)</f>
        <v>1282220</v>
      </c>
      <c r="E169" s="51" t="str">
        <f>VLOOKUP(C169,Styles!$1:$1048576,10,FALSE)</f>
        <v>UNISEX UA ELEMENT BEANIE</v>
      </c>
      <c r="F169" s="60" t="s">
        <v>193</v>
      </c>
      <c r="G169" s="60"/>
      <c r="H169" s="60" t="s">
        <v>35</v>
      </c>
      <c r="I169" s="60" t="s">
        <v>35</v>
      </c>
      <c r="J169" s="60" t="s">
        <v>171</v>
      </c>
      <c r="K169" s="60">
        <v>1</v>
      </c>
      <c r="L169" s="68" t="str">
        <f t="shared" si="4"/>
        <v/>
      </c>
      <c r="M169" s="60" t="s">
        <v>171</v>
      </c>
      <c r="N169" s="60">
        <v>1</v>
      </c>
      <c r="O169" s="68" t="str">
        <f t="shared" si="5"/>
        <v/>
      </c>
      <c r="P169" s="60" t="s">
        <v>176</v>
      </c>
      <c r="Q169" s="62" t="s">
        <v>77</v>
      </c>
      <c r="R169" s="60"/>
      <c r="S169" s="60" t="s">
        <v>7</v>
      </c>
      <c r="T169" s="53" t="s">
        <v>160</v>
      </c>
    </row>
    <row r="170" spans="1:20" s="51" customFormat="1" x14ac:dyDescent="0.25">
      <c r="A170" s="51" t="str">
        <f>VLOOKUP(C170,Styles!$1:$1048576,5,FALSE)</f>
        <v>HATS</v>
      </c>
      <c r="B170" s="51" t="str">
        <f>VLOOKUP(C170,Styles!$1:$1048576,4,FALSE)</f>
        <v>UNDER ARMOUR</v>
      </c>
      <c r="C170" s="59">
        <v>1282220</v>
      </c>
      <c r="D170" s="51">
        <f>VLOOKUP(C170,Styles!$1:$1048576,2,FALSE)</f>
        <v>1282220</v>
      </c>
      <c r="E170" s="51" t="str">
        <f>VLOOKUP(C170,Styles!$1:$1048576,10,FALSE)</f>
        <v>UNISEX UA ELEMENT BEANIE</v>
      </c>
      <c r="F170" s="60" t="s">
        <v>201</v>
      </c>
      <c r="G170" s="60"/>
      <c r="H170" s="60" t="s">
        <v>35</v>
      </c>
      <c r="I170" s="60" t="s">
        <v>35</v>
      </c>
      <c r="J170" s="60" t="s">
        <v>171</v>
      </c>
      <c r="K170" s="60">
        <v>1</v>
      </c>
      <c r="L170" s="68" t="str">
        <f t="shared" si="4"/>
        <v/>
      </c>
      <c r="M170" s="60" t="s">
        <v>171</v>
      </c>
      <c r="N170" s="60">
        <v>1</v>
      </c>
      <c r="O170" s="68" t="str">
        <f t="shared" si="5"/>
        <v/>
      </c>
      <c r="P170" s="60" t="s">
        <v>176</v>
      </c>
      <c r="Q170" s="62" t="s">
        <v>78</v>
      </c>
      <c r="R170" s="60"/>
      <c r="S170" s="60" t="s">
        <v>8</v>
      </c>
      <c r="T170" s="53" t="s">
        <v>160</v>
      </c>
    </row>
    <row r="171" spans="1:20" s="51" customFormat="1" x14ac:dyDescent="0.25">
      <c r="A171" s="51" t="str">
        <f>VLOOKUP(C171,Styles!$1:$1048576,5,FALSE)</f>
        <v>HATS</v>
      </c>
      <c r="B171" s="51" t="str">
        <f>VLOOKUP(C171,Styles!$1:$1048576,4,FALSE)</f>
        <v>UNDER ARMOUR</v>
      </c>
      <c r="C171" s="59">
        <v>1282220</v>
      </c>
      <c r="D171" s="51">
        <f>VLOOKUP(C171,Styles!$1:$1048576,2,FALSE)</f>
        <v>1282220</v>
      </c>
      <c r="E171" s="51" t="str">
        <f>VLOOKUP(C171,Styles!$1:$1048576,10,FALSE)</f>
        <v>UNISEX UA ELEMENT BEANIE</v>
      </c>
      <c r="F171" s="60" t="s">
        <v>202</v>
      </c>
      <c r="G171" s="60"/>
      <c r="H171" s="60" t="s">
        <v>35</v>
      </c>
      <c r="I171" s="60" t="s">
        <v>35</v>
      </c>
      <c r="J171" s="60" t="s">
        <v>171</v>
      </c>
      <c r="K171" s="60">
        <v>1</v>
      </c>
      <c r="L171" s="68" t="str">
        <f t="shared" si="4"/>
        <v/>
      </c>
      <c r="M171" s="60" t="s">
        <v>171</v>
      </c>
      <c r="N171" s="60">
        <v>1</v>
      </c>
      <c r="O171" s="68" t="str">
        <f t="shared" si="5"/>
        <v/>
      </c>
      <c r="P171" s="60" t="s">
        <v>176</v>
      </c>
      <c r="Q171" s="62" t="s">
        <v>79</v>
      </c>
      <c r="R171" s="60"/>
      <c r="S171" s="60" t="s">
        <v>9</v>
      </c>
      <c r="T171" s="53" t="s">
        <v>160</v>
      </c>
    </row>
    <row r="172" spans="1:20" s="51" customFormat="1" x14ac:dyDescent="0.25">
      <c r="A172" s="51" t="str">
        <f>VLOOKUP(C172,Styles!$1:$1048576,5,FALSE)</f>
        <v>HATS</v>
      </c>
      <c r="B172" s="51" t="str">
        <f>VLOOKUP(C172,Styles!$1:$1048576,4,FALSE)</f>
        <v>UNDER ARMOUR</v>
      </c>
      <c r="C172" s="59">
        <v>1282220</v>
      </c>
      <c r="D172" s="51">
        <f>VLOOKUP(C172,Styles!$1:$1048576,2,FALSE)</f>
        <v>1282220</v>
      </c>
      <c r="E172" s="51" t="str">
        <f>VLOOKUP(C172,Styles!$1:$1048576,10,FALSE)</f>
        <v>UNISEX UA ELEMENT BEANIE</v>
      </c>
      <c r="F172" s="60" t="s">
        <v>194</v>
      </c>
      <c r="G172" s="60"/>
      <c r="H172" s="60" t="s">
        <v>35</v>
      </c>
      <c r="I172" s="60" t="s">
        <v>35</v>
      </c>
      <c r="J172" s="60" t="s">
        <v>171</v>
      </c>
      <c r="K172" s="60">
        <v>1</v>
      </c>
      <c r="L172" s="68" t="str">
        <f t="shared" si="4"/>
        <v/>
      </c>
      <c r="M172" s="60" t="s">
        <v>171</v>
      </c>
      <c r="N172" s="60">
        <v>1</v>
      </c>
      <c r="O172" s="68" t="str">
        <f t="shared" si="5"/>
        <v/>
      </c>
      <c r="P172" s="60" t="s">
        <v>176</v>
      </c>
      <c r="Q172" s="62" t="s">
        <v>84</v>
      </c>
      <c r="R172" s="60"/>
      <c r="S172" s="60" t="s">
        <v>13</v>
      </c>
      <c r="T172" s="53" t="s">
        <v>160</v>
      </c>
    </row>
    <row r="173" spans="1:20" s="51" customFormat="1" x14ac:dyDescent="0.25">
      <c r="A173" s="51" t="str">
        <f>VLOOKUP(C173,Styles!$1:$1048576,5,FALSE)</f>
        <v>HATS</v>
      </c>
      <c r="B173" s="51" t="str">
        <f>VLOOKUP(C173,Styles!$1:$1048576,4,FALSE)</f>
        <v>UNDER ARMOUR</v>
      </c>
      <c r="C173" s="59">
        <v>1282232</v>
      </c>
      <c r="D173" s="51">
        <f>VLOOKUP(C173,Styles!$1:$1048576,2,FALSE)</f>
        <v>1282232</v>
      </c>
      <c r="E173" s="51" t="str">
        <f>VLOOKUP(C173,Styles!$1:$1048576,10,FALSE)</f>
        <v>UNISEX CUFF BEANIE</v>
      </c>
      <c r="F173" s="60" t="s">
        <v>200</v>
      </c>
      <c r="G173" s="60"/>
      <c r="H173" s="60" t="s">
        <v>322</v>
      </c>
      <c r="I173" s="60" t="s">
        <v>323</v>
      </c>
      <c r="J173" s="60" t="s">
        <v>171</v>
      </c>
      <c r="K173" s="60">
        <v>1</v>
      </c>
      <c r="L173" s="68" t="str">
        <f t="shared" si="4"/>
        <v/>
      </c>
      <c r="M173" s="60" t="s">
        <v>171</v>
      </c>
      <c r="N173" s="60">
        <v>1</v>
      </c>
      <c r="O173" s="68" t="str">
        <f t="shared" si="5"/>
        <v/>
      </c>
      <c r="P173" s="60" t="s">
        <v>176</v>
      </c>
      <c r="Q173" s="62" t="s">
        <v>75</v>
      </c>
      <c r="R173" s="60"/>
      <c r="S173" s="60" t="s">
        <v>5</v>
      </c>
      <c r="T173" s="53" t="s">
        <v>160</v>
      </c>
    </row>
    <row r="174" spans="1:20" s="51" customFormat="1" x14ac:dyDescent="0.25">
      <c r="A174" s="51" t="str">
        <f>VLOOKUP(C174,Styles!$1:$1048576,5,FALSE)</f>
        <v>HATS</v>
      </c>
      <c r="B174" s="51" t="str">
        <f>VLOOKUP(C174,Styles!$1:$1048576,4,FALSE)</f>
        <v>UNDER ARMOUR</v>
      </c>
      <c r="C174" s="59">
        <v>1282232</v>
      </c>
      <c r="D174" s="51">
        <f>VLOOKUP(C174,Styles!$1:$1048576,2,FALSE)</f>
        <v>1282232</v>
      </c>
      <c r="E174" s="51" t="str">
        <f>VLOOKUP(C174,Styles!$1:$1048576,10,FALSE)</f>
        <v>UNISEX CUFF BEANIE</v>
      </c>
      <c r="F174" s="60" t="s">
        <v>220</v>
      </c>
      <c r="G174" s="60"/>
      <c r="H174" s="60" t="s">
        <v>322</v>
      </c>
      <c r="I174" s="60" t="s">
        <v>323</v>
      </c>
      <c r="J174" s="60" t="s">
        <v>171</v>
      </c>
      <c r="K174" s="60">
        <v>1</v>
      </c>
      <c r="L174" s="68" t="str">
        <f t="shared" si="4"/>
        <v/>
      </c>
      <c r="M174" s="60" t="s">
        <v>171</v>
      </c>
      <c r="N174" s="60">
        <v>1</v>
      </c>
      <c r="O174" s="68" t="str">
        <f t="shared" si="5"/>
        <v/>
      </c>
      <c r="P174" s="60" t="s">
        <v>176</v>
      </c>
      <c r="Q174" s="62" t="s">
        <v>77</v>
      </c>
      <c r="R174" s="60"/>
      <c r="S174" s="60" t="s">
        <v>7</v>
      </c>
      <c r="T174" s="53" t="s">
        <v>160</v>
      </c>
    </row>
    <row r="175" spans="1:20" s="51" customFormat="1" x14ac:dyDescent="0.25">
      <c r="A175" s="51" t="str">
        <f>VLOOKUP(C175,Styles!$1:$1048576,5,FALSE)</f>
        <v>HATS</v>
      </c>
      <c r="B175" s="51" t="str">
        <f>VLOOKUP(C175,Styles!$1:$1048576,4,FALSE)</f>
        <v>UNDER ARMOUR</v>
      </c>
      <c r="C175" s="59">
        <v>1282228</v>
      </c>
      <c r="D175" s="51">
        <f>VLOOKUP(C175,Styles!$1:$1048576,2,FALSE)</f>
        <v>1282228</v>
      </c>
      <c r="E175" s="51" t="str">
        <f>VLOOKUP(C175,Styles!$1:$1048576,10,FALSE)</f>
        <v>UNISEX UA POM BEANIE</v>
      </c>
      <c r="F175" s="60" t="s">
        <v>206</v>
      </c>
      <c r="G175" s="60"/>
      <c r="H175" s="60" t="s">
        <v>35</v>
      </c>
      <c r="I175" s="60" t="s">
        <v>35</v>
      </c>
      <c r="J175" s="60" t="s">
        <v>171</v>
      </c>
      <c r="K175" s="60">
        <v>1</v>
      </c>
      <c r="L175" s="68" t="str">
        <f t="shared" si="4"/>
        <v/>
      </c>
      <c r="M175" s="60" t="s">
        <v>171</v>
      </c>
      <c r="N175" s="60">
        <v>1</v>
      </c>
      <c r="O175" s="68" t="str">
        <f t="shared" si="5"/>
        <v/>
      </c>
      <c r="P175" s="60" t="s">
        <v>176</v>
      </c>
      <c r="Q175" s="62" t="s">
        <v>75</v>
      </c>
      <c r="R175" s="60"/>
      <c r="S175" s="60" t="s">
        <v>5</v>
      </c>
      <c r="T175" s="53" t="s">
        <v>160</v>
      </c>
    </row>
    <row r="176" spans="1:20" s="51" customFormat="1" x14ac:dyDescent="0.25">
      <c r="A176" s="51" t="str">
        <f>VLOOKUP(C176,Styles!$1:$1048576,5,FALSE)</f>
        <v>HATS</v>
      </c>
      <c r="B176" s="51" t="str">
        <f>VLOOKUP(C176,Styles!$1:$1048576,4,FALSE)</f>
        <v>UNDER ARMOUR</v>
      </c>
      <c r="C176" s="59">
        <v>1282228</v>
      </c>
      <c r="D176" s="51">
        <f>VLOOKUP(C176,Styles!$1:$1048576,2,FALSE)</f>
        <v>1282228</v>
      </c>
      <c r="E176" s="51" t="str">
        <f>VLOOKUP(C176,Styles!$1:$1048576,10,FALSE)</f>
        <v>UNISEX UA POM BEANIE</v>
      </c>
      <c r="F176" s="60" t="s">
        <v>207</v>
      </c>
      <c r="G176" s="60"/>
      <c r="H176" s="60" t="s">
        <v>35</v>
      </c>
      <c r="I176" s="60" t="s">
        <v>35</v>
      </c>
      <c r="J176" s="60" t="s">
        <v>171</v>
      </c>
      <c r="K176" s="60">
        <v>1</v>
      </c>
      <c r="L176" s="68" t="str">
        <f t="shared" si="4"/>
        <v/>
      </c>
      <c r="M176" s="60" t="s">
        <v>171</v>
      </c>
      <c r="N176" s="60">
        <v>1</v>
      </c>
      <c r="O176" s="68" t="str">
        <f t="shared" si="5"/>
        <v/>
      </c>
      <c r="P176" s="60" t="s">
        <v>176</v>
      </c>
      <c r="Q176" s="62" t="s">
        <v>83</v>
      </c>
      <c r="R176" s="60"/>
      <c r="S176" s="60" t="s">
        <v>174</v>
      </c>
      <c r="T176" s="53" t="s">
        <v>160</v>
      </c>
    </row>
    <row r="177" spans="1:20" s="51" customFormat="1" x14ac:dyDescent="0.25">
      <c r="A177" s="51" t="str">
        <f>VLOOKUP(C177,Styles!$1:$1048576,5,FALSE)</f>
        <v>HATS</v>
      </c>
      <c r="B177" s="51" t="str">
        <f>VLOOKUP(C177,Styles!$1:$1048576,4,FALSE)</f>
        <v>UNDER ARMOUR</v>
      </c>
      <c r="C177" s="59">
        <v>1282228</v>
      </c>
      <c r="D177" s="51">
        <f>VLOOKUP(C177,Styles!$1:$1048576,2,FALSE)</f>
        <v>1282228</v>
      </c>
      <c r="E177" s="51" t="str">
        <f>VLOOKUP(C177,Styles!$1:$1048576,10,FALSE)</f>
        <v>UNISEX UA POM BEANIE</v>
      </c>
      <c r="F177" s="60" t="s">
        <v>208</v>
      </c>
      <c r="G177" s="60"/>
      <c r="H177" s="60" t="s">
        <v>35</v>
      </c>
      <c r="I177" s="60" t="s">
        <v>35</v>
      </c>
      <c r="J177" s="60" t="s">
        <v>171</v>
      </c>
      <c r="K177" s="60">
        <v>1</v>
      </c>
      <c r="L177" s="68" t="str">
        <f t="shared" si="4"/>
        <v/>
      </c>
      <c r="M177" s="60" t="s">
        <v>171</v>
      </c>
      <c r="N177" s="60">
        <v>1</v>
      </c>
      <c r="O177" s="68" t="str">
        <f t="shared" si="5"/>
        <v/>
      </c>
      <c r="P177" s="60" t="s">
        <v>176</v>
      </c>
      <c r="Q177" s="62" t="s">
        <v>77</v>
      </c>
      <c r="R177" s="60"/>
      <c r="S177" s="60" t="s">
        <v>7</v>
      </c>
      <c r="T177" s="53" t="s">
        <v>160</v>
      </c>
    </row>
    <row r="178" spans="1:20" s="51" customFormat="1" x14ac:dyDescent="0.25">
      <c r="A178" s="51" t="str">
        <f>VLOOKUP(C178,Styles!$1:$1048576,5,FALSE)</f>
        <v>HATS</v>
      </c>
      <c r="B178" s="51" t="str">
        <f>VLOOKUP(C178,Styles!$1:$1048576,4,FALSE)</f>
        <v>UNDER ARMOUR</v>
      </c>
      <c r="C178" s="59">
        <v>1282228</v>
      </c>
      <c r="D178" s="51">
        <f>VLOOKUP(C178,Styles!$1:$1048576,2,FALSE)</f>
        <v>1282228</v>
      </c>
      <c r="E178" s="51" t="str">
        <f>VLOOKUP(C178,Styles!$1:$1048576,10,FALSE)</f>
        <v>UNISEX UA POM BEANIE</v>
      </c>
      <c r="F178" s="60" t="s">
        <v>204</v>
      </c>
      <c r="G178" s="60"/>
      <c r="H178" s="60" t="s">
        <v>35</v>
      </c>
      <c r="I178" s="60" t="s">
        <v>35</v>
      </c>
      <c r="J178" s="60" t="s">
        <v>171</v>
      </c>
      <c r="K178" s="60">
        <v>1</v>
      </c>
      <c r="L178" s="68" t="str">
        <f t="shared" si="4"/>
        <v/>
      </c>
      <c r="M178" s="60" t="s">
        <v>171</v>
      </c>
      <c r="N178" s="60">
        <v>1</v>
      </c>
      <c r="O178" s="68" t="str">
        <f t="shared" si="5"/>
        <v/>
      </c>
      <c r="P178" s="60" t="s">
        <v>176</v>
      </c>
      <c r="Q178" s="62" t="s">
        <v>78</v>
      </c>
      <c r="R178" s="60"/>
      <c r="S178" s="60" t="s">
        <v>8</v>
      </c>
      <c r="T178" s="53" t="s">
        <v>160</v>
      </c>
    </row>
    <row r="179" spans="1:20" s="51" customFormat="1" x14ac:dyDescent="0.25">
      <c r="A179" s="51" t="str">
        <f>VLOOKUP(C179,Styles!$1:$1048576,5,FALSE)</f>
        <v>HATS</v>
      </c>
      <c r="B179" s="51" t="str">
        <f>VLOOKUP(C179,Styles!$1:$1048576,4,FALSE)</f>
        <v>UNDER ARMOUR</v>
      </c>
      <c r="C179" s="59">
        <v>1282228</v>
      </c>
      <c r="D179" s="51">
        <f>VLOOKUP(C179,Styles!$1:$1048576,2,FALSE)</f>
        <v>1282228</v>
      </c>
      <c r="E179" s="51" t="str">
        <f>VLOOKUP(C179,Styles!$1:$1048576,10,FALSE)</f>
        <v>UNISEX UA POM BEANIE</v>
      </c>
      <c r="F179" s="60" t="s">
        <v>205</v>
      </c>
      <c r="G179" s="60"/>
      <c r="H179" s="60" t="s">
        <v>35</v>
      </c>
      <c r="I179" s="60" t="s">
        <v>35</v>
      </c>
      <c r="J179" s="60" t="s">
        <v>171</v>
      </c>
      <c r="K179" s="60">
        <v>1</v>
      </c>
      <c r="L179" s="68" t="str">
        <f t="shared" si="4"/>
        <v/>
      </c>
      <c r="M179" s="60" t="s">
        <v>171</v>
      </c>
      <c r="N179" s="60">
        <v>1</v>
      </c>
      <c r="O179" s="68" t="str">
        <f t="shared" si="5"/>
        <v/>
      </c>
      <c r="P179" s="60" t="s">
        <v>176</v>
      </c>
      <c r="Q179" s="62" t="s">
        <v>79</v>
      </c>
      <c r="R179" s="60"/>
      <c r="S179" s="60" t="s">
        <v>9</v>
      </c>
      <c r="T179" s="53" t="s">
        <v>160</v>
      </c>
    </row>
    <row r="180" spans="1:20" s="51" customFormat="1" x14ac:dyDescent="0.25">
      <c r="A180" s="51" t="str">
        <f>VLOOKUP(C180,Styles!$1:$1048576,5,FALSE)</f>
        <v>HATS</v>
      </c>
      <c r="B180" s="51" t="str">
        <f>VLOOKUP(C180,Styles!$1:$1048576,4,FALSE)</f>
        <v>UNDER ARMOUR</v>
      </c>
      <c r="C180" s="59">
        <v>1282231</v>
      </c>
      <c r="D180" s="51">
        <f>VLOOKUP(C180,Styles!$1:$1048576,2,FALSE)</f>
        <v>1282231</v>
      </c>
      <c r="E180" s="51" t="str">
        <f>VLOOKUP(C180,Styles!$1:$1048576,10,FALSE)</f>
        <v>UNISEX UA SIDELINE CAP</v>
      </c>
      <c r="F180" s="53" t="s">
        <v>214</v>
      </c>
      <c r="G180" s="60"/>
      <c r="H180" s="60" t="s">
        <v>35</v>
      </c>
      <c r="I180" s="60" t="s">
        <v>35</v>
      </c>
      <c r="J180" s="60" t="s">
        <v>21</v>
      </c>
      <c r="K180" s="60">
        <v>2</v>
      </c>
      <c r="L180" s="68" t="str">
        <f t="shared" si="4"/>
        <v/>
      </c>
      <c r="M180" s="60" t="s">
        <v>21</v>
      </c>
      <c r="N180" s="60">
        <v>2</v>
      </c>
      <c r="O180" s="68" t="str">
        <f t="shared" si="5"/>
        <v/>
      </c>
      <c r="P180" s="60" t="s">
        <v>176</v>
      </c>
      <c r="Q180" s="62" t="s">
        <v>75</v>
      </c>
      <c r="R180" s="60"/>
      <c r="S180" s="60" t="s">
        <v>5</v>
      </c>
      <c r="T180" s="53" t="s">
        <v>160</v>
      </c>
    </row>
    <row r="181" spans="1:20" s="51" customFormat="1" x14ac:dyDescent="0.25">
      <c r="A181" s="51" t="str">
        <f>VLOOKUP(C181,Styles!$1:$1048576,5,FALSE)</f>
        <v>HATS</v>
      </c>
      <c r="B181" s="51" t="str">
        <f>VLOOKUP(C181,Styles!$1:$1048576,4,FALSE)</f>
        <v>UNDER ARMOUR</v>
      </c>
      <c r="C181" s="59">
        <v>1282231</v>
      </c>
      <c r="D181" s="51">
        <f>VLOOKUP(C181,Styles!$1:$1048576,2,FALSE)</f>
        <v>1282231</v>
      </c>
      <c r="E181" s="51" t="str">
        <f>VLOOKUP(C181,Styles!$1:$1048576,10,FALSE)</f>
        <v>UNISEX UA SIDELINE CAP</v>
      </c>
      <c r="F181" s="53" t="s">
        <v>215</v>
      </c>
      <c r="G181" s="60"/>
      <c r="H181" s="60" t="s">
        <v>35</v>
      </c>
      <c r="I181" s="60" t="s">
        <v>35</v>
      </c>
      <c r="J181" s="60" t="s">
        <v>21</v>
      </c>
      <c r="K181" s="60">
        <v>2</v>
      </c>
      <c r="L181" s="68" t="str">
        <f t="shared" si="4"/>
        <v/>
      </c>
      <c r="M181" s="60" t="s">
        <v>21</v>
      </c>
      <c r="N181" s="60">
        <v>2</v>
      </c>
      <c r="O181" s="68" t="str">
        <f t="shared" si="5"/>
        <v/>
      </c>
      <c r="P181" s="60" t="s">
        <v>176</v>
      </c>
      <c r="Q181" s="62" t="s">
        <v>83</v>
      </c>
      <c r="R181" s="60"/>
      <c r="S181" s="60" t="s">
        <v>174</v>
      </c>
      <c r="T181" s="53" t="s">
        <v>160</v>
      </c>
    </row>
    <row r="182" spans="1:20" s="51" customFormat="1" x14ac:dyDescent="0.25">
      <c r="A182" s="51" t="str">
        <f>VLOOKUP(C182,Styles!$1:$1048576,5,FALSE)</f>
        <v>HATS</v>
      </c>
      <c r="B182" s="51" t="str">
        <f>VLOOKUP(C182,Styles!$1:$1048576,4,FALSE)</f>
        <v>UNDER ARMOUR</v>
      </c>
      <c r="C182" s="59">
        <v>1282231</v>
      </c>
      <c r="D182" s="51">
        <f>VLOOKUP(C182,Styles!$1:$1048576,2,FALSE)</f>
        <v>1282231</v>
      </c>
      <c r="E182" s="51" t="str">
        <f>VLOOKUP(C182,Styles!$1:$1048576,10,FALSE)</f>
        <v>UNISEX UA SIDELINE CAP</v>
      </c>
      <c r="F182" s="53" t="s">
        <v>216</v>
      </c>
      <c r="G182" s="60"/>
      <c r="H182" s="60" t="s">
        <v>35</v>
      </c>
      <c r="I182" s="60" t="s">
        <v>35</v>
      </c>
      <c r="J182" s="60" t="s">
        <v>21</v>
      </c>
      <c r="K182" s="60">
        <v>2</v>
      </c>
      <c r="L182" s="68" t="str">
        <f t="shared" si="4"/>
        <v/>
      </c>
      <c r="M182" s="60" t="s">
        <v>21</v>
      </c>
      <c r="N182" s="60">
        <v>2</v>
      </c>
      <c r="O182" s="68" t="str">
        <f t="shared" si="5"/>
        <v/>
      </c>
      <c r="P182" s="60" t="s">
        <v>176</v>
      </c>
      <c r="Q182" s="62" t="s">
        <v>77</v>
      </c>
      <c r="R182" s="60"/>
      <c r="S182" s="60" t="s">
        <v>7</v>
      </c>
      <c r="T182" s="53" t="s">
        <v>160</v>
      </c>
    </row>
    <row r="183" spans="1:20" s="51" customFormat="1" x14ac:dyDescent="0.25">
      <c r="A183" s="51" t="str">
        <f>VLOOKUP(C183,Styles!$1:$1048576,5,FALSE)</f>
        <v>HATS</v>
      </c>
      <c r="B183" s="51" t="str">
        <f>VLOOKUP(C183,Styles!$1:$1048576,4,FALSE)</f>
        <v>UNDER ARMOUR</v>
      </c>
      <c r="C183" s="59">
        <v>1282231</v>
      </c>
      <c r="D183" s="51">
        <f>VLOOKUP(C183,Styles!$1:$1048576,2,FALSE)</f>
        <v>1282231</v>
      </c>
      <c r="E183" s="51" t="str">
        <f>VLOOKUP(C183,Styles!$1:$1048576,10,FALSE)</f>
        <v>UNISEX UA SIDELINE CAP</v>
      </c>
      <c r="F183" s="53" t="s">
        <v>217</v>
      </c>
      <c r="G183" s="60"/>
      <c r="H183" s="60" t="s">
        <v>35</v>
      </c>
      <c r="I183" s="60" t="s">
        <v>35</v>
      </c>
      <c r="J183" s="60" t="s">
        <v>21</v>
      </c>
      <c r="K183" s="60">
        <v>2</v>
      </c>
      <c r="L183" s="68" t="str">
        <f t="shared" si="4"/>
        <v/>
      </c>
      <c r="M183" s="60" t="s">
        <v>21</v>
      </c>
      <c r="N183" s="60">
        <v>2</v>
      </c>
      <c r="O183" s="68" t="str">
        <f t="shared" si="5"/>
        <v/>
      </c>
      <c r="P183" s="60" t="s">
        <v>176</v>
      </c>
      <c r="Q183" s="62" t="s">
        <v>78</v>
      </c>
      <c r="R183" s="60"/>
      <c r="S183" s="60" t="s">
        <v>8</v>
      </c>
      <c r="T183" s="53" t="s">
        <v>160</v>
      </c>
    </row>
    <row r="184" spans="1:20" s="51" customFormat="1" x14ac:dyDescent="0.25">
      <c r="A184" s="51" t="str">
        <f>VLOOKUP(C184,Styles!$1:$1048576,5,FALSE)</f>
        <v>HATS</v>
      </c>
      <c r="B184" s="51" t="str">
        <f>VLOOKUP(C184,Styles!$1:$1048576,4,FALSE)</f>
        <v>UNDER ARMOUR</v>
      </c>
      <c r="C184" s="59">
        <v>1282231</v>
      </c>
      <c r="D184" s="51">
        <f>VLOOKUP(C184,Styles!$1:$1048576,2,FALSE)</f>
        <v>1282231</v>
      </c>
      <c r="E184" s="51" t="str">
        <f>VLOOKUP(C184,Styles!$1:$1048576,10,FALSE)</f>
        <v>UNISEX UA SIDELINE CAP</v>
      </c>
      <c r="F184" s="53" t="s">
        <v>218</v>
      </c>
      <c r="G184" s="60"/>
      <c r="H184" s="60" t="s">
        <v>35</v>
      </c>
      <c r="I184" s="60" t="s">
        <v>35</v>
      </c>
      <c r="J184" s="60" t="s">
        <v>21</v>
      </c>
      <c r="K184" s="60">
        <v>2</v>
      </c>
      <c r="L184" s="68" t="str">
        <f t="shared" si="4"/>
        <v/>
      </c>
      <c r="M184" s="60" t="s">
        <v>21</v>
      </c>
      <c r="N184" s="60">
        <v>2</v>
      </c>
      <c r="O184" s="68" t="str">
        <f t="shared" si="5"/>
        <v/>
      </c>
      <c r="P184" s="60" t="s">
        <v>176</v>
      </c>
      <c r="Q184" s="62" t="s">
        <v>79</v>
      </c>
      <c r="R184" s="60"/>
      <c r="S184" s="60" t="s">
        <v>9</v>
      </c>
      <c r="T184" s="53" t="s">
        <v>160</v>
      </c>
    </row>
    <row r="185" spans="1:20" s="51" customFormat="1" x14ac:dyDescent="0.25">
      <c r="A185" s="51" t="str">
        <f>VLOOKUP(C185,Styles!$1:$1048576,5,FALSE)</f>
        <v>HATS</v>
      </c>
      <c r="B185" s="51" t="str">
        <f>VLOOKUP(C185,Styles!$1:$1048576,4,FALSE)</f>
        <v>UNDER ARMOUR</v>
      </c>
      <c r="C185" s="59">
        <v>1282231</v>
      </c>
      <c r="D185" s="51">
        <f>VLOOKUP(C185,Styles!$1:$1048576,2,FALSE)</f>
        <v>1282231</v>
      </c>
      <c r="E185" s="51" t="str">
        <f>VLOOKUP(C185,Styles!$1:$1048576,10,FALSE)</f>
        <v>UNISEX UA SIDELINE CAP</v>
      </c>
      <c r="F185" s="53" t="s">
        <v>219</v>
      </c>
      <c r="G185" s="60"/>
      <c r="H185" s="60" t="s">
        <v>35</v>
      </c>
      <c r="I185" s="60" t="s">
        <v>35</v>
      </c>
      <c r="J185" s="60" t="s">
        <v>21</v>
      </c>
      <c r="K185" s="60">
        <v>2</v>
      </c>
      <c r="L185" s="68" t="str">
        <f t="shared" si="4"/>
        <v/>
      </c>
      <c r="M185" s="60" t="s">
        <v>21</v>
      </c>
      <c r="N185" s="60">
        <v>2</v>
      </c>
      <c r="O185" s="68" t="str">
        <f t="shared" si="5"/>
        <v/>
      </c>
      <c r="P185" s="60" t="s">
        <v>176</v>
      </c>
      <c r="Q185" s="62" t="s">
        <v>84</v>
      </c>
      <c r="R185" s="60"/>
      <c r="S185" s="60" t="s">
        <v>13</v>
      </c>
      <c r="T185" s="53" t="s">
        <v>160</v>
      </c>
    </row>
    <row r="186" spans="1:20" s="51" customFormat="1" x14ac:dyDescent="0.25">
      <c r="A186" s="51" t="str">
        <f>VLOOKUP(C186,Styles!$1:$1048576,5,FALSE)</f>
        <v>POLOS</v>
      </c>
      <c r="B186" s="51" t="str">
        <f>VLOOKUP(C186,Styles!$1:$1048576,4,FALSE)</f>
        <v>UNDER ARMOUR</v>
      </c>
      <c r="C186" s="59">
        <v>1283702</v>
      </c>
      <c r="D186" s="51">
        <f>VLOOKUP(C186,Styles!$1:$1048576,2,FALSE)</f>
        <v>1243082</v>
      </c>
      <c r="E186" s="51" t="str">
        <f>VLOOKUP(C186,Styles!$1:$1048576,10,FALSE)</f>
        <v>MEN'S UA TEAM COLORBLOCK POLO</v>
      </c>
      <c r="F186" s="53" t="s">
        <v>206</v>
      </c>
      <c r="G186" s="60"/>
      <c r="H186" s="60" t="s">
        <v>35</v>
      </c>
      <c r="I186" s="60" t="s">
        <v>35</v>
      </c>
      <c r="J186" s="60" t="s">
        <v>17</v>
      </c>
      <c r="K186" s="60">
        <v>7</v>
      </c>
      <c r="L186" s="68" t="str">
        <f t="shared" si="4"/>
        <v/>
      </c>
      <c r="M186" s="60" t="s">
        <v>17</v>
      </c>
      <c r="N186" s="60">
        <v>7</v>
      </c>
      <c r="O186" s="68" t="str">
        <f t="shared" si="5"/>
        <v/>
      </c>
      <c r="P186" s="60" t="s">
        <v>176</v>
      </c>
      <c r="Q186" s="62" t="s">
        <v>75</v>
      </c>
      <c r="R186" s="60"/>
      <c r="S186" s="60" t="s">
        <v>5</v>
      </c>
      <c r="T186" s="53" t="s">
        <v>160</v>
      </c>
    </row>
    <row r="187" spans="1:20" s="51" customFormat="1" x14ac:dyDescent="0.25">
      <c r="A187" s="51" t="str">
        <f>VLOOKUP(C187,Styles!$1:$1048576,5,FALSE)</f>
        <v>POLOS</v>
      </c>
      <c r="B187" s="51" t="str">
        <f>VLOOKUP(C187,Styles!$1:$1048576,4,FALSE)</f>
        <v>UNDER ARMOUR</v>
      </c>
      <c r="C187" s="59">
        <v>1283702</v>
      </c>
      <c r="D187" s="51">
        <f>VLOOKUP(C187,Styles!$1:$1048576,2,FALSE)</f>
        <v>1243082</v>
      </c>
      <c r="E187" s="51" t="str">
        <f>VLOOKUP(C187,Styles!$1:$1048576,10,FALSE)</f>
        <v>MEN'S UA TEAM COLORBLOCK POLO</v>
      </c>
      <c r="F187" s="53" t="s">
        <v>207</v>
      </c>
      <c r="G187" s="60"/>
      <c r="H187" s="60" t="s">
        <v>35</v>
      </c>
      <c r="I187" s="60" t="s">
        <v>35</v>
      </c>
      <c r="J187" s="60" t="s">
        <v>17</v>
      </c>
      <c r="K187" s="60">
        <v>7</v>
      </c>
      <c r="L187" s="68" t="str">
        <f t="shared" si="4"/>
        <v/>
      </c>
      <c r="M187" s="60" t="s">
        <v>17</v>
      </c>
      <c r="N187" s="60">
        <v>7</v>
      </c>
      <c r="O187" s="68" t="str">
        <f t="shared" si="5"/>
        <v/>
      </c>
      <c r="P187" s="60" t="s">
        <v>176</v>
      </c>
      <c r="Q187" s="62" t="s">
        <v>83</v>
      </c>
      <c r="R187" s="60"/>
      <c r="S187" s="60" t="s">
        <v>174</v>
      </c>
      <c r="T187" s="53" t="s">
        <v>160</v>
      </c>
    </row>
    <row r="188" spans="1:20" s="51" customFormat="1" x14ac:dyDescent="0.25">
      <c r="A188" s="51" t="str">
        <f>VLOOKUP(C188,Styles!$1:$1048576,5,FALSE)</f>
        <v>POLOS</v>
      </c>
      <c r="B188" s="51" t="str">
        <f>VLOOKUP(C188,Styles!$1:$1048576,4,FALSE)</f>
        <v>UNDER ARMOUR</v>
      </c>
      <c r="C188" s="59">
        <v>1283702</v>
      </c>
      <c r="D188" s="51">
        <f>VLOOKUP(C188,Styles!$1:$1048576,2,FALSE)</f>
        <v>1243082</v>
      </c>
      <c r="E188" s="51" t="str">
        <f>VLOOKUP(C188,Styles!$1:$1048576,10,FALSE)</f>
        <v>MEN'S UA TEAM COLORBLOCK POLO</v>
      </c>
      <c r="F188" s="53" t="s">
        <v>208</v>
      </c>
      <c r="G188" s="60"/>
      <c r="H188" s="60" t="s">
        <v>35</v>
      </c>
      <c r="I188" s="60" t="s">
        <v>35</v>
      </c>
      <c r="J188" s="60" t="s">
        <v>17</v>
      </c>
      <c r="K188" s="60">
        <v>7</v>
      </c>
      <c r="L188" s="68" t="str">
        <f t="shared" si="4"/>
        <v/>
      </c>
      <c r="M188" s="60" t="s">
        <v>17</v>
      </c>
      <c r="N188" s="60">
        <v>7</v>
      </c>
      <c r="O188" s="68" t="str">
        <f t="shared" si="5"/>
        <v/>
      </c>
      <c r="P188" s="60" t="s">
        <v>176</v>
      </c>
      <c r="Q188" s="62" t="s">
        <v>77</v>
      </c>
      <c r="R188" s="60"/>
      <c r="S188" s="60" t="s">
        <v>7</v>
      </c>
      <c r="T188" s="53" t="s">
        <v>160</v>
      </c>
    </row>
    <row r="189" spans="1:20" s="51" customFormat="1" x14ac:dyDescent="0.25">
      <c r="A189" s="51" t="str">
        <f>VLOOKUP(C189,Styles!$1:$1048576,5,FALSE)</f>
        <v>POLOS</v>
      </c>
      <c r="B189" s="51" t="str">
        <f>VLOOKUP(C189,Styles!$1:$1048576,4,FALSE)</f>
        <v>UNDER ARMOUR</v>
      </c>
      <c r="C189" s="59">
        <v>1283702</v>
      </c>
      <c r="D189" s="51">
        <f>VLOOKUP(C189,Styles!$1:$1048576,2,FALSE)</f>
        <v>1243082</v>
      </c>
      <c r="E189" s="51" t="str">
        <f>VLOOKUP(C189,Styles!$1:$1048576,10,FALSE)</f>
        <v>MEN'S UA TEAM COLORBLOCK POLO</v>
      </c>
      <c r="F189" s="53" t="s">
        <v>204</v>
      </c>
      <c r="G189" s="60"/>
      <c r="H189" s="60" t="s">
        <v>35</v>
      </c>
      <c r="I189" s="60" t="s">
        <v>35</v>
      </c>
      <c r="J189" s="60" t="s">
        <v>17</v>
      </c>
      <c r="K189" s="60">
        <v>7</v>
      </c>
      <c r="L189" s="68" t="str">
        <f t="shared" si="4"/>
        <v/>
      </c>
      <c r="M189" s="60" t="s">
        <v>17</v>
      </c>
      <c r="N189" s="60">
        <v>7</v>
      </c>
      <c r="O189" s="68" t="str">
        <f t="shared" si="5"/>
        <v/>
      </c>
      <c r="P189" s="60" t="s">
        <v>176</v>
      </c>
      <c r="Q189" s="62" t="s">
        <v>78</v>
      </c>
      <c r="R189" s="60"/>
      <c r="S189" s="60" t="s">
        <v>8</v>
      </c>
      <c r="T189" s="53" t="s">
        <v>160</v>
      </c>
    </row>
    <row r="190" spans="1:20" s="51" customFormat="1" x14ac:dyDescent="0.25">
      <c r="A190" s="51" t="str">
        <f>VLOOKUP(C190,Styles!$1:$1048576,5,FALSE)</f>
        <v>POLOS</v>
      </c>
      <c r="B190" s="51" t="str">
        <f>VLOOKUP(C190,Styles!$1:$1048576,4,FALSE)</f>
        <v>UNDER ARMOUR</v>
      </c>
      <c r="C190" s="59">
        <v>1283702</v>
      </c>
      <c r="D190" s="51">
        <f>VLOOKUP(C190,Styles!$1:$1048576,2,FALSE)</f>
        <v>1243082</v>
      </c>
      <c r="E190" s="51" t="str">
        <f>VLOOKUP(C190,Styles!$1:$1048576,10,FALSE)</f>
        <v>MEN'S UA TEAM COLORBLOCK POLO</v>
      </c>
      <c r="F190" s="53" t="s">
        <v>205</v>
      </c>
      <c r="G190" s="60"/>
      <c r="H190" s="60" t="s">
        <v>35</v>
      </c>
      <c r="I190" s="60" t="s">
        <v>35</v>
      </c>
      <c r="J190" s="60" t="s">
        <v>17</v>
      </c>
      <c r="K190" s="60">
        <v>7</v>
      </c>
      <c r="L190" s="68" t="str">
        <f t="shared" si="4"/>
        <v/>
      </c>
      <c r="M190" s="60" t="s">
        <v>17</v>
      </c>
      <c r="N190" s="60">
        <v>7</v>
      </c>
      <c r="O190" s="68" t="str">
        <f t="shared" si="5"/>
        <v/>
      </c>
      <c r="P190" s="60" t="s">
        <v>176</v>
      </c>
      <c r="Q190" s="62" t="s">
        <v>79</v>
      </c>
      <c r="R190" s="60"/>
      <c r="S190" s="60" t="s">
        <v>9</v>
      </c>
      <c r="T190" s="53" t="s">
        <v>160</v>
      </c>
    </row>
    <row r="191" spans="1:20" s="51" customFormat="1" x14ac:dyDescent="0.25">
      <c r="A191" s="51" t="str">
        <f>VLOOKUP(C191,Styles!$1:$1048576,5,FALSE)</f>
        <v>POLOS</v>
      </c>
      <c r="B191" s="51" t="str">
        <f>VLOOKUP(C191,Styles!$1:$1048576,4,FALSE)</f>
        <v>UNDER ARMOUR</v>
      </c>
      <c r="C191" s="59">
        <v>1283702</v>
      </c>
      <c r="D191" s="51">
        <f>VLOOKUP(C191,Styles!$1:$1048576,2,FALSE)</f>
        <v>1243082</v>
      </c>
      <c r="E191" s="51" t="str">
        <f>VLOOKUP(C191,Styles!$1:$1048576,10,FALSE)</f>
        <v>MEN'S UA TEAM COLORBLOCK POLO</v>
      </c>
      <c r="F191" s="53" t="s">
        <v>197</v>
      </c>
      <c r="G191" s="60"/>
      <c r="H191" s="60" t="s">
        <v>35</v>
      </c>
      <c r="I191" s="60" t="s">
        <v>35</v>
      </c>
      <c r="J191" s="60" t="s">
        <v>17</v>
      </c>
      <c r="K191" s="60">
        <v>7</v>
      </c>
      <c r="L191" s="68" t="str">
        <f t="shared" si="4"/>
        <v/>
      </c>
      <c r="M191" s="60" t="s">
        <v>17</v>
      </c>
      <c r="N191" s="60">
        <v>7</v>
      </c>
      <c r="O191" s="68" t="str">
        <f t="shared" si="5"/>
        <v/>
      </c>
      <c r="P191" s="60" t="s">
        <v>176</v>
      </c>
      <c r="Q191" s="62" t="s">
        <v>84</v>
      </c>
      <c r="R191" s="60"/>
      <c r="S191" s="60" t="s">
        <v>13</v>
      </c>
      <c r="T191" s="53" t="s">
        <v>160</v>
      </c>
    </row>
    <row r="192" spans="1:20" s="51" customFormat="1" x14ac:dyDescent="0.25">
      <c r="A192" s="51" t="str">
        <f>VLOOKUP(C192,Styles!$1:$1048576,5,FALSE)</f>
        <v>POLOS</v>
      </c>
      <c r="B192" s="51" t="str">
        <f>VLOOKUP(C192,Styles!$1:$1048576,4,FALSE)</f>
        <v>UNDER ARMOUR</v>
      </c>
      <c r="C192" s="59">
        <v>1283703</v>
      </c>
      <c r="D192" s="51">
        <f>VLOOKUP(C192,Styles!$1:$1048576,2,FALSE)</f>
        <v>1283703</v>
      </c>
      <c r="E192" s="51" t="str">
        <f>VLOOKUP(C192,Styles!$1:$1048576,10,FALSE)</f>
        <v>MEN'S UA TECH™ POLO</v>
      </c>
      <c r="F192" s="53" t="s">
        <v>527</v>
      </c>
      <c r="G192" s="60"/>
      <c r="H192" s="53" t="s">
        <v>123</v>
      </c>
      <c r="I192" s="53" t="s">
        <v>123</v>
      </c>
      <c r="J192" s="60" t="s">
        <v>17</v>
      </c>
      <c r="K192" s="60">
        <v>7</v>
      </c>
      <c r="L192" s="68">
        <f t="shared" si="4"/>
        <v>7</v>
      </c>
      <c r="M192" s="60" t="s">
        <v>17</v>
      </c>
      <c r="N192" s="60">
        <v>7</v>
      </c>
      <c r="O192" s="68">
        <f t="shared" si="5"/>
        <v>7</v>
      </c>
      <c r="P192" s="60" t="s">
        <v>176</v>
      </c>
      <c r="Q192" s="62" t="s">
        <v>75</v>
      </c>
      <c r="R192" s="60"/>
      <c r="S192" s="60" t="s">
        <v>5</v>
      </c>
      <c r="T192" s="60" t="s">
        <v>161</v>
      </c>
    </row>
    <row r="193" spans="1:20" s="51" customFormat="1" x14ac:dyDescent="0.25">
      <c r="A193" s="51" t="str">
        <f>VLOOKUP(C193,Styles!$1:$1048576,5,FALSE)</f>
        <v>POLOS</v>
      </c>
      <c r="B193" s="51" t="str">
        <f>VLOOKUP(C193,Styles!$1:$1048576,4,FALSE)</f>
        <v>UNDER ARMOUR</v>
      </c>
      <c r="C193" s="59">
        <v>1283703</v>
      </c>
      <c r="D193" s="51">
        <f>VLOOKUP(C193,Styles!$1:$1048576,2,FALSE)</f>
        <v>1283703</v>
      </c>
      <c r="E193" s="51" t="str">
        <f>VLOOKUP(C193,Styles!$1:$1048576,10,FALSE)</f>
        <v>MEN'S UA TECH™ POLO</v>
      </c>
      <c r="F193" s="53" t="s">
        <v>508</v>
      </c>
      <c r="G193" s="60"/>
      <c r="H193" s="53" t="s">
        <v>123</v>
      </c>
      <c r="I193" s="53" t="s">
        <v>123</v>
      </c>
      <c r="J193" s="60" t="s">
        <v>17</v>
      </c>
      <c r="K193" s="60">
        <v>7</v>
      </c>
      <c r="L193" s="68">
        <f t="shared" si="4"/>
        <v>7</v>
      </c>
      <c r="M193" s="60" t="s">
        <v>17</v>
      </c>
      <c r="N193" s="60">
        <v>7</v>
      </c>
      <c r="O193" s="68">
        <f t="shared" si="5"/>
        <v>7</v>
      </c>
      <c r="P193" s="60" t="s">
        <v>176</v>
      </c>
      <c r="Q193" s="62" t="s">
        <v>83</v>
      </c>
      <c r="R193" s="60"/>
      <c r="S193" s="60" t="s">
        <v>174</v>
      </c>
      <c r="T193" s="60" t="s">
        <v>161</v>
      </c>
    </row>
    <row r="194" spans="1:20" s="51" customFormat="1" x14ac:dyDescent="0.25">
      <c r="A194" s="51" t="str">
        <f>VLOOKUP(C194,Styles!$1:$1048576,5,FALSE)</f>
        <v>POLOS</v>
      </c>
      <c r="B194" s="51" t="str">
        <f>VLOOKUP(C194,Styles!$1:$1048576,4,FALSE)</f>
        <v>UNDER ARMOUR</v>
      </c>
      <c r="C194" s="59">
        <v>1283703</v>
      </c>
      <c r="D194" s="51">
        <f>VLOOKUP(C194,Styles!$1:$1048576,2,FALSE)</f>
        <v>1283703</v>
      </c>
      <c r="E194" s="51" t="str">
        <f>VLOOKUP(C194,Styles!$1:$1048576,10,FALSE)</f>
        <v>MEN'S UA TECH™ POLO</v>
      </c>
      <c r="F194" s="53" t="s">
        <v>528</v>
      </c>
      <c r="G194" s="60"/>
      <c r="H194" s="53" t="s">
        <v>123</v>
      </c>
      <c r="I194" s="53" t="s">
        <v>123</v>
      </c>
      <c r="J194" s="60" t="s">
        <v>17</v>
      </c>
      <c r="K194" s="60">
        <v>7</v>
      </c>
      <c r="L194" s="68">
        <f t="shared" si="4"/>
        <v>7</v>
      </c>
      <c r="M194" s="60" t="s">
        <v>17</v>
      </c>
      <c r="N194" s="60">
        <v>7</v>
      </c>
      <c r="O194" s="68">
        <f t="shared" si="5"/>
        <v>7</v>
      </c>
      <c r="P194" s="60" t="s">
        <v>176</v>
      </c>
      <c r="Q194" s="62" t="s">
        <v>77</v>
      </c>
      <c r="R194" s="60"/>
      <c r="S194" s="60" t="s">
        <v>7</v>
      </c>
      <c r="T194" s="60" t="s">
        <v>161</v>
      </c>
    </row>
    <row r="195" spans="1:20" s="51" customFormat="1" x14ac:dyDescent="0.25">
      <c r="A195" s="51" t="str">
        <f>VLOOKUP(C195,Styles!$1:$1048576,5,FALSE)</f>
        <v>POLOS</v>
      </c>
      <c r="B195" s="51" t="str">
        <f>VLOOKUP(C195,Styles!$1:$1048576,4,FALSE)</f>
        <v>UNDER ARMOUR</v>
      </c>
      <c r="C195" s="60">
        <v>1283703</v>
      </c>
      <c r="D195" s="51">
        <f>VLOOKUP(C195,Styles!$1:$1048576,2,FALSE)</f>
        <v>1283703</v>
      </c>
      <c r="E195" s="51" t="str">
        <f>VLOOKUP(C195,Styles!$1:$1048576,10,FALSE)</f>
        <v>MEN'S UA TECH™ POLO</v>
      </c>
      <c r="F195" s="53" t="s">
        <v>529</v>
      </c>
      <c r="G195" s="60"/>
      <c r="H195" s="53" t="s">
        <v>35</v>
      </c>
      <c r="I195" s="53" t="s">
        <v>35</v>
      </c>
      <c r="J195" s="60" t="s">
        <v>17</v>
      </c>
      <c r="K195" s="60">
        <v>7</v>
      </c>
      <c r="L195" s="68" t="str">
        <f t="shared" ref="L195:L258" si="6">IF(OR(H195="ACTIVE",H195="NEW"),K195,"")</f>
        <v/>
      </c>
      <c r="M195" s="60" t="s">
        <v>17</v>
      </c>
      <c r="N195" s="60">
        <v>7</v>
      </c>
      <c r="O195" s="68" t="str">
        <f t="shared" ref="O195:O258" si="7">IF(OR(I195="ACTIVE",I195="NEW",),N195,"")</f>
        <v/>
      </c>
      <c r="P195" s="60"/>
      <c r="Q195" s="61" t="s">
        <v>100</v>
      </c>
      <c r="R195" s="60"/>
      <c r="S195" s="60" t="s">
        <v>73</v>
      </c>
      <c r="T195" s="60" t="s">
        <v>161</v>
      </c>
    </row>
    <row r="196" spans="1:20" s="51" customFormat="1" x14ac:dyDescent="0.25">
      <c r="A196" s="51" t="str">
        <f>VLOOKUP(C196,Styles!$1:$1048576,5,FALSE)</f>
        <v>POLOS</v>
      </c>
      <c r="B196" s="51" t="str">
        <f>VLOOKUP(C196,Styles!$1:$1048576,4,FALSE)</f>
        <v>UNDER ARMOUR</v>
      </c>
      <c r="C196" s="59">
        <v>1283703</v>
      </c>
      <c r="D196" s="51">
        <f>VLOOKUP(C196,Styles!$1:$1048576,2,FALSE)</f>
        <v>1283703</v>
      </c>
      <c r="E196" s="51" t="str">
        <f>VLOOKUP(C196,Styles!$1:$1048576,10,FALSE)</f>
        <v>MEN'S UA TECH™ POLO</v>
      </c>
      <c r="F196" s="53" t="s">
        <v>530</v>
      </c>
      <c r="G196" s="60"/>
      <c r="H196" s="53" t="s">
        <v>123</v>
      </c>
      <c r="I196" s="53" t="s">
        <v>123</v>
      </c>
      <c r="J196" s="60" t="s">
        <v>17</v>
      </c>
      <c r="K196" s="60">
        <v>7</v>
      </c>
      <c r="L196" s="68">
        <f t="shared" si="6"/>
        <v>7</v>
      </c>
      <c r="M196" s="60" t="s">
        <v>17</v>
      </c>
      <c r="N196" s="60">
        <v>7</v>
      </c>
      <c r="O196" s="68">
        <f t="shared" si="7"/>
        <v>7</v>
      </c>
      <c r="P196" s="60" t="s">
        <v>176</v>
      </c>
      <c r="Q196" s="62" t="s">
        <v>78</v>
      </c>
      <c r="R196" s="60"/>
      <c r="S196" s="60" t="s">
        <v>8</v>
      </c>
      <c r="T196" s="60" t="s">
        <v>161</v>
      </c>
    </row>
    <row r="197" spans="1:20" s="51" customFormat="1" x14ac:dyDescent="0.25">
      <c r="A197" s="51" t="str">
        <f>VLOOKUP(C197,Styles!$1:$1048576,5,FALSE)</f>
        <v>POLOS</v>
      </c>
      <c r="B197" s="51" t="str">
        <f>VLOOKUP(C197,Styles!$1:$1048576,4,FALSE)</f>
        <v>UNDER ARMOUR</v>
      </c>
      <c r="C197" s="59">
        <v>1283703</v>
      </c>
      <c r="D197" s="51">
        <f>VLOOKUP(C197,Styles!$1:$1048576,2,FALSE)</f>
        <v>1283703</v>
      </c>
      <c r="E197" s="51" t="str">
        <f>VLOOKUP(C197,Styles!$1:$1048576,10,FALSE)</f>
        <v>MEN'S UA TECH™ POLO</v>
      </c>
      <c r="F197" s="53" t="s">
        <v>221</v>
      </c>
      <c r="G197" s="60"/>
      <c r="H197" s="53" t="s">
        <v>123</v>
      </c>
      <c r="I197" s="53" t="s">
        <v>123</v>
      </c>
      <c r="J197" s="60" t="s">
        <v>17</v>
      </c>
      <c r="K197" s="60">
        <v>7</v>
      </c>
      <c r="L197" s="68">
        <f t="shared" si="6"/>
        <v>7</v>
      </c>
      <c r="M197" s="60" t="s">
        <v>17</v>
      </c>
      <c r="N197" s="60">
        <v>7</v>
      </c>
      <c r="O197" s="68">
        <f t="shared" si="7"/>
        <v>7</v>
      </c>
      <c r="P197" s="60" t="s">
        <v>176</v>
      </c>
      <c r="Q197" s="62" t="s">
        <v>79</v>
      </c>
      <c r="R197" s="60"/>
      <c r="S197" s="60" t="s">
        <v>27</v>
      </c>
      <c r="T197" s="60" t="s">
        <v>161</v>
      </c>
    </row>
    <row r="198" spans="1:20" s="51" customFormat="1" x14ac:dyDescent="0.25">
      <c r="A198" s="51" t="str">
        <f>VLOOKUP(C198,Styles!$1:$1048576,5,FALSE)</f>
        <v>POLOS</v>
      </c>
      <c r="B198" s="51" t="str">
        <f>VLOOKUP(C198,Styles!$1:$1048576,4,FALSE)</f>
        <v>UNDER ARMOUR</v>
      </c>
      <c r="C198" s="59">
        <v>1283703</v>
      </c>
      <c r="D198" s="51">
        <f>VLOOKUP(C198,Styles!$1:$1048576,2,FALSE)</f>
        <v>1283703</v>
      </c>
      <c r="E198" s="51" t="str">
        <f>VLOOKUP(C198,Styles!$1:$1048576,10,FALSE)</f>
        <v>MEN'S UA TECH™ POLO</v>
      </c>
      <c r="F198" s="53" t="s">
        <v>493</v>
      </c>
      <c r="G198" s="60"/>
      <c r="H198" s="53" t="s">
        <v>123</v>
      </c>
      <c r="I198" s="53" t="s">
        <v>123</v>
      </c>
      <c r="J198" s="60" t="s">
        <v>17</v>
      </c>
      <c r="K198" s="60">
        <v>7</v>
      </c>
      <c r="L198" s="68">
        <f t="shared" si="6"/>
        <v>7</v>
      </c>
      <c r="M198" s="60" t="s">
        <v>17</v>
      </c>
      <c r="N198" s="60">
        <v>7</v>
      </c>
      <c r="O198" s="68">
        <f t="shared" si="7"/>
        <v>7</v>
      </c>
      <c r="P198" s="60" t="s">
        <v>176</v>
      </c>
      <c r="Q198" s="62" t="s">
        <v>84</v>
      </c>
      <c r="R198" s="60"/>
      <c r="S198" s="60" t="s">
        <v>13</v>
      </c>
      <c r="T198" s="60" t="s">
        <v>161</v>
      </c>
    </row>
    <row r="199" spans="1:20" s="51" customFormat="1" x14ac:dyDescent="0.25">
      <c r="A199" s="51" t="str">
        <f>VLOOKUP(C199,Styles!$1:$1048576,5,FALSE)</f>
        <v>POLOS</v>
      </c>
      <c r="B199" s="51" t="str">
        <f>VLOOKUP(C199,Styles!$1:$1048576,4,FALSE)</f>
        <v>UNDER ARMOUR</v>
      </c>
      <c r="C199" s="59">
        <v>1283704</v>
      </c>
      <c r="D199" s="51">
        <f>VLOOKUP(C199,Styles!$1:$1048576,2,FALSE)</f>
        <v>1259425</v>
      </c>
      <c r="E199" s="51" t="str">
        <f>VLOOKUP(C199,Styles!$1:$1048576,10,FALSE)</f>
        <v>MEN'S UA TECH™ STRIPE POLO</v>
      </c>
      <c r="F199" s="53" t="s">
        <v>222</v>
      </c>
      <c r="G199" s="60"/>
      <c r="H199" s="53" t="s">
        <v>123</v>
      </c>
      <c r="I199" s="53" t="s">
        <v>123</v>
      </c>
      <c r="J199" s="60" t="s">
        <v>17</v>
      </c>
      <c r="K199" s="60">
        <v>7</v>
      </c>
      <c r="L199" s="68">
        <f t="shared" si="6"/>
        <v>7</v>
      </c>
      <c r="M199" s="60" t="s">
        <v>17</v>
      </c>
      <c r="N199" s="60">
        <v>7</v>
      </c>
      <c r="O199" s="68">
        <f t="shared" si="7"/>
        <v>7</v>
      </c>
      <c r="P199" s="60" t="s">
        <v>176</v>
      </c>
      <c r="Q199" s="62" t="s">
        <v>83</v>
      </c>
      <c r="R199" s="60"/>
      <c r="S199" s="60" t="s">
        <v>174</v>
      </c>
      <c r="T199" s="60" t="s">
        <v>161</v>
      </c>
    </row>
    <row r="200" spans="1:20" s="51" customFormat="1" x14ac:dyDescent="0.25">
      <c r="A200" s="51" t="str">
        <f>VLOOKUP(C200,Styles!$1:$1048576,5,FALSE)</f>
        <v>POLOS</v>
      </c>
      <c r="B200" s="51" t="str">
        <f>VLOOKUP(C200,Styles!$1:$1048576,4,FALSE)</f>
        <v>UNDER ARMOUR</v>
      </c>
      <c r="C200" s="59">
        <v>1283704</v>
      </c>
      <c r="D200" s="51">
        <f>VLOOKUP(C200,Styles!$1:$1048576,2,FALSE)</f>
        <v>1259425</v>
      </c>
      <c r="E200" s="51" t="str">
        <f>VLOOKUP(C200,Styles!$1:$1048576,10,FALSE)</f>
        <v>MEN'S UA TECH™ STRIPE POLO</v>
      </c>
      <c r="F200" s="53" t="s">
        <v>223</v>
      </c>
      <c r="G200" s="60"/>
      <c r="H200" s="53" t="s">
        <v>35</v>
      </c>
      <c r="I200" s="53" t="s">
        <v>35</v>
      </c>
      <c r="J200" s="60" t="s">
        <v>17</v>
      </c>
      <c r="K200" s="60">
        <v>7</v>
      </c>
      <c r="L200" s="68" t="str">
        <f t="shared" si="6"/>
        <v/>
      </c>
      <c r="M200" s="60" t="s">
        <v>17</v>
      </c>
      <c r="N200" s="60">
        <v>7</v>
      </c>
      <c r="O200" s="68" t="str">
        <f t="shared" si="7"/>
        <v/>
      </c>
      <c r="P200" s="60" t="s">
        <v>176</v>
      </c>
      <c r="Q200" s="61" t="s">
        <v>93</v>
      </c>
      <c r="R200" s="60"/>
      <c r="S200" s="60" t="s">
        <v>28</v>
      </c>
      <c r="T200" s="60" t="s">
        <v>161</v>
      </c>
    </row>
    <row r="201" spans="1:20" s="51" customFormat="1" x14ac:dyDescent="0.25">
      <c r="A201" s="51" t="str">
        <f>VLOOKUP(C201,Styles!$1:$1048576,5,FALSE)</f>
        <v>POLOS</v>
      </c>
      <c r="B201" s="51" t="str">
        <f>VLOOKUP(C201,Styles!$1:$1048576,4,FALSE)</f>
        <v>UNDER ARMOUR</v>
      </c>
      <c r="C201" s="59">
        <v>1283704</v>
      </c>
      <c r="D201" s="51">
        <f>VLOOKUP(C201,Styles!$1:$1048576,2,FALSE)</f>
        <v>1259425</v>
      </c>
      <c r="E201" s="51" t="str">
        <f>VLOOKUP(C201,Styles!$1:$1048576,10,FALSE)</f>
        <v>MEN'S UA TECH™ STRIPE POLO</v>
      </c>
      <c r="F201" s="53" t="s">
        <v>224</v>
      </c>
      <c r="G201" s="60"/>
      <c r="H201" s="53" t="s">
        <v>123</v>
      </c>
      <c r="I201" s="53" t="s">
        <v>123</v>
      </c>
      <c r="J201" s="60" t="s">
        <v>17</v>
      </c>
      <c r="K201" s="60">
        <v>7</v>
      </c>
      <c r="L201" s="68">
        <f t="shared" si="6"/>
        <v>7</v>
      </c>
      <c r="M201" s="60" t="s">
        <v>17</v>
      </c>
      <c r="N201" s="60">
        <v>7</v>
      </c>
      <c r="O201" s="68">
        <f t="shared" si="7"/>
        <v>7</v>
      </c>
      <c r="P201" s="60" t="s">
        <v>176</v>
      </c>
      <c r="Q201" s="62" t="s">
        <v>79</v>
      </c>
      <c r="R201" s="60"/>
      <c r="S201" s="60" t="s">
        <v>9</v>
      </c>
      <c r="T201" s="60" t="s">
        <v>161</v>
      </c>
    </row>
    <row r="202" spans="1:20" s="51" customFormat="1" x14ac:dyDescent="0.25">
      <c r="A202" s="51" t="str">
        <f>VLOOKUP(C202,Styles!$1:$1048576,5,FALSE)</f>
        <v>POLOS</v>
      </c>
      <c r="B202" s="51" t="str">
        <f>VLOOKUP(C202,Styles!$1:$1048576,4,FALSE)</f>
        <v>UNDER ARMOUR</v>
      </c>
      <c r="C202" s="59">
        <v>1283704</v>
      </c>
      <c r="D202" s="51">
        <f>VLOOKUP(C202,Styles!$1:$1048576,2,FALSE)</f>
        <v>1259425</v>
      </c>
      <c r="E202" s="51" t="str">
        <f>VLOOKUP(C202,Styles!$1:$1048576,10,FALSE)</f>
        <v>MEN'S UA TECH™ STRIPE POLO</v>
      </c>
      <c r="F202" s="53" t="s">
        <v>225</v>
      </c>
      <c r="G202" s="60"/>
      <c r="H202" s="53" t="s">
        <v>123</v>
      </c>
      <c r="I202" s="53" t="s">
        <v>123</v>
      </c>
      <c r="J202" s="60" t="s">
        <v>17</v>
      </c>
      <c r="K202" s="60">
        <v>7</v>
      </c>
      <c r="L202" s="68">
        <f t="shared" si="6"/>
        <v>7</v>
      </c>
      <c r="M202" s="60" t="s">
        <v>17</v>
      </c>
      <c r="N202" s="60">
        <v>7</v>
      </c>
      <c r="O202" s="68">
        <f t="shared" si="7"/>
        <v>7</v>
      </c>
      <c r="P202" s="60" t="s">
        <v>176</v>
      </c>
      <c r="Q202" s="62" t="s">
        <v>84</v>
      </c>
      <c r="R202" s="60"/>
      <c r="S202" s="60" t="s">
        <v>13</v>
      </c>
      <c r="T202" s="60" t="s">
        <v>161</v>
      </c>
    </row>
    <row r="203" spans="1:20" s="51" customFormat="1" x14ac:dyDescent="0.25">
      <c r="A203" s="51" t="str">
        <f>VLOOKUP(C203,Styles!$1:$1048576,5,FALSE)</f>
        <v>POLOS</v>
      </c>
      <c r="B203" s="51" t="str">
        <f>VLOOKUP(C203,Styles!$1:$1048576,4,FALSE)</f>
        <v>UNDER ARMOUR</v>
      </c>
      <c r="C203" s="59">
        <v>1283705</v>
      </c>
      <c r="D203" s="51">
        <f>VLOOKUP(C203,Styles!$1:$1048576,2,FALSE)</f>
        <v>1283705</v>
      </c>
      <c r="E203" s="51" t="str">
        <f>VLOOKUP(C203,Styles!$1:$1048576,10,FALSE)</f>
        <v>MEN'S UA PLAYOFF POLO</v>
      </c>
      <c r="F203" s="53" t="s">
        <v>226</v>
      </c>
      <c r="G203" s="60"/>
      <c r="H203" s="60" t="s">
        <v>35</v>
      </c>
      <c r="I203" s="60" t="s">
        <v>35</v>
      </c>
      <c r="J203" s="60" t="s">
        <v>17</v>
      </c>
      <c r="K203" s="60">
        <v>7</v>
      </c>
      <c r="L203" s="68" t="str">
        <f t="shared" si="6"/>
        <v/>
      </c>
      <c r="M203" s="60" t="s">
        <v>17</v>
      </c>
      <c r="N203" s="60">
        <v>7</v>
      </c>
      <c r="O203" s="68" t="str">
        <f t="shared" si="7"/>
        <v/>
      </c>
      <c r="P203" s="60" t="s">
        <v>176</v>
      </c>
      <c r="Q203" s="61" t="s">
        <v>94</v>
      </c>
      <c r="R203" s="60"/>
      <c r="S203" s="60" t="s">
        <v>29</v>
      </c>
      <c r="T203" s="53" t="s">
        <v>160</v>
      </c>
    </row>
    <row r="204" spans="1:20" s="51" customFormat="1" x14ac:dyDescent="0.25">
      <c r="A204" s="51" t="str">
        <f>VLOOKUP(C204,Styles!$1:$1048576,5,FALSE)</f>
        <v>POLOS</v>
      </c>
      <c r="B204" s="51" t="str">
        <f>VLOOKUP(C204,Styles!$1:$1048576,4,FALSE)</f>
        <v>UNDER ARMOUR</v>
      </c>
      <c r="C204" s="59">
        <v>1283705</v>
      </c>
      <c r="D204" s="51">
        <f>VLOOKUP(C204,Styles!$1:$1048576,2,FALSE)</f>
        <v>1283705</v>
      </c>
      <c r="E204" s="51" t="str">
        <f>VLOOKUP(C204,Styles!$1:$1048576,10,FALSE)</f>
        <v>MEN'S UA PLAYOFF POLO</v>
      </c>
      <c r="F204" s="53" t="s">
        <v>227</v>
      </c>
      <c r="G204" s="60"/>
      <c r="H204" s="60" t="s">
        <v>35</v>
      </c>
      <c r="I204" s="60" t="s">
        <v>35</v>
      </c>
      <c r="J204" s="60" t="s">
        <v>17</v>
      </c>
      <c r="K204" s="60">
        <v>7</v>
      </c>
      <c r="L204" s="68" t="str">
        <f t="shared" si="6"/>
        <v/>
      </c>
      <c r="M204" s="60" t="s">
        <v>17</v>
      </c>
      <c r="N204" s="60">
        <v>7</v>
      </c>
      <c r="O204" s="68" t="str">
        <f t="shared" si="7"/>
        <v/>
      </c>
      <c r="P204" s="60" t="s">
        <v>176</v>
      </c>
      <c r="Q204" s="61" t="s">
        <v>95</v>
      </c>
      <c r="R204" s="60"/>
      <c r="S204" s="60" t="s">
        <v>30</v>
      </c>
      <c r="T204" s="53" t="s">
        <v>160</v>
      </c>
    </row>
    <row r="205" spans="1:20" s="51" customFormat="1" x14ac:dyDescent="0.25">
      <c r="A205" s="51" t="str">
        <f>VLOOKUP(C205,Styles!$1:$1048576,5,FALSE)</f>
        <v>POLOS</v>
      </c>
      <c r="B205" s="51" t="str">
        <f>VLOOKUP(C205,Styles!$1:$1048576,4,FALSE)</f>
        <v>UNDER ARMOUR</v>
      </c>
      <c r="C205" s="60">
        <v>1283705</v>
      </c>
      <c r="D205" s="51">
        <f>VLOOKUP(C205,Styles!$1:$1048576,2,FALSE)</f>
        <v>1283705</v>
      </c>
      <c r="E205" s="51" t="str">
        <f>VLOOKUP(C205,Styles!$1:$1048576,10,FALSE)</f>
        <v>MEN'S UA PLAYOFF POLO</v>
      </c>
      <c r="F205" s="60" t="s">
        <v>534</v>
      </c>
      <c r="G205" s="60" t="s">
        <v>361</v>
      </c>
      <c r="H205" s="60" t="s">
        <v>35</v>
      </c>
      <c r="I205" s="60" t="s">
        <v>35</v>
      </c>
      <c r="J205" s="60" t="s">
        <v>17</v>
      </c>
      <c r="K205" s="60">
        <v>7</v>
      </c>
      <c r="L205" s="68" t="str">
        <f t="shared" si="6"/>
        <v/>
      </c>
      <c r="M205" s="60" t="s">
        <v>17</v>
      </c>
      <c r="N205" s="60">
        <v>7</v>
      </c>
      <c r="O205" s="68" t="str">
        <f t="shared" si="7"/>
        <v/>
      </c>
      <c r="P205" s="60"/>
      <c r="Q205" s="60" t="s">
        <v>399</v>
      </c>
      <c r="R205" s="60" t="s">
        <v>399</v>
      </c>
      <c r="S205" s="60" t="s">
        <v>19</v>
      </c>
      <c r="T205" s="53" t="s">
        <v>467</v>
      </c>
    </row>
    <row r="206" spans="1:20" s="51" customFormat="1" x14ac:dyDescent="0.25">
      <c r="A206" s="51" t="str">
        <f>VLOOKUP(C206,Styles!$1:$1048576,5,FALSE)</f>
        <v>POLOS</v>
      </c>
      <c r="B206" s="51" t="str">
        <f>VLOOKUP(C206,Styles!$1:$1048576,4,FALSE)</f>
        <v>UNDER ARMOUR</v>
      </c>
      <c r="C206" s="60">
        <v>1283705</v>
      </c>
      <c r="D206" s="51">
        <f>VLOOKUP(C206,Styles!$1:$1048576,2,FALSE)</f>
        <v>1283705</v>
      </c>
      <c r="E206" s="51" t="str">
        <f>VLOOKUP(C206,Styles!$1:$1048576,10,FALSE)</f>
        <v>MEN'S UA PLAYOFF POLO</v>
      </c>
      <c r="F206" s="60" t="s">
        <v>535</v>
      </c>
      <c r="G206" s="60" t="s">
        <v>356</v>
      </c>
      <c r="H206" s="60" t="s">
        <v>35</v>
      </c>
      <c r="I206" s="60" t="s">
        <v>35</v>
      </c>
      <c r="J206" s="60" t="s">
        <v>17</v>
      </c>
      <c r="K206" s="60">
        <v>7</v>
      </c>
      <c r="L206" s="68" t="str">
        <f t="shared" si="6"/>
        <v/>
      </c>
      <c r="M206" s="60" t="s">
        <v>17</v>
      </c>
      <c r="N206" s="60">
        <v>7</v>
      </c>
      <c r="O206" s="68" t="str">
        <f t="shared" si="7"/>
        <v/>
      </c>
      <c r="P206" s="60"/>
      <c r="Q206" s="60" t="s">
        <v>396</v>
      </c>
      <c r="R206" s="60" t="s">
        <v>396</v>
      </c>
      <c r="S206" s="60" t="s">
        <v>14</v>
      </c>
      <c r="T206" s="53" t="s">
        <v>467</v>
      </c>
    </row>
    <row r="207" spans="1:20" s="51" customFormat="1" x14ac:dyDescent="0.25">
      <c r="A207" s="51" t="str">
        <f>VLOOKUP(C207,Styles!$1:$1048576,5,FALSE)</f>
        <v>POLOS</v>
      </c>
      <c r="B207" s="51" t="str">
        <f>VLOOKUP(C207,Styles!$1:$1048576,4,FALSE)</f>
        <v>UNDER ARMOUR</v>
      </c>
      <c r="C207" s="60">
        <v>1283705</v>
      </c>
      <c r="D207" s="51">
        <f>VLOOKUP(C207,Styles!$1:$1048576,2,FALSE)</f>
        <v>1283705</v>
      </c>
      <c r="E207" s="51" t="str">
        <f>VLOOKUP(C207,Styles!$1:$1048576,10,FALSE)</f>
        <v>MEN'S UA PLAYOFF POLO</v>
      </c>
      <c r="F207" s="60" t="s">
        <v>536</v>
      </c>
      <c r="G207" s="60" t="s">
        <v>365</v>
      </c>
      <c r="H207" s="60" t="s">
        <v>35</v>
      </c>
      <c r="I207" s="60" t="s">
        <v>35</v>
      </c>
      <c r="J207" s="60" t="s">
        <v>17</v>
      </c>
      <c r="K207" s="60">
        <v>7</v>
      </c>
      <c r="L207" s="68" t="str">
        <f t="shared" si="6"/>
        <v/>
      </c>
      <c r="M207" s="60" t="s">
        <v>17</v>
      </c>
      <c r="N207" s="60">
        <v>7</v>
      </c>
      <c r="O207" s="68" t="str">
        <f t="shared" si="7"/>
        <v/>
      </c>
      <c r="P207" s="60"/>
      <c r="Q207" s="60" t="s">
        <v>397</v>
      </c>
      <c r="R207" s="60" t="s">
        <v>397</v>
      </c>
      <c r="S207" s="60" t="s">
        <v>398</v>
      </c>
      <c r="T207" s="53" t="s">
        <v>467</v>
      </c>
    </row>
    <row r="208" spans="1:20" s="51" customFormat="1" x14ac:dyDescent="0.25">
      <c r="A208" s="51" t="str">
        <f>VLOOKUP(C208,Styles!$1:$1048576,5,FALSE)</f>
        <v>POLOS</v>
      </c>
      <c r="B208" s="51" t="str">
        <f>VLOOKUP(C208,Styles!$1:$1048576,4,FALSE)</f>
        <v>UNDER ARMOUR</v>
      </c>
      <c r="C208" s="59">
        <v>1283705</v>
      </c>
      <c r="D208" s="51">
        <f>VLOOKUP(C208,Styles!$1:$1048576,2,FALSE)</f>
        <v>1283705</v>
      </c>
      <c r="E208" s="51" t="str">
        <f>VLOOKUP(C208,Styles!$1:$1048576,10,FALSE)</f>
        <v>MEN'S UA PLAYOFF POLO</v>
      </c>
      <c r="F208" s="53" t="s">
        <v>228</v>
      </c>
      <c r="G208" s="60"/>
      <c r="H208" s="60" t="s">
        <v>35</v>
      </c>
      <c r="I208" s="60" t="s">
        <v>35</v>
      </c>
      <c r="J208" s="60" t="s">
        <v>17</v>
      </c>
      <c r="K208" s="60">
        <v>7</v>
      </c>
      <c r="L208" s="68" t="str">
        <f t="shared" si="6"/>
        <v/>
      </c>
      <c r="M208" s="60" t="s">
        <v>17</v>
      </c>
      <c r="N208" s="60">
        <v>7</v>
      </c>
      <c r="O208" s="68" t="str">
        <f t="shared" si="7"/>
        <v/>
      </c>
      <c r="P208" s="60" t="s">
        <v>176</v>
      </c>
      <c r="Q208" s="61" t="s">
        <v>96</v>
      </c>
      <c r="R208" s="60"/>
      <c r="S208" s="60" t="s">
        <v>177</v>
      </c>
      <c r="T208" s="53" t="s">
        <v>160</v>
      </c>
    </row>
    <row r="209" spans="1:20" s="51" customFormat="1" x14ac:dyDescent="0.25">
      <c r="A209" s="51" t="str">
        <f>VLOOKUP(C209,Styles!$1:$1048576,5,FALSE)</f>
        <v>POLOS</v>
      </c>
      <c r="B209" s="51" t="str">
        <f>VLOOKUP(C209,Styles!$1:$1048576,4,FALSE)</f>
        <v>UNDER ARMOUR</v>
      </c>
      <c r="C209" s="59">
        <v>1283705</v>
      </c>
      <c r="D209" s="51">
        <f>VLOOKUP(C209,Styles!$1:$1048576,2,FALSE)</f>
        <v>1283705</v>
      </c>
      <c r="E209" s="51" t="str">
        <f>VLOOKUP(C209,Styles!$1:$1048576,10,FALSE)</f>
        <v>MEN'S UA PLAYOFF POLO</v>
      </c>
      <c r="F209" s="53" t="s">
        <v>229</v>
      </c>
      <c r="G209" s="60"/>
      <c r="H209" s="60" t="s">
        <v>35</v>
      </c>
      <c r="I209" s="60" t="s">
        <v>35</v>
      </c>
      <c r="J209" s="60" t="s">
        <v>17</v>
      </c>
      <c r="K209" s="60">
        <v>7</v>
      </c>
      <c r="L209" s="68" t="str">
        <f t="shared" si="6"/>
        <v/>
      </c>
      <c r="M209" s="60" t="s">
        <v>17</v>
      </c>
      <c r="N209" s="60">
        <v>7</v>
      </c>
      <c r="O209" s="68" t="str">
        <f t="shared" si="7"/>
        <v/>
      </c>
      <c r="P209" s="60" t="s">
        <v>176</v>
      </c>
      <c r="Q209" s="62"/>
      <c r="R209" s="60"/>
      <c r="S209" s="60" t="s">
        <v>10</v>
      </c>
      <c r="T209" s="53" t="s">
        <v>160</v>
      </c>
    </row>
    <row r="210" spans="1:20" s="51" customFormat="1" x14ac:dyDescent="0.25">
      <c r="A210" s="51" t="str">
        <f>VLOOKUP(C210,Styles!$1:$1048576,5,FALSE)</f>
        <v>POLOS</v>
      </c>
      <c r="B210" s="51" t="str">
        <f>VLOOKUP(C210,Styles!$1:$1048576,4,FALSE)</f>
        <v>UNDER ARMOUR</v>
      </c>
      <c r="C210" s="59">
        <v>1283706</v>
      </c>
      <c r="D210" s="51">
        <f>VLOOKUP(C210,Styles!$1:$1048576,2,FALSE)</f>
        <v>1270402</v>
      </c>
      <c r="E210" s="51" t="str">
        <f>VLOOKUP(C210,Styles!$1:$1048576,10,FALSE)</f>
        <v>MEN'S UA PLAYOFF STRIPE POLO</v>
      </c>
      <c r="F210" s="53" t="s">
        <v>230</v>
      </c>
      <c r="G210" s="60"/>
      <c r="H210" s="60" t="s">
        <v>35</v>
      </c>
      <c r="I210" s="60" t="s">
        <v>35</v>
      </c>
      <c r="J210" s="60" t="s">
        <v>17</v>
      </c>
      <c r="K210" s="60">
        <v>7</v>
      </c>
      <c r="L210" s="68" t="str">
        <f t="shared" si="6"/>
        <v/>
      </c>
      <c r="M210" s="60" t="s">
        <v>17</v>
      </c>
      <c r="N210" s="60">
        <v>7</v>
      </c>
      <c r="O210" s="68" t="str">
        <f t="shared" si="7"/>
        <v/>
      </c>
      <c r="P210" s="60" t="s">
        <v>176</v>
      </c>
      <c r="Q210" s="62" t="s">
        <v>75</v>
      </c>
      <c r="R210" s="60"/>
      <c r="S210" s="60" t="s">
        <v>5</v>
      </c>
      <c r="T210" s="53" t="s">
        <v>160</v>
      </c>
    </row>
    <row r="211" spans="1:20" s="51" customFormat="1" x14ac:dyDescent="0.25">
      <c r="A211" s="51" t="str">
        <f>VLOOKUP(C211,Styles!$1:$1048576,5,FALSE)</f>
        <v>POLOS</v>
      </c>
      <c r="B211" s="51" t="str">
        <f>VLOOKUP(C211,Styles!$1:$1048576,4,FALSE)</f>
        <v>UNDER ARMOUR</v>
      </c>
      <c r="C211" s="59">
        <v>1283706</v>
      </c>
      <c r="D211" s="51">
        <f>VLOOKUP(C211,Styles!$1:$1048576,2,FALSE)</f>
        <v>1270402</v>
      </c>
      <c r="E211" s="51" t="str">
        <f>VLOOKUP(C211,Styles!$1:$1048576,10,FALSE)</f>
        <v>MEN'S UA PLAYOFF STRIPE POLO</v>
      </c>
      <c r="F211" s="53" t="s">
        <v>231</v>
      </c>
      <c r="G211" s="60"/>
      <c r="H211" s="60" t="s">
        <v>35</v>
      </c>
      <c r="I211" s="60" t="s">
        <v>35</v>
      </c>
      <c r="J211" s="60" t="s">
        <v>17</v>
      </c>
      <c r="K211" s="60">
        <v>7</v>
      </c>
      <c r="L211" s="68" t="str">
        <f t="shared" si="6"/>
        <v/>
      </c>
      <c r="M211" s="60" t="s">
        <v>17</v>
      </c>
      <c r="N211" s="60">
        <v>7</v>
      </c>
      <c r="O211" s="68" t="str">
        <f t="shared" si="7"/>
        <v/>
      </c>
      <c r="P211" s="60" t="s">
        <v>176</v>
      </c>
      <c r="Q211" s="62" t="s">
        <v>77</v>
      </c>
      <c r="R211" s="60"/>
      <c r="S211" s="60" t="s">
        <v>7</v>
      </c>
      <c r="T211" s="53" t="s">
        <v>160</v>
      </c>
    </row>
    <row r="212" spans="1:20" s="51" customFormat="1" x14ac:dyDescent="0.25">
      <c r="A212" s="51" t="str">
        <f>VLOOKUP(C212,Styles!$1:$1048576,5,FALSE)</f>
        <v>POLOS</v>
      </c>
      <c r="B212" s="51" t="str">
        <f>VLOOKUP(C212,Styles!$1:$1048576,4,FALSE)</f>
        <v>UNDER ARMOUR</v>
      </c>
      <c r="C212" s="59">
        <v>1283706</v>
      </c>
      <c r="D212" s="51">
        <f>VLOOKUP(C212,Styles!$1:$1048576,2,FALSE)</f>
        <v>1270402</v>
      </c>
      <c r="E212" s="51" t="str">
        <f>VLOOKUP(C212,Styles!$1:$1048576,10,FALSE)</f>
        <v>MEN'S UA PLAYOFF STRIPE POLO</v>
      </c>
      <c r="F212" s="53" t="s">
        <v>232</v>
      </c>
      <c r="G212" s="60"/>
      <c r="H212" s="60" t="s">
        <v>35</v>
      </c>
      <c r="I212" s="60" t="s">
        <v>35</v>
      </c>
      <c r="J212" s="60" t="s">
        <v>17</v>
      </c>
      <c r="K212" s="60">
        <v>7</v>
      </c>
      <c r="L212" s="68" t="str">
        <f t="shared" si="6"/>
        <v/>
      </c>
      <c r="M212" s="60" t="s">
        <v>17</v>
      </c>
      <c r="N212" s="60">
        <v>7</v>
      </c>
      <c r="O212" s="68" t="str">
        <f t="shared" si="7"/>
        <v/>
      </c>
      <c r="P212" s="60" t="s">
        <v>176</v>
      </c>
      <c r="Q212" s="62" t="s">
        <v>78</v>
      </c>
      <c r="R212" s="60"/>
      <c r="S212" s="60" t="s">
        <v>8</v>
      </c>
      <c r="T212" s="53" t="s">
        <v>160</v>
      </c>
    </row>
    <row r="213" spans="1:20" s="51" customFormat="1" x14ac:dyDescent="0.25">
      <c r="A213" s="51" t="str">
        <f>VLOOKUP(C213,Styles!$1:$1048576,5,FALSE)</f>
        <v>POLOS</v>
      </c>
      <c r="B213" s="51" t="str">
        <f>VLOOKUP(C213,Styles!$1:$1048576,4,FALSE)</f>
        <v>UNDER ARMOUR</v>
      </c>
      <c r="C213" s="59">
        <v>1283706</v>
      </c>
      <c r="D213" s="51">
        <f>VLOOKUP(C213,Styles!$1:$1048576,2,FALSE)</f>
        <v>1270402</v>
      </c>
      <c r="E213" s="51" t="str">
        <f>VLOOKUP(C213,Styles!$1:$1048576,10,FALSE)</f>
        <v>MEN'S UA PLAYOFF STRIPE POLO</v>
      </c>
      <c r="F213" s="53" t="s">
        <v>233</v>
      </c>
      <c r="G213" s="60"/>
      <c r="H213" s="60" t="s">
        <v>35</v>
      </c>
      <c r="I213" s="60" t="s">
        <v>35</v>
      </c>
      <c r="J213" s="60" t="s">
        <v>17</v>
      </c>
      <c r="K213" s="60">
        <v>7</v>
      </c>
      <c r="L213" s="68" t="str">
        <f t="shared" si="6"/>
        <v/>
      </c>
      <c r="M213" s="60" t="s">
        <v>17</v>
      </c>
      <c r="N213" s="60">
        <v>7</v>
      </c>
      <c r="O213" s="68" t="str">
        <f t="shared" si="7"/>
        <v/>
      </c>
      <c r="P213" s="60" t="s">
        <v>176</v>
      </c>
      <c r="Q213" s="62" t="s">
        <v>84</v>
      </c>
      <c r="R213" s="60"/>
      <c r="S213" s="60" t="s">
        <v>13</v>
      </c>
      <c r="T213" s="53" t="s">
        <v>160</v>
      </c>
    </row>
    <row r="214" spans="1:20" s="51" customFormat="1" x14ac:dyDescent="0.25">
      <c r="A214" s="51" t="str">
        <f>VLOOKUP(C214,Styles!$1:$1048576,5,FALSE)</f>
        <v>POLOS</v>
      </c>
      <c r="B214" s="51" t="str">
        <f>VLOOKUP(C214,Styles!$1:$1048576,4,FALSE)</f>
        <v>UNDER ARMOUR</v>
      </c>
      <c r="C214" s="59">
        <v>1283707</v>
      </c>
      <c r="D214" s="51">
        <f>VLOOKUP(C214,Styles!$1:$1048576,2,FALSE)</f>
        <v>1283707</v>
      </c>
      <c r="E214" s="51" t="str">
        <f>VLOOKUP(C214,Styles!$1:$1048576,10,FALSE)</f>
        <v>MEN'S UA COLDBLACK® ADDRESS POLO</v>
      </c>
      <c r="F214" s="53" t="s">
        <v>234</v>
      </c>
      <c r="G214" s="60"/>
      <c r="H214" s="60" t="s">
        <v>322</v>
      </c>
      <c r="I214" s="60" t="s">
        <v>323</v>
      </c>
      <c r="J214" s="60" t="s">
        <v>17</v>
      </c>
      <c r="K214" s="60">
        <v>7</v>
      </c>
      <c r="L214" s="68" t="str">
        <f t="shared" si="6"/>
        <v/>
      </c>
      <c r="M214" s="60" t="s">
        <v>17</v>
      </c>
      <c r="N214" s="60">
        <v>7</v>
      </c>
      <c r="O214" s="68" t="str">
        <f t="shared" si="7"/>
        <v/>
      </c>
      <c r="P214" s="60" t="s">
        <v>176</v>
      </c>
      <c r="Q214" s="62" t="s">
        <v>75</v>
      </c>
      <c r="R214" s="60"/>
      <c r="S214" s="60" t="s">
        <v>5</v>
      </c>
      <c r="T214" s="53" t="s">
        <v>160</v>
      </c>
    </row>
    <row r="215" spans="1:20" s="51" customFormat="1" x14ac:dyDescent="0.25">
      <c r="A215" s="51" t="str">
        <f>VLOOKUP(C215,Styles!$1:$1048576,5,FALSE)</f>
        <v>POLOS</v>
      </c>
      <c r="B215" s="51" t="str">
        <f>VLOOKUP(C215,Styles!$1:$1048576,4,FALSE)</f>
        <v>UNDER ARMOUR</v>
      </c>
      <c r="C215" s="59">
        <v>1283707</v>
      </c>
      <c r="D215" s="51">
        <f>VLOOKUP(C215,Styles!$1:$1048576,2,FALSE)</f>
        <v>1283707</v>
      </c>
      <c r="E215" s="51" t="str">
        <f>VLOOKUP(C215,Styles!$1:$1048576,10,FALSE)</f>
        <v>MEN'S UA COLDBLACK® ADDRESS POLO</v>
      </c>
      <c r="F215" s="53" t="s">
        <v>235</v>
      </c>
      <c r="G215" s="60"/>
      <c r="H215" s="60" t="s">
        <v>35</v>
      </c>
      <c r="I215" s="60" t="s">
        <v>323</v>
      </c>
      <c r="J215" s="60" t="s">
        <v>17</v>
      </c>
      <c r="K215" s="60">
        <v>7</v>
      </c>
      <c r="L215" s="68" t="str">
        <f t="shared" si="6"/>
        <v/>
      </c>
      <c r="M215" s="60" t="s">
        <v>17</v>
      </c>
      <c r="N215" s="60">
        <v>7</v>
      </c>
      <c r="O215" s="68" t="str">
        <f t="shared" si="7"/>
        <v/>
      </c>
      <c r="P215" s="60" t="s">
        <v>176</v>
      </c>
      <c r="Q215" s="61" t="s">
        <v>80</v>
      </c>
      <c r="R215" s="60"/>
      <c r="S215" s="60" t="s">
        <v>10</v>
      </c>
      <c r="T215" s="53" t="s">
        <v>160</v>
      </c>
    </row>
    <row r="216" spans="1:20" s="51" customFormat="1" x14ac:dyDescent="0.25">
      <c r="A216" s="51" t="str">
        <f>VLOOKUP(C216,Styles!$1:$1048576,5,FALSE)</f>
        <v>POLOS</v>
      </c>
      <c r="B216" s="51" t="str">
        <f>VLOOKUP(C216,Styles!$1:$1048576,4,FALSE)</f>
        <v>UNDER ARMOUR</v>
      </c>
      <c r="C216" s="59">
        <v>1283707</v>
      </c>
      <c r="D216" s="51">
        <f>VLOOKUP(C216,Styles!$1:$1048576,2,FALSE)</f>
        <v>1283707</v>
      </c>
      <c r="E216" s="51" t="str">
        <f>VLOOKUP(C216,Styles!$1:$1048576,10,FALSE)</f>
        <v>MEN'S UA COLDBLACK® ADDRESS POLO</v>
      </c>
      <c r="F216" s="53" t="s">
        <v>236</v>
      </c>
      <c r="G216" s="60"/>
      <c r="H216" s="60" t="s">
        <v>35</v>
      </c>
      <c r="I216" s="60" t="s">
        <v>323</v>
      </c>
      <c r="J216" s="60" t="s">
        <v>17</v>
      </c>
      <c r="K216" s="60">
        <v>7</v>
      </c>
      <c r="L216" s="68" t="str">
        <f t="shared" si="6"/>
        <v/>
      </c>
      <c r="M216" s="60" t="s">
        <v>17</v>
      </c>
      <c r="N216" s="60">
        <v>7</v>
      </c>
      <c r="O216" s="68" t="str">
        <f t="shared" si="7"/>
        <v/>
      </c>
      <c r="P216" s="60" t="s">
        <v>176</v>
      </c>
      <c r="Q216" s="62" t="s">
        <v>84</v>
      </c>
      <c r="R216" s="60"/>
      <c r="S216" s="60" t="s">
        <v>13</v>
      </c>
      <c r="T216" s="53" t="s">
        <v>160</v>
      </c>
    </row>
    <row r="217" spans="1:20" s="51" customFormat="1" x14ac:dyDescent="0.25">
      <c r="A217" s="51" t="str">
        <f>VLOOKUP(C217,Styles!$1:$1048576,5,FALSE)</f>
        <v>POLOS</v>
      </c>
      <c r="B217" s="51" t="str">
        <f>VLOOKUP(C217,Styles!$1:$1048576,4,FALSE)</f>
        <v>UNDER ARMOUR</v>
      </c>
      <c r="C217" s="59">
        <v>1283708</v>
      </c>
      <c r="D217" s="51">
        <f>VLOOKUP(C217,Styles!$1:$1048576,2,FALSE)</f>
        <v>1261962</v>
      </c>
      <c r="E217" s="51" t="str">
        <f>VLOOKUP(C217,Styles!$1:$1048576,10,FALSE)</f>
        <v>MEN'S UA PERFORMANCE LONG-SLEEVE POLO</v>
      </c>
      <c r="F217" s="53" t="s">
        <v>488</v>
      </c>
      <c r="G217" s="60"/>
      <c r="H217" s="60" t="s">
        <v>35</v>
      </c>
      <c r="I217" s="60" t="s">
        <v>35</v>
      </c>
      <c r="J217" s="60" t="s">
        <v>17</v>
      </c>
      <c r="K217" s="60">
        <v>7</v>
      </c>
      <c r="L217" s="68" t="str">
        <f t="shared" si="6"/>
        <v/>
      </c>
      <c r="M217" s="60" t="s">
        <v>17</v>
      </c>
      <c r="N217" s="60">
        <v>7</v>
      </c>
      <c r="O217" s="68" t="str">
        <f t="shared" si="7"/>
        <v/>
      </c>
      <c r="P217" s="60" t="s">
        <v>176</v>
      </c>
      <c r="Q217" s="62" t="s">
        <v>75</v>
      </c>
      <c r="R217" s="60"/>
      <c r="S217" s="60" t="s">
        <v>5</v>
      </c>
      <c r="T217" s="53" t="s">
        <v>160</v>
      </c>
    </row>
    <row r="218" spans="1:20" s="51" customFormat="1" x14ac:dyDescent="0.25">
      <c r="A218" s="51" t="str">
        <f>VLOOKUP(C218,Styles!$1:$1048576,5,FALSE)</f>
        <v>POLOS</v>
      </c>
      <c r="B218" s="51" t="str">
        <f>VLOOKUP(C218,Styles!$1:$1048576,4,FALSE)</f>
        <v>UNDER ARMOUR</v>
      </c>
      <c r="C218" s="59">
        <v>1283708</v>
      </c>
      <c r="D218" s="51">
        <f>VLOOKUP(C218,Styles!$1:$1048576,2,FALSE)</f>
        <v>1261962</v>
      </c>
      <c r="E218" s="51" t="str">
        <f>VLOOKUP(C218,Styles!$1:$1048576,10,FALSE)</f>
        <v>MEN'S UA PERFORMANCE LONG-SLEEVE POLO</v>
      </c>
      <c r="F218" s="53" t="s">
        <v>499</v>
      </c>
      <c r="G218" s="60"/>
      <c r="H218" s="60" t="s">
        <v>35</v>
      </c>
      <c r="I218" s="60" t="s">
        <v>35</v>
      </c>
      <c r="J218" s="60" t="s">
        <v>17</v>
      </c>
      <c r="K218" s="60">
        <v>7</v>
      </c>
      <c r="L218" s="68" t="str">
        <f t="shared" si="6"/>
        <v/>
      </c>
      <c r="M218" s="60" t="s">
        <v>17</v>
      </c>
      <c r="N218" s="60">
        <v>7</v>
      </c>
      <c r="O218" s="68" t="str">
        <f t="shared" si="7"/>
        <v/>
      </c>
      <c r="P218" s="60" t="s">
        <v>176</v>
      </c>
      <c r="Q218" s="62" t="s">
        <v>83</v>
      </c>
      <c r="R218" s="60"/>
      <c r="S218" s="60" t="s">
        <v>174</v>
      </c>
      <c r="T218" s="53" t="s">
        <v>160</v>
      </c>
    </row>
    <row r="219" spans="1:20" s="51" customFormat="1" x14ac:dyDescent="0.25">
      <c r="A219" s="51" t="str">
        <f>VLOOKUP(C219,Styles!$1:$1048576,5,FALSE)</f>
        <v>POLOS</v>
      </c>
      <c r="B219" s="51" t="str">
        <f>VLOOKUP(C219,Styles!$1:$1048576,4,FALSE)</f>
        <v>UNDER ARMOUR</v>
      </c>
      <c r="C219" s="59">
        <v>1283708</v>
      </c>
      <c r="D219" s="51">
        <f>VLOOKUP(C219,Styles!$1:$1048576,2,FALSE)</f>
        <v>1261962</v>
      </c>
      <c r="E219" s="51" t="str">
        <f>VLOOKUP(C219,Styles!$1:$1048576,10,FALSE)</f>
        <v>MEN'S UA PERFORMANCE LONG-SLEEVE POLO</v>
      </c>
      <c r="F219" s="53" t="s">
        <v>489</v>
      </c>
      <c r="G219" s="60"/>
      <c r="H219" s="60" t="s">
        <v>35</v>
      </c>
      <c r="I219" s="60" t="s">
        <v>35</v>
      </c>
      <c r="J219" s="60" t="s">
        <v>17</v>
      </c>
      <c r="K219" s="60">
        <v>7</v>
      </c>
      <c r="L219" s="68" t="str">
        <f t="shared" si="6"/>
        <v/>
      </c>
      <c r="M219" s="60" t="s">
        <v>17</v>
      </c>
      <c r="N219" s="60">
        <v>7</v>
      </c>
      <c r="O219" s="68" t="str">
        <f t="shared" si="7"/>
        <v/>
      </c>
      <c r="P219" s="60" t="s">
        <v>176</v>
      </c>
      <c r="Q219" s="62" t="s">
        <v>77</v>
      </c>
      <c r="R219" s="60"/>
      <c r="S219" s="60" t="s">
        <v>7</v>
      </c>
      <c r="T219" s="53" t="s">
        <v>160</v>
      </c>
    </row>
    <row r="220" spans="1:20" s="51" customFormat="1" x14ac:dyDescent="0.25">
      <c r="A220" s="51" t="str">
        <f>VLOOKUP(C220,Styles!$1:$1048576,5,FALSE)</f>
        <v>POLOS</v>
      </c>
      <c r="B220" s="51" t="str">
        <f>VLOOKUP(C220,Styles!$1:$1048576,4,FALSE)</f>
        <v>UNDER ARMOUR</v>
      </c>
      <c r="C220" s="59">
        <v>1283708</v>
      </c>
      <c r="D220" s="51">
        <f>VLOOKUP(C220,Styles!$1:$1048576,2,FALSE)</f>
        <v>1261962</v>
      </c>
      <c r="E220" s="51" t="str">
        <f>VLOOKUP(C220,Styles!$1:$1048576,10,FALSE)</f>
        <v>MEN'S UA PERFORMANCE LONG-SLEEVE POLO</v>
      </c>
      <c r="F220" s="53" t="s">
        <v>493</v>
      </c>
      <c r="G220" s="60"/>
      <c r="H220" s="60" t="s">
        <v>35</v>
      </c>
      <c r="I220" s="60" t="s">
        <v>35</v>
      </c>
      <c r="J220" s="60" t="s">
        <v>17</v>
      </c>
      <c r="K220" s="60">
        <v>7</v>
      </c>
      <c r="L220" s="68" t="str">
        <f t="shared" si="6"/>
        <v/>
      </c>
      <c r="M220" s="60" t="s">
        <v>17</v>
      </c>
      <c r="N220" s="60">
        <v>7</v>
      </c>
      <c r="O220" s="68" t="str">
        <f t="shared" si="7"/>
        <v/>
      </c>
      <c r="P220" s="60" t="s">
        <v>176</v>
      </c>
      <c r="Q220" s="62" t="s">
        <v>84</v>
      </c>
      <c r="R220" s="60"/>
      <c r="S220" s="60" t="s">
        <v>13</v>
      </c>
      <c r="T220" s="53" t="s">
        <v>160</v>
      </c>
    </row>
    <row r="221" spans="1:20" s="51" customFormat="1" x14ac:dyDescent="0.25">
      <c r="A221" s="51" t="str">
        <f>VLOOKUP(C221,Styles!$1:$1048576,5,FALSE)</f>
        <v>POLOS</v>
      </c>
      <c r="B221" s="51" t="str">
        <f>VLOOKUP(C221,Styles!$1:$1048576,4,FALSE)</f>
        <v>UNDER ARMOUR</v>
      </c>
      <c r="C221" s="59">
        <v>1283944</v>
      </c>
      <c r="D221" s="51">
        <f>VLOOKUP(C221,Styles!$1:$1048576,2,FALSE)</f>
        <v>1270480</v>
      </c>
      <c r="E221" s="51" t="str">
        <f>VLOOKUP(C221,Styles!$1:$1048576,10,FALSE)</f>
        <v>LADIES' UA PLAYOFF STRIPE POLO</v>
      </c>
      <c r="F221" s="53" t="s">
        <v>230</v>
      </c>
      <c r="G221" s="60"/>
      <c r="H221" s="60" t="s">
        <v>35</v>
      </c>
      <c r="I221" s="60" t="s">
        <v>35</v>
      </c>
      <c r="J221" s="60" t="s">
        <v>16</v>
      </c>
      <c r="K221" s="60">
        <v>6</v>
      </c>
      <c r="L221" s="68" t="str">
        <f t="shared" si="6"/>
        <v/>
      </c>
      <c r="M221" s="60" t="s">
        <v>16</v>
      </c>
      <c r="N221" s="60">
        <v>6</v>
      </c>
      <c r="O221" s="68" t="str">
        <f t="shared" si="7"/>
        <v/>
      </c>
      <c r="P221" s="60" t="s">
        <v>176</v>
      </c>
      <c r="Q221" s="62" t="s">
        <v>75</v>
      </c>
      <c r="R221" s="60"/>
      <c r="S221" s="60" t="s">
        <v>5</v>
      </c>
      <c r="T221" s="53" t="s">
        <v>160</v>
      </c>
    </row>
    <row r="222" spans="1:20" s="51" customFormat="1" x14ac:dyDescent="0.25">
      <c r="A222" s="51" t="str">
        <f>VLOOKUP(C222,Styles!$1:$1048576,5,FALSE)</f>
        <v>POLOS</v>
      </c>
      <c r="B222" s="51" t="str">
        <f>VLOOKUP(C222,Styles!$1:$1048576,4,FALSE)</f>
        <v>UNDER ARMOUR</v>
      </c>
      <c r="C222" s="59">
        <v>1283944</v>
      </c>
      <c r="D222" s="51">
        <f>VLOOKUP(C222,Styles!$1:$1048576,2,FALSE)</f>
        <v>1270480</v>
      </c>
      <c r="E222" s="51" t="str">
        <f>VLOOKUP(C222,Styles!$1:$1048576,10,FALSE)</f>
        <v>LADIES' UA PLAYOFF STRIPE POLO</v>
      </c>
      <c r="F222" s="53" t="s">
        <v>231</v>
      </c>
      <c r="G222" s="60"/>
      <c r="H222" s="60" t="s">
        <v>35</v>
      </c>
      <c r="I222" s="60" t="s">
        <v>35</v>
      </c>
      <c r="J222" s="60" t="s">
        <v>16</v>
      </c>
      <c r="K222" s="60">
        <v>6</v>
      </c>
      <c r="L222" s="68" t="str">
        <f t="shared" si="6"/>
        <v/>
      </c>
      <c r="M222" s="60" t="s">
        <v>16</v>
      </c>
      <c r="N222" s="60">
        <v>6</v>
      </c>
      <c r="O222" s="68" t="str">
        <f t="shared" si="7"/>
        <v/>
      </c>
      <c r="P222" s="60" t="s">
        <v>176</v>
      </c>
      <c r="Q222" s="62" t="s">
        <v>77</v>
      </c>
      <c r="R222" s="60"/>
      <c r="S222" s="60" t="s">
        <v>7</v>
      </c>
      <c r="T222" s="53" t="s">
        <v>160</v>
      </c>
    </row>
    <row r="223" spans="1:20" s="51" customFormat="1" x14ac:dyDescent="0.25">
      <c r="A223" s="51" t="str">
        <f>VLOOKUP(C223,Styles!$1:$1048576,5,FALSE)</f>
        <v>POLOS</v>
      </c>
      <c r="B223" s="51" t="str">
        <f>VLOOKUP(C223,Styles!$1:$1048576,4,FALSE)</f>
        <v>UNDER ARMOUR</v>
      </c>
      <c r="C223" s="59">
        <v>1283944</v>
      </c>
      <c r="D223" s="51">
        <f>VLOOKUP(C223,Styles!$1:$1048576,2,FALSE)</f>
        <v>1270480</v>
      </c>
      <c r="E223" s="51" t="str">
        <f>VLOOKUP(C223,Styles!$1:$1048576,10,FALSE)</f>
        <v>LADIES' UA PLAYOFF STRIPE POLO</v>
      </c>
      <c r="F223" s="53" t="s">
        <v>232</v>
      </c>
      <c r="G223" s="60"/>
      <c r="H223" s="60" t="s">
        <v>35</v>
      </c>
      <c r="I223" s="60" t="s">
        <v>35</v>
      </c>
      <c r="J223" s="60" t="s">
        <v>16</v>
      </c>
      <c r="K223" s="60">
        <v>6</v>
      </c>
      <c r="L223" s="68" t="str">
        <f t="shared" si="6"/>
        <v/>
      </c>
      <c r="M223" s="60" t="s">
        <v>16</v>
      </c>
      <c r="N223" s="60">
        <v>6</v>
      </c>
      <c r="O223" s="68" t="str">
        <f t="shared" si="7"/>
        <v/>
      </c>
      <c r="P223" s="60" t="s">
        <v>176</v>
      </c>
      <c r="Q223" s="62" t="s">
        <v>78</v>
      </c>
      <c r="R223" s="60"/>
      <c r="S223" s="60" t="s">
        <v>8</v>
      </c>
      <c r="T223" s="53" t="s">
        <v>160</v>
      </c>
    </row>
    <row r="224" spans="1:20" s="51" customFormat="1" x14ac:dyDescent="0.25">
      <c r="A224" s="51" t="str">
        <f>VLOOKUP(C224,Styles!$1:$1048576,5,FALSE)</f>
        <v>POLOS</v>
      </c>
      <c r="B224" s="51" t="str">
        <f>VLOOKUP(C224,Styles!$1:$1048576,4,FALSE)</f>
        <v>UNDER ARMOUR</v>
      </c>
      <c r="C224" s="59">
        <v>1283944</v>
      </c>
      <c r="D224" s="51">
        <f>VLOOKUP(C224,Styles!$1:$1048576,2,FALSE)</f>
        <v>1270480</v>
      </c>
      <c r="E224" s="51" t="str">
        <f>VLOOKUP(C224,Styles!$1:$1048576,10,FALSE)</f>
        <v>LADIES' UA PLAYOFF STRIPE POLO</v>
      </c>
      <c r="F224" s="53" t="s">
        <v>233</v>
      </c>
      <c r="G224" s="60"/>
      <c r="H224" s="60" t="s">
        <v>35</v>
      </c>
      <c r="I224" s="60" t="s">
        <v>35</v>
      </c>
      <c r="J224" s="60" t="s">
        <v>16</v>
      </c>
      <c r="K224" s="60">
        <v>6</v>
      </c>
      <c r="L224" s="68" t="str">
        <f t="shared" si="6"/>
        <v/>
      </c>
      <c r="M224" s="60" t="s">
        <v>16</v>
      </c>
      <c r="N224" s="60">
        <v>6</v>
      </c>
      <c r="O224" s="68" t="str">
        <f t="shared" si="7"/>
        <v/>
      </c>
      <c r="P224" s="60" t="s">
        <v>176</v>
      </c>
      <c r="Q224" s="62" t="s">
        <v>84</v>
      </c>
      <c r="R224" s="60"/>
      <c r="S224" s="60" t="s">
        <v>13</v>
      </c>
      <c r="T224" s="53" t="s">
        <v>160</v>
      </c>
    </row>
    <row r="225" spans="1:20" s="51" customFormat="1" x14ac:dyDescent="0.25">
      <c r="A225" s="51" t="str">
        <f>VLOOKUP(C225,Styles!$1:$1048576,5,FALSE)</f>
        <v>POLOS</v>
      </c>
      <c r="B225" s="51" t="str">
        <f>VLOOKUP(C225,Styles!$1:$1048576,4,FALSE)</f>
        <v>UNDER ARMOUR</v>
      </c>
      <c r="C225" s="59">
        <v>1283975</v>
      </c>
      <c r="D225" s="51">
        <f>VLOOKUP(C225,Styles!$1:$1048576,2,FALSE)</f>
        <v>1243998</v>
      </c>
      <c r="E225" s="51" t="str">
        <f>VLOOKUP(C225,Styles!$1:$1048576,10,FALSE)</f>
        <v>LADIES' UA TEAM COLORBLOCK POLO</v>
      </c>
      <c r="F225" s="53" t="s">
        <v>206</v>
      </c>
      <c r="G225" s="60"/>
      <c r="H225" s="60" t="s">
        <v>35</v>
      </c>
      <c r="I225" s="60" t="s">
        <v>35</v>
      </c>
      <c r="J225" s="60" t="s">
        <v>16</v>
      </c>
      <c r="K225" s="60">
        <v>6</v>
      </c>
      <c r="L225" s="68" t="str">
        <f t="shared" si="6"/>
        <v/>
      </c>
      <c r="M225" s="60" t="s">
        <v>16</v>
      </c>
      <c r="N225" s="60">
        <v>6</v>
      </c>
      <c r="O225" s="68" t="str">
        <f t="shared" si="7"/>
        <v/>
      </c>
      <c r="P225" s="60" t="s">
        <v>176</v>
      </c>
      <c r="Q225" s="62" t="s">
        <v>75</v>
      </c>
      <c r="R225" s="60"/>
      <c r="S225" s="60" t="s">
        <v>5</v>
      </c>
      <c r="T225" s="53" t="s">
        <v>160</v>
      </c>
    </row>
    <row r="226" spans="1:20" s="51" customFormat="1" x14ac:dyDescent="0.25">
      <c r="A226" s="51" t="str">
        <f>VLOOKUP(C226,Styles!$1:$1048576,5,FALSE)</f>
        <v>POLOS</v>
      </c>
      <c r="B226" s="51" t="str">
        <f>VLOOKUP(C226,Styles!$1:$1048576,4,FALSE)</f>
        <v>UNDER ARMOUR</v>
      </c>
      <c r="C226" s="59">
        <v>1283975</v>
      </c>
      <c r="D226" s="51">
        <f>VLOOKUP(C226,Styles!$1:$1048576,2,FALSE)</f>
        <v>1243998</v>
      </c>
      <c r="E226" s="51" t="str">
        <f>VLOOKUP(C226,Styles!$1:$1048576,10,FALSE)</f>
        <v>LADIES' UA TEAM COLORBLOCK POLO</v>
      </c>
      <c r="F226" s="53" t="s">
        <v>207</v>
      </c>
      <c r="G226" s="60"/>
      <c r="H226" s="60" t="s">
        <v>35</v>
      </c>
      <c r="I226" s="60" t="s">
        <v>35</v>
      </c>
      <c r="J226" s="60" t="s">
        <v>16</v>
      </c>
      <c r="K226" s="60">
        <v>6</v>
      </c>
      <c r="L226" s="68" t="str">
        <f t="shared" si="6"/>
        <v/>
      </c>
      <c r="M226" s="60" t="s">
        <v>16</v>
      </c>
      <c r="N226" s="60">
        <v>6</v>
      </c>
      <c r="O226" s="68" t="str">
        <f t="shared" si="7"/>
        <v/>
      </c>
      <c r="P226" s="60" t="s">
        <v>176</v>
      </c>
      <c r="Q226" s="62" t="s">
        <v>83</v>
      </c>
      <c r="R226" s="60"/>
      <c r="S226" s="60" t="s">
        <v>174</v>
      </c>
      <c r="T226" s="53" t="s">
        <v>160</v>
      </c>
    </row>
    <row r="227" spans="1:20" s="51" customFormat="1" x14ac:dyDescent="0.25">
      <c r="A227" s="51" t="str">
        <f>VLOOKUP(C227,Styles!$1:$1048576,5,FALSE)</f>
        <v>POLOS</v>
      </c>
      <c r="B227" s="51" t="str">
        <f>VLOOKUP(C227,Styles!$1:$1048576,4,FALSE)</f>
        <v>UNDER ARMOUR</v>
      </c>
      <c r="C227" s="59">
        <v>1283975</v>
      </c>
      <c r="D227" s="51">
        <f>VLOOKUP(C227,Styles!$1:$1048576,2,FALSE)</f>
        <v>1243998</v>
      </c>
      <c r="E227" s="51" t="str">
        <f>VLOOKUP(C227,Styles!$1:$1048576,10,FALSE)</f>
        <v>LADIES' UA TEAM COLORBLOCK POLO</v>
      </c>
      <c r="F227" s="53" t="s">
        <v>208</v>
      </c>
      <c r="G227" s="60"/>
      <c r="H227" s="60" t="s">
        <v>35</v>
      </c>
      <c r="I227" s="60" t="s">
        <v>35</v>
      </c>
      <c r="J227" s="60" t="s">
        <v>16</v>
      </c>
      <c r="K227" s="60">
        <v>6</v>
      </c>
      <c r="L227" s="68" t="str">
        <f t="shared" si="6"/>
        <v/>
      </c>
      <c r="M227" s="60" t="s">
        <v>16</v>
      </c>
      <c r="N227" s="60">
        <v>6</v>
      </c>
      <c r="O227" s="68" t="str">
        <f t="shared" si="7"/>
        <v/>
      </c>
      <c r="P227" s="60" t="s">
        <v>176</v>
      </c>
      <c r="Q227" s="62" t="s">
        <v>77</v>
      </c>
      <c r="R227" s="60"/>
      <c r="S227" s="60" t="s">
        <v>7</v>
      </c>
      <c r="T227" s="53" t="s">
        <v>160</v>
      </c>
    </row>
    <row r="228" spans="1:20" s="51" customFormat="1" x14ac:dyDescent="0.25">
      <c r="A228" s="51" t="str">
        <f>VLOOKUP(C228,Styles!$1:$1048576,5,FALSE)</f>
        <v>POLOS</v>
      </c>
      <c r="B228" s="51" t="str">
        <f>VLOOKUP(C228,Styles!$1:$1048576,4,FALSE)</f>
        <v>UNDER ARMOUR</v>
      </c>
      <c r="C228" s="59">
        <v>1283975</v>
      </c>
      <c r="D228" s="51">
        <f>VLOOKUP(C228,Styles!$1:$1048576,2,FALSE)</f>
        <v>1243998</v>
      </c>
      <c r="E228" s="51" t="str">
        <f>VLOOKUP(C228,Styles!$1:$1048576,10,FALSE)</f>
        <v>LADIES' UA TEAM COLORBLOCK POLO</v>
      </c>
      <c r="F228" s="53" t="s">
        <v>204</v>
      </c>
      <c r="G228" s="60"/>
      <c r="H228" s="60" t="s">
        <v>35</v>
      </c>
      <c r="I228" s="60" t="s">
        <v>35</v>
      </c>
      <c r="J228" s="60" t="s">
        <v>16</v>
      </c>
      <c r="K228" s="60">
        <v>6</v>
      </c>
      <c r="L228" s="68" t="str">
        <f t="shared" si="6"/>
        <v/>
      </c>
      <c r="M228" s="60" t="s">
        <v>16</v>
      </c>
      <c r="N228" s="60">
        <v>6</v>
      </c>
      <c r="O228" s="68" t="str">
        <f t="shared" si="7"/>
        <v/>
      </c>
      <c r="P228" s="60" t="s">
        <v>176</v>
      </c>
      <c r="Q228" s="62" t="s">
        <v>78</v>
      </c>
      <c r="R228" s="60"/>
      <c r="S228" s="60" t="s">
        <v>8</v>
      </c>
      <c r="T228" s="53" t="s">
        <v>160</v>
      </c>
    </row>
    <row r="229" spans="1:20" s="51" customFormat="1" x14ac:dyDescent="0.25">
      <c r="A229" s="51" t="str">
        <f>VLOOKUP(C229,Styles!$1:$1048576,5,FALSE)</f>
        <v>POLOS</v>
      </c>
      <c r="B229" s="51" t="str">
        <f>VLOOKUP(C229,Styles!$1:$1048576,4,FALSE)</f>
        <v>UNDER ARMOUR</v>
      </c>
      <c r="C229" s="59">
        <v>1283975</v>
      </c>
      <c r="D229" s="51">
        <f>VLOOKUP(C229,Styles!$1:$1048576,2,FALSE)</f>
        <v>1243998</v>
      </c>
      <c r="E229" s="51" t="str">
        <f>VLOOKUP(C229,Styles!$1:$1048576,10,FALSE)</f>
        <v>LADIES' UA TEAM COLORBLOCK POLO</v>
      </c>
      <c r="F229" s="53" t="s">
        <v>205</v>
      </c>
      <c r="G229" s="60"/>
      <c r="H229" s="60" t="s">
        <v>35</v>
      </c>
      <c r="I229" s="60" t="s">
        <v>35</v>
      </c>
      <c r="J229" s="60" t="s">
        <v>16</v>
      </c>
      <c r="K229" s="60">
        <v>6</v>
      </c>
      <c r="L229" s="68" t="str">
        <f t="shared" si="6"/>
        <v/>
      </c>
      <c r="M229" s="60" t="s">
        <v>16</v>
      </c>
      <c r="N229" s="60">
        <v>6</v>
      </c>
      <c r="O229" s="68" t="str">
        <f t="shared" si="7"/>
        <v/>
      </c>
      <c r="P229" s="60" t="s">
        <v>176</v>
      </c>
      <c r="Q229" s="61" t="s">
        <v>79</v>
      </c>
      <c r="R229" s="60"/>
      <c r="S229" s="60" t="s">
        <v>9</v>
      </c>
      <c r="T229" s="53" t="s">
        <v>160</v>
      </c>
    </row>
    <row r="230" spans="1:20" s="51" customFormat="1" x14ac:dyDescent="0.25">
      <c r="A230" s="51" t="str">
        <f>VLOOKUP(C230,Styles!$1:$1048576,5,FALSE)</f>
        <v>POLOS</v>
      </c>
      <c r="B230" s="51" t="str">
        <f>VLOOKUP(C230,Styles!$1:$1048576,4,FALSE)</f>
        <v>UNDER ARMOUR</v>
      </c>
      <c r="C230" s="59">
        <v>1283975</v>
      </c>
      <c r="D230" s="51">
        <f>VLOOKUP(C230,Styles!$1:$1048576,2,FALSE)</f>
        <v>1243998</v>
      </c>
      <c r="E230" s="51" t="str">
        <f>VLOOKUP(C230,Styles!$1:$1048576,10,FALSE)</f>
        <v>LADIES' UA TEAM COLORBLOCK POLO</v>
      </c>
      <c r="F230" s="53" t="s">
        <v>197</v>
      </c>
      <c r="G230" s="60"/>
      <c r="H230" s="60" t="s">
        <v>35</v>
      </c>
      <c r="I230" s="60" t="s">
        <v>35</v>
      </c>
      <c r="J230" s="60" t="s">
        <v>16</v>
      </c>
      <c r="K230" s="60">
        <v>6</v>
      </c>
      <c r="L230" s="68" t="str">
        <f t="shared" si="6"/>
        <v/>
      </c>
      <c r="M230" s="60" t="s">
        <v>16</v>
      </c>
      <c r="N230" s="60">
        <v>6</v>
      </c>
      <c r="O230" s="68" t="str">
        <f t="shared" si="7"/>
        <v/>
      </c>
      <c r="P230" s="60" t="s">
        <v>176</v>
      </c>
      <c r="Q230" s="62" t="s">
        <v>84</v>
      </c>
      <c r="R230" s="60"/>
      <c r="S230" s="60" t="s">
        <v>13</v>
      </c>
      <c r="T230" s="53" t="s">
        <v>160</v>
      </c>
    </row>
    <row r="231" spans="1:20" s="51" customFormat="1" x14ac:dyDescent="0.25">
      <c r="A231" s="51" t="str">
        <f>VLOOKUP(C231,Styles!$1:$1048576,5,FALSE)</f>
        <v>HATS</v>
      </c>
      <c r="B231" s="51" t="str">
        <f>VLOOKUP(C231,Styles!$1:$1048576,4,FALSE)</f>
        <v>UNDER ARMOUR</v>
      </c>
      <c r="C231" s="59">
        <v>1285134</v>
      </c>
      <c r="D231" s="51">
        <f>VLOOKUP(C231,Styles!$1:$1048576,2,FALSE)</f>
        <v>1285134</v>
      </c>
      <c r="E231" s="51" t="str">
        <f>VLOOKUP(C231,Styles!$1:$1048576,10,FALSE)</f>
        <v>UNISEX UA CURVED BILL CAP - DIGI CAMO</v>
      </c>
      <c r="F231" s="53" t="s">
        <v>237</v>
      </c>
      <c r="G231" s="60"/>
      <c r="H231" s="60" t="s">
        <v>35</v>
      </c>
      <c r="I231" s="60" t="s">
        <v>35</v>
      </c>
      <c r="J231" s="60" t="s">
        <v>101</v>
      </c>
      <c r="K231" s="60">
        <v>3</v>
      </c>
      <c r="L231" s="68" t="str">
        <f t="shared" si="6"/>
        <v/>
      </c>
      <c r="M231" s="60" t="s">
        <v>101</v>
      </c>
      <c r="N231" s="60">
        <v>3</v>
      </c>
      <c r="O231" s="68" t="str">
        <f t="shared" si="7"/>
        <v/>
      </c>
      <c r="P231" s="60" t="s">
        <v>176</v>
      </c>
      <c r="Q231" s="62"/>
      <c r="R231" s="60"/>
      <c r="S231" s="60" t="s">
        <v>22</v>
      </c>
      <c r="T231" s="53" t="s">
        <v>160</v>
      </c>
    </row>
    <row r="232" spans="1:20" s="51" customFormat="1" x14ac:dyDescent="0.25">
      <c r="A232" s="51" t="str">
        <f>VLOOKUP(C232,Styles!$1:$1048576,5,FALSE)</f>
        <v>HATS</v>
      </c>
      <c r="B232" s="51" t="str">
        <f>VLOOKUP(C232,Styles!$1:$1048576,4,FALSE)</f>
        <v>UNDER ARMOUR</v>
      </c>
      <c r="C232" s="59">
        <v>1285180</v>
      </c>
      <c r="D232" s="51">
        <f>VLOOKUP(C232,Styles!$1:$1048576,2,FALSE)</f>
        <v>1285180</v>
      </c>
      <c r="E232" s="51" t="str">
        <f>VLOOKUP(C232,Styles!$1:$1048576,10,FALSE)</f>
        <v>UNISEX UA WARRIOR BUCKET - DIGI CAMO</v>
      </c>
      <c r="F232" s="53" t="s">
        <v>237</v>
      </c>
      <c r="G232" s="60"/>
      <c r="H232" s="60" t="s">
        <v>35</v>
      </c>
      <c r="I232" s="60" t="s">
        <v>35</v>
      </c>
      <c r="J232" s="60" t="s">
        <v>171</v>
      </c>
      <c r="K232" s="60">
        <v>1</v>
      </c>
      <c r="L232" s="68" t="str">
        <f t="shared" si="6"/>
        <v/>
      </c>
      <c r="M232" s="60" t="s">
        <v>171</v>
      </c>
      <c r="N232" s="60">
        <v>1</v>
      </c>
      <c r="O232" s="68" t="str">
        <f t="shared" si="7"/>
        <v/>
      </c>
      <c r="P232" s="60" t="s">
        <v>176</v>
      </c>
      <c r="Q232" s="62"/>
      <c r="R232" s="60"/>
      <c r="S232" s="60" t="s">
        <v>22</v>
      </c>
      <c r="T232" s="53" t="s">
        <v>160</v>
      </c>
    </row>
    <row r="233" spans="1:20" s="51" customFormat="1" x14ac:dyDescent="0.25">
      <c r="A233" s="51" t="str">
        <f>VLOOKUP(C233,Styles!$1:$1048576,5,FALSE)</f>
        <v>POLOS</v>
      </c>
      <c r="B233" s="51" t="str">
        <f>VLOOKUP(C233,Styles!$1:$1048576,4,FALSE)</f>
        <v>UNDER ARMOUR</v>
      </c>
      <c r="C233" s="60">
        <v>1289401</v>
      </c>
      <c r="D233" s="51">
        <f>VLOOKUP(C233,Styles!$1:$1048576,2,FALSE)</f>
        <v>1289401</v>
      </c>
      <c r="E233" s="51" t="str">
        <f>VLOOKUP(C233,Styles!$1:$1048576,10,FALSE)</f>
        <v>UA TECH™ STRIPE POLO</v>
      </c>
      <c r="F233" s="53" t="s">
        <v>203</v>
      </c>
      <c r="G233" s="60"/>
      <c r="H233" s="53" t="s">
        <v>35</v>
      </c>
      <c r="I233" s="53" t="s">
        <v>35</v>
      </c>
      <c r="J233" s="60" t="s">
        <v>16</v>
      </c>
      <c r="K233" s="60">
        <v>6</v>
      </c>
      <c r="L233" s="68" t="str">
        <f t="shared" si="6"/>
        <v/>
      </c>
      <c r="M233" s="60" t="s">
        <v>16</v>
      </c>
      <c r="N233" s="60">
        <v>6</v>
      </c>
      <c r="O233" s="68" t="str">
        <f t="shared" si="7"/>
        <v/>
      </c>
      <c r="P233" s="60"/>
      <c r="Q233" s="62" t="s">
        <v>83</v>
      </c>
      <c r="R233" s="60"/>
      <c r="S233" s="60" t="s">
        <v>174</v>
      </c>
      <c r="T233" s="60" t="s">
        <v>161</v>
      </c>
    </row>
    <row r="234" spans="1:20" s="51" customFormat="1" x14ac:dyDescent="0.25">
      <c r="A234" s="51" t="str">
        <f>VLOOKUP(C234,Styles!$1:$1048576,5,FALSE)</f>
        <v>POLOS</v>
      </c>
      <c r="B234" s="51" t="str">
        <f>VLOOKUP(C234,Styles!$1:$1048576,4,FALSE)</f>
        <v>UNDER ARMOUR</v>
      </c>
      <c r="C234" s="60">
        <v>1289401</v>
      </c>
      <c r="D234" s="51">
        <f>VLOOKUP(C234,Styles!$1:$1048576,2,FALSE)</f>
        <v>1289401</v>
      </c>
      <c r="E234" s="51" t="str">
        <f>VLOOKUP(C234,Styles!$1:$1048576,10,FALSE)</f>
        <v>UA TECH™ STRIPE POLO</v>
      </c>
      <c r="F234" s="53" t="s">
        <v>251</v>
      </c>
      <c r="G234" s="60"/>
      <c r="H234" s="53" t="s">
        <v>35</v>
      </c>
      <c r="I234" s="53" t="s">
        <v>35</v>
      </c>
      <c r="J234" s="60" t="s">
        <v>16</v>
      </c>
      <c r="K234" s="60">
        <v>6</v>
      </c>
      <c r="L234" s="68" t="str">
        <f t="shared" si="6"/>
        <v/>
      </c>
      <c r="M234" s="60" t="s">
        <v>16</v>
      </c>
      <c r="N234" s="60">
        <v>6</v>
      </c>
      <c r="O234" s="68" t="str">
        <f t="shared" si="7"/>
        <v/>
      </c>
      <c r="P234" s="60"/>
      <c r="Q234" s="61" t="s">
        <v>93</v>
      </c>
      <c r="R234" s="60"/>
      <c r="S234" s="60" t="s">
        <v>28</v>
      </c>
      <c r="T234" s="60" t="s">
        <v>161</v>
      </c>
    </row>
    <row r="235" spans="1:20" s="51" customFormat="1" x14ac:dyDescent="0.25">
      <c r="A235" s="51" t="str">
        <f>VLOOKUP(C235,Styles!$1:$1048576,5,FALSE)</f>
        <v>POLOS</v>
      </c>
      <c r="B235" s="51" t="str">
        <f>VLOOKUP(C235,Styles!$1:$1048576,4,FALSE)</f>
        <v>UNDER ARMOUR</v>
      </c>
      <c r="C235" s="60">
        <v>1289401</v>
      </c>
      <c r="D235" s="51">
        <f>VLOOKUP(C235,Styles!$1:$1048576,2,FALSE)</f>
        <v>1289401</v>
      </c>
      <c r="E235" s="51" t="str">
        <f>VLOOKUP(C235,Styles!$1:$1048576,10,FALSE)</f>
        <v>UA TECH™ STRIPE POLO</v>
      </c>
      <c r="F235" s="53" t="s">
        <v>252</v>
      </c>
      <c r="G235" s="60"/>
      <c r="H235" s="53" t="s">
        <v>35</v>
      </c>
      <c r="I235" s="53" t="s">
        <v>35</v>
      </c>
      <c r="J235" s="60" t="s">
        <v>16</v>
      </c>
      <c r="K235" s="60">
        <v>6</v>
      </c>
      <c r="L235" s="68" t="str">
        <f t="shared" si="6"/>
        <v/>
      </c>
      <c r="M235" s="60" t="s">
        <v>16</v>
      </c>
      <c r="N235" s="60">
        <v>6</v>
      </c>
      <c r="O235" s="68" t="str">
        <f t="shared" si="7"/>
        <v/>
      </c>
      <c r="P235" s="60"/>
      <c r="Q235" s="61" t="s">
        <v>79</v>
      </c>
      <c r="R235" s="60"/>
      <c r="S235" s="60" t="s">
        <v>9</v>
      </c>
      <c r="T235" s="60" t="s">
        <v>161</v>
      </c>
    </row>
    <row r="236" spans="1:20" s="51" customFormat="1" x14ac:dyDescent="0.25">
      <c r="A236" s="51" t="str">
        <f>VLOOKUP(C236,Styles!$1:$1048576,5,FALSE)</f>
        <v>POLOS</v>
      </c>
      <c r="B236" s="51" t="str">
        <f>VLOOKUP(C236,Styles!$1:$1048576,4,FALSE)</f>
        <v>UNDER ARMOUR</v>
      </c>
      <c r="C236" s="60">
        <v>1289401</v>
      </c>
      <c r="D236" s="51">
        <f>VLOOKUP(C236,Styles!$1:$1048576,2,FALSE)</f>
        <v>1289401</v>
      </c>
      <c r="E236" s="51" t="str">
        <f>VLOOKUP(C236,Styles!$1:$1048576,10,FALSE)</f>
        <v>UA TECH™ STRIPE POLO</v>
      </c>
      <c r="F236" s="53" t="s">
        <v>197</v>
      </c>
      <c r="G236" s="60"/>
      <c r="H236" s="53" t="s">
        <v>35</v>
      </c>
      <c r="I236" s="53" t="s">
        <v>35</v>
      </c>
      <c r="J236" s="60" t="s">
        <v>16</v>
      </c>
      <c r="K236" s="60">
        <v>6</v>
      </c>
      <c r="L236" s="68" t="str">
        <f t="shared" si="6"/>
        <v/>
      </c>
      <c r="M236" s="60" t="s">
        <v>16</v>
      </c>
      <c r="N236" s="60">
        <v>6</v>
      </c>
      <c r="O236" s="68" t="str">
        <f t="shared" si="7"/>
        <v/>
      </c>
      <c r="P236" s="60"/>
      <c r="Q236" s="62" t="s">
        <v>84</v>
      </c>
      <c r="R236" s="60"/>
      <c r="S236" s="60" t="s">
        <v>13</v>
      </c>
      <c r="T236" s="60" t="s">
        <v>161</v>
      </c>
    </row>
    <row r="237" spans="1:20" s="51" customFormat="1" x14ac:dyDescent="0.25">
      <c r="A237" s="51" t="str">
        <f>VLOOKUP(C237,Styles!$1:$1048576,5,FALSE)</f>
        <v>POLOS</v>
      </c>
      <c r="B237" s="51" t="str">
        <f>VLOOKUP(C237,Styles!$1:$1048576,4,FALSE)</f>
        <v>UNDER ARMOUR</v>
      </c>
      <c r="C237" s="60">
        <v>1309537</v>
      </c>
      <c r="D237" s="51">
        <f>VLOOKUP(C237,Styles!$1:$1048576,2,FALSE)</f>
        <v>1309537</v>
      </c>
      <c r="E237" s="51" t="str">
        <f>VLOOKUP(C237,Styles!$1:$1048576,10,FALSE)</f>
        <v>LADIES' UA TECH™ POLO</v>
      </c>
      <c r="F237" s="53" t="s">
        <v>191</v>
      </c>
      <c r="G237" s="60"/>
      <c r="H237" s="53" t="s">
        <v>123</v>
      </c>
      <c r="I237" s="53" t="s">
        <v>123</v>
      </c>
      <c r="J237" s="60" t="s">
        <v>16</v>
      </c>
      <c r="K237" s="60">
        <v>6</v>
      </c>
      <c r="L237" s="68">
        <f t="shared" si="6"/>
        <v>6</v>
      </c>
      <c r="M237" s="60" t="s">
        <v>16</v>
      </c>
      <c r="N237" s="60">
        <v>6</v>
      </c>
      <c r="O237" s="68">
        <f t="shared" si="7"/>
        <v>6</v>
      </c>
      <c r="P237" s="60"/>
      <c r="Q237" s="62" t="s">
        <v>75</v>
      </c>
      <c r="R237" s="60"/>
      <c r="S237" s="60" t="s">
        <v>5</v>
      </c>
      <c r="T237" s="60" t="s">
        <v>161</v>
      </c>
    </row>
    <row r="238" spans="1:20" s="51" customFormat="1" x14ac:dyDescent="0.25">
      <c r="A238" s="51" t="str">
        <f>VLOOKUP(C238,Styles!$1:$1048576,5,FALSE)</f>
        <v>POLOS</v>
      </c>
      <c r="B238" s="51" t="str">
        <f>VLOOKUP(C238,Styles!$1:$1048576,4,FALSE)</f>
        <v>UNDER ARMOUR</v>
      </c>
      <c r="C238" s="60">
        <v>1309537</v>
      </c>
      <c r="D238" s="51">
        <f>VLOOKUP(C238,Styles!$1:$1048576,2,FALSE)</f>
        <v>1309537</v>
      </c>
      <c r="E238" s="51" t="str">
        <f>VLOOKUP(C238,Styles!$1:$1048576,10,FALSE)</f>
        <v>LADIES' UA TECH™ POLO</v>
      </c>
      <c r="F238" s="53" t="s">
        <v>192</v>
      </c>
      <c r="G238" s="60"/>
      <c r="H238" s="53" t="s">
        <v>123</v>
      </c>
      <c r="I238" s="53" t="s">
        <v>123</v>
      </c>
      <c r="J238" s="60" t="s">
        <v>16</v>
      </c>
      <c r="K238" s="60">
        <v>6</v>
      </c>
      <c r="L238" s="68">
        <f t="shared" si="6"/>
        <v>6</v>
      </c>
      <c r="M238" s="60" t="s">
        <v>16</v>
      </c>
      <c r="N238" s="60">
        <v>6</v>
      </c>
      <c r="O238" s="68">
        <f t="shared" si="7"/>
        <v>6</v>
      </c>
      <c r="P238" s="60"/>
      <c r="Q238" s="62" t="s">
        <v>83</v>
      </c>
      <c r="R238" s="60"/>
      <c r="S238" s="60" t="s">
        <v>174</v>
      </c>
      <c r="T238" s="60" t="s">
        <v>161</v>
      </c>
    </row>
    <row r="239" spans="1:20" s="51" customFormat="1" x14ac:dyDescent="0.25">
      <c r="A239" s="51" t="str">
        <f>VLOOKUP(C239,Styles!$1:$1048576,5,FALSE)</f>
        <v>POLOS</v>
      </c>
      <c r="B239" s="51" t="str">
        <f>VLOOKUP(C239,Styles!$1:$1048576,4,FALSE)</f>
        <v>UNDER ARMOUR</v>
      </c>
      <c r="C239" s="60">
        <v>1309537</v>
      </c>
      <c r="D239" s="51">
        <f>VLOOKUP(C239,Styles!$1:$1048576,2,FALSE)</f>
        <v>1309537</v>
      </c>
      <c r="E239" s="51" t="str">
        <f>VLOOKUP(C239,Styles!$1:$1048576,10,FALSE)</f>
        <v>LADIES' UA TECH™ POLO</v>
      </c>
      <c r="F239" s="53" t="s">
        <v>193</v>
      </c>
      <c r="G239" s="60"/>
      <c r="H239" s="53" t="s">
        <v>123</v>
      </c>
      <c r="I239" s="53" t="s">
        <v>123</v>
      </c>
      <c r="J239" s="60" t="s">
        <v>16</v>
      </c>
      <c r="K239" s="60">
        <v>6</v>
      </c>
      <c r="L239" s="68">
        <f t="shared" si="6"/>
        <v>6</v>
      </c>
      <c r="M239" s="60" t="s">
        <v>16</v>
      </c>
      <c r="N239" s="60">
        <v>6</v>
      </c>
      <c r="O239" s="68">
        <f t="shared" si="7"/>
        <v>6</v>
      </c>
      <c r="P239" s="60"/>
      <c r="Q239" s="62" t="s">
        <v>77</v>
      </c>
      <c r="R239" s="60"/>
      <c r="S239" s="60" t="s">
        <v>7</v>
      </c>
      <c r="T239" s="60" t="s">
        <v>161</v>
      </c>
    </row>
    <row r="240" spans="1:20" s="51" customFormat="1" x14ac:dyDescent="0.25">
      <c r="A240" s="51" t="str">
        <f>VLOOKUP(C240,Styles!$1:$1048576,5,FALSE)</f>
        <v>POLOS</v>
      </c>
      <c r="B240" s="51" t="str">
        <f>VLOOKUP(C240,Styles!$1:$1048576,4,FALSE)</f>
        <v>UNDER ARMOUR</v>
      </c>
      <c r="C240" s="60">
        <v>1309537</v>
      </c>
      <c r="D240" s="51">
        <f>VLOOKUP(C240,Styles!$1:$1048576,2,FALSE)</f>
        <v>1309537</v>
      </c>
      <c r="E240" s="51" t="str">
        <f>VLOOKUP(C240,Styles!$1:$1048576,10,FALSE)</f>
        <v>LADIES' UA TECH™ POLO</v>
      </c>
      <c r="F240" s="53" t="s">
        <v>250</v>
      </c>
      <c r="G240" s="60"/>
      <c r="H240" s="53" t="s">
        <v>35</v>
      </c>
      <c r="I240" s="53" t="s">
        <v>35</v>
      </c>
      <c r="J240" s="60" t="s">
        <v>16</v>
      </c>
      <c r="K240" s="60">
        <v>6</v>
      </c>
      <c r="L240" s="68" t="str">
        <f t="shared" si="6"/>
        <v/>
      </c>
      <c r="M240" s="60" t="s">
        <v>16</v>
      </c>
      <c r="N240" s="60">
        <v>6</v>
      </c>
      <c r="O240" s="68" t="str">
        <f t="shared" si="7"/>
        <v/>
      </c>
      <c r="P240" s="60"/>
      <c r="Q240" s="62" t="s">
        <v>100</v>
      </c>
      <c r="R240" s="60"/>
      <c r="S240" s="60" t="s">
        <v>73</v>
      </c>
      <c r="T240" s="60" t="s">
        <v>161</v>
      </c>
    </row>
    <row r="241" spans="1:20" s="51" customFormat="1" x14ac:dyDescent="0.25">
      <c r="A241" s="51" t="str">
        <f>VLOOKUP(C241,Styles!$1:$1048576,5,FALSE)</f>
        <v>POLOS</v>
      </c>
      <c r="B241" s="51" t="str">
        <f>VLOOKUP(C241,Styles!$1:$1048576,4,FALSE)</f>
        <v>UNDER ARMOUR</v>
      </c>
      <c r="C241" s="60">
        <v>1309537</v>
      </c>
      <c r="D241" s="51">
        <f>VLOOKUP(C241,Styles!$1:$1048576,2,FALSE)</f>
        <v>1309537</v>
      </c>
      <c r="E241" s="51" t="str">
        <f>VLOOKUP(C241,Styles!$1:$1048576,10,FALSE)</f>
        <v>LADIES' UA TECH™ POLO</v>
      </c>
      <c r="F241" s="53" t="s">
        <v>201</v>
      </c>
      <c r="G241" s="60"/>
      <c r="H241" s="53" t="s">
        <v>123</v>
      </c>
      <c r="I241" s="53" t="s">
        <v>123</v>
      </c>
      <c r="J241" s="60" t="s">
        <v>16</v>
      </c>
      <c r="K241" s="60">
        <v>6</v>
      </c>
      <c r="L241" s="68">
        <f t="shared" si="6"/>
        <v>6</v>
      </c>
      <c r="M241" s="60" t="s">
        <v>16</v>
      </c>
      <c r="N241" s="60">
        <v>6</v>
      </c>
      <c r="O241" s="68">
        <f t="shared" si="7"/>
        <v>6</v>
      </c>
      <c r="P241" s="60"/>
      <c r="Q241" s="61" t="s">
        <v>78</v>
      </c>
      <c r="R241" s="60"/>
      <c r="S241" s="60" t="s">
        <v>8</v>
      </c>
      <c r="T241" s="60" t="s">
        <v>161</v>
      </c>
    </row>
    <row r="242" spans="1:20" s="51" customFormat="1" x14ac:dyDescent="0.25">
      <c r="A242" s="51" t="str">
        <f>VLOOKUP(C242,Styles!$1:$1048576,5,FALSE)</f>
        <v>POLOS</v>
      </c>
      <c r="B242" s="51" t="str">
        <f>VLOOKUP(C242,Styles!$1:$1048576,4,FALSE)</f>
        <v>UNDER ARMOUR</v>
      </c>
      <c r="C242" s="60">
        <v>1309537</v>
      </c>
      <c r="D242" s="51">
        <f>VLOOKUP(C242,Styles!$1:$1048576,2,FALSE)</f>
        <v>1309537</v>
      </c>
      <c r="E242" s="51" t="str">
        <f>VLOOKUP(C242,Styles!$1:$1048576,10,FALSE)</f>
        <v>LADIES' UA TECH™ POLO</v>
      </c>
      <c r="F242" s="53" t="s">
        <v>202</v>
      </c>
      <c r="G242" s="60"/>
      <c r="H242" s="53" t="s">
        <v>123</v>
      </c>
      <c r="I242" s="53" t="s">
        <v>123</v>
      </c>
      <c r="J242" s="60" t="s">
        <v>16</v>
      </c>
      <c r="K242" s="60">
        <v>6</v>
      </c>
      <c r="L242" s="68">
        <f t="shared" si="6"/>
        <v>6</v>
      </c>
      <c r="M242" s="60" t="s">
        <v>16</v>
      </c>
      <c r="N242" s="60">
        <v>6</v>
      </c>
      <c r="O242" s="68">
        <f t="shared" si="7"/>
        <v>6</v>
      </c>
      <c r="P242" s="60"/>
      <c r="Q242" s="62" t="s">
        <v>79</v>
      </c>
      <c r="R242" s="60"/>
      <c r="S242" s="60" t="s">
        <v>9</v>
      </c>
      <c r="T242" s="60" t="s">
        <v>161</v>
      </c>
    </row>
    <row r="243" spans="1:20" s="51" customFormat="1" x14ac:dyDescent="0.25">
      <c r="A243" s="51" t="str">
        <f>VLOOKUP(C243,Styles!$1:$1048576,5,FALSE)</f>
        <v>POLOS</v>
      </c>
      <c r="B243" s="51" t="str">
        <f>VLOOKUP(C243,Styles!$1:$1048576,4,FALSE)</f>
        <v>UNDER ARMOUR</v>
      </c>
      <c r="C243" s="60">
        <v>1309537</v>
      </c>
      <c r="D243" s="51">
        <f>VLOOKUP(C243,Styles!$1:$1048576,2,FALSE)</f>
        <v>1309537</v>
      </c>
      <c r="E243" s="51" t="str">
        <f>VLOOKUP(C243,Styles!$1:$1048576,10,FALSE)</f>
        <v>LADIES' UA TECH™ POLO</v>
      </c>
      <c r="F243" s="53" t="s">
        <v>194</v>
      </c>
      <c r="G243" s="60"/>
      <c r="H243" s="53" t="s">
        <v>123</v>
      </c>
      <c r="I243" s="53" t="s">
        <v>123</v>
      </c>
      <c r="J243" s="60" t="s">
        <v>16</v>
      </c>
      <c r="K243" s="60">
        <v>6</v>
      </c>
      <c r="L243" s="68">
        <f t="shared" si="6"/>
        <v>6</v>
      </c>
      <c r="M243" s="60" t="s">
        <v>16</v>
      </c>
      <c r="N243" s="60">
        <v>6</v>
      </c>
      <c r="O243" s="68">
        <f t="shared" si="7"/>
        <v>6</v>
      </c>
      <c r="P243" s="60"/>
      <c r="Q243" s="62" t="s">
        <v>84</v>
      </c>
      <c r="R243" s="60"/>
      <c r="S243" s="60" t="s">
        <v>13</v>
      </c>
      <c r="T243" s="60" t="s">
        <v>161</v>
      </c>
    </row>
    <row r="244" spans="1:20" s="51" customFormat="1" x14ac:dyDescent="0.25">
      <c r="A244" s="51" t="str">
        <f>VLOOKUP(C244,Styles!$1:$1048576,5,FALSE)</f>
        <v>KNITS_LAYERING</v>
      </c>
      <c r="B244" s="51" t="str">
        <f>VLOOKUP(C244,Styles!$1:$1048576,4,FALSE)</f>
        <v>UNDER ARMOUR</v>
      </c>
      <c r="C244" s="60">
        <v>1289407</v>
      </c>
      <c r="D244" s="51">
        <f>VLOOKUP(C244,Styles!$1:$1048576,2,FALSE)</f>
        <v>1289407</v>
      </c>
      <c r="E244" s="51" t="str">
        <f>VLOOKUP(C244,Styles!$1:$1048576,10,FALSE)</f>
        <v>MEN'S UA TECH™ STRIPE QUARTER-ZIP</v>
      </c>
      <c r="F244" s="53" t="s">
        <v>253</v>
      </c>
      <c r="G244" s="60"/>
      <c r="H244" s="53" t="s">
        <v>123</v>
      </c>
      <c r="I244" s="53" t="s">
        <v>123</v>
      </c>
      <c r="J244" s="60" t="s">
        <v>12</v>
      </c>
      <c r="K244" s="60">
        <v>6</v>
      </c>
      <c r="L244" s="68">
        <f t="shared" si="6"/>
        <v>6</v>
      </c>
      <c r="M244" s="60" t="s">
        <v>12</v>
      </c>
      <c r="N244" s="60">
        <v>6</v>
      </c>
      <c r="O244" s="68">
        <f t="shared" si="7"/>
        <v>6</v>
      </c>
      <c r="P244" s="60"/>
      <c r="Q244" s="62" t="s">
        <v>75</v>
      </c>
      <c r="R244" s="60"/>
      <c r="S244" s="60" t="s">
        <v>5</v>
      </c>
      <c r="T244" s="60" t="s">
        <v>161</v>
      </c>
    </row>
    <row r="245" spans="1:20" s="51" customFormat="1" x14ac:dyDescent="0.25">
      <c r="A245" s="51" t="str">
        <f>VLOOKUP(C245,Styles!$1:$1048576,5,FALSE)</f>
        <v>KNITS_LAYERING</v>
      </c>
      <c r="B245" s="51" t="str">
        <f>VLOOKUP(C245,Styles!$1:$1048576,4,FALSE)</f>
        <v>UNDER ARMOUR</v>
      </c>
      <c r="C245" s="60">
        <v>1289407</v>
      </c>
      <c r="D245" s="51">
        <f>VLOOKUP(C245,Styles!$1:$1048576,2,FALSE)</f>
        <v>1289407</v>
      </c>
      <c r="E245" s="51" t="str">
        <f>VLOOKUP(C245,Styles!$1:$1048576,10,FALSE)</f>
        <v>MEN'S UA TECH™ STRIPE QUARTER-ZIP</v>
      </c>
      <c r="F245" s="53" t="s">
        <v>254</v>
      </c>
      <c r="G245" s="60"/>
      <c r="H245" s="53" t="s">
        <v>123</v>
      </c>
      <c r="I245" s="53" t="s">
        <v>123</v>
      </c>
      <c r="J245" s="60" t="s">
        <v>12</v>
      </c>
      <c r="K245" s="60">
        <v>6</v>
      </c>
      <c r="L245" s="68">
        <f t="shared" si="6"/>
        <v>6</v>
      </c>
      <c r="M245" s="60" t="s">
        <v>12</v>
      </c>
      <c r="N245" s="60">
        <v>6</v>
      </c>
      <c r="O245" s="68">
        <f t="shared" si="7"/>
        <v>6</v>
      </c>
      <c r="P245" s="60"/>
      <c r="Q245" s="62" t="s">
        <v>83</v>
      </c>
      <c r="R245" s="60"/>
      <c r="S245" s="60" t="s">
        <v>174</v>
      </c>
      <c r="T245" s="60" t="s">
        <v>161</v>
      </c>
    </row>
    <row r="246" spans="1:20" s="51" customFormat="1" x14ac:dyDescent="0.25">
      <c r="A246" s="51" t="str">
        <f>VLOOKUP(C246,Styles!$1:$1048576,5,FALSE)</f>
        <v>KNITS_LAYERING</v>
      </c>
      <c r="B246" s="51" t="str">
        <f>VLOOKUP(C246,Styles!$1:$1048576,4,FALSE)</f>
        <v>UNDER ARMOUR</v>
      </c>
      <c r="C246" s="60">
        <v>1289407</v>
      </c>
      <c r="D246" s="51">
        <f>VLOOKUP(C246,Styles!$1:$1048576,2,FALSE)</f>
        <v>1289407</v>
      </c>
      <c r="E246" s="51" t="str">
        <f>VLOOKUP(C246,Styles!$1:$1048576,10,FALSE)</f>
        <v>MEN'S UA TECH™ STRIPE QUARTER-ZIP</v>
      </c>
      <c r="F246" s="53" t="s">
        <v>256</v>
      </c>
      <c r="G246" s="60"/>
      <c r="H246" s="53" t="s">
        <v>123</v>
      </c>
      <c r="I246" s="53" t="s">
        <v>123</v>
      </c>
      <c r="J246" s="60" t="s">
        <v>12</v>
      </c>
      <c r="K246" s="60">
        <v>6</v>
      </c>
      <c r="L246" s="68">
        <f t="shared" si="6"/>
        <v>6</v>
      </c>
      <c r="M246" s="60" t="s">
        <v>12</v>
      </c>
      <c r="N246" s="60">
        <v>6</v>
      </c>
      <c r="O246" s="68">
        <f t="shared" si="7"/>
        <v>6</v>
      </c>
      <c r="P246" s="60"/>
      <c r="Q246" s="62" t="s">
        <v>77</v>
      </c>
      <c r="R246" s="60"/>
      <c r="S246" s="60" t="s">
        <v>7</v>
      </c>
      <c r="T246" s="60" t="s">
        <v>161</v>
      </c>
    </row>
    <row r="247" spans="1:20" s="51" customFormat="1" x14ac:dyDescent="0.25">
      <c r="A247" s="51" t="str">
        <f>VLOOKUP(C247,Styles!$1:$1048576,5,FALSE)</f>
        <v>KNITS_LAYERING</v>
      </c>
      <c r="B247" s="51" t="str">
        <f>VLOOKUP(C247,Styles!$1:$1048576,4,FALSE)</f>
        <v>UNDER ARMOUR</v>
      </c>
      <c r="C247" s="60">
        <v>1289407</v>
      </c>
      <c r="D247" s="51">
        <f>VLOOKUP(C247,Styles!$1:$1048576,2,FALSE)</f>
        <v>1289407</v>
      </c>
      <c r="E247" s="51" t="str">
        <f>VLOOKUP(C247,Styles!$1:$1048576,10,FALSE)</f>
        <v>MEN'S UA TECH™ STRIPE QUARTER-ZIP</v>
      </c>
      <c r="F247" s="53" t="s">
        <v>255</v>
      </c>
      <c r="G247" s="60"/>
      <c r="H247" s="53" t="s">
        <v>123</v>
      </c>
      <c r="I247" s="53" t="s">
        <v>123</v>
      </c>
      <c r="J247" s="60" t="s">
        <v>12</v>
      </c>
      <c r="K247" s="60">
        <v>6</v>
      </c>
      <c r="L247" s="68">
        <f t="shared" si="6"/>
        <v>6</v>
      </c>
      <c r="M247" s="60" t="s">
        <v>12</v>
      </c>
      <c r="N247" s="60">
        <v>6</v>
      </c>
      <c r="O247" s="68">
        <f t="shared" si="7"/>
        <v>6</v>
      </c>
      <c r="P247" s="60"/>
      <c r="Q247" s="62" t="s">
        <v>84</v>
      </c>
      <c r="R247" s="60"/>
      <c r="S247" s="60" t="s">
        <v>13</v>
      </c>
      <c r="T247" s="60" t="s">
        <v>161</v>
      </c>
    </row>
    <row r="248" spans="1:20" s="51" customFormat="1" x14ac:dyDescent="0.25">
      <c r="A248" s="51" t="str">
        <f>VLOOKUP(C248,Styles!$1:$1048576,5,FALSE)</f>
        <v>KNITS_LAYERING</v>
      </c>
      <c r="B248" s="51" t="str">
        <f>VLOOKUP(C248,Styles!$1:$1048576,4,FALSE)</f>
        <v>UNDER ARMOUR</v>
      </c>
      <c r="C248" s="60">
        <v>1289408</v>
      </c>
      <c r="D248" s="51">
        <f>VLOOKUP(C248,Styles!$1:$1048576,2,FALSE)</f>
        <v>1289408</v>
      </c>
      <c r="E248" s="51" t="str">
        <f>VLOOKUP(C248,Styles!$1:$1048576,10,FALSE)</f>
        <v>LADIES UA TECH™ STRIPE QUARTER-ZIP</v>
      </c>
      <c r="F248" s="53" t="s">
        <v>253</v>
      </c>
      <c r="G248" s="60"/>
      <c r="H248" s="53" t="s">
        <v>123</v>
      </c>
      <c r="I248" s="53" t="s">
        <v>123</v>
      </c>
      <c r="J248" s="60" t="s">
        <v>16</v>
      </c>
      <c r="K248" s="60">
        <v>6</v>
      </c>
      <c r="L248" s="68">
        <f t="shared" si="6"/>
        <v>6</v>
      </c>
      <c r="M248" s="60" t="s">
        <v>16</v>
      </c>
      <c r="N248" s="60">
        <v>6</v>
      </c>
      <c r="O248" s="68">
        <f t="shared" si="7"/>
        <v>6</v>
      </c>
      <c r="P248" s="60"/>
      <c r="Q248" s="62" t="s">
        <v>75</v>
      </c>
      <c r="R248" s="60"/>
      <c r="S248" s="60" t="s">
        <v>5</v>
      </c>
      <c r="T248" s="60" t="s">
        <v>161</v>
      </c>
    </row>
    <row r="249" spans="1:20" s="51" customFormat="1" x14ac:dyDescent="0.25">
      <c r="A249" s="51" t="str">
        <f>VLOOKUP(C249,Styles!$1:$1048576,5,FALSE)</f>
        <v>KNITS_LAYERING</v>
      </c>
      <c r="B249" s="51" t="str">
        <f>VLOOKUP(C249,Styles!$1:$1048576,4,FALSE)</f>
        <v>UNDER ARMOUR</v>
      </c>
      <c r="C249" s="60">
        <v>1289408</v>
      </c>
      <c r="D249" s="51">
        <f>VLOOKUP(C249,Styles!$1:$1048576,2,FALSE)</f>
        <v>1289408</v>
      </c>
      <c r="E249" s="51" t="str">
        <f>VLOOKUP(C249,Styles!$1:$1048576,10,FALSE)</f>
        <v>LADIES UA TECH™ STRIPE QUARTER-ZIP</v>
      </c>
      <c r="F249" s="53" t="s">
        <v>254</v>
      </c>
      <c r="G249" s="60"/>
      <c r="H249" s="53" t="s">
        <v>123</v>
      </c>
      <c r="I249" s="53" t="s">
        <v>123</v>
      </c>
      <c r="J249" s="60" t="s">
        <v>16</v>
      </c>
      <c r="K249" s="60">
        <v>6</v>
      </c>
      <c r="L249" s="68">
        <f t="shared" si="6"/>
        <v>6</v>
      </c>
      <c r="M249" s="60" t="s">
        <v>16</v>
      </c>
      <c r="N249" s="60">
        <v>6</v>
      </c>
      <c r="O249" s="68">
        <f t="shared" si="7"/>
        <v>6</v>
      </c>
      <c r="P249" s="60"/>
      <c r="Q249" s="62" t="s">
        <v>83</v>
      </c>
      <c r="R249" s="60"/>
      <c r="S249" s="60" t="s">
        <v>174</v>
      </c>
      <c r="T249" s="60" t="s">
        <v>161</v>
      </c>
    </row>
    <row r="250" spans="1:20" s="51" customFormat="1" x14ac:dyDescent="0.25">
      <c r="A250" s="51" t="str">
        <f>VLOOKUP(C250,Styles!$1:$1048576,5,FALSE)</f>
        <v>KNITS_LAYERING</v>
      </c>
      <c r="B250" s="51" t="str">
        <f>VLOOKUP(C250,Styles!$1:$1048576,4,FALSE)</f>
        <v>UNDER ARMOUR</v>
      </c>
      <c r="C250" s="60">
        <v>1289408</v>
      </c>
      <c r="D250" s="51">
        <f>VLOOKUP(C250,Styles!$1:$1048576,2,FALSE)</f>
        <v>1289408</v>
      </c>
      <c r="E250" s="51" t="str">
        <f>VLOOKUP(C250,Styles!$1:$1048576,10,FALSE)</f>
        <v>LADIES UA TECH™ STRIPE QUARTER-ZIP</v>
      </c>
      <c r="F250" s="53" t="s">
        <v>256</v>
      </c>
      <c r="G250" s="60"/>
      <c r="H250" s="53" t="s">
        <v>123</v>
      </c>
      <c r="I250" s="53" t="s">
        <v>123</v>
      </c>
      <c r="J250" s="60" t="s">
        <v>16</v>
      </c>
      <c r="K250" s="60">
        <v>6</v>
      </c>
      <c r="L250" s="68">
        <f t="shared" si="6"/>
        <v>6</v>
      </c>
      <c r="M250" s="60" t="s">
        <v>16</v>
      </c>
      <c r="N250" s="60">
        <v>6</v>
      </c>
      <c r="O250" s="68">
        <f t="shared" si="7"/>
        <v>6</v>
      </c>
      <c r="P250" s="60"/>
      <c r="Q250" s="62" t="s">
        <v>77</v>
      </c>
      <c r="R250" s="60"/>
      <c r="S250" s="60" t="s">
        <v>7</v>
      </c>
      <c r="T250" s="60" t="s">
        <v>161</v>
      </c>
    </row>
    <row r="251" spans="1:20" s="51" customFormat="1" x14ac:dyDescent="0.25">
      <c r="A251" s="51" t="str">
        <f>VLOOKUP(C251,Styles!$1:$1048576,5,FALSE)</f>
        <v>KNITS_LAYERING</v>
      </c>
      <c r="B251" s="51" t="str">
        <f>VLOOKUP(C251,Styles!$1:$1048576,4,FALSE)</f>
        <v>UNDER ARMOUR</v>
      </c>
      <c r="C251" s="60">
        <v>1289408</v>
      </c>
      <c r="D251" s="51">
        <f>VLOOKUP(C251,Styles!$1:$1048576,2,FALSE)</f>
        <v>1289408</v>
      </c>
      <c r="E251" s="51" t="str">
        <f>VLOOKUP(C251,Styles!$1:$1048576,10,FALSE)</f>
        <v>LADIES UA TECH™ STRIPE QUARTER-ZIP</v>
      </c>
      <c r="F251" s="53" t="s">
        <v>257</v>
      </c>
      <c r="G251" s="60"/>
      <c r="H251" s="53" t="s">
        <v>123</v>
      </c>
      <c r="I251" s="53" t="s">
        <v>123</v>
      </c>
      <c r="J251" s="60" t="s">
        <v>16</v>
      </c>
      <c r="K251" s="60">
        <v>6</v>
      </c>
      <c r="L251" s="68">
        <f t="shared" si="6"/>
        <v>6</v>
      </c>
      <c r="M251" s="60" t="s">
        <v>16</v>
      </c>
      <c r="N251" s="60">
        <v>6</v>
      </c>
      <c r="O251" s="68">
        <f t="shared" si="7"/>
        <v>6</v>
      </c>
      <c r="P251" s="60"/>
      <c r="Q251" s="61" t="s">
        <v>87</v>
      </c>
      <c r="R251" s="60"/>
      <c r="S251" s="60" t="s">
        <v>74</v>
      </c>
      <c r="T251" s="60" t="s">
        <v>161</v>
      </c>
    </row>
    <row r="252" spans="1:20" s="51" customFormat="1" x14ac:dyDescent="0.25">
      <c r="A252" s="51" t="str">
        <f>VLOOKUP(C252,Styles!$1:$1048576,5,FALSE)</f>
        <v>KNITS_LAYERING</v>
      </c>
      <c r="B252" s="51" t="str">
        <f>VLOOKUP(C252,Styles!$1:$1048576,4,FALSE)</f>
        <v>UNDER ARMOUR</v>
      </c>
      <c r="C252" s="60">
        <v>1289408</v>
      </c>
      <c r="D252" s="51">
        <f>VLOOKUP(C252,Styles!$1:$1048576,2,FALSE)</f>
        <v>1289408</v>
      </c>
      <c r="E252" s="51" t="str">
        <f>VLOOKUP(C252,Styles!$1:$1048576,10,FALSE)</f>
        <v>LADIES UA TECH™ STRIPE QUARTER-ZIP</v>
      </c>
      <c r="F252" s="53" t="s">
        <v>255</v>
      </c>
      <c r="G252" s="60"/>
      <c r="H252" s="53" t="s">
        <v>123</v>
      </c>
      <c r="I252" s="53" t="s">
        <v>123</v>
      </c>
      <c r="J252" s="60" t="s">
        <v>16</v>
      </c>
      <c r="K252" s="60">
        <v>6</v>
      </c>
      <c r="L252" s="68">
        <f t="shared" si="6"/>
        <v>6</v>
      </c>
      <c r="M252" s="60" t="s">
        <v>16</v>
      </c>
      <c r="N252" s="60">
        <v>6</v>
      </c>
      <c r="O252" s="68">
        <f t="shared" si="7"/>
        <v>6</v>
      </c>
      <c r="P252" s="60"/>
      <c r="Q252" s="62" t="s">
        <v>84</v>
      </c>
      <c r="R252" s="60"/>
      <c r="S252" s="60" t="s">
        <v>13</v>
      </c>
      <c r="T252" s="60" t="s">
        <v>161</v>
      </c>
    </row>
    <row r="253" spans="1:20" s="51" customFormat="1" x14ac:dyDescent="0.25">
      <c r="A253" s="51" t="str">
        <f>VLOOKUP(C253,Styles!$1:$1048576,5,FALSE)</f>
        <v>OUTERWEAR</v>
      </c>
      <c r="B253" s="51" t="str">
        <f>VLOOKUP(C253,Styles!$1:$1048576,4,FALSE)</f>
        <v>UNDER ARMOUR</v>
      </c>
      <c r="C253" s="60">
        <v>1291966</v>
      </c>
      <c r="D253" s="51">
        <f>VLOOKUP(C253,Styles!$1:$1048576,2,FALSE)</f>
        <v>1291966</v>
      </c>
      <c r="E253" s="51" t="str">
        <f>VLOOKUP(C253,Styles!$1:$1048576,10,FALSE)</f>
        <v>LADIES' UA BORA RAIN JACKET</v>
      </c>
      <c r="F253" s="60" t="s">
        <v>494</v>
      </c>
      <c r="G253" s="60"/>
      <c r="H253" s="53" t="s">
        <v>322</v>
      </c>
      <c r="I253" s="53" t="s">
        <v>322</v>
      </c>
      <c r="J253" s="60" t="s">
        <v>42</v>
      </c>
      <c r="K253" s="60">
        <v>5</v>
      </c>
      <c r="L253" s="68" t="str">
        <f t="shared" si="6"/>
        <v/>
      </c>
      <c r="M253" s="60" t="s">
        <v>42</v>
      </c>
      <c r="N253" s="60">
        <v>5</v>
      </c>
      <c r="O253" s="68" t="str">
        <f t="shared" si="7"/>
        <v/>
      </c>
      <c r="P253" s="60"/>
      <c r="Q253" s="60"/>
      <c r="R253" s="60"/>
      <c r="S253" s="60" t="s">
        <v>5</v>
      </c>
      <c r="T253" s="60" t="s">
        <v>384</v>
      </c>
    </row>
    <row r="254" spans="1:20" s="51" customFormat="1" x14ac:dyDescent="0.25">
      <c r="A254" s="51" t="str">
        <f>VLOOKUP(C254,Styles!$1:$1048576,5,FALSE)</f>
        <v>OUTERWEAR</v>
      </c>
      <c r="B254" s="51" t="str">
        <f>VLOOKUP(C254,Styles!$1:$1048576,4,FALSE)</f>
        <v>UNDER ARMOUR</v>
      </c>
      <c r="C254" s="60">
        <v>1291966</v>
      </c>
      <c r="D254" s="51">
        <f>VLOOKUP(C254,Styles!$1:$1048576,2,FALSE)</f>
        <v>1291966</v>
      </c>
      <c r="E254" s="51" t="str">
        <f>VLOOKUP(C254,Styles!$1:$1048576,10,FALSE)</f>
        <v>LADIES' UA BORA RAIN JACKET</v>
      </c>
      <c r="F254" s="60" t="s">
        <v>495</v>
      </c>
      <c r="G254" s="60"/>
      <c r="H254" s="53" t="s">
        <v>322</v>
      </c>
      <c r="I254" s="53" t="s">
        <v>322</v>
      </c>
      <c r="J254" s="60" t="s">
        <v>42</v>
      </c>
      <c r="K254" s="60">
        <v>5</v>
      </c>
      <c r="L254" s="68" t="str">
        <f t="shared" si="6"/>
        <v/>
      </c>
      <c r="M254" s="60" t="s">
        <v>42</v>
      </c>
      <c r="N254" s="60">
        <v>5</v>
      </c>
      <c r="O254" s="68" t="str">
        <f t="shared" si="7"/>
        <v/>
      </c>
      <c r="P254" s="60"/>
      <c r="Q254" s="60"/>
      <c r="R254" s="60"/>
      <c r="S254" s="60" t="s">
        <v>30</v>
      </c>
      <c r="T254" s="60" t="s">
        <v>384</v>
      </c>
    </row>
    <row r="255" spans="1:20" s="51" customFormat="1" x14ac:dyDescent="0.25">
      <c r="A255" s="51" t="str">
        <f>VLOOKUP(C255,Styles!$1:$1048576,5,FALSE)</f>
        <v>OUTERWEAR</v>
      </c>
      <c r="B255" s="51" t="str">
        <f>VLOOKUP(C255,Styles!$1:$1048576,4,FALSE)</f>
        <v>UNDER ARMOUR</v>
      </c>
      <c r="C255" s="60">
        <v>1292014</v>
      </c>
      <c r="D255" s="51">
        <f>VLOOKUP(C255,Styles!$1:$1048576,2,FALSE)</f>
        <v>1292014</v>
      </c>
      <c r="E255" s="51" t="str">
        <f>VLOOKUP(C255,Styles!$1:$1048576,10,FALSE)</f>
        <v>MEN'S UA BORA RAIN JACKET</v>
      </c>
      <c r="F255" s="60" t="s">
        <v>496</v>
      </c>
      <c r="G255" s="60"/>
      <c r="H255" s="53" t="s">
        <v>322</v>
      </c>
      <c r="I255" s="53" t="s">
        <v>322</v>
      </c>
      <c r="J255" s="60" t="s">
        <v>12</v>
      </c>
      <c r="K255" s="60">
        <v>6</v>
      </c>
      <c r="L255" s="68" t="str">
        <f t="shared" si="6"/>
        <v/>
      </c>
      <c r="M255" s="60" t="s">
        <v>12</v>
      </c>
      <c r="N255" s="60">
        <v>6</v>
      </c>
      <c r="O255" s="68" t="str">
        <f t="shared" si="7"/>
        <v/>
      </c>
      <c r="P255" s="60"/>
      <c r="Q255" s="60"/>
      <c r="R255" s="60"/>
      <c r="S255" s="60" t="s">
        <v>5</v>
      </c>
      <c r="T255" s="60" t="s">
        <v>384</v>
      </c>
    </row>
    <row r="256" spans="1:20" s="51" customFormat="1" x14ac:dyDescent="0.25">
      <c r="A256" s="51" t="str">
        <f>VLOOKUP(C256,Styles!$1:$1048576,5,FALSE)</f>
        <v>OUTERWEAR</v>
      </c>
      <c r="B256" s="51" t="str">
        <f>VLOOKUP(C256,Styles!$1:$1048576,4,FALSE)</f>
        <v>UNDER ARMOUR</v>
      </c>
      <c r="C256" s="60">
        <v>1292014</v>
      </c>
      <c r="D256" s="51">
        <f>VLOOKUP(C256,Styles!$1:$1048576,2,FALSE)</f>
        <v>1292014</v>
      </c>
      <c r="E256" s="51" t="str">
        <f>VLOOKUP(C256,Styles!$1:$1048576,10,FALSE)</f>
        <v>MEN'S UA BORA RAIN JACKET</v>
      </c>
      <c r="F256" s="60" t="s">
        <v>497</v>
      </c>
      <c r="G256" s="60"/>
      <c r="H256" s="53" t="s">
        <v>35</v>
      </c>
      <c r="I256" s="53" t="s">
        <v>322</v>
      </c>
      <c r="J256" s="60" t="s">
        <v>12</v>
      </c>
      <c r="K256" s="60">
        <v>6</v>
      </c>
      <c r="L256" s="68" t="str">
        <f t="shared" si="6"/>
        <v/>
      </c>
      <c r="M256" s="60" t="s">
        <v>12</v>
      </c>
      <c r="N256" s="60">
        <v>6</v>
      </c>
      <c r="O256" s="68" t="str">
        <f t="shared" si="7"/>
        <v/>
      </c>
      <c r="P256" s="60"/>
      <c r="Q256" s="60"/>
      <c r="R256" s="60"/>
      <c r="S256" s="60" t="s">
        <v>386</v>
      </c>
      <c r="T256" s="60" t="s">
        <v>384</v>
      </c>
    </row>
    <row r="257" spans="1:20" s="51" customFormat="1" x14ac:dyDescent="0.25">
      <c r="A257" s="51" t="str">
        <f>VLOOKUP(C257,Styles!$1:$1048576,5,FALSE)</f>
        <v>OUTERWEAR</v>
      </c>
      <c r="B257" s="51" t="str">
        <f>VLOOKUP(C257,Styles!$1:$1048576,4,FALSE)</f>
        <v>UNDER ARMOUR</v>
      </c>
      <c r="C257" s="60">
        <v>1292014</v>
      </c>
      <c r="D257" s="51">
        <f>VLOOKUP(C257,Styles!$1:$1048576,2,FALSE)</f>
        <v>1292014</v>
      </c>
      <c r="E257" s="51" t="str">
        <f>VLOOKUP(C257,Styles!$1:$1048576,10,FALSE)</f>
        <v>MEN'S UA BORA RAIN JACKET</v>
      </c>
      <c r="F257" s="60" t="s">
        <v>498</v>
      </c>
      <c r="G257" s="60"/>
      <c r="H257" s="53" t="s">
        <v>35</v>
      </c>
      <c r="I257" s="53" t="s">
        <v>322</v>
      </c>
      <c r="J257" s="60" t="s">
        <v>12</v>
      </c>
      <c r="K257" s="60">
        <v>6</v>
      </c>
      <c r="L257" s="68" t="str">
        <f t="shared" si="6"/>
        <v/>
      </c>
      <c r="M257" s="60" t="s">
        <v>12</v>
      </c>
      <c r="N257" s="60">
        <v>6</v>
      </c>
      <c r="O257" s="68" t="str">
        <f t="shared" si="7"/>
        <v/>
      </c>
      <c r="P257" s="60"/>
      <c r="Q257" s="60"/>
      <c r="R257" s="60"/>
      <c r="S257" s="60" t="s">
        <v>29</v>
      </c>
      <c r="T257" s="60" t="s">
        <v>384</v>
      </c>
    </row>
    <row r="258" spans="1:20" s="51" customFormat="1" x14ac:dyDescent="0.25">
      <c r="A258" s="51" t="str">
        <f>VLOOKUP(C258,Styles!$1:$1048576,5,FALSE)</f>
        <v>HATS</v>
      </c>
      <c r="B258" s="51" t="s">
        <v>120</v>
      </c>
      <c r="C258" s="59">
        <v>1295126</v>
      </c>
      <c r="D258" s="50">
        <v>1295126</v>
      </c>
      <c r="E258" s="51" t="str">
        <f>VLOOKUP(C258,Styles!$1:$1048576,10,FALSE)</f>
        <v>LADIES' CHINO ADJUSTABLE CAP</v>
      </c>
      <c r="F258" s="60" t="s">
        <v>488</v>
      </c>
      <c r="G258" s="60"/>
      <c r="H258" s="53" t="s">
        <v>123</v>
      </c>
      <c r="I258" s="53" t="s">
        <v>123</v>
      </c>
      <c r="J258" s="60" t="s">
        <v>171</v>
      </c>
      <c r="K258" s="60">
        <v>1</v>
      </c>
      <c r="L258" s="68">
        <f t="shared" si="6"/>
        <v>1</v>
      </c>
      <c r="M258" s="60" t="s">
        <v>171</v>
      </c>
      <c r="N258" s="60">
        <v>1</v>
      </c>
      <c r="O258" s="68">
        <f t="shared" si="7"/>
        <v>1</v>
      </c>
      <c r="P258" s="60"/>
      <c r="Q258" s="60"/>
      <c r="R258" s="60"/>
      <c r="S258" s="60" t="s">
        <v>5</v>
      </c>
      <c r="T258" s="60" t="s">
        <v>384</v>
      </c>
    </row>
    <row r="259" spans="1:20" s="51" customFormat="1" x14ac:dyDescent="0.25">
      <c r="A259" s="51" t="str">
        <f>VLOOKUP(C259,Styles!$1:$1048576,5,FALSE)</f>
        <v>HATS</v>
      </c>
      <c r="B259" s="51" t="s">
        <v>120</v>
      </c>
      <c r="C259" s="59">
        <v>1295126</v>
      </c>
      <c r="D259" s="50">
        <v>1295126</v>
      </c>
      <c r="E259" s="51" t="str">
        <f>VLOOKUP(C259,Styles!$1:$1048576,10,FALSE)</f>
        <v>LADIES' CHINO ADJUSTABLE CAP</v>
      </c>
      <c r="F259" s="60" t="s">
        <v>499</v>
      </c>
      <c r="G259" s="60"/>
      <c r="H259" s="53" t="s">
        <v>123</v>
      </c>
      <c r="I259" s="53" t="s">
        <v>123</v>
      </c>
      <c r="J259" s="60" t="s">
        <v>171</v>
      </c>
      <c r="K259" s="60">
        <v>1</v>
      </c>
      <c r="L259" s="68">
        <f t="shared" ref="L259:L321" si="8">IF(OR(H259="ACTIVE",H259="NEW"),K259,"")</f>
        <v>1</v>
      </c>
      <c r="M259" s="60" t="s">
        <v>171</v>
      </c>
      <c r="N259" s="60">
        <v>1</v>
      </c>
      <c r="O259" s="68">
        <f t="shared" ref="O259:O321" si="9">IF(OR(I259="ACTIVE",I259="NEW",),N259,"")</f>
        <v>1</v>
      </c>
      <c r="P259" s="60"/>
      <c r="Q259" s="60"/>
      <c r="R259" s="60"/>
      <c r="S259" s="60" t="s">
        <v>486</v>
      </c>
      <c r="T259" s="60" t="s">
        <v>384</v>
      </c>
    </row>
    <row r="260" spans="1:20" s="51" customFormat="1" x14ac:dyDescent="0.25">
      <c r="A260" s="51" t="str">
        <f>VLOOKUP(C260,Styles!$1:$1048576,5,FALSE)</f>
        <v>HATS</v>
      </c>
      <c r="B260" s="51" t="s">
        <v>120</v>
      </c>
      <c r="C260" s="59">
        <v>1295126</v>
      </c>
      <c r="D260" s="50">
        <v>1295126</v>
      </c>
      <c r="E260" s="51" t="str">
        <f>VLOOKUP(C260,Styles!$1:$1048576,10,FALSE)</f>
        <v>LADIES' CHINO ADJUSTABLE CAP</v>
      </c>
      <c r="F260" s="60" t="s">
        <v>489</v>
      </c>
      <c r="G260" s="60"/>
      <c r="H260" s="53" t="s">
        <v>123</v>
      </c>
      <c r="I260" s="53" t="s">
        <v>123</v>
      </c>
      <c r="J260" s="60" t="s">
        <v>171</v>
      </c>
      <c r="K260" s="60">
        <v>1</v>
      </c>
      <c r="L260" s="68">
        <f t="shared" si="8"/>
        <v>1</v>
      </c>
      <c r="M260" s="60" t="s">
        <v>171</v>
      </c>
      <c r="N260" s="60">
        <v>1</v>
      </c>
      <c r="O260" s="68">
        <f t="shared" si="9"/>
        <v>1</v>
      </c>
      <c r="P260" s="60"/>
      <c r="Q260" s="60"/>
      <c r="R260" s="60"/>
      <c r="S260" s="60" t="s">
        <v>7</v>
      </c>
      <c r="T260" s="60" t="s">
        <v>384</v>
      </c>
    </row>
    <row r="261" spans="1:20" s="51" customFormat="1" x14ac:dyDescent="0.25">
      <c r="A261" s="51" t="str">
        <f>VLOOKUP(C261,Styles!$1:$1048576,5,FALSE)</f>
        <v>HATS</v>
      </c>
      <c r="B261" s="51" t="s">
        <v>120</v>
      </c>
      <c r="C261" s="59">
        <v>1295126</v>
      </c>
      <c r="D261" s="50">
        <v>1295126</v>
      </c>
      <c r="E261" s="51" t="str">
        <f>VLOOKUP(C261,Styles!$1:$1048576,10,FALSE)</f>
        <v>LADIES' CHINO ADJUSTABLE CAP</v>
      </c>
      <c r="F261" s="60" t="s">
        <v>490</v>
      </c>
      <c r="G261" s="60"/>
      <c r="H261" s="53" t="s">
        <v>123</v>
      </c>
      <c r="I261" s="53" t="s">
        <v>123</v>
      </c>
      <c r="J261" s="60" t="s">
        <v>171</v>
      </c>
      <c r="K261" s="60">
        <v>1</v>
      </c>
      <c r="L261" s="68">
        <f t="shared" si="8"/>
        <v>1</v>
      </c>
      <c r="M261" s="60" t="s">
        <v>171</v>
      </c>
      <c r="N261" s="60">
        <v>1</v>
      </c>
      <c r="O261" s="68">
        <f t="shared" si="9"/>
        <v>1</v>
      </c>
      <c r="P261" s="60"/>
      <c r="Q261" s="60"/>
      <c r="R261" s="60"/>
      <c r="S261" s="60" t="s">
        <v>8</v>
      </c>
      <c r="T261" s="60" t="s">
        <v>384</v>
      </c>
    </row>
    <row r="262" spans="1:20" s="51" customFormat="1" x14ac:dyDescent="0.25">
      <c r="A262" s="51" t="str">
        <f>VLOOKUP(C262,Styles!$1:$1048576,5,FALSE)</f>
        <v>HATS</v>
      </c>
      <c r="B262" s="51" t="s">
        <v>120</v>
      </c>
      <c r="C262" s="59">
        <v>1295126</v>
      </c>
      <c r="D262" s="50">
        <v>1295126</v>
      </c>
      <c r="E262" s="51" t="str">
        <f>VLOOKUP(C262,Styles!$1:$1048576,10,FALSE)</f>
        <v>LADIES' CHINO ADJUSTABLE CAP</v>
      </c>
      <c r="F262" s="60" t="s">
        <v>491</v>
      </c>
      <c r="G262" s="60"/>
      <c r="H262" s="53" t="s">
        <v>123</v>
      </c>
      <c r="I262" s="53" t="s">
        <v>123</v>
      </c>
      <c r="J262" s="60" t="s">
        <v>171</v>
      </c>
      <c r="K262" s="60">
        <v>1</v>
      </c>
      <c r="L262" s="68">
        <f t="shared" si="8"/>
        <v>1</v>
      </c>
      <c r="M262" s="60" t="s">
        <v>171</v>
      </c>
      <c r="N262" s="60">
        <v>1</v>
      </c>
      <c r="O262" s="68">
        <f t="shared" si="9"/>
        <v>1</v>
      </c>
      <c r="P262" s="60"/>
      <c r="Q262" s="60"/>
      <c r="R262" s="60"/>
      <c r="S262" s="60" t="s">
        <v>9</v>
      </c>
      <c r="T262" s="60" t="s">
        <v>384</v>
      </c>
    </row>
    <row r="263" spans="1:20" s="51" customFormat="1" x14ac:dyDescent="0.25">
      <c r="A263" s="51" t="str">
        <f>VLOOKUP(C263,Styles!$1:$1048576,5,FALSE)</f>
        <v>HATS</v>
      </c>
      <c r="B263" s="51" t="s">
        <v>120</v>
      </c>
      <c r="C263" s="59">
        <v>1295126</v>
      </c>
      <c r="D263" s="50">
        <v>1295126</v>
      </c>
      <c r="E263" s="51" t="str">
        <f>VLOOKUP(C263,Styles!$1:$1048576,10,FALSE)</f>
        <v>LADIES' CHINO ADJUSTABLE CAP</v>
      </c>
      <c r="F263" s="60" t="s">
        <v>493</v>
      </c>
      <c r="G263" s="60"/>
      <c r="H263" s="53" t="s">
        <v>123</v>
      </c>
      <c r="I263" s="53" t="s">
        <v>123</v>
      </c>
      <c r="J263" s="60" t="s">
        <v>171</v>
      </c>
      <c r="K263" s="60">
        <v>1</v>
      </c>
      <c r="L263" s="68">
        <f t="shared" si="8"/>
        <v>1</v>
      </c>
      <c r="M263" s="60" t="s">
        <v>171</v>
      </c>
      <c r="N263" s="60">
        <v>1</v>
      </c>
      <c r="O263" s="68">
        <f t="shared" si="9"/>
        <v>1</v>
      </c>
      <c r="P263" s="60"/>
      <c r="Q263" s="60"/>
      <c r="R263" s="60"/>
      <c r="S263" s="60" t="s">
        <v>487</v>
      </c>
      <c r="T263" s="60" t="s">
        <v>384</v>
      </c>
    </row>
    <row r="264" spans="1:20" s="51" customFormat="1" x14ac:dyDescent="0.25">
      <c r="A264" s="51" t="str">
        <f>VLOOKUP(C264,Styles!$1:$1048576,5,FALSE)</f>
        <v>OUTERWEAR</v>
      </c>
      <c r="B264" s="51" t="str">
        <f>VLOOKUP(C264,Styles!$1:$1048576,4,FALSE)</f>
        <v>UNDER ARMOUR</v>
      </c>
      <c r="C264" s="60">
        <v>1296868</v>
      </c>
      <c r="D264" s="51">
        <f>VLOOKUP(C264,Styles!$1:$1048576,2,FALSE)</f>
        <v>1296868</v>
      </c>
      <c r="E264" s="51" t="str">
        <f>VLOOKUP(C264,Styles!$1:$1048576,10,FALSE)</f>
        <v>UA SIENNA 3-IN-1</v>
      </c>
      <c r="F264" s="60" t="s">
        <v>389</v>
      </c>
      <c r="G264" s="60"/>
      <c r="H264" s="53" t="s">
        <v>323</v>
      </c>
      <c r="I264" s="53" t="s">
        <v>35</v>
      </c>
      <c r="J264" s="60"/>
      <c r="K264" s="60"/>
      <c r="L264" s="68" t="str">
        <f t="shared" si="8"/>
        <v/>
      </c>
      <c r="M264" s="60" t="s">
        <v>36</v>
      </c>
      <c r="N264" s="60">
        <v>4</v>
      </c>
      <c r="O264" s="68" t="str">
        <f t="shared" si="9"/>
        <v/>
      </c>
      <c r="P264" s="60"/>
      <c r="Q264" s="60"/>
      <c r="R264" s="60"/>
      <c r="S264" s="60" t="s">
        <v>5</v>
      </c>
      <c r="T264" s="60" t="s">
        <v>384</v>
      </c>
    </row>
    <row r="265" spans="1:20" s="51" customFormat="1" x14ac:dyDescent="0.25">
      <c r="A265" s="51" t="str">
        <f>VLOOKUP(C265,Styles!$1:$1048576,5,FALSE)</f>
        <v>OUTERWEAR</v>
      </c>
      <c r="B265" s="51" t="str">
        <f>VLOOKUP(C265,Styles!$1:$1048576,4,FALSE)</f>
        <v>UNDER ARMOUR</v>
      </c>
      <c r="C265" s="60">
        <v>1296899</v>
      </c>
      <c r="D265" s="51">
        <f>VLOOKUP(C265,Styles!$1:$1048576,2,FALSE)</f>
        <v>1296899</v>
      </c>
      <c r="E265" s="51" t="str">
        <f>VLOOKUP(C265,Styles!$1:$1048576,10,FALSE)</f>
        <v>LADIES' UA EXTREME COLDGEAR JACKET</v>
      </c>
      <c r="F265" s="60" t="s">
        <v>500</v>
      </c>
      <c r="G265" s="60"/>
      <c r="H265" s="53" t="s">
        <v>35</v>
      </c>
      <c r="I265" s="53" t="s">
        <v>35</v>
      </c>
      <c r="J265" s="60" t="s">
        <v>42</v>
      </c>
      <c r="K265" s="60">
        <v>5</v>
      </c>
      <c r="L265" s="68" t="str">
        <f t="shared" si="8"/>
        <v/>
      </c>
      <c r="M265" s="60" t="s">
        <v>42</v>
      </c>
      <c r="N265" s="60">
        <v>5</v>
      </c>
      <c r="O265" s="68" t="str">
        <f t="shared" si="9"/>
        <v/>
      </c>
      <c r="P265" s="60"/>
      <c r="Q265" s="60"/>
      <c r="R265" s="60"/>
      <c r="S265" s="60" t="s">
        <v>5</v>
      </c>
      <c r="T265" s="60" t="s">
        <v>384</v>
      </c>
    </row>
    <row r="266" spans="1:20" s="51" customFormat="1" x14ac:dyDescent="0.25">
      <c r="A266" s="51" t="str">
        <f>VLOOKUP(C266,Styles!$1:$1048576,5,FALSE)</f>
        <v>OUTERWEAR</v>
      </c>
      <c r="B266" s="51" t="str">
        <f>VLOOKUP(C266,Styles!$1:$1048576,4,FALSE)</f>
        <v>UNDER ARMOUR</v>
      </c>
      <c r="C266" s="60">
        <v>1296899</v>
      </c>
      <c r="D266" s="51">
        <f>VLOOKUP(C266,Styles!$1:$1048576,2,FALSE)</f>
        <v>1296899</v>
      </c>
      <c r="E266" s="51" t="str">
        <f>VLOOKUP(C266,Styles!$1:$1048576,10,FALSE)</f>
        <v>LADIES' UA EXTREME COLDGEAR JACKET</v>
      </c>
      <c r="F266" s="60" t="s">
        <v>658</v>
      </c>
      <c r="G266" s="60"/>
      <c r="H266" s="53" t="s">
        <v>35</v>
      </c>
      <c r="I266" s="53" t="s">
        <v>35</v>
      </c>
      <c r="J266" s="60" t="s">
        <v>42</v>
      </c>
      <c r="K266" s="60">
        <v>5</v>
      </c>
      <c r="L266" s="68" t="str">
        <f t="shared" si="8"/>
        <v/>
      </c>
      <c r="M266" s="60" t="s">
        <v>42</v>
      </c>
      <c r="N266" s="60">
        <v>5</v>
      </c>
      <c r="O266" s="68" t="str">
        <f t="shared" si="9"/>
        <v/>
      </c>
      <c r="P266" s="60"/>
      <c r="Q266" s="60"/>
      <c r="R266" s="60"/>
      <c r="S266" s="60" t="s">
        <v>386</v>
      </c>
      <c r="T266" s="60" t="s">
        <v>659</v>
      </c>
    </row>
    <row r="267" spans="1:20" s="51" customFormat="1" x14ac:dyDescent="0.25">
      <c r="A267" s="51" t="str">
        <f>VLOOKUP(C267,Styles!$1:$1048576,5,FALSE)</f>
        <v>OUTERWEAR</v>
      </c>
      <c r="B267" s="51" t="str">
        <f>VLOOKUP(C267,Styles!$1:$1048576,4,FALSE)</f>
        <v>UNDER ARMOUR</v>
      </c>
      <c r="C267" s="60">
        <v>1296899</v>
      </c>
      <c r="D267" s="51">
        <f>VLOOKUP(C267,Styles!$1:$1048576,2,FALSE)</f>
        <v>1296899</v>
      </c>
      <c r="E267" s="51" t="str">
        <f>VLOOKUP(C267,Styles!$1:$1048576,10,FALSE)</f>
        <v>LADIES' UA EXTREME COLDGEAR JACKET</v>
      </c>
      <c r="F267" s="60" t="s">
        <v>501</v>
      </c>
      <c r="G267" s="60"/>
      <c r="H267" s="53" t="s">
        <v>322</v>
      </c>
      <c r="I267" s="53" t="s">
        <v>322</v>
      </c>
      <c r="J267" s="60" t="s">
        <v>42</v>
      </c>
      <c r="K267" s="60">
        <v>5</v>
      </c>
      <c r="L267" s="68" t="str">
        <f t="shared" si="8"/>
        <v/>
      </c>
      <c r="M267" s="60" t="s">
        <v>42</v>
      </c>
      <c r="N267" s="60">
        <v>5</v>
      </c>
      <c r="O267" s="68" t="str">
        <f t="shared" si="9"/>
        <v/>
      </c>
      <c r="P267" s="60"/>
      <c r="Q267" s="60"/>
      <c r="R267" s="60"/>
      <c r="S267" s="60" t="s">
        <v>386</v>
      </c>
      <c r="T267" s="60" t="s">
        <v>384</v>
      </c>
    </row>
    <row r="268" spans="1:20" s="51" customFormat="1" x14ac:dyDescent="0.25">
      <c r="A268" s="51" t="str">
        <f>VLOOKUP(C268,Styles!$1:$1048576,5,FALSE)</f>
        <v>OUTERWEAR</v>
      </c>
      <c r="B268" s="51" t="str">
        <f>VLOOKUP(C268,Styles!$1:$1048576,4,FALSE)</f>
        <v>UNDER ARMOUR</v>
      </c>
      <c r="C268" s="60">
        <v>1296899</v>
      </c>
      <c r="D268" s="51">
        <f>VLOOKUP(C268,Styles!$1:$1048576,2,FALSE)</f>
        <v>1296899</v>
      </c>
      <c r="E268" s="51" t="str">
        <f>VLOOKUP(C268,Styles!$1:$1048576,10,FALSE)</f>
        <v>LADIES' UA EXTREME COLDGEAR JACKET</v>
      </c>
      <c r="F268" s="60" t="s">
        <v>502</v>
      </c>
      <c r="G268" s="60"/>
      <c r="H268" s="53" t="s">
        <v>35</v>
      </c>
      <c r="I268" s="53" t="s">
        <v>35</v>
      </c>
      <c r="J268" s="60" t="s">
        <v>42</v>
      </c>
      <c r="K268" s="60">
        <v>5</v>
      </c>
      <c r="L268" s="68" t="str">
        <f t="shared" si="8"/>
        <v/>
      </c>
      <c r="M268" s="60" t="s">
        <v>42</v>
      </c>
      <c r="N268" s="60">
        <v>5</v>
      </c>
      <c r="O268" s="68" t="str">
        <f t="shared" si="9"/>
        <v/>
      </c>
      <c r="P268" s="60"/>
      <c r="Q268" s="60"/>
      <c r="R268" s="60"/>
      <c r="S268" s="60" t="s">
        <v>29</v>
      </c>
      <c r="T268" s="60" t="s">
        <v>384</v>
      </c>
    </row>
    <row r="269" spans="1:20" s="51" customFormat="1" x14ac:dyDescent="0.25">
      <c r="A269" s="51" t="str">
        <f>VLOOKUP(C269,Styles!$1:$1048576,5,FALSE)</f>
        <v>OUTERWEAR</v>
      </c>
      <c r="B269" s="51" t="str">
        <f>VLOOKUP(C269,Styles!$1:$1048576,4,FALSE)</f>
        <v>UNDER ARMOUR</v>
      </c>
      <c r="C269" s="60">
        <v>1297030</v>
      </c>
      <c r="D269" s="51">
        <f>VLOOKUP(C269,Styles!$1:$1048576,2,FALSE)</f>
        <v>1297030</v>
      </c>
      <c r="E269" s="51" t="str">
        <f>VLOOKUP(C269,Styles!$1:$1048576,10,FALSE)</f>
        <v>MEN'S UA EXTREME COLDGEAR® JACKET</v>
      </c>
      <c r="F269" s="60" t="s">
        <v>503</v>
      </c>
      <c r="G269" s="60"/>
      <c r="H269" s="53" t="s">
        <v>35</v>
      </c>
      <c r="I269" s="53" t="s">
        <v>35</v>
      </c>
      <c r="J269" s="60" t="s">
        <v>12</v>
      </c>
      <c r="K269" s="60">
        <v>6</v>
      </c>
      <c r="L269" s="68" t="str">
        <f t="shared" si="8"/>
        <v/>
      </c>
      <c r="M269" s="60" t="s">
        <v>12</v>
      </c>
      <c r="N269" s="60">
        <v>6</v>
      </c>
      <c r="O269" s="68" t="str">
        <f t="shared" si="9"/>
        <v/>
      </c>
      <c r="P269" s="60"/>
      <c r="Q269" s="60"/>
      <c r="R269" s="60"/>
      <c r="S269" s="60" t="s">
        <v>5</v>
      </c>
      <c r="T269" s="60" t="s">
        <v>384</v>
      </c>
    </row>
    <row r="270" spans="1:20" s="51" customFormat="1" x14ac:dyDescent="0.25">
      <c r="A270" s="51" t="str">
        <f>VLOOKUP(C270,Styles!$1:$1048576,5,FALSE)</f>
        <v>OUTERWEAR</v>
      </c>
      <c r="B270" s="51" t="str">
        <f>VLOOKUP(C270,Styles!$1:$1048576,4,FALSE)</f>
        <v>UNDER ARMOUR</v>
      </c>
      <c r="C270" s="60">
        <v>1297030</v>
      </c>
      <c r="D270" s="51">
        <f>VLOOKUP(C270,Styles!$1:$1048576,2,FALSE)</f>
        <v>1297030</v>
      </c>
      <c r="E270" s="51" t="str">
        <f>VLOOKUP(C270,Styles!$1:$1048576,10,FALSE)</f>
        <v>MEN'S UA EXTREME COLDGEAR® JACKET</v>
      </c>
      <c r="F270" s="60" t="s">
        <v>660</v>
      </c>
      <c r="G270" s="60"/>
      <c r="H270" s="53" t="s">
        <v>35</v>
      </c>
      <c r="I270" s="53" t="s">
        <v>35</v>
      </c>
      <c r="J270" s="60" t="s">
        <v>12</v>
      </c>
      <c r="K270" s="60">
        <v>6</v>
      </c>
      <c r="L270" s="68" t="str">
        <f t="shared" si="8"/>
        <v/>
      </c>
      <c r="M270" s="60" t="s">
        <v>12</v>
      </c>
      <c r="N270" s="60">
        <v>6</v>
      </c>
      <c r="O270" s="68" t="str">
        <f t="shared" si="9"/>
        <v/>
      </c>
      <c r="P270" s="60"/>
      <c r="Q270" s="60"/>
      <c r="R270" s="60"/>
      <c r="S270" s="60" t="s">
        <v>386</v>
      </c>
      <c r="T270" s="60" t="s">
        <v>659</v>
      </c>
    </row>
    <row r="271" spans="1:20" s="51" customFormat="1" x14ac:dyDescent="0.25">
      <c r="A271" s="51" t="str">
        <f>VLOOKUP(C271,Styles!$1:$1048576,5,FALSE)</f>
        <v>OUTERWEAR</v>
      </c>
      <c r="B271" s="51" t="str">
        <f>VLOOKUP(C271,Styles!$1:$1048576,4,FALSE)</f>
        <v>UNDER ARMOUR</v>
      </c>
      <c r="C271" s="60">
        <v>1297030</v>
      </c>
      <c r="D271" s="51">
        <f>VLOOKUP(C271,Styles!$1:$1048576,2,FALSE)</f>
        <v>1297030</v>
      </c>
      <c r="E271" s="51" t="str">
        <f>VLOOKUP(C271,Styles!$1:$1048576,10,FALSE)</f>
        <v>MEN'S UA EXTREME COLDGEAR® JACKET</v>
      </c>
      <c r="F271" s="60" t="s">
        <v>501</v>
      </c>
      <c r="G271" s="60"/>
      <c r="H271" s="53" t="s">
        <v>322</v>
      </c>
      <c r="I271" s="53" t="s">
        <v>322</v>
      </c>
      <c r="J271" s="60" t="s">
        <v>12</v>
      </c>
      <c r="K271" s="60">
        <v>6</v>
      </c>
      <c r="L271" s="68" t="str">
        <f t="shared" si="8"/>
        <v/>
      </c>
      <c r="M271" s="60" t="s">
        <v>12</v>
      </c>
      <c r="N271" s="60">
        <v>6</v>
      </c>
      <c r="O271" s="68" t="str">
        <f t="shared" si="9"/>
        <v/>
      </c>
      <c r="P271" s="60"/>
      <c r="Q271" s="60"/>
      <c r="R271" s="60"/>
      <c r="S271" s="60" t="s">
        <v>386</v>
      </c>
      <c r="T271" s="60" t="s">
        <v>384</v>
      </c>
    </row>
    <row r="272" spans="1:20" s="51" customFormat="1" x14ac:dyDescent="0.25">
      <c r="A272" s="51" t="str">
        <f>VLOOKUP(C272,Styles!$1:$1048576,5,FALSE)</f>
        <v>OUTERWEAR</v>
      </c>
      <c r="B272" s="51" t="str">
        <f>VLOOKUP(C272,Styles!$1:$1048576,4,FALSE)</f>
        <v>UNDER ARMOUR</v>
      </c>
      <c r="C272" s="60">
        <v>1297030</v>
      </c>
      <c r="D272" s="51">
        <f>VLOOKUP(C272,Styles!$1:$1048576,2,FALSE)</f>
        <v>1297030</v>
      </c>
      <c r="E272" s="51" t="str">
        <f>VLOOKUP(C272,Styles!$1:$1048576,10,FALSE)</f>
        <v>MEN'S UA EXTREME COLDGEAR® JACKET</v>
      </c>
      <c r="F272" s="60" t="s">
        <v>502</v>
      </c>
      <c r="G272" s="60"/>
      <c r="H272" s="53" t="s">
        <v>35</v>
      </c>
      <c r="I272" s="53" t="s">
        <v>35</v>
      </c>
      <c r="J272" s="60" t="s">
        <v>12</v>
      </c>
      <c r="K272" s="60">
        <v>6</v>
      </c>
      <c r="L272" s="68" t="str">
        <f t="shared" si="8"/>
        <v/>
      </c>
      <c r="M272" s="60" t="s">
        <v>12</v>
      </c>
      <c r="N272" s="60">
        <v>6</v>
      </c>
      <c r="O272" s="68" t="str">
        <f t="shared" si="9"/>
        <v/>
      </c>
      <c r="P272" s="60"/>
      <c r="Q272" s="60"/>
      <c r="R272" s="60"/>
      <c r="S272" s="60" t="s">
        <v>29</v>
      </c>
      <c r="T272" s="60" t="s">
        <v>384</v>
      </c>
    </row>
    <row r="273" spans="1:20" s="51" customFormat="1" x14ac:dyDescent="0.25">
      <c r="A273" s="51" t="str">
        <f>VLOOKUP(C273,Styles!$1:$1048576,5,FALSE)</f>
        <v>OUTERWEAR</v>
      </c>
      <c r="B273" s="51" t="str">
        <f>VLOOKUP(C273,Styles!$1:$1048576,4,FALSE)</f>
        <v>UNDER ARMOUR</v>
      </c>
      <c r="C273" s="60">
        <v>1297879</v>
      </c>
      <c r="D273" s="51">
        <f>VLOOKUP(C273,Styles!$1:$1048576,2,FALSE)</f>
        <v>1297879</v>
      </c>
      <c r="E273" s="51" t="str">
        <f>VLOOKUP(C273,Styles!$1:$1048576,10,FALSE)</f>
        <v>MEN'S UA TOWN COAT</v>
      </c>
      <c r="F273" s="60" t="s">
        <v>388</v>
      </c>
      <c r="G273" s="60"/>
      <c r="H273" s="53" t="s">
        <v>323</v>
      </c>
      <c r="I273" s="53" t="s">
        <v>35</v>
      </c>
      <c r="J273" s="60"/>
      <c r="K273" s="60"/>
      <c r="L273" s="68" t="str">
        <f t="shared" si="8"/>
        <v/>
      </c>
      <c r="M273" s="60" t="s">
        <v>37</v>
      </c>
      <c r="N273" s="60">
        <v>5</v>
      </c>
      <c r="O273" s="68" t="str">
        <f t="shared" si="9"/>
        <v/>
      </c>
      <c r="P273" s="60"/>
      <c r="Q273" s="60"/>
      <c r="R273" s="60"/>
      <c r="S273" s="60" t="s">
        <v>5</v>
      </c>
      <c r="T273" s="60" t="s">
        <v>384</v>
      </c>
    </row>
    <row r="274" spans="1:20" s="51" customFormat="1" x14ac:dyDescent="0.25">
      <c r="A274" s="51" t="str">
        <f>VLOOKUP(C274,Styles!$1:$1048576,5,FALSE)</f>
        <v>POLOS</v>
      </c>
      <c r="B274" s="51" t="str">
        <f>VLOOKUP(C274,Styles!$1:$1048576,4,FALSE)</f>
        <v>UNDER ARMOUR</v>
      </c>
      <c r="C274" s="60">
        <v>1300131</v>
      </c>
      <c r="D274" s="51">
        <f>VLOOKUP(C274,Styles!$1:$1048576,2,FALSE)</f>
        <v>1300131</v>
      </c>
      <c r="E274" s="51" t="str">
        <f>VLOOKUP(C274,Styles!$1:$1048576,10,FALSE)</f>
        <v>MEN'S UA TECH™ QUARTER-ZIP</v>
      </c>
      <c r="F274" s="60" t="s">
        <v>488</v>
      </c>
      <c r="G274" s="60" t="s">
        <v>261</v>
      </c>
      <c r="H274" s="53" t="s">
        <v>123</v>
      </c>
      <c r="I274" s="53" t="s">
        <v>123</v>
      </c>
      <c r="J274" s="60" t="s">
        <v>17</v>
      </c>
      <c r="K274" s="60">
        <v>7</v>
      </c>
      <c r="L274" s="68">
        <f t="shared" si="8"/>
        <v>7</v>
      </c>
      <c r="M274" s="60" t="s">
        <v>17</v>
      </c>
      <c r="N274" s="60">
        <v>7</v>
      </c>
      <c r="O274" s="68">
        <f t="shared" si="9"/>
        <v>7</v>
      </c>
      <c r="P274" s="60"/>
      <c r="Q274" s="60" t="s">
        <v>75</v>
      </c>
      <c r="R274" s="60" t="s">
        <v>84</v>
      </c>
      <c r="S274" s="60" t="s">
        <v>5</v>
      </c>
      <c r="T274" s="60" t="s">
        <v>384</v>
      </c>
    </row>
    <row r="275" spans="1:20" s="51" customFormat="1" x14ac:dyDescent="0.25">
      <c r="A275" s="51" t="str">
        <f>VLOOKUP(C275,Styles!$1:$1048576,5,FALSE)</f>
        <v>POLOS</v>
      </c>
      <c r="B275" s="51" t="str">
        <f>VLOOKUP(C275,Styles!$1:$1048576,4,FALSE)</f>
        <v>UNDER ARMOUR</v>
      </c>
      <c r="C275" s="60">
        <v>1300131</v>
      </c>
      <c r="D275" s="51">
        <f>VLOOKUP(C275,Styles!$1:$1048576,2,FALSE)</f>
        <v>1300131</v>
      </c>
      <c r="E275" s="51" t="str">
        <f>VLOOKUP(C275,Styles!$1:$1048576,10,FALSE)</f>
        <v>MEN'S UA TECH™ QUARTER-ZIP</v>
      </c>
      <c r="F275" s="60" t="s">
        <v>499</v>
      </c>
      <c r="G275" s="60" t="s">
        <v>375</v>
      </c>
      <c r="H275" s="53" t="s">
        <v>123</v>
      </c>
      <c r="I275" s="53" t="s">
        <v>123</v>
      </c>
      <c r="J275" s="60" t="s">
        <v>17</v>
      </c>
      <c r="K275" s="60">
        <v>7</v>
      </c>
      <c r="L275" s="68">
        <f t="shared" si="8"/>
        <v>7</v>
      </c>
      <c r="M275" s="60" t="s">
        <v>17</v>
      </c>
      <c r="N275" s="60">
        <v>7</v>
      </c>
      <c r="O275" s="68">
        <f t="shared" si="9"/>
        <v>7</v>
      </c>
      <c r="P275" s="60"/>
      <c r="Q275" s="60" t="s">
        <v>83</v>
      </c>
      <c r="R275" s="60" t="s">
        <v>84</v>
      </c>
      <c r="S275" s="60" t="s">
        <v>174</v>
      </c>
      <c r="T275" s="60" t="s">
        <v>384</v>
      </c>
    </row>
    <row r="276" spans="1:20" s="51" customFormat="1" x14ac:dyDescent="0.25">
      <c r="A276" s="51" t="str">
        <f>VLOOKUP(C276,Styles!$1:$1048576,5,FALSE)</f>
        <v>POLOS</v>
      </c>
      <c r="B276" s="51" t="str">
        <f>VLOOKUP(C276,Styles!$1:$1048576,4,FALSE)</f>
        <v>UNDER ARMOUR</v>
      </c>
      <c r="C276" s="60">
        <v>1300131</v>
      </c>
      <c r="D276" s="51">
        <f>VLOOKUP(C276,Styles!$1:$1048576,2,FALSE)</f>
        <v>1300131</v>
      </c>
      <c r="E276" s="51" t="str">
        <f>VLOOKUP(C276,Styles!$1:$1048576,10,FALSE)</f>
        <v>MEN'S UA TECH™ QUARTER-ZIP</v>
      </c>
      <c r="F276" s="60" t="s">
        <v>489</v>
      </c>
      <c r="G276" s="60" t="s">
        <v>362</v>
      </c>
      <c r="H276" s="53" t="s">
        <v>123</v>
      </c>
      <c r="I276" s="53" t="s">
        <v>123</v>
      </c>
      <c r="J276" s="60" t="s">
        <v>17</v>
      </c>
      <c r="K276" s="60">
        <v>7</v>
      </c>
      <c r="L276" s="68">
        <f t="shared" si="8"/>
        <v>7</v>
      </c>
      <c r="M276" s="60" t="s">
        <v>17</v>
      </c>
      <c r="N276" s="60">
        <v>7</v>
      </c>
      <c r="O276" s="68">
        <f t="shared" si="9"/>
        <v>7</v>
      </c>
      <c r="P276" s="60"/>
      <c r="Q276" s="60" t="s">
        <v>77</v>
      </c>
      <c r="R276" s="60" t="s">
        <v>84</v>
      </c>
      <c r="S276" s="60" t="s">
        <v>400</v>
      </c>
      <c r="T276" s="60" t="s">
        <v>384</v>
      </c>
    </row>
    <row r="277" spans="1:20" s="51" customFormat="1" x14ac:dyDescent="0.25">
      <c r="A277" s="51" t="str">
        <f>VLOOKUP(C277,Styles!$1:$1048576,5,FALSE)</f>
        <v>POLOS</v>
      </c>
      <c r="B277" s="51" t="str">
        <f>VLOOKUP(C277,Styles!$1:$1048576,4,FALSE)</f>
        <v>UNDER ARMOUR</v>
      </c>
      <c r="C277" s="60">
        <v>1300131</v>
      </c>
      <c r="D277" s="51">
        <f>VLOOKUP(C277,Styles!$1:$1048576,2,FALSE)</f>
        <v>1300131</v>
      </c>
      <c r="E277" s="51" t="str">
        <f>VLOOKUP(C277,Styles!$1:$1048576,10,FALSE)</f>
        <v>MEN'S UA TECH™ QUARTER-ZIP</v>
      </c>
      <c r="F277" s="60" t="s">
        <v>491</v>
      </c>
      <c r="G277" s="60" t="s">
        <v>361</v>
      </c>
      <c r="H277" s="53" t="s">
        <v>123</v>
      </c>
      <c r="I277" s="53" t="s">
        <v>123</v>
      </c>
      <c r="J277" s="60" t="s">
        <v>17</v>
      </c>
      <c r="K277" s="60">
        <v>7</v>
      </c>
      <c r="L277" s="68">
        <f t="shared" si="8"/>
        <v>7</v>
      </c>
      <c r="M277" s="60" t="s">
        <v>17</v>
      </c>
      <c r="N277" s="60">
        <v>7</v>
      </c>
      <c r="O277" s="68">
        <f t="shared" si="9"/>
        <v>7</v>
      </c>
      <c r="P277" s="60"/>
      <c r="Q277" s="60" t="s">
        <v>79</v>
      </c>
      <c r="R277" s="60" t="s">
        <v>84</v>
      </c>
      <c r="S277" s="60" t="s">
        <v>401</v>
      </c>
      <c r="T277" s="60" t="s">
        <v>384</v>
      </c>
    </row>
    <row r="278" spans="1:20" s="51" customFormat="1" x14ac:dyDescent="0.25">
      <c r="A278" s="51" t="str">
        <f>VLOOKUP(C278,Styles!$1:$1048576,5,FALSE)</f>
        <v>POLOS</v>
      </c>
      <c r="B278" s="51" t="str">
        <f>VLOOKUP(C278,Styles!$1:$1048576,4,FALSE)</f>
        <v>UNDER ARMOUR</v>
      </c>
      <c r="C278" s="60">
        <v>1300131</v>
      </c>
      <c r="D278" s="51">
        <f>VLOOKUP(C278,Styles!$1:$1048576,2,FALSE)</f>
        <v>1300131</v>
      </c>
      <c r="E278" s="51" t="str">
        <f>VLOOKUP(C278,Styles!$1:$1048576,10,FALSE)</f>
        <v>MEN'S UA TECH™ QUARTER-ZIP</v>
      </c>
      <c r="F278" s="60" t="s">
        <v>493</v>
      </c>
      <c r="G278" s="60" t="s">
        <v>271</v>
      </c>
      <c r="H278" s="53" t="s">
        <v>123</v>
      </c>
      <c r="I278" s="53" t="s">
        <v>123</v>
      </c>
      <c r="J278" s="60" t="s">
        <v>17</v>
      </c>
      <c r="K278" s="60">
        <v>7</v>
      </c>
      <c r="L278" s="68">
        <f t="shared" si="8"/>
        <v>7</v>
      </c>
      <c r="M278" s="60" t="s">
        <v>17</v>
      </c>
      <c r="N278" s="60">
        <v>7</v>
      </c>
      <c r="O278" s="68">
        <f t="shared" si="9"/>
        <v>7</v>
      </c>
      <c r="P278" s="60"/>
      <c r="Q278" s="60" t="s">
        <v>84</v>
      </c>
      <c r="R278" s="60" t="s">
        <v>83</v>
      </c>
      <c r="S278" s="60" t="s">
        <v>487</v>
      </c>
      <c r="T278" s="60" t="s">
        <v>384</v>
      </c>
    </row>
    <row r="279" spans="1:20" s="51" customFormat="1" x14ac:dyDescent="0.25">
      <c r="A279" s="51" t="str">
        <f>VLOOKUP(C279,Styles!$1:$1048576,5,FALSE)</f>
        <v>POLOS</v>
      </c>
      <c r="B279" s="51" t="str">
        <f>VLOOKUP(C279,Styles!$1:$1048576,4,FALSE)</f>
        <v>UNDER ARMOUR</v>
      </c>
      <c r="C279" s="60">
        <v>1300132</v>
      </c>
      <c r="D279" s="51">
        <f>VLOOKUP(C279,Styles!$1:$1048576,2,FALSE)</f>
        <v>1300132</v>
      </c>
      <c r="E279" s="51" t="str">
        <f>VLOOKUP(C279,Styles!$1:$1048576,10,FALSE)</f>
        <v>LADIES' UA TECH™ QUARTER-ZIP</v>
      </c>
      <c r="F279" s="60" t="s">
        <v>488</v>
      </c>
      <c r="G279" s="60" t="s">
        <v>261</v>
      </c>
      <c r="H279" s="53" t="s">
        <v>123</v>
      </c>
      <c r="I279" s="53" t="s">
        <v>123</v>
      </c>
      <c r="J279" s="60" t="s">
        <v>16</v>
      </c>
      <c r="K279" s="60">
        <v>6</v>
      </c>
      <c r="L279" s="68">
        <f t="shared" si="8"/>
        <v>6</v>
      </c>
      <c r="M279" s="60" t="s">
        <v>16</v>
      </c>
      <c r="N279" s="60">
        <v>6</v>
      </c>
      <c r="O279" s="68">
        <f t="shared" si="9"/>
        <v>6</v>
      </c>
      <c r="P279" s="60"/>
      <c r="Q279" s="60" t="s">
        <v>75</v>
      </c>
      <c r="R279" s="60" t="s">
        <v>84</v>
      </c>
      <c r="S279" s="60" t="s">
        <v>5</v>
      </c>
      <c r="T279" s="60" t="s">
        <v>384</v>
      </c>
    </row>
    <row r="280" spans="1:20" s="51" customFormat="1" x14ac:dyDescent="0.25">
      <c r="A280" s="51" t="str">
        <f>VLOOKUP(C280,Styles!$1:$1048576,5,FALSE)</f>
        <v>POLOS</v>
      </c>
      <c r="B280" s="51" t="str">
        <f>VLOOKUP(C280,Styles!$1:$1048576,4,FALSE)</f>
        <v>UNDER ARMOUR</v>
      </c>
      <c r="C280" s="60">
        <v>1300132</v>
      </c>
      <c r="D280" s="51">
        <f>VLOOKUP(C280,Styles!$1:$1048576,2,FALSE)</f>
        <v>1300132</v>
      </c>
      <c r="E280" s="51" t="str">
        <f>VLOOKUP(C280,Styles!$1:$1048576,10,FALSE)</f>
        <v>LADIES' UA TECH™ QUARTER-ZIP</v>
      </c>
      <c r="F280" s="60" t="s">
        <v>499</v>
      </c>
      <c r="G280" s="60" t="s">
        <v>375</v>
      </c>
      <c r="H280" s="53" t="s">
        <v>123</v>
      </c>
      <c r="I280" s="53" t="s">
        <v>123</v>
      </c>
      <c r="J280" s="60" t="s">
        <v>16</v>
      </c>
      <c r="K280" s="60">
        <v>6</v>
      </c>
      <c r="L280" s="68">
        <f t="shared" si="8"/>
        <v>6</v>
      </c>
      <c r="M280" s="60" t="s">
        <v>16</v>
      </c>
      <c r="N280" s="60">
        <v>6</v>
      </c>
      <c r="O280" s="68">
        <f t="shared" si="9"/>
        <v>6</v>
      </c>
      <c r="P280" s="60"/>
      <c r="Q280" s="60" t="s">
        <v>83</v>
      </c>
      <c r="R280" s="60" t="s">
        <v>84</v>
      </c>
      <c r="S280" s="60" t="s">
        <v>174</v>
      </c>
      <c r="T280" s="60" t="s">
        <v>384</v>
      </c>
    </row>
    <row r="281" spans="1:20" s="51" customFormat="1" x14ac:dyDescent="0.25">
      <c r="A281" s="51" t="str">
        <f>VLOOKUP(C281,Styles!$1:$1048576,5,FALSE)</f>
        <v>POLOS</v>
      </c>
      <c r="B281" s="51" t="str">
        <f>VLOOKUP(C281,Styles!$1:$1048576,4,FALSE)</f>
        <v>UNDER ARMOUR</v>
      </c>
      <c r="C281" s="60">
        <v>1300132</v>
      </c>
      <c r="D281" s="51">
        <f>VLOOKUP(C281,Styles!$1:$1048576,2,FALSE)</f>
        <v>1300132</v>
      </c>
      <c r="E281" s="51" t="str">
        <f>VLOOKUP(C281,Styles!$1:$1048576,10,FALSE)</f>
        <v>LADIES' UA TECH™ QUARTER-ZIP</v>
      </c>
      <c r="F281" s="60" t="s">
        <v>489</v>
      </c>
      <c r="G281" s="60" t="s">
        <v>362</v>
      </c>
      <c r="H281" s="53" t="s">
        <v>123</v>
      </c>
      <c r="I281" s="53" t="s">
        <v>123</v>
      </c>
      <c r="J281" s="60" t="s">
        <v>16</v>
      </c>
      <c r="K281" s="60">
        <v>6</v>
      </c>
      <c r="L281" s="68">
        <f t="shared" si="8"/>
        <v>6</v>
      </c>
      <c r="M281" s="60" t="s">
        <v>16</v>
      </c>
      <c r="N281" s="60">
        <v>6</v>
      </c>
      <c r="O281" s="68">
        <f t="shared" si="9"/>
        <v>6</v>
      </c>
      <c r="P281" s="60"/>
      <c r="Q281" s="60" t="s">
        <v>77</v>
      </c>
      <c r="R281" s="60" t="s">
        <v>84</v>
      </c>
      <c r="S281" s="60" t="s">
        <v>400</v>
      </c>
      <c r="T281" s="60" t="s">
        <v>384</v>
      </c>
    </row>
    <row r="282" spans="1:20" s="51" customFormat="1" x14ac:dyDescent="0.25">
      <c r="A282" s="51" t="str">
        <f>VLOOKUP(C282,Styles!$1:$1048576,5,FALSE)</f>
        <v>POLOS</v>
      </c>
      <c r="B282" s="51" t="str">
        <f>VLOOKUP(C282,Styles!$1:$1048576,4,FALSE)</f>
        <v>UNDER ARMOUR</v>
      </c>
      <c r="C282" s="60">
        <v>1300132</v>
      </c>
      <c r="D282" s="51">
        <f>VLOOKUP(C282,Styles!$1:$1048576,2,FALSE)</f>
        <v>1300132</v>
      </c>
      <c r="E282" s="51" t="str">
        <f>VLOOKUP(C282,Styles!$1:$1048576,10,FALSE)</f>
        <v>LADIES' UA TECH™ QUARTER-ZIP</v>
      </c>
      <c r="F282" s="60" t="s">
        <v>491</v>
      </c>
      <c r="G282" s="60" t="s">
        <v>361</v>
      </c>
      <c r="H282" s="53" t="s">
        <v>123</v>
      </c>
      <c r="I282" s="53" t="s">
        <v>123</v>
      </c>
      <c r="J282" s="60" t="s">
        <v>16</v>
      </c>
      <c r="K282" s="60">
        <v>6</v>
      </c>
      <c r="L282" s="68">
        <f t="shared" si="8"/>
        <v>6</v>
      </c>
      <c r="M282" s="60" t="s">
        <v>16</v>
      </c>
      <c r="N282" s="60">
        <v>6</v>
      </c>
      <c r="O282" s="68">
        <f t="shared" si="9"/>
        <v>6</v>
      </c>
      <c r="P282" s="60"/>
      <c r="Q282" s="60" t="s">
        <v>79</v>
      </c>
      <c r="R282" s="60" t="s">
        <v>84</v>
      </c>
      <c r="S282" s="60" t="s">
        <v>401</v>
      </c>
      <c r="T282" s="60" t="s">
        <v>384</v>
      </c>
    </row>
    <row r="283" spans="1:20" s="51" customFormat="1" x14ac:dyDescent="0.25">
      <c r="A283" s="51" t="str">
        <f>VLOOKUP(C283,Styles!$1:$1048576,5,FALSE)</f>
        <v>POLOS</v>
      </c>
      <c r="B283" s="51" t="str">
        <f>VLOOKUP(C283,Styles!$1:$1048576,4,FALSE)</f>
        <v>UNDER ARMOUR</v>
      </c>
      <c r="C283" s="60">
        <v>1300132</v>
      </c>
      <c r="D283" s="51">
        <f>VLOOKUP(C283,Styles!$1:$1048576,2,FALSE)</f>
        <v>1300132</v>
      </c>
      <c r="E283" s="51" t="str">
        <f>VLOOKUP(C283,Styles!$1:$1048576,10,FALSE)</f>
        <v>LADIES' UA TECH™ QUARTER-ZIP</v>
      </c>
      <c r="F283" s="60" t="s">
        <v>493</v>
      </c>
      <c r="G283" s="60" t="s">
        <v>271</v>
      </c>
      <c r="H283" s="53" t="s">
        <v>123</v>
      </c>
      <c r="I283" s="53" t="s">
        <v>123</v>
      </c>
      <c r="J283" s="60" t="s">
        <v>16</v>
      </c>
      <c r="K283" s="60">
        <v>6</v>
      </c>
      <c r="L283" s="68">
        <f t="shared" si="8"/>
        <v>6</v>
      </c>
      <c r="M283" s="60" t="s">
        <v>16</v>
      </c>
      <c r="N283" s="60">
        <v>6</v>
      </c>
      <c r="O283" s="68">
        <f t="shared" si="9"/>
        <v>6</v>
      </c>
      <c r="P283" s="60"/>
      <c r="Q283" s="60" t="s">
        <v>84</v>
      </c>
      <c r="R283" s="60" t="s">
        <v>83</v>
      </c>
      <c r="S283" s="60" t="s">
        <v>487</v>
      </c>
      <c r="T283" s="60" t="s">
        <v>384</v>
      </c>
    </row>
    <row r="284" spans="1:20" s="51" customFormat="1" x14ac:dyDescent="0.25">
      <c r="A284" s="51" t="str">
        <f>VLOOKUP(C284,Styles!$1:$1048576,5,FALSE)</f>
        <v>POLOS</v>
      </c>
      <c r="B284" s="51" t="str">
        <f>VLOOKUP(C284,Styles!$1:$1048576,4,FALSE)</f>
        <v>UNDER ARMOUR</v>
      </c>
      <c r="C284" s="60">
        <v>1300133</v>
      </c>
      <c r="D284" s="51">
        <f>VLOOKUP(C284,Styles!$1:$1048576,2,FALSE)</f>
        <v>1300133</v>
      </c>
      <c r="E284" s="51" t="str">
        <f>VLOOKUP(C284,Styles!$1:$1048576,10,FALSE)</f>
        <v>MEN'S UA PLAYOFF BLOCK POLO</v>
      </c>
      <c r="F284" s="60" t="s">
        <v>504</v>
      </c>
      <c r="G284" s="60" t="s">
        <v>375</v>
      </c>
      <c r="H284" s="53" t="s">
        <v>35</v>
      </c>
      <c r="I284" s="53" t="s">
        <v>35</v>
      </c>
      <c r="J284" s="60" t="s">
        <v>17</v>
      </c>
      <c r="K284" s="60">
        <v>7</v>
      </c>
      <c r="L284" s="68" t="str">
        <f t="shared" si="8"/>
        <v/>
      </c>
      <c r="M284" s="60" t="s">
        <v>17</v>
      </c>
      <c r="N284" s="60">
        <v>7</v>
      </c>
      <c r="O284" s="68" t="str">
        <f t="shared" si="9"/>
        <v/>
      </c>
      <c r="P284" s="60"/>
      <c r="Q284" s="60" t="s">
        <v>402</v>
      </c>
      <c r="R284" s="60" t="s">
        <v>80</v>
      </c>
      <c r="S284" s="60" t="s">
        <v>386</v>
      </c>
      <c r="T284" s="60" t="s">
        <v>384</v>
      </c>
    </row>
    <row r="285" spans="1:20" s="51" customFormat="1" x14ac:dyDescent="0.25">
      <c r="A285" s="51" t="str">
        <f>VLOOKUP(C285,Styles!$1:$1048576,5,FALSE)</f>
        <v>POLOS</v>
      </c>
      <c r="B285" s="51" t="str">
        <f>VLOOKUP(C285,Styles!$1:$1048576,4,FALSE)</f>
        <v>UNDER ARMOUR</v>
      </c>
      <c r="C285" s="60">
        <v>1300133</v>
      </c>
      <c r="D285" s="51">
        <f>VLOOKUP(C285,Styles!$1:$1048576,2,FALSE)</f>
        <v>1300133</v>
      </c>
      <c r="E285" s="51" t="str">
        <f>VLOOKUP(C285,Styles!$1:$1048576,10,FALSE)</f>
        <v>MEN'S UA PLAYOFF BLOCK POLO</v>
      </c>
      <c r="F285" s="60" t="s">
        <v>505</v>
      </c>
      <c r="G285" s="60" t="s">
        <v>373</v>
      </c>
      <c r="H285" s="53" t="s">
        <v>35</v>
      </c>
      <c r="I285" s="53" t="s">
        <v>35</v>
      </c>
      <c r="J285" s="60" t="s">
        <v>17</v>
      </c>
      <c r="K285" s="60">
        <v>7</v>
      </c>
      <c r="L285" s="68" t="str">
        <f t="shared" si="8"/>
        <v/>
      </c>
      <c r="M285" s="60" t="s">
        <v>17</v>
      </c>
      <c r="N285" s="60">
        <v>7</v>
      </c>
      <c r="O285" s="68" t="str">
        <f t="shared" si="9"/>
        <v/>
      </c>
      <c r="P285" s="60"/>
      <c r="Q285" s="60" t="s">
        <v>80</v>
      </c>
      <c r="R285" s="60" t="s">
        <v>83</v>
      </c>
      <c r="S285" s="60" t="s">
        <v>10</v>
      </c>
      <c r="T285" s="60" t="s">
        <v>384</v>
      </c>
    </row>
    <row r="286" spans="1:20" s="51" customFormat="1" x14ac:dyDescent="0.25">
      <c r="A286" s="51" t="str">
        <f>VLOOKUP(C286,Styles!$1:$1048576,5,FALSE)</f>
        <v>POLOS</v>
      </c>
      <c r="B286" s="51" t="str">
        <f>VLOOKUP(C286,Styles!$1:$1048576,4,FALSE)</f>
        <v>UNDER ARMOUR</v>
      </c>
      <c r="C286" s="60">
        <v>1300133</v>
      </c>
      <c r="D286" s="51">
        <f>VLOOKUP(C286,Styles!$1:$1048576,2,FALSE)</f>
        <v>1300133</v>
      </c>
      <c r="E286" s="51" t="str">
        <f>VLOOKUP(C286,Styles!$1:$1048576,10,FALSE)</f>
        <v>MEN'S UA PLAYOFF BLOCK POLO</v>
      </c>
      <c r="F286" s="60" t="s">
        <v>506</v>
      </c>
      <c r="G286" s="60" t="s">
        <v>360</v>
      </c>
      <c r="H286" s="53" t="s">
        <v>35</v>
      </c>
      <c r="I286" s="53" t="s">
        <v>35</v>
      </c>
      <c r="J286" s="60" t="s">
        <v>17</v>
      </c>
      <c r="K286" s="60">
        <v>7</v>
      </c>
      <c r="L286" s="68" t="str">
        <f t="shared" si="8"/>
        <v/>
      </c>
      <c r="M286" s="60" t="s">
        <v>17</v>
      </c>
      <c r="N286" s="60">
        <v>7</v>
      </c>
      <c r="O286" s="68" t="str">
        <f t="shared" si="9"/>
        <v/>
      </c>
      <c r="P286" s="60"/>
      <c r="Q286" s="60" t="s">
        <v>403</v>
      </c>
      <c r="R286" s="60" t="s">
        <v>404</v>
      </c>
      <c r="S286" s="60" t="s">
        <v>405</v>
      </c>
      <c r="T286" s="60" t="s">
        <v>384</v>
      </c>
    </row>
    <row r="287" spans="1:20" s="51" customFormat="1" x14ac:dyDescent="0.25">
      <c r="A287" s="51" t="str">
        <f>VLOOKUP(C287,Styles!$1:$1048576,5,FALSE)</f>
        <v>OUTERWEAR</v>
      </c>
      <c r="B287" s="51" t="str">
        <f>VLOOKUP(C287,Styles!$1:$1048576,4,FALSE)</f>
        <v>UNDER ARMOUR</v>
      </c>
      <c r="C287" s="60">
        <v>1300184</v>
      </c>
      <c r="D287" s="51">
        <f>VLOOKUP(C287,Styles!$1:$1048576,2,FALSE)</f>
        <v>1300184</v>
      </c>
      <c r="E287" s="51" t="str">
        <f>VLOOKUP(C287,Styles!$1:$1048576,10,FALSE)</f>
        <v>LADIES' UA ULTIMATE TEAM JACKET</v>
      </c>
      <c r="F287" s="60" t="s">
        <v>488</v>
      </c>
      <c r="G287" s="60" t="s">
        <v>261</v>
      </c>
      <c r="H287" s="53" t="s">
        <v>123</v>
      </c>
      <c r="I287" s="53" t="s">
        <v>123</v>
      </c>
      <c r="J287" s="60" t="s">
        <v>16</v>
      </c>
      <c r="K287" s="60">
        <v>6</v>
      </c>
      <c r="L287" s="68">
        <f t="shared" si="8"/>
        <v>6</v>
      </c>
      <c r="M287" s="60" t="s">
        <v>16</v>
      </c>
      <c r="N287" s="60">
        <v>6</v>
      </c>
      <c r="O287" s="68">
        <f t="shared" si="9"/>
        <v>6</v>
      </c>
      <c r="P287" s="60"/>
      <c r="Q287" s="60" t="s">
        <v>75</v>
      </c>
      <c r="R287" s="60" t="s">
        <v>84</v>
      </c>
      <c r="S287" s="60" t="s">
        <v>5</v>
      </c>
      <c r="T287" s="60" t="s">
        <v>384</v>
      </c>
    </row>
    <row r="288" spans="1:20" s="51" customFormat="1" x14ac:dyDescent="0.25">
      <c r="A288" s="51" t="str">
        <f>VLOOKUP(C288,Styles!$1:$1048576,5,FALSE)</f>
        <v>OUTERWEAR</v>
      </c>
      <c r="B288" s="51" t="str">
        <f>VLOOKUP(C288,Styles!$1:$1048576,4,FALSE)</f>
        <v>UNDER ARMOUR</v>
      </c>
      <c r="C288" s="60">
        <v>1300184</v>
      </c>
      <c r="D288" s="51">
        <f>VLOOKUP(C288,Styles!$1:$1048576,2,FALSE)</f>
        <v>1300184</v>
      </c>
      <c r="E288" s="51" t="str">
        <f>VLOOKUP(C288,Styles!$1:$1048576,10,FALSE)</f>
        <v>LADIES' UA ULTIMATE TEAM JACKET</v>
      </c>
      <c r="F288" s="60" t="s">
        <v>499</v>
      </c>
      <c r="G288" s="60" t="s">
        <v>375</v>
      </c>
      <c r="H288" s="53" t="s">
        <v>123</v>
      </c>
      <c r="I288" s="53" t="s">
        <v>123</v>
      </c>
      <c r="J288" s="60" t="s">
        <v>16</v>
      </c>
      <c r="K288" s="60">
        <v>6</v>
      </c>
      <c r="L288" s="68">
        <f t="shared" si="8"/>
        <v>6</v>
      </c>
      <c r="M288" s="60" t="s">
        <v>16</v>
      </c>
      <c r="N288" s="60">
        <v>6</v>
      </c>
      <c r="O288" s="68">
        <f t="shared" si="9"/>
        <v>6</v>
      </c>
      <c r="P288" s="60"/>
      <c r="Q288" s="60" t="s">
        <v>83</v>
      </c>
      <c r="R288" s="60" t="s">
        <v>84</v>
      </c>
      <c r="S288" s="60" t="s">
        <v>174</v>
      </c>
      <c r="T288" s="60" t="s">
        <v>384</v>
      </c>
    </row>
    <row r="289" spans="1:20" s="51" customFormat="1" x14ac:dyDescent="0.25">
      <c r="A289" s="51" t="str">
        <f>VLOOKUP(C289,Styles!$1:$1048576,5,FALSE)</f>
        <v>OUTERWEAR</v>
      </c>
      <c r="B289" s="51" t="str">
        <f>VLOOKUP(C289,Styles!$1:$1048576,4,FALSE)</f>
        <v>UNDER ARMOUR</v>
      </c>
      <c r="C289" s="60">
        <v>1300184</v>
      </c>
      <c r="D289" s="51">
        <f>VLOOKUP(C289,Styles!$1:$1048576,2,FALSE)</f>
        <v>1300184</v>
      </c>
      <c r="E289" s="51" t="str">
        <f>VLOOKUP(C289,Styles!$1:$1048576,10,FALSE)</f>
        <v>LADIES' UA ULTIMATE TEAM JACKET</v>
      </c>
      <c r="F289" s="60" t="s">
        <v>489</v>
      </c>
      <c r="G289" s="60" t="s">
        <v>362</v>
      </c>
      <c r="H289" s="53" t="s">
        <v>123</v>
      </c>
      <c r="I289" s="53" t="s">
        <v>123</v>
      </c>
      <c r="J289" s="60" t="s">
        <v>16</v>
      </c>
      <c r="K289" s="60">
        <v>6</v>
      </c>
      <c r="L289" s="68">
        <f t="shared" si="8"/>
        <v>6</v>
      </c>
      <c r="M289" s="60" t="s">
        <v>16</v>
      </c>
      <c r="N289" s="60">
        <v>6</v>
      </c>
      <c r="O289" s="68">
        <f t="shared" si="9"/>
        <v>6</v>
      </c>
      <c r="P289" s="60"/>
      <c r="Q289" s="60" t="s">
        <v>77</v>
      </c>
      <c r="R289" s="60" t="s">
        <v>84</v>
      </c>
      <c r="S289" s="60" t="s">
        <v>400</v>
      </c>
      <c r="T289" s="60" t="s">
        <v>384</v>
      </c>
    </row>
    <row r="290" spans="1:20" s="51" customFormat="1" x14ac:dyDescent="0.25">
      <c r="A290" s="51" t="str">
        <f>VLOOKUP(C290,Styles!$1:$1048576,5,FALSE)</f>
        <v>BAGS</v>
      </c>
      <c r="B290" s="51" t="str">
        <f>VLOOKUP(C290,Styles!$1:$1048576,4,FALSE)</f>
        <v>UNDER ARMOUR</v>
      </c>
      <c r="C290" s="59">
        <v>1300213</v>
      </c>
      <c r="D290" s="51">
        <f>VLOOKUP(C290,Styles!$1:$1048576,2,FALSE)</f>
        <v>1300213</v>
      </c>
      <c r="E290" s="51" t="str">
        <f>VLOOKUP(C290,Styles!$1:$1048576,10,FALSE)</f>
        <v>UA UNDENIABLE DUFFLE MEDIUM</v>
      </c>
      <c r="F290" s="60" t="s">
        <v>507</v>
      </c>
      <c r="G290" s="60"/>
      <c r="H290" s="53" t="s">
        <v>35</v>
      </c>
      <c r="I290" s="60" t="s">
        <v>35</v>
      </c>
      <c r="J290" s="60" t="s">
        <v>171</v>
      </c>
      <c r="K290" s="60">
        <v>1</v>
      </c>
      <c r="L290" s="68" t="str">
        <f t="shared" si="8"/>
        <v/>
      </c>
      <c r="M290" s="60" t="s">
        <v>171</v>
      </c>
      <c r="N290" s="60">
        <v>1</v>
      </c>
      <c r="O290" s="68" t="str">
        <f t="shared" si="9"/>
        <v/>
      </c>
      <c r="P290" s="60"/>
      <c r="Q290" s="60"/>
      <c r="R290" s="60"/>
      <c r="S290" s="60" t="s">
        <v>5</v>
      </c>
      <c r="T290" s="60" t="s">
        <v>384</v>
      </c>
    </row>
    <row r="291" spans="1:20" s="51" customFormat="1" x14ac:dyDescent="0.25">
      <c r="A291" s="51" t="str">
        <f>VLOOKUP(C291,Styles!$1:$1048576,5,FALSE)</f>
        <v>BAGS</v>
      </c>
      <c r="B291" s="51" t="str">
        <f>VLOOKUP(C291,Styles!$1:$1048576,4,FALSE)</f>
        <v>UNDER ARMOUR</v>
      </c>
      <c r="C291" s="59">
        <v>1300213</v>
      </c>
      <c r="D291" s="51">
        <f>VLOOKUP(C291,Styles!$1:$1048576,2,FALSE)</f>
        <v>1300213</v>
      </c>
      <c r="E291" s="51" t="str">
        <f>VLOOKUP(C291,Styles!$1:$1048576,10,FALSE)</f>
        <v>UA UNDENIABLE DUFFLE MEDIUM</v>
      </c>
      <c r="F291" s="60" t="s">
        <v>508</v>
      </c>
      <c r="G291" s="60"/>
      <c r="H291" s="53" t="s">
        <v>35</v>
      </c>
      <c r="I291" s="60" t="s">
        <v>35</v>
      </c>
      <c r="J291" s="60" t="s">
        <v>171</v>
      </c>
      <c r="K291" s="60">
        <v>1</v>
      </c>
      <c r="L291" s="68" t="str">
        <f t="shared" si="8"/>
        <v/>
      </c>
      <c r="M291" s="60" t="s">
        <v>171</v>
      </c>
      <c r="N291" s="60">
        <v>1</v>
      </c>
      <c r="O291" s="68" t="str">
        <f t="shared" si="9"/>
        <v/>
      </c>
      <c r="P291" s="60"/>
      <c r="Q291" s="60"/>
      <c r="R291" s="60"/>
      <c r="S291" s="60" t="s">
        <v>486</v>
      </c>
      <c r="T291" s="60" t="s">
        <v>384</v>
      </c>
    </row>
    <row r="292" spans="1:20" s="51" customFormat="1" x14ac:dyDescent="0.25">
      <c r="A292" s="51" t="str">
        <f>VLOOKUP(C292,Styles!$1:$1048576,5,FALSE)</f>
        <v>BAGS</v>
      </c>
      <c r="B292" s="51" t="str">
        <f>VLOOKUP(C292,Styles!$1:$1048576,4,FALSE)</f>
        <v>UNDER ARMOUR</v>
      </c>
      <c r="C292" s="59">
        <v>1300213</v>
      </c>
      <c r="D292" s="51">
        <f>VLOOKUP(C292,Styles!$1:$1048576,2,FALSE)</f>
        <v>1300213</v>
      </c>
      <c r="E292" s="51" t="str">
        <f>VLOOKUP(C292,Styles!$1:$1048576,10,FALSE)</f>
        <v>UA UNDENIABLE DUFFLE MEDIUM</v>
      </c>
      <c r="F292" s="60" t="s">
        <v>509</v>
      </c>
      <c r="G292" s="60"/>
      <c r="H292" s="53" t="s">
        <v>35</v>
      </c>
      <c r="I292" s="60" t="s">
        <v>35</v>
      </c>
      <c r="J292" s="60" t="s">
        <v>171</v>
      </c>
      <c r="K292" s="60">
        <v>1</v>
      </c>
      <c r="L292" s="68" t="str">
        <f t="shared" si="8"/>
        <v/>
      </c>
      <c r="M292" s="60" t="s">
        <v>171</v>
      </c>
      <c r="N292" s="60">
        <v>1</v>
      </c>
      <c r="O292" s="68" t="str">
        <f t="shared" si="9"/>
        <v/>
      </c>
      <c r="P292" s="60"/>
      <c r="Q292" s="60"/>
      <c r="R292" s="60"/>
      <c r="S292" s="60" t="s">
        <v>7</v>
      </c>
      <c r="T292" s="60" t="s">
        <v>384</v>
      </c>
    </row>
    <row r="293" spans="1:20" s="51" customFormat="1" x14ac:dyDescent="0.25">
      <c r="A293" s="51" t="str">
        <f>VLOOKUP(C293,Styles!$1:$1048576,5,FALSE)</f>
        <v>BAGS</v>
      </c>
      <c r="B293" s="51" t="str">
        <f>VLOOKUP(C293,Styles!$1:$1048576,4,FALSE)</f>
        <v>UNDER ARMOUR</v>
      </c>
      <c r="C293" s="59">
        <v>1300214</v>
      </c>
      <c r="D293" s="51">
        <f>VLOOKUP(C293,Styles!$1:$1048576,2,FALSE)</f>
        <v>1300214</v>
      </c>
      <c r="E293" s="51" t="str">
        <f>VLOOKUP(C293,Styles!$1:$1048576,10,FALSE)</f>
        <v>UA UNDENIABLE DUFFLE SMALL</v>
      </c>
      <c r="F293" s="60" t="s">
        <v>507</v>
      </c>
      <c r="G293" s="60"/>
      <c r="H293" s="53" t="s">
        <v>35</v>
      </c>
      <c r="I293" s="60" t="s">
        <v>35</v>
      </c>
      <c r="J293" s="60" t="s">
        <v>171</v>
      </c>
      <c r="K293" s="60">
        <v>1</v>
      </c>
      <c r="L293" s="68" t="str">
        <f t="shared" si="8"/>
        <v/>
      </c>
      <c r="M293" s="60" t="s">
        <v>171</v>
      </c>
      <c r="N293" s="60">
        <v>1</v>
      </c>
      <c r="O293" s="68" t="str">
        <f t="shared" si="9"/>
        <v/>
      </c>
      <c r="P293" s="60"/>
      <c r="Q293" s="60"/>
      <c r="R293" s="60"/>
      <c r="S293" s="60" t="s">
        <v>5</v>
      </c>
      <c r="T293" s="60" t="s">
        <v>384</v>
      </c>
    </row>
    <row r="294" spans="1:20" s="51" customFormat="1" x14ac:dyDescent="0.25">
      <c r="A294" s="51" t="str">
        <f>VLOOKUP(C294,Styles!$1:$1048576,5,FALSE)</f>
        <v>BAGS</v>
      </c>
      <c r="B294" s="51" t="str">
        <f>VLOOKUP(C294,Styles!$1:$1048576,4,FALSE)</f>
        <v>UNDER ARMOUR</v>
      </c>
      <c r="C294" s="59">
        <v>1300214</v>
      </c>
      <c r="D294" s="51">
        <f>VLOOKUP(C294,Styles!$1:$1048576,2,FALSE)</f>
        <v>1300214</v>
      </c>
      <c r="E294" s="51" t="str">
        <f>VLOOKUP(C294,Styles!$1:$1048576,10,FALSE)</f>
        <v>UA UNDENIABLE DUFFLE SMALL</v>
      </c>
      <c r="F294" s="60" t="s">
        <v>508</v>
      </c>
      <c r="G294" s="60"/>
      <c r="H294" s="53" t="s">
        <v>35</v>
      </c>
      <c r="I294" s="60" t="s">
        <v>35</v>
      </c>
      <c r="J294" s="60" t="s">
        <v>171</v>
      </c>
      <c r="K294" s="60">
        <v>1</v>
      </c>
      <c r="L294" s="68" t="str">
        <f t="shared" si="8"/>
        <v/>
      </c>
      <c r="M294" s="60" t="s">
        <v>171</v>
      </c>
      <c r="N294" s="60">
        <v>1</v>
      </c>
      <c r="O294" s="68" t="str">
        <f t="shared" si="9"/>
        <v/>
      </c>
      <c r="P294" s="60"/>
      <c r="Q294" s="60"/>
      <c r="R294" s="60"/>
      <c r="S294" s="60" t="s">
        <v>486</v>
      </c>
      <c r="T294" s="60" t="s">
        <v>384</v>
      </c>
    </row>
    <row r="295" spans="1:20" s="51" customFormat="1" x14ac:dyDescent="0.25">
      <c r="A295" s="51" t="str">
        <f>VLOOKUP(C295,Styles!$1:$1048576,5,FALSE)</f>
        <v>BAGS</v>
      </c>
      <c r="B295" s="51" t="str">
        <f>VLOOKUP(C295,Styles!$1:$1048576,4,FALSE)</f>
        <v>UNDER ARMOUR</v>
      </c>
      <c r="C295" s="59">
        <v>1300214</v>
      </c>
      <c r="D295" s="51">
        <f>VLOOKUP(C295,Styles!$1:$1048576,2,FALSE)</f>
        <v>1300214</v>
      </c>
      <c r="E295" s="51" t="str">
        <f>VLOOKUP(C295,Styles!$1:$1048576,10,FALSE)</f>
        <v>UA UNDENIABLE DUFFLE SMALL</v>
      </c>
      <c r="F295" s="60" t="s">
        <v>509</v>
      </c>
      <c r="G295" s="60"/>
      <c r="H295" s="53" t="s">
        <v>35</v>
      </c>
      <c r="I295" s="60" t="s">
        <v>35</v>
      </c>
      <c r="J295" s="60" t="s">
        <v>171</v>
      </c>
      <c r="K295" s="60">
        <v>1</v>
      </c>
      <c r="L295" s="68" t="str">
        <f t="shared" si="8"/>
        <v/>
      </c>
      <c r="M295" s="60" t="s">
        <v>171</v>
      </c>
      <c r="N295" s="60">
        <v>1</v>
      </c>
      <c r="O295" s="68" t="str">
        <f t="shared" si="9"/>
        <v/>
      </c>
      <c r="P295" s="60"/>
      <c r="Q295" s="60"/>
      <c r="R295" s="60"/>
      <c r="S295" s="60" t="s">
        <v>7</v>
      </c>
      <c r="T295" s="60" t="s">
        <v>384</v>
      </c>
    </row>
    <row r="296" spans="1:20" s="51" customFormat="1" x14ac:dyDescent="0.25">
      <c r="A296" s="51" t="str">
        <f>VLOOKUP(C296,Styles!$1:$1048576,5,FALSE)</f>
        <v>BAGS</v>
      </c>
      <c r="B296" s="51" t="str">
        <f>VLOOKUP(C296,Styles!$1:$1048576,4,FALSE)</f>
        <v>UNDER ARMOUR</v>
      </c>
      <c r="C296" s="59">
        <v>1300216</v>
      </c>
      <c r="D296" s="51">
        <f>VLOOKUP(C296,Styles!$1:$1048576,2,FALSE)</f>
        <v>1300216</v>
      </c>
      <c r="E296" s="51" t="str">
        <f>VLOOKUP(C296,Styles!$1:$1048576,10,FALSE)</f>
        <v>UA UNDENIABLE II DUFFLE LARGE</v>
      </c>
      <c r="F296" s="60" t="s">
        <v>507</v>
      </c>
      <c r="G296" s="60"/>
      <c r="H296" s="53" t="s">
        <v>35</v>
      </c>
      <c r="I296" s="60" t="s">
        <v>35</v>
      </c>
      <c r="J296" s="60" t="s">
        <v>171</v>
      </c>
      <c r="K296" s="60">
        <v>1</v>
      </c>
      <c r="L296" s="68" t="str">
        <f t="shared" si="8"/>
        <v/>
      </c>
      <c r="M296" s="60" t="s">
        <v>171</v>
      </c>
      <c r="N296" s="60">
        <v>1</v>
      </c>
      <c r="O296" s="68" t="str">
        <f t="shared" si="9"/>
        <v/>
      </c>
      <c r="P296" s="60"/>
      <c r="Q296" s="60"/>
      <c r="R296" s="60"/>
      <c r="S296" s="60" t="s">
        <v>5</v>
      </c>
      <c r="T296" s="60" t="s">
        <v>384</v>
      </c>
    </row>
    <row r="297" spans="1:20" s="51" customFormat="1" x14ac:dyDescent="0.25">
      <c r="A297" s="51" t="str">
        <f>VLOOKUP(C297,Styles!$1:$1048576,5,FALSE)</f>
        <v>BAGS</v>
      </c>
      <c r="B297" s="51" t="str">
        <f>VLOOKUP(C297,Styles!$1:$1048576,4,FALSE)</f>
        <v>UNDER ARMOUR</v>
      </c>
      <c r="C297" s="59">
        <v>1300216</v>
      </c>
      <c r="D297" s="51">
        <f>VLOOKUP(C297,Styles!$1:$1048576,2,FALSE)</f>
        <v>1300216</v>
      </c>
      <c r="E297" s="51" t="str">
        <f>VLOOKUP(C297,Styles!$1:$1048576,10,FALSE)</f>
        <v>UA UNDENIABLE II DUFFLE LARGE</v>
      </c>
      <c r="F297" s="60" t="s">
        <v>508</v>
      </c>
      <c r="G297" s="60"/>
      <c r="H297" s="53" t="s">
        <v>35</v>
      </c>
      <c r="I297" s="60" t="s">
        <v>35</v>
      </c>
      <c r="J297" s="60" t="s">
        <v>171</v>
      </c>
      <c r="K297" s="60">
        <v>1</v>
      </c>
      <c r="L297" s="68" t="str">
        <f t="shared" si="8"/>
        <v/>
      </c>
      <c r="M297" s="60" t="s">
        <v>171</v>
      </c>
      <c r="N297" s="60">
        <v>1</v>
      </c>
      <c r="O297" s="68" t="str">
        <f t="shared" si="9"/>
        <v/>
      </c>
      <c r="P297" s="60"/>
      <c r="Q297" s="60"/>
      <c r="R297" s="60"/>
      <c r="S297" s="60" t="s">
        <v>486</v>
      </c>
      <c r="T297" s="60" t="s">
        <v>384</v>
      </c>
    </row>
    <row r="298" spans="1:20" s="51" customFormat="1" x14ac:dyDescent="0.25">
      <c r="A298" s="51" t="str">
        <f>VLOOKUP(C298,Styles!$1:$1048576,5,FALSE)</f>
        <v>BAGS</v>
      </c>
      <c r="B298" s="51" t="str">
        <f>VLOOKUP(C298,Styles!$1:$1048576,4,FALSE)</f>
        <v>UNDER ARMOUR</v>
      </c>
      <c r="C298" s="59">
        <v>1300216</v>
      </c>
      <c r="D298" s="51">
        <f>VLOOKUP(C298,Styles!$1:$1048576,2,FALSE)</f>
        <v>1300216</v>
      </c>
      <c r="E298" s="51" t="str">
        <f>VLOOKUP(C298,Styles!$1:$1048576,10,FALSE)</f>
        <v>UA UNDENIABLE II DUFFLE LARGE</v>
      </c>
      <c r="F298" s="60" t="s">
        <v>509</v>
      </c>
      <c r="G298" s="60"/>
      <c r="H298" s="53" t="s">
        <v>35</v>
      </c>
      <c r="I298" s="60" t="s">
        <v>35</v>
      </c>
      <c r="J298" s="60" t="s">
        <v>171</v>
      </c>
      <c r="K298" s="60">
        <v>1</v>
      </c>
      <c r="L298" s="68" t="str">
        <f t="shared" si="8"/>
        <v/>
      </c>
      <c r="M298" s="60" t="s">
        <v>171</v>
      </c>
      <c r="N298" s="60">
        <v>1</v>
      </c>
      <c r="O298" s="68" t="str">
        <f t="shared" si="9"/>
        <v/>
      </c>
      <c r="P298" s="60"/>
      <c r="Q298" s="60"/>
      <c r="R298" s="60"/>
      <c r="S298" s="60" t="s">
        <v>7</v>
      </c>
      <c r="T298" s="60" t="s">
        <v>384</v>
      </c>
    </row>
    <row r="299" spans="1:20" s="51" customFormat="1" x14ac:dyDescent="0.25">
      <c r="A299" s="51" t="str">
        <f>VLOOKUP(C299,Styles!$1:$1048576,5,FALSE)</f>
        <v>OUTERWEAR</v>
      </c>
      <c r="B299" s="51" t="str">
        <f>VLOOKUP(C299,Styles!$1:$1048576,4,FALSE)</f>
        <v>UNDER ARMOUR</v>
      </c>
      <c r="C299" s="60">
        <v>1300663</v>
      </c>
      <c r="D299" s="51">
        <f>VLOOKUP(C299,Styles!$1:$1048576,2,FALSE)</f>
        <v>1300663</v>
      </c>
      <c r="E299" s="51" t="str">
        <f>VLOOKUP(C299,Styles!$1:$1048576,10,FALSE)</f>
        <v>MEN'S UA PORTER II 3-IN-1</v>
      </c>
      <c r="F299" s="60" t="s">
        <v>510</v>
      </c>
      <c r="G299" s="60"/>
      <c r="H299" s="53" t="s">
        <v>35</v>
      </c>
      <c r="I299" s="53" t="s">
        <v>322</v>
      </c>
      <c r="J299" s="60" t="s">
        <v>12</v>
      </c>
      <c r="K299" s="60">
        <v>6</v>
      </c>
      <c r="L299" s="68" t="str">
        <f t="shared" si="8"/>
        <v/>
      </c>
      <c r="M299" s="60" t="s">
        <v>12</v>
      </c>
      <c r="N299" s="60">
        <v>6</v>
      </c>
      <c r="O299" s="68" t="str">
        <f t="shared" si="9"/>
        <v/>
      </c>
      <c r="P299" s="60"/>
      <c r="Q299" s="60"/>
      <c r="R299" s="60"/>
      <c r="S299" s="60" t="s">
        <v>5</v>
      </c>
      <c r="T299" s="60" t="s">
        <v>384</v>
      </c>
    </row>
    <row r="300" spans="1:20" s="51" customFormat="1" x14ac:dyDescent="0.25">
      <c r="A300" s="51" t="str">
        <f>VLOOKUP(C300,Styles!$1:$1048576,5,FALSE)</f>
        <v>OUTERWEAR</v>
      </c>
      <c r="B300" s="51" t="str">
        <f>VLOOKUP(C300,Styles!$1:$1048576,4,FALSE)</f>
        <v>UNDER ARMOUR</v>
      </c>
      <c r="C300" s="60">
        <v>1300663</v>
      </c>
      <c r="D300" s="51">
        <f>VLOOKUP(C300,Styles!$1:$1048576,2,FALSE)</f>
        <v>1300663</v>
      </c>
      <c r="E300" s="51" t="str">
        <f>VLOOKUP(C300,Styles!$1:$1048576,10,FALSE)</f>
        <v>MEN'S UA PORTER II 3-IN-1</v>
      </c>
      <c r="F300" s="60" t="s">
        <v>511</v>
      </c>
      <c r="G300" s="60"/>
      <c r="H300" s="53" t="s">
        <v>35</v>
      </c>
      <c r="I300" s="53" t="s">
        <v>35</v>
      </c>
      <c r="J300" s="60" t="s">
        <v>12</v>
      </c>
      <c r="K300" s="60">
        <v>6</v>
      </c>
      <c r="L300" s="68" t="str">
        <f t="shared" si="8"/>
        <v/>
      </c>
      <c r="M300" s="60" t="s">
        <v>12</v>
      </c>
      <c r="N300" s="60">
        <v>6</v>
      </c>
      <c r="O300" s="68" t="str">
        <f t="shared" si="9"/>
        <v/>
      </c>
      <c r="P300" s="60"/>
      <c r="Q300" s="60"/>
      <c r="R300" s="60"/>
      <c r="S300" s="60" t="s">
        <v>387</v>
      </c>
      <c r="T300" s="60" t="s">
        <v>384</v>
      </c>
    </row>
    <row r="301" spans="1:20" s="51" customFormat="1" x14ac:dyDescent="0.25">
      <c r="A301" s="51" t="str">
        <f>VLOOKUP(C301,Styles!$1:$1048576,5,FALSE)</f>
        <v>BAGS</v>
      </c>
      <c r="B301" s="51" t="str">
        <f>VLOOKUP(C301,Styles!$1:$1048576,4,FALSE)</f>
        <v>UNDER ARMOUR</v>
      </c>
      <c r="C301" s="59">
        <v>1301391</v>
      </c>
      <c r="D301" s="51">
        <f>VLOOKUP(C301,Styles!$1:$1048576,2,FALSE)</f>
        <v>1301391</v>
      </c>
      <c r="E301" s="51" t="str">
        <f>VLOOKUP(C301,Styles!$1:$1048576,10,FALSE)</f>
        <v>UA UNDENIABLE DUFFLE EXTRA-SMALL</v>
      </c>
      <c r="F301" s="60" t="s">
        <v>507</v>
      </c>
      <c r="G301" s="60"/>
      <c r="H301" s="53" t="s">
        <v>35</v>
      </c>
      <c r="I301" s="60" t="s">
        <v>35</v>
      </c>
      <c r="J301" s="60" t="s">
        <v>171</v>
      </c>
      <c r="K301" s="60">
        <v>1</v>
      </c>
      <c r="L301" s="68" t="str">
        <f t="shared" si="8"/>
        <v/>
      </c>
      <c r="M301" s="60" t="s">
        <v>171</v>
      </c>
      <c r="N301" s="60">
        <v>1</v>
      </c>
      <c r="O301" s="68" t="str">
        <f t="shared" si="9"/>
        <v/>
      </c>
      <c r="P301" s="60"/>
      <c r="Q301" s="60"/>
      <c r="R301" s="60"/>
      <c r="S301" s="60" t="s">
        <v>5</v>
      </c>
      <c r="T301" s="60" t="s">
        <v>384</v>
      </c>
    </row>
    <row r="302" spans="1:20" s="51" customFormat="1" x14ac:dyDescent="0.25">
      <c r="A302" s="51" t="str">
        <f>VLOOKUP(C302,Styles!$1:$1048576,5,FALSE)</f>
        <v>BAGS</v>
      </c>
      <c r="B302" s="51" t="str">
        <f>VLOOKUP(C302,Styles!$1:$1048576,4,FALSE)</f>
        <v>UNDER ARMOUR</v>
      </c>
      <c r="C302" s="59">
        <v>1301391</v>
      </c>
      <c r="D302" s="51">
        <f>VLOOKUP(C302,Styles!$1:$1048576,2,FALSE)</f>
        <v>1301391</v>
      </c>
      <c r="E302" s="51" t="str">
        <f>VLOOKUP(C302,Styles!$1:$1048576,10,FALSE)</f>
        <v>UA UNDENIABLE DUFFLE EXTRA-SMALL</v>
      </c>
      <c r="F302" s="60" t="s">
        <v>512</v>
      </c>
      <c r="G302" s="60"/>
      <c r="H302" s="53" t="s">
        <v>35</v>
      </c>
      <c r="I302" s="60" t="s">
        <v>35</v>
      </c>
      <c r="J302" s="60" t="s">
        <v>171</v>
      </c>
      <c r="K302" s="60">
        <v>1</v>
      </c>
      <c r="L302" s="68" t="str">
        <f t="shared" si="8"/>
        <v/>
      </c>
      <c r="M302" s="60" t="s">
        <v>171</v>
      </c>
      <c r="N302" s="60">
        <v>1</v>
      </c>
      <c r="O302" s="68" t="str">
        <f t="shared" si="9"/>
        <v/>
      </c>
      <c r="P302" s="60"/>
      <c r="Q302" s="60"/>
      <c r="R302" s="60"/>
      <c r="S302" s="60" t="s">
        <v>486</v>
      </c>
      <c r="T302" s="60" t="s">
        <v>384</v>
      </c>
    </row>
    <row r="303" spans="1:20" s="51" customFormat="1" x14ac:dyDescent="0.25">
      <c r="A303" s="51" t="str">
        <f>VLOOKUP(C303,Styles!$1:$1048576,5,FALSE)</f>
        <v>BAGS</v>
      </c>
      <c r="B303" s="51" t="str">
        <f>VLOOKUP(C303,Styles!$1:$1048576,4,FALSE)</f>
        <v>UNDER ARMOUR</v>
      </c>
      <c r="C303" s="59">
        <v>1301391</v>
      </c>
      <c r="D303" s="51">
        <f>VLOOKUP(C303,Styles!$1:$1048576,2,FALSE)</f>
        <v>1301391</v>
      </c>
      <c r="E303" s="51" t="str">
        <f>VLOOKUP(C303,Styles!$1:$1048576,10,FALSE)</f>
        <v>UA UNDENIABLE DUFFLE EXTRA-SMALL</v>
      </c>
      <c r="F303" s="60" t="s">
        <v>513</v>
      </c>
      <c r="G303" s="60"/>
      <c r="H303" s="53" t="s">
        <v>35</v>
      </c>
      <c r="I303" s="60" t="s">
        <v>35</v>
      </c>
      <c r="J303" s="60" t="s">
        <v>171</v>
      </c>
      <c r="K303" s="60">
        <v>1</v>
      </c>
      <c r="L303" s="68" t="str">
        <f t="shared" si="8"/>
        <v/>
      </c>
      <c r="M303" s="60" t="s">
        <v>171</v>
      </c>
      <c r="N303" s="60">
        <v>1</v>
      </c>
      <c r="O303" s="68" t="str">
        <f t="shared" si="9"/>
        <v/>
      </c>
      <c r="P303" s="60"/>
      <c r="Q303" s="60"/>
      <c r="R303" s="60"/>
      <c r="S303" s="60" t="s">
        <v>15</v>
      </c>
      <c r="T303" s="60" t="s">
        <v>384</v>
      </c>
    </row>
    <row r="304" spans="1:20" s="51" customFormat="1" x14ac:dyDescent="0.25">
      <c r="A304" s="51" t="str">
        <f>VLOOKUP(C304,Styles!$1:$1048576,5,FALSE)</f>
        <v>BAGS</v>
      </c>
      <c r="B304" s="51" t="str">
        <f>VLOOKUP(C304,Styles!$1:$1048576,4,FALSE)</f>
        <v>UNDER ARMOUR</v>
      </c>
      <c r="C304" s="59">
        <v>1306060</v>
      </c>
      <c r="D304" s="51">
        <f>VLOOKUP(C304,Styles!$1:$1048576,2,FALSE)</f>
        <v>1306060</v>
      </c>
      <c r="E304" s="51" t="str">
        <f>VLOOKUP(C304,Styles!$1:$1048576,10,FALSE)</f>
        <v>HUSTLE II BACKPACK</v>
      </c>
      <c r="F304" s="60" t="s">
        <v>507</v>
      </c>
      <c r="G304" s="60"/>
      <c r="H304" s="53" t="s">
        <v>35</v>
      </c>
      <c r="I304" s="53" t="s">
        <v>35</v>
      </c>
      <c r="J304" s="60" t="s">
        <v>171</v>
      </c>
      <c r="K304" s="60">
        <v>1</v>
      </c>
      <c r="L304" s="68" t="str">
        <f t="shared" si="8"/>
        <v/>
      </c>
      <c r="M304" s="60" t="s">
        <v>171</v>
      </c>
      <c r="N304" s="60">
        <v>1</v>
      </c>
      <c r="O304" s="68" t="str">
        <f t="shared" si="9"/>
        <v/>
      </c>
      <c r="P304" s="60"/>
      <c r="Q304" s="60"/>
      <c r="R304" s="60"/>
      <c r="S304" s="60" t="s">
        <v>5</v>
      </c>
      <c r="T304" s="60" t="s">
        <v>384</v>
      </c>
    </row>
    <row r="305" spans="1:20" s="51" customFormat="1" x14ac:dyDescent="0.25">
      <c r="A305" s="51" t="str">
        <f>VLOOKUP(C305,Styles!$1:$1048576,5,FALSE)</f>
        <v>BAGS</v>
      </c>
      <c r="B305" s="51" t="str">
        <f>VLOOKUP(C305,Styles!$1:$1048576,4,FALSE)</f>
        <v>UNDER ARMOUR</v>
      </c>
      <c r="C305" s="59">
        <v>1306060</v>
      </c>
      <c r="D305" s="51">
        <f>VLOOKUP(C305,Styles!$1:$1048576,2,FALSE)</f>
        <v>1306060</v>
      </c>
      <c r="E305" s="51" t="str">
        <f>VLOOKUP(C305,Styles!$1:$1048576,10,FALSE)</f>
        <v>HUSTLE II BACKPACK</v>
      </c>
      <c r="F305" s="60" t="s">
        <v>512</v>
      </c>
      <c r="G305" s="60"/>
      <c r="H305" s="53" t="s">
        <v>35</v>
      </c>
      <c r="I305" s="53" t="s">
        <v>35</v>
      </c>
      <c r="J305" s="60" t="s">
        <v>171</v>
      </c>
      <c r="K305" s="60">
        <v>1</v>
      </c>
      <c r="L305" s="68" t="str">
        <f t="shared" si="8"/>
        <v/>
      </c>
      <c r="M305" s="60" t="s">
        <v>171</v>
      </c>
      <c r="N305" s="60">
        <v>1</v>
      </c>
      <c r="O305" s="68" t="str">
        <f t="shared" si="9"/>
        <v/>
      </c>
      <c r="P305" s="60"/>
      <c r="Q305" s="60"/>
      <c r="R305" s="60"/>
      <c r="S305" s="60" t="s">
        <v>486</v>
      </c>
      <c r="T305" s="60" t="s">
        <v>384</v>
      </c>
    </row>
    <row r="306" spans="1:20" s="51" customFormat="1" x14ac:dyDescent="0.25">
      <c r="A306" s="51" t="str">
        <f>VLOOKUP(C306,Styles!$1:$1048576,5,FALSE)</f>
        <v>BAGS</v>
      </c>
      <c r="B306" s="51" t="str">
        <f>VLOOKUP(C306,Styles!$1:$1048576,4,FALSE)</f>
        <v>UNDER ARMOUR</v>
      </c>
      <c r="C306" s="59">
        <v>1306060</v>
      </c>
      <c r="D306" s="51">
        <f>VLOOKUP(C306,Styles!$1:$1048576,2,FALSE)</f>
        <v>1306060</v>
      </c>
      <c r="E306" s="51" t="str">
        <f>VLOOKUP(C306,Styles!$1:$1048576,10,FALSE)</f>
        <v>HUSTLE II BACKPACK</v>
      </c>
      <c r="F306" s="60" t="s">
        <v>514</v>
      </c>
      <c r="G306" s="60"/>
      <c r="H306" s="53" t="s">
        <v>35</v>
      </c>
      <c r="I306" s="53" t="s">
        <v>35</v>
      </c>
      <c r="J306" s="60" t="s">
        <v>171</v>
      </c>
      <c r="K306" s="60">
        <v>1</v>
      </c>
      <c r="L306" s="68" t="str">
        <f t="shared" si="8"/>
        <v/>
      </c>
      <c r="M306" s="60" t="s">
        <v>171</v>
      </c>
      <c r="N306" s="60">
        <v>1</v>
      </c>
      <c r="O306" s="68" t="str">
        <f t="shared" si="9"/>
        <v/>
      </c>
      <c r="P306" s="60"/>
      <c r="Q306" s="60"/>
      <c r="R306" s="60"/>
      <c r="S306" s="60" t="s">
        <v>7</v>
      </c>
      <c r="T306" s="60" t="s">
        <v>384</v>
      </c>
    </row>
    <row r="307" spans="1:20" s="51" customFormat="1" x14ac:dyDescent="0.25">
      <c r="A307" s="51" t="str">
        <f>VLOOKUP(C307,Styles!$1:$1048576,5,FALSE)</f>
        <v>BAGS</v>
      </c>
      <c r="B307" s="51" t="str">
        <f>VLOOKUP(C307,Styles!$1:$1048576,4,FALSE)</f>
        <v>UNDER ARMOUR</v>
      </c>
      <c r="C307" s="59">
        <v>1309353</v>
      </c>
      <c r="D307" s="51">
        <f>VLOOKUP(C307,Styles!$1:$1048576,2,FALSE)</f>
        <v>1309353</v>
      </c>
      <c r="E307" s="51" t="str">
        <f>VLOOKUP(C307,Styles!$1:$1048576,10,FALSE)</f>
        <v>UA UNDENIABLE BACKPACK</v>
      </c>
      <c r="F307" s="53" t="s">
        <v>533</v>
      </c>
      <c r="G307" s="60"/>
      <c r="H307" s="53" t="s">
        <v>123</v>
      </c>
      <c r="I307" s="53" t="s">
        <v>123</v>
      </c>
      <c r="J307" s="60" t="s">
        <v>171</v>
      </c>
      <c r="K307" s="60">
        <v>1</v>
      </c>
      <c r="L307" s="68">
        <f t="shared" si="8"/>
        <v>1</v>
      </c>
      <c r="M307" s="60" t="s">
        <v>171</v>
      </c>
      <c r="N307" s="60">
        <v>1</v>
      </c>
      <c r="O307" s="68">
        <f t="shared" si="9"/>
        <v>1</v>
      </c>
      <c r="P307" s="60"/>
      <c r="Q307" s="60"/>
      <c r="R307" s="60"/>
      <c r="S307" s="60" t="s">
        <v>5</v>
      </c>
      <c r="T307" s="60" t="s">
        <v>384</v>
      </c>
    </row>
    <row r="308" spans="1:20" s="51" customFormat="1" x14ac:dyDescent="0.25">
      <c r="A308" s="51" t="str">
        <f>VLOOKUP(C308,Styles!$1:$1048576,5,FALSE)</f>
        <v>BAGS</v>
      </c>
      <c r="B308" s="51" t="str">
        <f>VLOOKUP(C308,Styles!$1:$1048576,4,FALSE)</f>
        <v>UNDER ARMOUR</v>
      </c>
      <c r="C308" s="59">
        <v>1309353</v>
      </c>
      <c r="D308" s="51">
        <f>VLOOKUP(C308,Styles!$1:$1048576,2,FALSE)</f>
        <v>1309353</v>
      </c>
      <c r="E308" s="51" t="str">
        <f>VLOOKUP(C308,Styles!$1:$1048576,10,FALSE)</f>
        <v>UA UNDENIABLE BACKPACK</v>
      </c>
      <c r="F308" s="53" t="s">
        <v>531</v>
      </c>
      <c r="G308" s="60"/>
      <c r="H308" s="53" t="s">
        <v>123</v>
      </c>
      <c r="I308" s="53" t="s">
        <v>123</v>
      </c>
      <c r="J308" s="60" t="s">
        <v>171</v>
      </c>
      <c r="K308" s="60">
        <v>1</v>
      </c>
      <c r="L308" s="68">
        <f t="shared" si="8"/>
        <v>1</v>
      </c>
      <c r="M308" s="60" t="s">
        <v>171</v>
      </c>
      <c r="N308" s="60">
        <v>1</v>
      </c>
      <c r="O308" s="68">
        <f t="shared" si="9"/>
        <v>1</v>
      </c>
      <c r="P308" s="60"/>
      <c r="Q308" s="60"/>
      <c r="R308" s="60"/>
      <c r="S308" s="60" t="s">
        <v>486</v>
      </c>
      <c r="T308" s="60" t="s">
        <v>384</v>
      </c>
    </row>
    <row r="309" spans="1:20" s="51" customFormat="1" x14ac:dyDescent="0.25">
      <c r="A309" s="51" t="str">
        <f>VLOOKUP(C309,Styles!$1:$1048576,5,FALSE)</f>
        <v>BAGS</v>
      </c>
      <c r="B309" s="51" t="str">
        <f>VLOOKUP(C309,Styles!$1:$1048576,4,FALSE)</f>
        <v>UNDER ARMOUR</v>
      </c>
      <c r="C309" s="59">
        <v>1309353</v>
      </c>
      <c r="D309" s="51">
        <f>VLOOKUP(C309,Styles!$1:$1048576,2,FALSE)</f>
        <v>1309353</v>
      </c>
      <c r="E309" s="51" t="str">
        <f>VLOOKUP(C309,Styles!$1:$1048576,10,FALSE)</f>
        <v>UA UNDENIABLE BACKPACK</v>
      </c>
      <c r="F309" s="53" t="s">
        <v>532</v>
      </c>
      <c r="G309" s="60"/>
      <c r="H309" s="53" t="s">
        <v>123</v>
      </c>
      <c r="I309" s="53" t="s">
        <v>123</v>
      </c>
      <c r="J309" s="60" t="s">
        <v>171</v>
      </c>
      <c r="K309" s="60">
        <v>1</v>
      </c>
      <c r="L309" s="68">
        <f t="shared" si="8"/>
        <v>1</v>
      </c>
      <c r="M309" s="60" t="s">
        <v>171</v>
      </c>
      <c r="N309" s="60">
        <v>1</v>
      </c>
      <c r="O309" s="68">
        <f t="shared" si="9"/>
        <v>1</v>
      </c>
      <c r="P309" s="60"/>
      <c r="Q309" s="60"/>
      <c r="R309" s="60"/>
      <c r="S309" s="60" t="s">
        <v>7</v>
      </c>
      <c r="T309" s="60" t="s">
        <v>384</v>
      </c>
    </row>
    <row r="310" spans="1:20" s="51" customFormat="1" x14ac:dyDescent="0.25">
      <c r="A310" s="51" t="str">
        <f>VLOOKUP(C310,Styles!$1:$1048576,5,FALSE)</f>
        <v>POLOS</v>
      </c>
      <c r="B310" s="51" t="str">
        <f>VLOOKUP(C310,Styles!$1:$1048576,4,FALSE)</f>
        <v>UNDER ARMOUR</v>
      </c>
      <c r="C310" s="59">
        <v>1253479</v>
      </c>
      <c r="D310" s="51">
        <f>VLOOKUP(C310,Styles!$1:$1048576,2,FALSE)</f>
        <v>1253479</v>
      </c>
      <c r="E310" s="51" t="str">
        <f>VLOOKUP(C310,Styles!$1:$1048576,10,FALSE)</f>
        <v>MEN'S UA PLAYOFF SPACE DYED POLO</v>
      </c>
      <c r="F310" s="53" t="s">
        <v>195</v>
      </c>
      <c r="G310" s="60"/>
      <c r="H310" s="53" t="s">
        <v>322</v>
      </c>
      <c r="I310" s="53" t="s">
        <v>323</v>
      </c>
      <c r="J310" s="60" t="s">
        <v>12</v>
      </c>
      <c r="K310" s="60">
        <v>6</v>
      </c>
      <c r="L310" s="68" t="str">
        <f t="shared" si="8"/>
        <v/>
      </c>
      <c r="M310" s="60"/>
      <c r="N310" s="60"/>
      <c r="O310" s="68" t="str">
        <f t="shared" si="9"/>
        <v/>
      </c>
      <c r="P310" s="60" t="s">
        <v>176</v>
      </c>
      <c r="Q310" s="60" t="s">
        <v>85</v>
      </c>
      <c r="R310" s="60"/>
      <c r="S310" s="60" t="s">
        <v>14</v>
      </c>
      <c r="T310" s="60" t="s">
        <v>160</v>
      </c>
    </row>
    <row r="311" spans="1:20" s="51" customFormat="1" x14ac:dyDescent="0.25">
      <c r="A311" s="51" t="str">
        <f>VLOOKUP(C311,Styles!$1:$1048576,5,FALSE)</f>
        <v>POLOS</v>
      </c>
      <c r="B311" s="51" t="str">
        <f>VLOOKUP(C311,Styles!$1:$1048576,4,FALSE)</f>
        <v>UNDER ARMOUR</v>
      </c>
      <c r="C311" s="59">
        <v>1253479</v>
      </c>
      <c r="D311" s="51">
        <f>VLOOKUP(C311,Styles!$1:$1048576,2,FALSE)</f>
        <v>1253479</v>
      </c>
      <c r="E311" s="51" t="str">
        <f>VLOOKUP(C311,Styles!$1:$1048576,10,FALSE)</f>
        <v>MEN'S UA PLAYOFF SPACE DYED POLO</v>
      </c>
      <c r="F311" s="53" t="s">
        <v>196</v>
      </c>
      <c r="G311" s="60"/>
      <c r="H311" s="53" t="s">
        <v>322</v>
      </c>
      <c r="I311" s="53" t="s">
        <v>323</v>
      </c>
      <c r="J311" s="60" t="s">
        <v>12</v>
      </c>
      <c r="K311" s="60">
        <v>6</v>
      </c>
      <c r="L311" s="68" t="str">
        <f t="shared" si="8"/>
        <v/>
      </c>
      <c r="M311" s="60"/>
      <c r="N311" s="60"/>
      <c r="O311" s="68" t="str">
        <f t="shared" si="9"/>
        <v/>
      </c>
      <c r="P311" s="60" t="s">
        <v>176</v>
      </c>
      <c r="Q311" s="60" t="s">
        <v>86</v>
      </c>
      <c r="R311" s="60"/>
      <c r="S311" s="60" t="s">
        <v>20</v>
      </c>
      <c r="T311" s="60" t="s">
        <v>160</v>
      </c>
    </row>
    <row r="312" spans="1:20" s="51" customFormat="1" x14ac:dyDescent="0.25">
      <c r="A312" s="51" t="str">
        <f>VLOOKUP(C312,Styles!$1:$1048576,5,FALSE)</f>
        <v>Apparel</v>
      </c>
      <c r="B312" s="51" t="str">
        <f>VLOOKUP(C312,Styles!$1:$1048576,4,FALSE)</f>
        <v>Under Armour</v>
      </c>
      <c r="C312" s="59">
        <v>1317218</v>
      </c>
      <c r="D312" s="51">
        <f>VLOOKUP(C312,Styles!$1:$1048576,2,FALSE)</f>
        <v>1317218</v>
      </c>
      <c r="E312" s="51" t="str">
        <f>VLOOKUP(C312,Styles!$1:$1048576,10,FALSE)</f>
        <v>W’s Corporate Performance Polo 2.0</v>
      </c>
      <c r="F312" s="53" t="s">
        <v>705</v>
      </c>
      <c r="G312" s="60" t="s">
        <v>706</v>
      </c>
      <c r="H312" s="53" t="s">
        <v>321</v>
      </c>
      <c r="I312" s="53" t="s">
        <v>321</v>
      </c>
      <c r="J312" s="60" t="s">
        <v>43</v>
      </c>
      <c r="K312" s="60">
        <v>7</v>
      </c>
      <c r="L312" s="68">
        <f t="shared" si="8"/>
        <v>7</v>
      </c>
      <c r="M312" s="60" t="s">
        <v>43</v>
      </c>
      <c r="N312" s="60">
        <v>7</v>
      </c>
      <c r="O312" s="68">
        <f t="shared" si="9"/>
        <v>7</v>
      </c>
      <c r="P312" s="60"/>
      <c r="Q312" s="60"/>
      <c r="R312" s="60"/>
      <c r="S312" s="60" t="s">
        <v>5</v>
      </c>
      <c r="T312" s="60" t="s">
        <v>707</v>
      </c>
    </row>
    <row r="313" spans="1:20" s="51" customFormat="1" x14ac:dyDescent="0.25">
      <c r="A313" s="51" t="str">
        <f>VLOOKUP(C313,Styles!$1:$1048576,5,FALSE)</f>
        <v>Apparel</v>
      </c>
      <c r="B313" s="51" t="str">
        <f>VLOOKUP(C313,Styles!$1:$1048576,4,FALSE)</f>
        <v>Under Armour</v>
      </c>
      <c r="C313" s="59">
        <v>1317218</v>
      </c>
      <c r="D313" s="51">
        <f>VLOOKUP(C313,Styles!$1:$1048576,2,FALSE)</f>
        <v>1317218</v>
      </c>
      <c r="E313" s="51" t="str">
        <f>VLOOKUP(C313,Styles!$1:$1048576,10,FALSE)</f>
        <v>W’s Corporate Performance Polo 2.0</v>
      </c>
      <c r="F313" s="53" t="s">
        <v>708</v>
      </c>
      <c r="G313" s="60" t="s">
        <v>709</v>
      </c>
      <c r="H313" s="53" t="s">
        <v>321</v>
      </c>
      <c r="I313" s="53" t="s">
        <v>321</v>
      </c>
      <c r="J313" s="60" t="s">
        <v>43</v>
      </c>
      <c r="K313" s="60">
        <v>7</v>
      </c>
      <c r="L313" s="68">
        <f t="shared" si="8"/>
        <v>7</v>
      </c>
      <c r="M313" s="60" t="s">
        <v>43</v>
      </c>
      <c r="N313" s="60">
        <v>7</v>
      </c>
      <c r="O313" s="68">
        <f t="shared" si="9"/>
        <v>7</v>
      </c>
      <c r="P313" s="60"/>
      <c r="Q313" s="60"/>
      <c r="R313" s="60"/>
      <c r="S313" s="60" t="s">
        <v>486</v>
      </c>
      <c r="T313" s="60" t="s">
        <v>707</v>
      </c>
    </row>
    <row r="314" spans="1:20" s="51" customFormat="1" x14ac:dyDescent="0.25">
      <c r="A314" s="51" t="str">
        <f>VLOOKUP(C314,Styles!$1:$1048576,5,FALSE)</f>
        <v>Apparel</v>
      </c>
      <c r="B314" s="51" t="str">
        <f>VLOOKUP(C314,Styles!$1:$1048576,4,FALSE)</f>
        <v>Under Armour</v>
      </c>
      <c r="C314" s="59">
        <v>1317218</v>
      </c>
      <c r="D314" s="51">
        <f>VLOOKUP(C314,Styles!$1:$1048576,2,FALSE)</f>
        <v>1317218</v>
      </c>
      <c r="E314" s="51" t="str">
        <f>VLOOKUP(C314,Styles!$1:$1048576,10,FALSE)</f>
        <v>W’s Corporate Performance Polo 2.0</v>
      </c>
      <c r="F314" s="53" t="s">
        <v>710</v>
      </c>
      <c r="G314" s="60" t="s">
        <v>711</v>
      </c>
      <c r="H314" s="53" t="s">
        <v>321</v>
      </c>
      <c r="I314" s="53" t="s">
        <v>321</v>
      </c>
      <c r="J314" s="60" t="s">
        <v>43</v>
      </c>
      <c r="K314" s="60">
        <v>7</v>
      </c>
      <c r="L314" s="68">
        <f t="shared" si="8"/>
        <v>7</v>
      </c>
      <c r="M314" s="60" t="s">
        <v>43</v>
      </c>
      <c r="N314" s="60">
        <v>7</v>
      </c>
      <c r="O314" s="68">
        <f t="shared" si="9"/>
        <v>7</v>
      </c>
      <c r="P314" s="60"/>
      <c r="Q314" s="60"/>
      <c r="R314" s="60"/>
      <c r="S314" s="60" t="s">
        <v>13</v>
      </c>
      <c r="T314" s="60" t="s">
        <v>707</v>
      </c>
    </row>
    <row r="315" spans="1:20" s="51" customFormat="1" x14ac:dyDescent="0.25">
      <c r="A315" s="51" t="str">
        <f>VLOOKUP(C315,Styles!$1:$1048576,5,FALSE)</f>
        <v>Apparel</v>
      </c>
      <c r="B315" s="51" t="str">
        <f>VLOOKUP(C315,Styles!$1:$1048576,4,FALSE)</f>
        <v>Under Armour</v>
      </c>
      <c r="C315" s="59">
        <v>1317218</v>
      </c>
      <c r="D315" s="51">
        <f>VLOOKUP(C315,Styles!$1:$1048576,2,FALSE)</f>
        <v>1317218</v>
      </c>
      <c r="E315" s="51" t="str">
        <f>VLOOKUP(C315,Styles!$1:$1048576,10,FALSE)</f>
        <v>W’s Corporate Performance Polo 2.0</v>
      </c>
      <c r="F315" s="53" t="s">
        <v>712</v>
      </c>
      <c r="G315" s="60" t="s">
        <v>361</v>
      </c>
      <c r="H315" s="53" t="s">
        <v>321</v>
      </c>
      <c r="I315" s="53" t="s">
        <v>321</v>
      </c>
      <c r="J315" s="60" t="s">
        <v>43</v>
      </c>
      <c r="K315" s="60">
        <v>7</v>
      </c>
      <c r="L315" s="68">
        <f t="shared" si="8"/>
        <v>7</v>
      </c>
      <c r="M315" s="60" t="s">
        <v>43</v>
      </c>
      <c r="N315" s="60">
        <v>7</v>
      </c>
      <c r="O315" s="68">
        <f t="shared" si="9"/>
        <v>7</v>
      </c>
      <c r="P315" s="60"/>
      <c r="Q315" s="60"/>
      <c r="R315" s="60"/>
      <c r="S315" s="60" t="s">
        <v>9</v>
      </c>
      <c r="T315" s="60" t="s">
        <v>707</v>
      </c>
    </row>
    <row r="316" spans="1:20" s="51" customFormat="1" x14ac:dyDescent="0.25">
      <c r="A316" s="51" t="str">
        <f>VLOOKUP(C316,Styles!$1:$1048576,5,FALSE)</f>
        <v>Apparel</v>
      </c>
      <c r="B316" s="51" t="str">
        <f>VLOOKUP(C316,Styles!$1:$1048576,4,FALSE)</f>
        <v>Under Armour</v>
      </c>
      <c r="C316" s="59">
        <v>1317218</v>
      </c>
      <c r="D316" s="51">
        <f>VLOOKUP(C316,Styles!$1:$1048576,2,FALSE)</f>
        <v>1317218</v>
      </c>
      <c r="E316" s="51" t="str">
        <f>VLOOKUP(C316,Styles!$1:$1048576,10,FALSE)</f>
        <v>W’s Corporate Performance Polo 2.0</v>
      </c>
      <c r="F316" s="53" t="s">
        <v>713</v>
      </c>
      <c r="G316" s="60" t="s">
        <v>361</v>
      </c>
      <c r="H316" s="53" t="s">
        <v>321</v>
      </c>
      <c r="I316" s="53" t="s">
        <v>321</v>
      </c>
      <c r="J316" s="60" t="s">
        <v>43</v>
      </c>
      <c r="K316" s="60">
        <v>7</v>
      </c>
      <c r="L316" s="68">
        <f t="shared" si="8"/>
        <v>7</v>
      </c>
      <c r="M316" s="60" t="s">
        <v>43</v>
      </c>
      <c r="N316" s="60">
        <v>7</v>
      </c>
      <c r="O316" s="68">
        <f t="shared" si="9"/>
        <v>7</v>
      </c>
      <c r="P316" s="60"/>
      <c r="Q316" s="60"/>
      <c r="R316" s="60"/>
      <c r="S316" s="60" t="s">
        <v>714</v>
      </c>
      <c r="T316" s="60" t="s">
        <v>707</v>
      </c>
    </row>
    <row r="317" spans="1:20" s="51" customFormat="1" x14ac:dyDescent="0.25">
      <c r="A317" s="51" t="str">
        <f>VLOOKUP(C317,Styles!$1:$1048576,5,FALSE)</f>
        <v>Apparel</v>
      </c>
      <c r="B317" s="51" t="str">
        <f>VLOOKUP(C317,Styles!$1:$1048576,4,FALSE)</f>
        <v>Under Armour</v>
      </c>
      <c r="C317" s="59">
        <v>1317218</v>
      </c>
      <c r="D317" s="51">
        <f>VLOOKUP(C317,Styles!$1:$1048576,2,FALSE)</f>
        <v>1317218</v>
      </c>
      <c r="E317" s="51" t="str">
        <f>VLOOKUP(C317,Styles!$1:$1048576,10,FALSE)</f>
        <v>W’s Corporate Performance Polo 2.0</v>
      </c>
      <c r="F317" s="53" t="s">
        <v>715</v>
      </c>
      <c r="G317" s="60" t="s">
        <v>716</v>
      </c>
      <c r="H317" s="53" t="s">
        <v>321</v>
      </c>
      <c r="I317" s="53" t="s">
        <v>321</v>
      </c>
      <c r="J317" s="60" t="s">
        <v>43</v>
      </c>
      <c r="K317" s="60">
        <v>7</v>
      </c>
      <c r="L317" s="68">
        <f t="shared" si="8"/>
        <v>7</v>
      </c>
      <c r="M317" s="60" t="s">
        <v>43</v>
      </c>
      <c r="N317" s="60">
        <v>7</v>
      </c>
      <c r="O317" s="68">
        <f t="shared" si="9"/>
        <v>7</v>
      </c>
      <c r="P317" s="60"/>
      <c r="Q317" s="60"/>
      <c r="R317" s="60"/>
      <c r="S317" s="60" t="s">
        <v>8</v>
      </c>
      <c r="T317" s="60" t="s">
        <v>707</v>
      </c>
    </row>
    <row r="318" spans="1:20" s="51" customFormat="1" x14ac:dyDescent="0.25">
      <c r="A318" s="51" t="str">
        <f>VLOOKUP(C318,Styles!$1:$1048576,5,FALSE)</f>
        <v>Apparel</v>
      </c>
      <c r="B318" s="51" t="str">
        <f>VLOOKUP(C318,Styles!$1:$1048576,4,FALSE)</f>
        <v>Under Armour</v>
      </c>
      <c r="C318" s="59">
        <v>1317219</v>
      </c>
      <c r="D318" s="51">
        <f>VLOOKUP(C318,Styles!$1:$1048576,2,FALSE)</f>
        <v>1317219</v>
      </c>
      <c r="E318" s="51" t="str">
        <f>VLOOKUP(C318,Styles!$1:$1048576,10,FALSE)</f>
        <v>Corporate Sweater 1/4 Snap Up</v>
      </c>
      <c r="F318" s="53" t="s">
        <v>705</v>
      </c>
      <c r="G318" s="60" t="s">
        <v>706</v>
      </c>
      <c r="H318" s="53" t="s">
        <v>321</v>
      </c>
      <c r="I318" s="53" t="s">
        <v>321</v>
      </c>
      <c r="J318" s="60" t="s">
        <v>12</v>
      </c>
      <c r="K318" s="60">
        <v>6</v>
      </c>
      <c r="L318" s="68">
        <f t="shared" si="8"/>
        <v>6</v>
      </c>
      <c r="M318" s="60" t="s">
        <v>12</v>
      </c>
      <c r="N318" s="60">
        <v>6</v>
      </c>
      <c r="O318" s="68">
        <f t="shared" si="9"/>
        <v>6</v>
      </c>
      <c r="P318" s="60"/>
      <c r="Q318" s="60"/>
      <c r="R318" s="60"/>
      <c r="S318" s="60" t="s">
        <v>5</v>
      </c>
      <c r="T318" s="60" t="s">
        <v>707</v>
      </c>
    </row>
    <row r="319" spans="1:20" s="51" customFormat="1" x14ac:dyDescent="0.25">
      <c r="A319" s="51" t="str">
        <f>VLOOKUP(C319,Styles!$1:$1048576,5,FALSE)</f>
        <v>Apparel</v>
      </c>
      <c r="B319" s="51" t="str">
        <f>VLOOKUP(C319,Styles!$1:$1048576,4,FALSE)</f>
        <v>Under Armour</v>
      </c>
      <c r="C319" s="59">
        <v>1317219</v>
      </c>
      <c r="D319" s="51">
        <f>VLOOKUP(C319,Styles!$1:$1048576,2,FALSE)</f>
        <v>1317219</v>
      </c>
      <c r="E319" s="51" t="str">
        <f>VLOOKUP(C319,Styles!$1:$1048576,10,FALSE)</f>
        <v>Corporate Sweater 1/4 Snap Up</v>
      </c>
      <c r="F319" s="53" t="s">
        <v>717</v>
      </c>
      <c r="G319" s="60" t="s">
        <v>374</v>
      </c>
      <c r="H319" s="53" t="s">
        <v>321</v>
      </c>
      <c r="I319" s="53" t="s">
        <v>321</v>
      </c>
      <c r="J319" s="60" t="s">
        <v>12</v>
      </c>
      <c r="K319" s="60">
        <v>6</v>
      </c>
      <c r="L319" s="68">
        <f t="shared" si="8"/>
        <v>6</v>
      </c>
      <c r="M319" s="60" t="s">
        <v>12</v>
      </c>
      <c r="N319" s="60">
        <v>6</v>
      </c>
      <c r="O319" s="68">
        <f t="shared" si="9"/>
        <v>6</v>
      </c>
      <c r="P319" s="60"/>
      <c r="Q319" s="60"/>
      <c r="R319" s="60"/>
      <c r="S319" s="60" t="s">
        <v>718</v>
      </c>
      <c r="T319" s="60" t="s">
        <v>707</v>
      </c>
    </row>
    <row r="320" spans="1:20" s="51" customFormat="1" x14ac:dyDescent="0.25">
      <c r="A320" s="51" t="str">
        <f>VLOOKUP(C320,Styles!$1:$1048576,5,FALSE)</f>
        <v>Apparel</v>
      </c>
      <c r="B320" s="51" t="str">
        <f>VLOOKUP(C320,Styles!$1:$1048576,4,FALSE)</f>
        <v>Under Armour</v>
      </c>
      <c r="C320" s="59">
        <v>1317220</v>
      </c>
      <c r="D320" s="51">
        <f>VLOOKUP(C320,Styles!$1:$1048576,2,FALSE)</f>
        <v>1317220</v>
      </c>
      <c r="E320" s="51" t="str">
        <f>VLOOKUP(C320,Styles!$1:$1048576,10,FALSE)</f>
        <v>Corporate Triumph Cage Jacket LS</v>
      </c>
      <c r="F320" s="53" t="s">
        <v>719</v>
      </c>
      <c r="G320" s="60" t="s">
        <v>706</v>
      </c>
      <c r="H320" s="53" t="s">
        <v>321</v>
      </c>
      <c r="I320" s="53" t="s">
        <v>321</v>
      </c>
      <c r="J320" s="60" t="s">
        <v>12</v>
      </c>
      <c r="K320" s="60">
        <v>6</v>
      </c>
      <c r="L320" s="68">
        <f t="shared" si="8"/>
        <v>6</v>
      </c>
      <c r="M320" s="60" t="s">
        <v>12</v>
      </c>
      <c r="N320" s="60">
        <v>6</v>
      </c>
      <c r="O320" s="68">
        <f t="shared" si="9"/>
        <v>6</v>
      </c>
      <c r="P320" s="60"/>
      <c r="Q320" s="60"/>
      <c r="R320" s="60"/>
      <c r="S320" s="60" t="s">
        <v>5</v>
      </c>
      <c r="T320" s="60" t="s">
        <v>707</v>
      </c>
    </row>
    <row r="321" spans="1:20" s="51" customFormat="1" x14ac:dyDescent="0.25">
      <c r="A321" s="51" t="str">
        <f>VLOOKUP(C321,Styles!$1:$1048576,5,FALSE)</f>
        <v>Apparel</v>
      </c>
      <c r="B321" s="51" t="str">
        <f>VLOOKUP(C321,Styles!$1:$1048576,4,FALSE)</f>
        <v>Under Armour</v>
      </c>
      <c r="C321" s="59">
        <v>1317220</v>
      </c>
      <c r="D321" s="51">
        <f>VLOOKUP(C321,Styles!$1:$1048576,2,FALSE)</f>
        <v>1317220</v>
      </c>
      <c r="E321" s="51" t="str">
        <f>VLOOKUP(C321,Styles!$1:$1048576,10,FALSE)</f>
        <v>Corporate Triumph Cage Jacket LS</v>
      </c>
      <c r="F321" s="53" t="s">
        <v>720</v>
      </c>
      <c r="G321" s="60" t="s">
        <v>709</v>
      </c>
      <c r="H321" s="53" t="s">
        <v>321</v>
      </c>
      <c r="I321" s="53" t="s">
        <v>321</v>
      </c>
      <c r="J321" s="60" t="s">
        <v>12</v>
      </c>
      <c r="K321" s="60">
        <v>6</v>
      </c>
      <c r="L321" s="68">
        <f t="shared" si="8"/>
        <v>6</v>
      </c>
      <c r="M321" s="60" t="s">
        <v>12</v>
      </c>
      <c r="N321" s="60">
        <v>6</v>
      </c>
      <c r="O321" s="68">
        <f t="shared" si="9"/>
        <v>6</v>
      </c>
      <c r="P321" s="60"/>
      <c r="Q321" s="60"/>
      <c r="R321" s="60"/>
      <c r="S321" s="60" t="s">
        <v>718</v>
      </c>
      <c r="T321" s="60" t="s">
        <v>707</v>
      </c>
    </row>
    <row r="322" spans="1:20" s="51" customFormat="1" x14ac:dyDescent="0.25">
      <c r="A322" s="51" t="str">
        <f>VLOOKUP(C322,Styles!$1:$1048576,5,FALSE)</f>
        <v>Apparel</v>
      </c>
      <c r="B322" s="51" t="str">
        <f>VLOOKUP(C322,Styles!$1:$1048576,4,FALSE)</f>
        <v>Under Armour</v>
      </c>
      <c r="C322" s="59">
        <v>1317220</v>
      </c>
      <c r="D322" s="51">
        <f>VLOOKUP(C322,Styles!$1:$1048576,2,FALSE)</f>
        <v>1317220</v>
      </c>
      <c r="E322" s="51" t="str">
        <f>VLOOKUP(C322,Styles!$1:$1048576,10,FALSE)</f>
        <v>Corporate Triumph Cage Jacket LS</v>
      </c>
      <c r="F322" s="53" t="s">
        <v>721</v>
      </c>
      <c r="G322" s="60" t="s">
        <v>361</v>
      </c>
      <c r="H322" s="53" t="s">
        <v>321</v>
      </c>
      <c r="I322" s="53" t="s">
        <v>321</v>
      </c>
      <c r="J322" s="60" t="s">
        <v>12</v>
      </c>
      <c r="K322" s="60">
        <v>6</v>
      </c>
      <c r="L322" s="68">
        <f t="shared" ref="L322:L379" si="10">IF(OR(H322="ACTIVE",H322="NEW"),K322,"")</f>
        <v>6</v>
      </c>
      <c r="M322" s="60" t="s">
        <v>12</v>
      </c>
      <c r="N322" s="60">
        <v>6</v>
      </c>
      <c r="O322" s="68">
        <f t="shared" ref="O322:O379" si="11">IF(OR(I322="ACTIVE",I322="NEW",),N322,"")</f>
        <v>6</v>
      </c>
      <c r="P322" s="60"/>
      <c r="Q322" s="60"/>
      <c r="R322" s="60"/>
      <c r="S322" s="60" t="s">
        <v>714</v>
      </c>
      <c r="T322" s="60" t="s">
        <v>707</v>
      </c>
    </row>
    <row r="323" spans="1:20" s="51" customFormat="1" x14ac:dyDescent="0.25">
      <c r="A323" s="51" t="str">
        <f>VLOOKUP(C323,Styles!$1:$1048576,5,FALSE)</f>
        <v>Apparel</v>
      </c>
      <c r="B323" s="51" t="str">
        <f>VLOOKUP(C323,Styles!$1:$1048576,4,FALSE)</f>
        <v>Under Armour</v>
      </c>
      <c r="C323" s="59">
        <v>1317221</v>
      </c>
      <c r="D323" s="51">
        <f>VLOOKUP(C323,Styles!$1:$1048576,2,FALSE)</f>
        <v>1317221</v>
      </c>
      <c r="E323" s="51" t="str">
        <f>VLOOKUP(C323,Styles!$1:$1048576,10,FALSE)</f>
        <v>Corporate Windstrike Jacket</v>
      </c>
      <c r="F323" s="53" t="s">
        <v>705</v>
      </c>
      <c r="G323" s="60" t="s">
        <v>706</v>
      </c>
      <c r="H323" s="53" t="s">
        <v>321</v>
      </c>
      <c r="I323" s="53" t="s">
        <v>321</v>
      </c>
      <c r="J323" s="60" t="s">
        <v>12</v>
      </c>
      <c r="K323" s="60">
        <v>6</v>
      </c>
      <c r="L323" s="68">
        <f t="shared" si="10"/>
        <v>6</v>
      </c>
      <c r="M323" s="60" t="s">
        <v>12</v>
      </c>
      <c r="N323" s="60">
        <v>6</v>
      </c>
      <c r="O323" s="68">
        <f t="shared" si="11"/>
        <v>6</v>
      </c>
      <c r="P323" s="60"/>
      <c r="Q323" s="60"/>
      <c r="R323" s="60"/>
      <c r="S323" s="60" t="s">
        <v>5</v>
      </c>
      <c r="T323" s="60" t="s">
        <v>707</v>
      </c>
    </row>
    <row r="324" spans="1:20" s="51" customFormat="1" x14ac:dyDescent="0.25">
      <c r="A324" s="51" t="str">
        <f>VLOOKUP(C324,Styles!$1:$1048576,5,FALSE)</f>
        <v>Apparel</v>
      </c>
      <c r="B324" s="51" t="str">
        <f>VLOOKUP(C324,Styles!$1:$1048576,4,FALSE)</f>
        <v>Under Armour</v>
      </c>
      <c r="C324" s="59">
        <v>1317221</v>
      </c>
      <c r="D324" s="51">
        <f>VLOOKUP(C324,Styles!$1:$1048576,2,FALSE)</f>
        <v>1317221</v>
      </c>
      <c r="E324" s="51" t="str">
        <f>VLOOKUP(C324,Styles!$1:$1048576,10,FALSE)</f>
        <v>Corporate Windstrike Jacket</v>
      </c>
      <c r="F324" s="53" t="s">
        <v>722</v>
      </c>
      <c r="G324" s="60" t="s">
        <v>709</v>
      </c>
      <c r="H324" s="53" t="s">
        <v>321</v>
      </c>
      <c r="I324" s="53" t="s">
        <v>321</v>
      </c>
      <c r="J324" s="60" t="s">
        <v>12</v>
      </c>
      <c r="K324" s="60">
        <v>6</v>
      </c>
      <c r="L324" s="68">
        <f t="shared" si="10"/>
        <v>6</v>
      </c>
      <c r="M324" s="60" t="s">
        <v>12</v>
      </c>
      <c r="N324" s="60">
        <v>6</v>
      </c>
      <c r="O324" s="68">
        <f t="shared" si="11"/>
        <v>6</v>
      </c>
      <c r="P324" s="60"/>
      <c r="Q324" s="60"/>
      <c r="R324" s="60"/>
      <c r="S324" s="60" t="s">
        <v>718</v>
      </c>
      <c r="T324" s="60" t="s">
        <v>707</v>
      </c>
    </row>
    <row r="325" spans="1:20" s="51" customFormat="1" x14ac:dyDescent="0.25">
      <c r="A325" s="51" t="str">
        <f>VLOOKUP(C325,Styles!$1:$1048576,5,FALSE)</f>
        <v>Apparel</v>
      </c>
      <c r="B325" s="51" t="str">
        <f>VLOOKUP(C325,Styles!$1:$1048576,4,FALSE)</f>
        <v>Under Armour</v>
      </c>
      <c r="C325" s="59">
        <v>1317221</v>
      </c>
      <c r="D325" s="51">
        <f>VLOOKUP(C325,Styles!$1:$1048576,2,FALSE)</f>
        <v>1317221</v>
      </c>
      <c r="E325" s="51" t="str">
        <f>VLOOKUP(C325,Styles!$1:$1048576,10,FALSE)</f>
        <v>Corporate Windstrike Jacket</v>
      </c>
      <c r="F325" s="53" t="s">
        <v>713</v>
      </c>
      <c r="G325" s="60" t="s">
        <v>361</v>
      </c>
      <c r="H325" s="53" t="s">
        <v>321</v>
      </c>
      <c r="I325" s="53" t="s">
        <v>321</v>
      </c>
      <c r="J325" s="60" t="s">
        <v>12</v>
      </c>
      <c r="K325" s="60">
        <v>6</v>
      </c>
      <c r="L325" s="68">
        <f t="shared" si="10"/>
        <v>6</v>
      </c>
      <c r="M325" s="60" t="s">
        <v>12</v>
      </c>
      <c r="N325" s="60">
        <v>6</v>
      </c>
      <c r="O325" s="68">
        <f t="shared" si="11"/>
        <v>6</v>
      </c>
      <c r="P325" s="60"/>
      <c r="Q325" s="60"/>
      <c r="R325" s="60"/>
      <c r="S325" s="60" t="s">
        <v>714</v>
      </c>
      <c r="T325" s="60" t="s">
        <v>707</v>
      </c>
    </row>
    <row r="326" spans="1:20" s="51" customFormat="1" x14ac:dyDescent="0.25">
      <c r="A326" s="51" t="str">
        <f>VLOOKUP(C326,Styles!$1:$1048576,5,FALSE)</f>
        <v>Apparel</v>
      </c>
      <c r="B326" s="51" t="str">
        <f>VLOOKUP(C326,Styles!$1:$1048576,4,FALSE)</f>
        <v>Under Armour</v>
      </c>
      <c r="C326" s="59">
        <v>1317222</v>
      </c>
      <c r="D326" s="51">
        <f>VLOOKUP(C326,Styles!$1:$1048576,2,FALSE)</f>
        <v>1317222</v>
      </c>
      <c r="E326" s="51" t="str">
        <f>VLOOKUP(C326,Styles!$1:$1048576,10,FALSE)</f>
        <v>W's Corporate Windstrike Jacket</v>
      </c>
      <c r="F326" s="53" t="s">
        <v>705</v>
      </c>
      <c r="G326" s="60" t="s">
        <v>706</v>
      </c>
      <c r="H326" s="53" t="s">
        <v>321</v>
      </c>
      <c r="I326" s="53" t="s">
        <v>321</v>
      </c>
      <c r="J326" s="60" t="s">
        <v>16</v>
      </c>
      <c r="K326" s="60">
        <v>6</v>
      </c>
      <c r="L326" s="68">
        <f t="shared" si="10"/>
        <v>6</v>
      </c>
      <c r="M326" s="60" t="s">
        <v>16</v>
      </c>
      <c r="N326" s="60">
        <v>6</v>
      </c>
      <c r="O326" s="68">
        <f t="shared" si="11"/>
        <v>6</v>
      </c>
      <c r="P326" s="60"/>
      <c r="Q326" s="60"/>
      <c r="R326" s="60"/>
      <c r="S326" s="60" t="s">
        <v>5</v>
      </c>
      <c r="T326" s="60" t="s">
        <v>707</v>
      </c>
    </row>
    <row r="327" spans="1:20" s="51" customFormat="1" x14ac:dyDescent="0.25">
      <c r="A327" s="51" t="str">
        <f>VLOOKUP(C327,Styles!$1:$1048576,5,FALSE)</f>
        <v>Apparel</v>
      </c>
      <c r="B327" s="51" t="str">
        <f>VLOOKUP(C327,Styles!$1:$1048576,4,FALSE)</f>
        <v>Under Armour</v>
      </c>
      <c r="C327" s="59">
        <v>1317222</v>
      </c>
      <c r="D327" s="51">
        <f>VLOOKUP(C327,Styles!$1:$1048576,2,FALSE)</f>
        <v>1317222</v>
      </c>
      <c r="E327" s="51" t="str">
        <f>VLOOKUP(C327,Styles!$1:$1048576,10,FALSE)</f>
        <v>W's Corporate Windstrike Jacket</v>
      </c>
      <c r="F327" s="53" t="s">
        <v>722</v>
      </c>
      <c r="G327" s="60" t="s">
        <v>709</v>
      </c>
      <c r="H327" s="53" t="s">
        <v>321</v>
      </c>
      <c r="I327" s="53" t="s">
        <v>321</v>
      </c>
      <c r="J327" s="60" t="s">
        <v>16</v>
      </c>
      <c r="K327" s="60">
        <v>6</v>
      </c>
      <c r="L327" s="68">
        <f t="shared" si="10"/>
        <v>6</v>
      </c>
      <c r="M327" s="60" t="s">
        <v>16</v>
      </c>
      <c r="N327" s="60">
        <v>6</v>
      </c>
      <c r="O327" s="68">
        <f t="shared" si="11"/>
        <v>6</v>
      </c>
      <c r="P327" s="60"/>
      <c r="Q327" s="60"/>
      <c r="R327" s="60"/>
      <c r="S327" s="60" t="s">
        <v>718</v>
      </c>
      <c r="T327" s="60" t="s">
        <v>707</v>
      </c>
    </row>
    <row r="328" spans="1:20" s="51" customFormat="1" x14ac:dyDescent="0.25">
      <c r="A328" s="51" t="str">
        <f>VLOOKUP(C328,Styles!$1:$1048576,5,FALSE)</f>
        <v>Apparel</v>
      </c>
      <c r="B328" s="51" t="str">
        <f>VLOOKUP(C328,Styles!$1:$1048576,4,FALSE)</f>
        <v>Under Armour</v>
      </c>
      <c r="C328" s="59">
        <v>1317223</v>
      </c>
      <c r="D328" s="51">
        <f>VLOOKUP(C328,Styles!$1:$1048576,2,FALSE)</f>
        <v>1317223</v>
      </c>
      <c r="E328" s="51" t="str">
        <f>VLOOKUP(C328,Styles!$1:$1048576,10,FALSE)</f>
        <v>Corporate Reactor Jacket</v>
      </c>
      <c r="F328" s="53" t="s">
        <v>723</v>
      </c>
      <c r="G328" s="60" t="s">
        <v>706</v>
      </c>
      <c r="H328" s="53" t="s">
        <v>321</v>
      </c>
      <c r="I328" s="53" t="s">
        <v>321</v>
      </c>
      <c r="J328" s="60" t="s">
        <v>12</v>
      </c>
      <c r="K328" s="60">
        <v>6</v>
      </c>
      <c r="L328" s="68">
        <f t="shared" si="10"/>
        <v>6</v>
      </c>
      <c r="M328" s="60" t="s">
        <v>12</v>
      </c>
      <c r="N328" s="60">
        <v>6</v>
      </c>
      <c r="O328" s="68">
        <f t="shared" si="11"/>
        <v>6</v>
      </c>
      <c r="P328" s="60"/>
      <c r="Q328" s="60"/>
      <c r="R328" s="60"/>
      <c r="S328" s="60" t="s">
        <v>5</v>
      </c>
      <c r="T328" s="60" t="s">
        <v>707</v>
      </c>
    </row>
    <row r="329" spans="1:20" s="51" customFormat="1" x14ac:dyDescent="0.25">
      <c r="A329" s="51" t="str">
        <f>VLOOKUP(C329,Styles!$1:$1048576,5,FALSE)</f>
        <v>Apparel</v>
      </c>
      <c r="B329" s="51" t="str">
        <f>VLOOKUP(C329,Styles!$1:$1048576,4,FALSE)</f>
        <v>Under Armour</v>
      </c>
      <c r="C329" s="59">
        <v>1317223</v>
      </c>
      <c r="D329" s="51">
        <f>VLOOKUP(C329,Styles!$1:$1048576,2,FALSE)</f>
        <v>1317223</v>
      </c>
      <c r="E329" s="51" t="str">
        <f>VLOOKUP(C329,Styles!$1:$1048576,10,FALSE)</f>
        <v>Corporate Reactor Jacket</v>
      </c>
      <c r="F329" s="53" t="s">
        <v>724</v>
      </c>
      <c r="G329" s="60" t="s">
        <v>709</v>
      </c>
      <c r="H329" s="53" t="s">
        <v>321</v>
      </c>
      <c r="I329" s="53" t="s">
        <v>321</v>
      </c>
      <c r="J329" s="60" t="s">
        <v>12</v>
      </c>
      <c r="K329" s="60">
        <v>6</v>
      </c>
      <c r="L329" s="68">
        <f t="shared" si="10"/>
        <v>6</v>
      </c>
      <c r="M329" s="60" t="s">
        <v>12</v>
      </c>
      <c r="N329" s="60">
        <v>6</v>
      </c>
      <c r="O329" s="68">
        <f t="shared" si="11"/>
        <v>6</v>
      </c>
      <c r="P329" s="60"/>
      <c r="Q329" s="60"/>
      <c r="R329" s="60"/>
      <c r="S329" s="60" t="s">
        <v>718</v>
      </c>
      <c r="T329" s="60" t="s">
        <v>707</v>
      </c>
    </row>
    <row r="330" spans="1:20" s="51" customFormat="1" x14ac:dyDescent="0.25">
      <c r="A330" s="51" t="str">
        <f>VLOOKUP(C330,Styles!$1:$1048576,5,FALSE)</f>
        <v>Apparel</v>
      </c>
      <c r="B330" s="51" t="str">
        <f>VLOOKUP(C330,Styles!$1:$1048576,4,FALSE)</f>
        <v>Under Armour</v>
      </c>
      <c r="C330" s="59">
        <v>1317223</v>
      </c>
      <c r="D330" s="51">
        <f>VLOOKUP(C330,Styles!$1:$1048576,2,FALSE)</f>
        <v>1317223</v>
      </c>
      <c r="E330" s="51" t="str">
        <f>VLOOKUP(C330,Styles!$1:$1048576,10,FALSE)</f>
        <v>Corporate Reactor Jacket</v>
      </c>
      <c r="F330" s="53" t="s">
        <v>725</v>
      </c>
      <c r="G330" s="60" t="s">
        <v>726</v>
      </c>
      <c r="H330" s="53" t="s">
        <v>321</v>
      </c>
      <c r="I330" s="53" t="s">
        <v>321</v>
      </c>
      <c r="J330" s="60" t="s">
        <v>12</v>
      </c>
      <c r="K330" s="60">
        <v>6</v>
      </c>
      <c r="L330" s="68">
        <f t="shared" si="10"/>
        <v>6</v>
      </c>
      <c r="M330" s="60" t="s">
        <v>12</v>
      </c>
      <c r="N330" s="60">
        <v>6</v>
      </c>
      <c r="O330" s="68">
        <f t="shared" si="11"/>
        <v>6</v>
      </c>
      <c r="P330" s="60"/>
      <c r="Q330" s="60"/>
      <c r="R330" s="60"/>
      <c r="S330" s="60" t="s">
        <v>714</v>
      </c>
      <c r="T330" s="60" t="s">
        <v>707</v>
      </c>
    </row>
    <row r="331" spans="1:20" s="51" customFormat="1" x14ac:dyDescent="0.25">
      <c r="A331" s="51" t="str">
        <f>VLOOKUP(C331,Styles!$1:$1048576,5,FALSE)</f>
        <v>Apparel</v>
      </c>
      <c r="B331" s="51" t="str">
        <f>VLOOKUP(C331,Styles!$1:$1048576,4,FALSE)</f>
        <v>Under Armour</v>
      </c>
      <c r="C331" s="59">
        <v>1317228</v>
      </c>
      <c r="D331" s="51">
        <f>VLOOKUP(C331,Styles!$1:$1048576,2,FALSE)</f>
        <v>1317228</v>
      </c>
      <c r="E331" s="51" t="str">
        <f>VLOOKUP(C331,Styles!$1:$1048576,10,FALSE)</f>
        <v>W's Corporate Reactor Jacket</v>
      </c>
      <c r="F331" s="53" t="s">
        <v>723</v>
      </c>
      <c r="G331" s="60" t="s">
        <v>706</v>
      </c>
      <c r="H331" s="53" t="s">
        <v>321</v>
      </c>
      <c r="I331" s="53" t="s">
        <v>321</v>
      </c>
      <c r="J331" s="60" t="s">
        <v>16</v>
      </c>
      <c r="K331" s="60">
        <v>6</v>
      </c>
      <c r="L331" s="68">
        <f t="shared" si="10"/>
        <v>6</v>
      </c>
      <c r="M331" s="60" t="s">
        <v>16</v>
      </c>
      <c r="N331" s="60">
        <v>6</v>
      </c>
      <c r="O331" s="68">
        <f t="shared" si="11"/>
        <v>6</v>
      </c>
      <c r="P331" s="60"/>
      <c r="Q331" s="60"/>
      <c r="R331" s="60"/>
      <c r="S331" s="60" t="s">
        <v>5</v>
      </c>
      <c r="T331" s="60" t="s">
        <v>707</v>
      </c>
    </row>
    <row r="332" spans="1:20" s="51" customFormat="1" x14ac:dyDescent="0.25">
      <c r="A332" s="51" t="str">
        <f>VLOOKUP(C332,Styles!$1:$1048576,5,FALSE)</f>
        <v>Apparel</v>
      </c>
      <c r="B332" s="51" t="str">
        <f>VLOOKUP(C332,Styles!$1:$1048576,4,FALSE)</f>
        <v>Under Armour</v>
      </c>
      <c r="C332" s="59">
        <v>1317228</v>
      </c>
      <c r="D332" s="51">
        <f>VLOOKUP(C332,Styles!$1:$1048576,2,FALSE)</f>
        <v>1317228</v>
      </c>
      <c r="E332" s="51" t="str">
        <f>VLOOKUP(C332,Styles!$1:$1048576,10,FALSE)</f>
        <v>W's Corporate Reactor Jacket</v>
      </c>
      <c r="F332" s="53" t="s">
        <v>724</v>
      </c>
      <c r="G332" s="60" t="s">
        <v>709</v>
      </c>
      <c r="H332" s="53" t="s">
        <v>321</v>
      </c>
      <c r="I332" s="53" t="s">
        <v>321</v>
      </c>
      <c r="J332" s="60" t="s">
        <v>16</v>
      </c>
      <c r="K332" s="60">
        <v>6</v>
      </c>
      <c r="L332" s="68">
        <f t="shared" si="10"/>
        <v>6</v>
      </c>
      <c r="M332" s="60" t="s">
        <v>16</v>
      </c>
      <c r="N332" s="60">
        <v>6</v>
      </c>
      <c r="O332" s="68">
        <f t="shared" si="11"/>
        <v>6</v>
      </c>
      <c r="P332" s="60"/>
      <c r="Q332" s="60"/>
      <c r="R332" s="60"/>
      <c r="S332" s="60" t="s">
        <v>718</v>
      </c>
      <c r="T332" s="60" t="s">
        <v>707</v>
      </c>
    </row>
    <row r="333" spans="1:20" s="51" customFormat="1" x14ac:dyDescent="0.25">
      <c r="A333" s="51" t="str">
        <f>VLOOKUP(C333,Styles!$1:$1048576,5,FALSE)</f>
        <v>Apparel</v>
      </c>
      <c r="B333" s="51" t="str">
        <f>VLOOKUP(C333,Styles!$1:$1048576,4,FALSE)</f>
        <v>Under Armour</v>
      </c>
      <c r="C333" s="59">
        <v>1317228</v>
      </c>
      <c r="D333" s="51">
        <f>VLOOKUP(C333,Styles!$1:$1048576,2,FALSE)</f>
        <v>1317228</v>
      </c>
      <c r="E333" s="51" t="str">
        <f>VLOOKUP(C333,Styles!$1:$1048576,10,FALSE)</f>
        <v>W's Corporate Reactor Jacket</v>
      </c>
      <c r="F333" s="53" t="s">
        <v>725</v>
      </c>
      <c r="G333" s="60" t="s">
        <v>726</v>
      </c>
      <c r="H333" s="53" t="s">
        <v>321</v>
      </c>
      <c r="I333" s="53" t="s">
        <v>321</v>
      </c>
      <c r="J333" s="60" t="s">
        <v>16</v>
      </c>
      <c r="K333" s="60">
        <v>6</v>
      </c>
      <c r="L333" s="68">
        <f t="shared" si="10"/>
        <v>6</v>
      </c>
      <c r="M333" s="60" t="s">
        <v>16</v>
      </c>
      <c r="N333" s="60">
        <v>6</v>
      </c>
      <c r="O333" s="68">
        <f t="shared" si="11"/>
        <v>6</v>
      </c>
      <c r="P333" s="60"/>
      <c r="Q333" s="60"/>
      <c r="R333" s="60"/>
      <c r="S333" s="60" t="s">
        <v>714</v>
      </c>
      <c r="T333" s="60" t="s">
        <v>707</v>
      </c>
    </row>
    <row r="334" spans="1:20" s="51" customFormat="1" x14ac:dyDescent="0.25">
      <c r="A334" s="51" t="str">
        <f>VLOOKUP(C334,Styles!$1:$1048576,5,FALSE)</f>
        <v>Accessory</v>
      </c>
      <c r="B334" s="51" t="str">
        <f>VLOOKUP(C334,Styles!$1:$1048576,4,FALSE)</f>
        <v>Under Armour</v>
      </c>
      <c r="C334" s="59">
        <v>1319909</v>
      </c>
      <c r="D334" s="51">
        <f>VLOOKUP(C334,Styles!$1:$1048576,2,FALSE)</f>
        <v>1319909</v>
      </c>
      <c r="E334" s="51" t="str">
        <f>VLOOKUP(C334,Styles!$1:$1048576,10,FALSE)</f>
        <v>Corporate Hudson Backpack</v>
      </c>
      <c r="F334" s="53" t="s">
        <v>727</v>
      </c>
      <c r="G334" s="60" t="s">
        <v>728</v>
      </c>
      <c r="H334" s="53" t="s">
        <v>321</v>
      </c>
      <c r="I334" s="53" t="s">
        <v>321</v>
      </c>
      <c r="J334" s="60" t="s">
        <v>729</v>
      </c>
      <c r="K334" s="60">
        <v>1</v>
      </c>
      <c r="L334" s="68">
        <f t="shared" si="10"/>
        <v>1</v>
      </c>
      <c r="M334" s="60" t="s">
        <v>729</v>
      </c>
      <c r="N334" s="60">
        <v>1</v>
      </c>
      <c r="O334" s="68">
        <f t="shared" si="11"/>
        <v>1</v>
      </c>
      <c r="P334" s="60"/>
      <c r="Q334" s="60"/>
      <c r="R334" s="60"/>
      <c r="S334" s="60" t="s">
        <v>5</v>
      </c>
      <c r="T334" s="60" t="s">
        <v>707</v>
      </c>
    </row>
    <row r="335" spans="1:20" s="51" customFormat="1" x14ac:dyDescent="0.25">
      <c r="A335" s="51" t="str">
        <f>VLOOKUP(C335,Styles!$1:$1048576,5,FALSE)</f>
        <v>Accessory</v>
      </c>
      <c r="B335" s="51" t="str">
        <f>VLOOKUP(C335,Styles!$1:$1048576,4,FALSE)</f>
        <v>Under Armour</v>
      </c>
      <c r="C335" s="59">
        <v>1319909</v>
      </c>
      <c r="D335" s="51">
        <f>VLOOKUP(C335,Styles!$1:$1048576,2,FALSE)</f>
        <v>1319909</v>
      </c>
      <c r="E335" s="51" t="str">
        <f>VLOOKUP(C335,Styles!$1:$1048576,10,FALSE)</f>
        <v>Corporate Hudson Backpack</v>
      </c>
      <c r="F335" s="53" t="s">
        <v>730</v>
      </c>
      <c r="G335" s="60" t="s">
        <v>709</v>
      </c>
      <c r="H335" s="53" t="s">
        <v>321</v>
      </c>
      <c r="I335" s="53" t="s">
        <v>321</v>
      </c>
      <c r="J335" s="60" t="s">
        <v>729</v>
      </c>
      <c r="K335" s="60">
        <v>1</v>
      </c>
      <c r="L335" s="68">
        <f t="shared" si="10"/>
        <v>1</v>
      </c>
      <c r="M335" s="60" t="s">
        <v>729</v>
      </c>
      <c r="N335" s="60">
        <v>1</v>
      </c>
      <c r="O335" s="68">
        <f t="shared" si="11"/>
        <v>1</v>
      </c>
      <c r="P335" s="60"/>
      <c r="Q335" s="60"/>
      <c r="R335" s="60"/>
      <c r="S335" s="60" t="s">
        <v>486</v>
      </c>
      <c r="T335" s="60" t="s">
        <v>707</v>
      </c>
    </row>
    <row r="336" spans="1:20" s="51" customFormat="1" x14ac:dyDescent="0.25">
      <c r="A336" s="51" t="str">
        <f>VLOOKUP(C336,Styles!$1:$1048576,5,FALSE)</f>
        <v>Accessory</v>
      </c>
      <c r="B336" s="51" t="str">
        <f>VLOOKUP(C336,Styles!$1:$1048576,4,FALSE)</f>
        <v>Under Armour</v>
      </c>
      <c r="C336" s="59">
        <v>1319910</v>
      </c>
      <c r="D336" s="51">
        <f>VLOOKUP(C336,Styles!$1:$1048576,2,FALSE)</f>
        <v>1319910</v>
      </c>
      <c r="E336" s="51" t="str">
        <f>VLOOKUP(C336,Styles!$1:$1048576,10,FALSE)</f>
        <v>Corporate Coalition Backpack</v>
      </c>
      <c r="F336" s="53" t="s">
        <v>731</v>
      </c>
      <c r="G336" s="60" t="s">
        <v>728</v>
      </c>
      <c r="H336" s="53" t="s">
        <v>321</v>
      </c>
      <c r="I336" s="53" t="s">
        <v>321</v>
      </c>
      <c r="J336" s="60" t="s">
        <v>729</v>
      </c>
      <c r="K336" s="60">
        <v>1</v>
      </c>
      <c r="L336" s="68">
        <f t="shared" si="10"/>
        <v>1</v>
      </c>
      <c r="M336" s="60" t="s">
        <v>729</v>
      </c>
      <c r="N336" s="60">
        <v>1</v>
      </c>
      <c r="O336" s="68">
        <f t="shared" si="11"/>
        <v>1</v>
      </c>
      <c r="P336" s="60"/>
      <c r="Q336" s="60"/>
      <c r="R336" s="60"/>
      <c r="S336" s="60" t="s">
        <v>5</v>
      </c>
      <c r="T336" s="60" t="s">
        <v>707</v>
      </c>
    </row>
    <row r="337" spans="1:20" s="51" customFormat="1" x14ac:dyDescent="0.25">
      <c r="A337" s="51" t="str">
        <f>VLOOKUP(C337,Styles!$1:$1048576,5,FALSE)</f>
        <v>Accessory</v>
      </c>
      <c r="B337" s="51" t="str">
        <f>VLOOKUP(C337,Styles!$1:$1048576,4,FALSE)</f>
        <v>Under Armour</v>
      </c>
      <c r="C337" s="59">
        <v>1319910</v>
      </c>
      <c r="D337" s="51">
        <f>VLOOKUP(C337,Styles!$1:$1048576,2,FALSE)</f>
        <v>1319910</v>
      </c>
      <c r="E337" s="51" t="str">
        <f>VLOOKUP(C337,Styles!$1:$1048576,10,FALSE)</f>
        <v>Corporate Coalition Backpack</v>
      </c>
      <c r="F337" s="53" t="s">
        <v>730</v>
      </c>
      <c r="G337" s="60" t="s">
        <v>709</v>
      </c>
      <c r="H337" s="53" t="s">
        <v>321</v>
      </c>
      <c r="I337" s="53" t="s">
        <v>321</v>
      </c>
      <c r="J337" s="60" t="s">
        <v>729</v>
      </c>
      <c r="K337" s="60">
        <v>1</v>
      </c>
      <c r="L337" s="68">
        <f t="shared" si="10"/>
        <v>1</v>
      </c>
      <c r="M337" s="60" t="s">
        <v>729</v>
      </c>
      <c r="N337" s="60">
        <v>1</v>
      </c>
      <c r="O337" s="68">
        <f t="shared" si="11"/>
        <v>1</v>
      </c>
      <c r="P337" s="60"/>
      <c r="Q337" s="60"/>
      <c r="R337" s="60"/>
      <c r="S337" s="60" t="s">
        <v>486</v>
      </c>
      <c r="T337" s="60" t="s">
        <v>707</v>
      </c>
    </row>
    <row r="338" spans="1:20" s="51" customFormat="1" x14ac:dyDescent="0.25">
      <c r="A338" s="51" t="str">
        <f>VLOOKUP(C338,Styles!$1:$1048576,5,FALSE)</f>
        <v>Apparel</v>
      </c>
      <c r="B338" s="51" t="str">
        <f>VLOOKUP(C338,Styles!$1:$1048576,4,FALSE)</f>
        <v>Under Armour</v>
      </c>
      <c r="C338" s="59">
        <v>1316277</v>
      </c>
      <c r="D338" s="51">
        <f>VLOOKUP(C338,Styles!$1:$1048576,2,FALSE)</f>
        <v>1316277</v>
      </c>
      <c r="E338" s="51" t="str">
        <f>VLOOKUP(C338,Styles!$1:$1048576,10,FALSE)</f>
        <v>UA Spectra 1/4 Zip</v>
      </c>
      <c r="F338" s="53" t="s">
        <v>732</v>
      </c>
      <c r="G338" s="60" t="s">
        <v>728</v>
      </c>
      <c r="H338" s="53" t="s">
        <v>321</v>
      </c>
      <c r="I338" s="53" t="s">
        <v>321</v>
      </c>
      <c r="J338" s="60" t="s">
        <v>12</v>
      </c>
      <c r="K338" s="60">
        <v>6</v>
      </c>
      <c r="L338" s="68">
        <f t="shared" si="10"/>
        <v>6</v>
      </c>
      <c r="M338" s="60" t="s">
        <v>12</v>
      </c>
      <c r="N338" s="60">
        <v>6</v>
      </c>
      <c r="O338" s="68">
        <f t="shared" si="11"/>
        <v>6</v>
      </c>
      <c r="P338" s="60"/>
      <c r="Q338" s="60"/>
      <c r="R338" s="60"/>
      <c r="S338" s="60" t="s">
        <v>5</v>
      </c>
      <c r="T338" s="60" t="s">
        <v>707</v>
      </c>
    </row>
    <row r="339" spans="1:20" s="51" customFormat="1" x14ac:dyDescent="0.25">
      <c r="A339" s="51" t="str">
        <f>VLOOKUP(C339,Styles!$1:$1048576,5,FALSE)</f>
        <v>Apparel</v>
      </c>
      <c r="B339" s="51" t="str">
        <f>VLOOKUP(C339,Styles!$1:$1048576,4,FALSE)</f>
        <v>Under Armour</v>
      </c>
      <c r="C339" s="59">
        <v>1316277</v>
      </c>
      <c r="D339" s="51">
        <f>VLOOKUP(C339,Styles!$1:$1048576,2,FALSE)</f>
        <v>1316277</v>
      </c>
      <c r="E339" s="51" t="str">
        <f>VLOOKUP(C339,Styles!$1:$1048576,10,FALSE)</f>
        <v>UA Spectra 1/4 Zip</v>
      </c>
      <c r="F339" s="53" t="s">
        <v>733</v>
      </c>
      <c r="G339" s="60" t="s">
        <v>709</v>
      </c>
      <c r="H339" s="53" t="s">
        <v>321</v>
      </c>
      <c r="I339" s="53" t="s">
        <v>321</v>
      </c>
      <c r="J339" s="60" t="s">
        <v>12</v>
      </c>
      <c r="K339" s="60">
        <v>6</v>
      </c>
      <c r="L339" s="68">
        <f t="shared" si="10"/>
        <v>6</v>
      </c>
      <c r="M339" s="60" t="s">
        <v>12</v>
      </c>
      <c r="N339" s="60">
        <v>6</v>
      </c>
      <c r="O339" s="68">
        <f t="shared" si="11"/>
        <v>6</v>
      </c>
      <c r="P339" s="60"/>
      <c r="Q339" s="60"/>
      <c r="R339" s="60"/>
      <c r="S339" s="60" t="s">
        <v>486</v>
      </c>
      <c r="T339" s="60" t="s">
        <v>707</v>
      </c>
    </row>
    <row r="340" spans="1:20" s="51" customFormat="1" x14ac:dyDescent="0.25">
      <c r="A340" s="51" t="str">
        <f>VLOOKUP(C340,Styles!$1:$1048576,5,FALSE)</f>
        <v>Apparel</v>
      </c>
      <c r="B340" s="51" t="str">
        <f>VLOOKUP(C340,Styles!$1:$1048576,4,FALSE)</f>
        <v>Under Armour</v>
      </c>
      <c r="C340" s="59">
        <v>1316277</v>
      </c>
      <c r="D340" s="51">
        <f>VLOOKUP(C340,Styles!$1:$1048576,2,FALSE)</f>
        <v>1316277</v>
      </c>
      <c r="E340" s="51" t="str">
        <f>VLOOKUP(C340,Styles!$1:$1048576,10,FALSE)</f>
        <v>UA Spectra 1/4 Zip</v>
      </c>
      <c r="F340" s="53" t="s">
        <v>734</v>
      </c>
      <c r="G340" s="60" t="s">
        <v>361</v>
      </c>
      <c r="H340" s="53" t="s">
        <v>321</v>
      </c>
      <c r="I340" s="53" t="s">
        <v>321</v>
      </c>
      <c r="J340" s="60" t="s">
        <v>12</v>
      </c>
      <c r="K340" s="60">
        <v>6</v>
      </c>
      <c r="L340" s="68">
        <f t="shared" si="10"/>
        <v>6</v>
      </c>
      <c r="M340" s="60" t="s">
        <v>12</v>
      </c>
      <c r="N340" s="60">
        <v>6</v>
      </c>
      <c r="O340" s="68">
        <f t="shared" si="11"/>
        <v>6</v>
      </c>
      <c r="P340" s="60"/>
      <c r="Q340" s="60"/>
      <c r="R340" s="60"/>
      <c r="S340" s="60" t="s">
        <v>714</v>
      </c>
      <c r="T340" s="60" t="s">
        <v>707</v>
      </c>
    </row>
    <row r="341" spans="1:20" s="51" customFormat="1" x14ac:dyDescent="0.25">
      <c r="A341" s="51" t="str">
        <f>VLOOKUP(C341,Styles!$1:$1048576,5,FALSE)</f>
        <v>Apparel</v>
      </c>
      <c r="B341" s="51" t="str">
        <f>VLOOKUP(C341,Styles!$1:$1048576,4,FALSE)</f>
        <v>Under Armour</v>
      </c>
      <c r="C341" s="59">
        <v>1319382</v>
      </c>
      <c r="D341" s="51">
        <f>VLOOKUP(C341,Styles!$1:$1048576,2,FALSE)</f>
        <v>1319382</v>
      </c>
      <c r="E341" s="51" t="str">
        <f>VLOOKUP(C341,Styles!$1:$1048576,10,FALSE)</f>
        <v>Seeker Hoodie</v>
      </c>
      <c r="F341" s="53" t="s">
        <v>735</v>
      </c>
      <c r="G341" s="60" t="s">
        <v>706</v>
      </c>
      <c r="H341" s="53" t="s">
        <v>321</v>
      </c>
      <c r="I341" s="53" t="s">
        <v>321</v>
      </c>
      <c r="J341" s="60" t="s">
        <v>12</v>
      </c>
      <c r="K341" s="60">
        <v>6</v>
      </c>
      <c r="L341" s="68">
        <f t="shared" si="10"/>
        <v>6</v>
      </c>
      <c r="M341" s="60" t="s">
        <v>12</v>
      </c>
      <c r="N341" s="60">
        <v>6</v>
      </c>
      <c r="O341" s="68">
        <f t="shared" si="11"/>
        <v>6</v>
      </c>
      <c r="P341" s="60"/>
      <c r="Q341" s="60"/>
      <c r="R341" s="60"/>
      <c r="S341" s="60" t="s">
        <v>5</v>
      </c>
      <c r="T341" s="60" t="s">
        <v>707</v>
      </c>
    </row>
    <row r="342" spans="1:20" s="51" customFormat="1" x14ac:dyDescent="0.25">
      <c r="A342" s="51" t="str">
        <f>VLOOKUP(C342,Styles!$1:$1048576,5,FALSE)</f>
        <v>Apparel</v>
      </c>
      <c r="B342" s="51" t="str">
        <f>VLOOKUP(C342,Styles!$1:$1048576,4,FALSE)</f>
        <v>Under Armour</v>
      </c>
      <c r="C342" s="59">
        <v>1319382</v>
      </c>
      <c r="D342" s="51">
        <f>VLOOKUP(C342,Styles!$1:$1048576,2,FALSE)</f>
        <v>1319382</v>
      </c>
      <c r="E342" s="51" t="str">
        <f>VLOOKUP(C342,Styles!$1:$1048576,10,FALSE)</f>
        <v>Seeker Hoodie</v>
      </c>
      <c r="F342" s="53" t="s">
        <v>736</v>
      </c>
      <c r="G342" s="60" t="s">
        <v>709</v>
      </c>
      <c r="H342" s="53" t="s">
        <v>321</v>
      </c>
      <c r="I342" s="53" t="s">
        <v>321</v>
      </c>
      <c r="J342" s="60" t="s">
        <v>12</v>
      </c>
      <c r="K342" s="60">
        <v>6</v>
      </c>
      <c r="L342" s="68">
        <f t="shared" si="10"/>
        <v>6</v>
      </c>
      <c r="M342" s="60" t="s">
        <v>12</v>
      </c>
      <c r="N342" s="60">
        <v>6</v>
      </c>
      <c r="O342" s="68">
        <f t="shared" si="11"/>
        <v>6</v>
      </c>
      <c r="P342" s="60"/>
      <c r="Q342" s="60"/>
      <c r="R342" s="60"/>
      <c r="S342" s="60" t="s">
        <v>718</v>
      </c>
      <c r="T342" s="60" t="s">
        <v>707</v>
      </c>
    </row>
    <row r="343" spans="1:20" s="51" customFormat="1" x14ac:dyDescent="0.25">
      <c r="A343" s="51" t="str">
        <f>VLOOKUP(C343,Styles!$1:$1048576,5,FALSE)</f>
        <v>Apparel</v>
      </c>
      <c r="B343" s="51" t="str">
        <f>VLOOKUP(C343,Styles!$1:$1048576,4,FALSE)</f>
        <v>Under Armour</v>
      </c>
      <c r="C343" s="59">
        <v>1319382</v>
      </c>
      <c r="D343" s="51">
        <f>VLOOKUP(C343,Styles!$1:$1048576,2,FALSE)</f>
        <v>1319382</v>
      </c>
      <c r="E343" s="51" t="str">
        <f>VLOOKUP(C343,Styles!$1:$1048576,10,FALSE)</f>
        <v>Seeker Hoodie</v>
      </c>
      <c r="F343" s="53" t="s">
        <v>737</v>
      </c>
      <c r="G343" s="60" t="s">
        <v>726</v>
      </c>
      <c r="H343" s="53" t="s">
        <v>321</v>
      </c>
      <c r="I343" s="53" t="s">
        <v>321</v>
      </c>
      <c r="J343" s="60" t="s">
        <v>12</v>
      </c>
      <c r="K343" s="60">
        <v>6</v>
      </c>
      <c r="L343" s="68">
        <f t="shared" si="10"/>
        <v>6</v>
      </c>
      <c r="M343" s="60" t="s">
        <v>12</v>
      </c>
      <c r="N343" s="60">
        <v>6</v>
      </c>
      <c r="O343" s="68">
        <f t="shared" si="11"/>
        <v>6</v>
      </c>
      <c r="P343" s="60"/>
      <c r="Q343" s="60"/>
      <c r="R343" s="60"/>
      <c r="S343" s="60" t="s">
        <v>714</v>
      </c>
      <c r="T343" s="60" t="s">
        <v>707</v>
      </c>
    </row>
    <row r="344" spans="1:20" s="51" customFormat="1" x14ac:dyDescent="0.25">
      <c r="A344" s="51" t="str">
        <f>VLOOKUP(C344,Styles!$1:$1048576,5,FALSE)</f>
        <v>Apparel</v>
      </c>
      <c r="B344" s="51" t="str">
        <f>VLOOKUP(C344,Styles!$1:$1048576,4,FALSE)</f>
        <v>Under Armour</v>
      </c>
      <c r="C344" s="59">
        <v>1305775</v>
      </c>
      <c r="D344" s="51">
        <f>VLOOKUP(C344,Styles!$1:$1048576,2,FALSE)</f>
        <v>1305775</v>
      </c>
      <c r="E344" s="51" t="str">
        <f>VLOOKUP(C344,Styles!$1:$1048576,10,FALSE)</f>
        <v>Locker Tee 2.0 SS</v>
      </c>
      <c r="F344" s="53" t="s">
        <v>738</v>
      </c>
      <c r="G344" s="60"/>
      <c r="H344" s="53" t="s">
        <v>321</v>
      </c>
      <c r="I344" s="53" t="s">
        <v>321</v>
      </c>
      <c r="J344" s="60" t="s">
        <v>17</v>
      </c>
      <c r="K344" s="60">
        <v>7</v>
      </c>
      <c r="L344" s="68">
        <f t="shared" si="10"/>
        <v>7</v>
      </c>
      <c r="M344" s="60" t="s">
        <v>17</v>
      </c>
      <c r="N344" s="60">
        <v>7</v>
      </c>
      <c r="O344" s="68">
        <f t="shared" si="11"/>
        <v>7</v>
      </c>
      <c r="P344" s="60" t="s">
        <v>176</v>
      </c>
      <c r="Q344" s="60" t="s">
        <v>75</v>
      </c>
      <c r="R344" s="60"/>
      <c r="S344" s="60" t="s">
        <v>5</v>
      </c>
      <c r="T344" s="60" t="s">
        <v>707</v>
      </c>
    </row>
    <row r="345" spans="1:20" s="51" customFormat="1" x14ac:dyDescent="0.25">
      <c r="A345" s="51" t="str">
        <f>VLOOKUP(C345,Styles!$1:$1048576,5,FALSE)</f>
        <v>Apparel</v>
      </c>
      <c r="B345" s="51" t="str">
        <f>VLOOKUP(C345,Styles!$1:$1048576,4,FALSE)</f>
        <v>Under Armour</v>
      </c>
      <c r="C345" s="59">
        <v>1305775</v>
      </c>
      <c r="D345" s="51">
        <f>VLOOKUP(C345,Styles!$1:$1048576,2,FALSE)</f>
        <v>1305775</v>
      </c>
      <c r="E345" s="51" t="str">
        <f>VLOOKUP(C345,Styles!$1:$1048576,10,FALSE)</f>
        <v>Locker Tee 2.0 SS</v>
      </c>
      <c r="F345" s="53" t="s">
        <v>739</v>
      </c>
      <c r="G345" s="60"/>
      <c r="H345" s="53" t="s">
        <v>321</v>
      </c>
      <c r="I345" s="53" t="s">
        <v>321</v>
      </c>
      <c r="J345" s="60" t="s">
        <v>17</v>
      </c>
      <c r="K345" s="60">
        <v>7</v>
      </c>
      <c r="L345" s="68">
        <f t="shared" si="10"/>
        <v>7</v>
      </c>
      <c r="M345" s="60" t="s">
        <v>17</v>
      </c>
      <c r="N345" s="60">
        <v>7</v>
      </c>
      <c r="O345" s="68">
        <f t="shared" si="11"/>
        <v>7</v>
      </c>
      <c r="P345" s="60" t="s">
        <v>176</v>
      </c>
      <c r="Q345" s="60"/>
      <c r="R345" s="60"/>
      <c r="S345" s="60" t="s">
        <v>25</v>
      </c>
      <c r="T345" s="60" t="s">
        <v>707</v>
      </c>
    </row>
    <row r="346" spans="1:20" s="51" customFormat="1" x14ac:dyDescent="0.25">
      <c r="A346" s="51" t="str">
        <f>VLOOKUP(C346,Styles!$1:$1048576,5,FALSE)</f>
        <v>Apparel</v>
      </c>
      <c r="B346" s="51" t="str">
        <f>VLOOKUP(C346,Styles!$1:$1048576,4,FALSE)</f>
        <v>Under Armour</v>
      </c>
      <c r="C346" s="59">
        <v>1305775</v>
      </c>
      <c r="D346" s="51">
        <f>VLOOKUP(C346,Styles!$1:$1048576,2,FALSE)</f>
        <v>1305775</v>
      </c>
      <c r="E346" s="51" t="str">
        <f>VLOOKUP(C346,Styles!$1:$1048576,10,FALSE)</f>
        <v>Locker Tee 2.0 SS</v>
      </c>
      <c r="F346" s="53" t="s">
        <v>740</v>
      </c>
      <c r="G346" s="60"/>
      <c r="H346" s="53" t="s">
        <v>321</v>
      </c>
      <c r="I346" s="53" t="s">
        <v>321</v>
      </c>
      <c r="J346" s="60" t="s">
        <v>17</v>
      </c>
      <c r="K346" s="60">
        <v>7</v>
      </c>
      <c r="L346" s="68">
        <f t="shared" si="10"/>
        <v>7</v>
      </c>
      <c r="M346" s="60" t="s">
        <v>17</v>
      </c>
      <c r="N346" s="60">
        <v>7</v>
      </c>
      <c r="O346" s="68">
        <f t="shared" si="11"/>
        <v>7</v>
      </c>
      <c r="P346" s="60" t="s">
        <v>176</v>
      </c>
      <c r="Q346" s="60"/>
      <c r="R346" s="60"/>
      <c r="S346" s="60" t="s">
        <v>7</v>
      </c>
      <c r="T346" s="60" t="s">
        <v>707</v>
      </c>
    </row>
    <row r="347" spans="1:20" s="51" customFormat="1" x14ac:dyDescent="0.25">
      <c r="A347" s="51" t="str">
        <f>VLOOKUP(C347,Styles!$1:$1048576,5,FALSE)</f>
        <v>Apparel</v>
      </c>
      <c r="B347" s="51" t="str">
        <f>VLOOKUP(C347,Styles!$1:$1048576,4,FALSE)</f>
        <v>Under Armour</v>
      </c>
      <c r="C347" s="59">
        <v>1305775</v>
      </c>
      <c r="D347" s="51">
        <f>VLOOKUP(C347,Styles!$1:$1048576,2,FALSE)</f>
        <v>1305775</v>
      </c>
      <c r="E347" s="51" t="str">
        <f>VLOOKUP(C347,Styles!$1:$1048576,10,FALSE)</f>
        <v>Locker Tee 2.0 SS</v>
      </c>
      <c r="F347" s="53" t="s">
        <v>741</v>
      </c>
      <c r="G347" s="60"/>
      <c r="H347" s="53" t="s">
        <v>321</v>
      </c>
      <c r="I347" s="53" t="s">
        <v>321</v>
      </c>
      <c r="J347" s="60" t="s">
        <v>17</v>
      </c>
      <c r="K347" s="60">
        <v>7</v>
      </c>
      <c r="L347" s="68">
        <f t="shared" si="10"/>
        <v>7</v>
      </c>
      <c r="M347" s="60" t="s">
        <v>17</v>
      </c>
      <c r="N347" s="60">
        <v>7</v>
      </c>
      <c r="O347" s="68">
        <f t="shared" si="11"/>
        <v>7</v>
      </c>
      <c r="P347" s="60" t="s">
        <v>176</v>
      </c>
      <c r="Q347" s="60"/>
      <c r="R347" s="60"/>
      <c r="S347" s="60" t="s">
        <v>8</v>
      </c>
      <c r="T347" s="60" t="s">
        <v>707</v>
      </c>
    </row>
    <row r="348" spans="1:20" s="51" customFormat="1" x14ac:dyDescent="0.25">
      <c r="A348" s="51" t="str">
        <f>VLOOKUP(C348,Styles!$1:$1048576,5,FALSE)</f>
        <v>Apparel</v>
      </c>
      <c r="B348" s="51" t="str">
        <f>VLOOKUP(C348,Styles!$1:$1048576,4,FALSE)</f>
        <v>Under Armour</v>
      </c>
      <c r="C348" s="59">
        <v>1305775</v>
      </c>
      <c r="D348" s="51">
        <f>VLOOKUP(C348,Styles!$1:$1048576,2,FALSE)</f>
        <v>1305775</v>
      </c>
      <c r="E348" s="51" t="str">
        <f>VLOOKUP(C348,Styles!$1:$1048576,10,FALSE)</f>
        <v>Locker Tee 2.0 SS</v>
      </c>
      <c r="F348" s="53" t="s">
        <v>742</v>
      </c>
      <c r="G348" s="60"/>
      <c r="H348" s="53" t="s">
        <v>321</v>
      </c>
      <c r="I348" s="53" t="s">
        <v>321</v>
      </c>
      <c r="J348" s="60" t="s">
        <v>17</v>
      </c>
      <c r="K348" s="60">
        <v>7</v>
      </c>
      <c r="L348" s="68">
        <f t="shared" si="10"/>
        <v>7</v>
      </c>
      <c r="M348" s="60" t="s">
        <v>17</v>
      </c>
      <c r="N348" s="60">
        <v>7</v>
      </c>
      <c r="O348" s="68">
        <f t="shared" si="11"/>
        <v>7</v>
      </c>
      <c r="P348" s="60" t="s">
        <v>176</v>
      </c>
      <c r="Q348" s="60"/>
      <c r="R348" s="60"/>
      <c r="S348" s="60" t="s">
        <v>9</v>
      </c>
      <c r="T348" s="60" t="s">
        <v>707</v>
      </c>
    </row>
    <row r="349" spans="1:20" s="51" customFormat="1" x14ac:dyDescent="0.25">
      <c r="A349" s="51" t="str">
        <f>VLOOKUP(C349,Styles!$1:$1048576,5,FALSE)</f>
        <v>Apparel</v>
      </c>
      <c r="B349" s="51" t="str">
        <f>VLOOKUP(C349,Styles!$1:$1048576,4,FALSE)</f>
        <v>Under Armour</v>
      </c>
      <c r="C349" s="59">
        <v>1305775</v>
      </c>
      <c r="D349" s="51">
        <f>VLOOKUP(C349,Styles!$1:$1048576,2,FALSE)</f>
        <v>1305775</v>
      </c>
      <c r="E349" s="51" t="str">
        <f>VLOOKUP(C349,Styles!$1:$1048576,10,FALSE)</f>
        <v>Locker Tee 2.0 SS</v>
      </c>
      <c r="F349" s="53" t="s">
        <v>743</v>
      </c>
      <c r="G349" s="60"/>
      <c r="H349" s="53" t="s">
        <v>321</v>
      </c>
      <c r="I349" s="53" t="s">
        <v>321</v>
      </c>
      <c r="J349" s="60" t="s">
        <v>17</v>
      </c>
      <c r="K349" s="60">
        <v>7</v>
      </c>
      <c r="L349" s="68">
        <f t="shared" si="10"/>
        <v>7</v>
      </c>
      <c r="M349" s="60" t="s">
        <v>17</v>
      </c>
      <c r="N349" s="60">
        <v>7</v>
      </c>
      <c r="O349" s="68">
        <f t="shared" si="11"/>
        <v>7</v>
      </c>
      <c r="P349" s="60" t="s">
        <v>176</v>
      </c>
      <c r="Q349" s="60"/>
      <c r="R349" s="60"/>
      <c r="S349" s="60" t="s">
        <v>10</v>
      </c>
      <c r="T349" s="60" t="s">
        <v>707</v>
      </c>
    </row>
    <row r="350" spans="1:20" s="51" customFormat="1" x14ac:dyDescent="0.25">
      <c r="A350" s="51" t="str">
        <f>VLOOKUP(C350,Styles!$1:$1048576,5,FALSE)</f>
        <v>Apparel</v>
      </c>
      <c r="B350" s="51" t="str">
        <f>VLOOKUP(C350,Styles!$1:$1048576,4,FALSE)</f>
        <v>Under Armour</v>
      </c>
      <c r="C350" s="59">
        <v>1305775</v>
      </c>
      <c r="D350" s="51">
        <f>VLOOKUP(C350,Styles!$1:$1048576,2,FALSE)</f>
        <v>1305775</v>
      </c>
      <c r="E350" s="51" t="str">
        <f>VLOOKUP(C350,Styles!$1:$1048576,10,FALSE)</f>
        <v>Locker Tee 2.0 SS</v>
      </c>
      <c r="F350" s="53" t="s">
        <v>744</v>
      </c>
      <c r="G350" s="60"/>
      <c r="H350" s="53" t="s">
        <v>321</v>
      </c>
      <c r="I350" s="53" t="s">
        <v>321</v>
      </c>
      <c r="J350" s="60" t="s">
        <v>17</v>
      </c>
      <c r="K350" s="60">
        <v>7</v>
      </c>
      <c r="L350" s="68">
        <f t="shared" si="10"/>
        <v>7</v>
      </c>
      <c r="M350" s="60" t="s">
        <v>17</v>
      </c>
      <c r="N350" s="60">
        <v>7</v>
      </c>
      <c r="O350" s="68">
        <f t="shared" si="11"/>
        <v>7</v>
      </c>
      <c r="P350" s="60" t="s">
        <v>176</v>
      </c>
      <c r="Q350" s="60" t="s">
        <v>84</v>
      </c>
      <c r="R350" s="60"/>
      <c r="S350" s="60" t="s">
        <v>13</v>
      </c>
      <c r="T350" s="60" t="s">
        <v>707</v>
      </c>
    </row>
    <row r="351" spans="1:20" s="51" customFormat="1" x14ac:dyDescent="0.25">
      <c r="A351" s="51" t="str">
        <f>VLOOKUP(C351,Styles!$1:$1048576,5,FALSE)</f>
        <v>Apparel</v>
      </c>
      <c r="B351" s="51" t="str">
        <f>VLOOKUP(C351,Styles!$1:$1048576,4,FALSE)</f>
        <v>Under Armour</v>
      </c>
      <c r="C351" s="59">
        <v>1305776</v>
      </c>
      <c r="D351" s="51">
        <f>VLOOKUP(C351,Styles!$1:$1048576,2,FALSE)</f>
        <v>1305776</v>
      </c>
      <c r="E351" s="51" t="str">
        <f>VLOOKUP(C351,Styles!$1:$1048576,10,FALSE)</f>
        <v>Locker Tee 2.0 LS</v>
      </c>
      <c r="F351" s="53" t="s">
        <v>738</v>
      </c>
      <c r="G351" s="60" t="s">
        <v>261</v>
      </c>
      <c r="H351" s="53" t="s">
        <v>321</v>
      </c>
      <c r="I351" s="53" t="s">
        <v>321</v>
      </c>
      <c r="J351" s="60" t="s">
        <v>17</v>
      </c>
      <c r="K351" s="60">
        <v>7</v>
      </c>
      <c r="L351" s="68">
        <f t="shared" si="10"/>
        <v>7</v>
      </c>
      <c r="M351" s="60" t="s">
        <v>17</v>
      </c>
      <c r="N351" s="60">
        <v>7</v>
      </c>
      <c r="O351" s="68">
        <f t="shared" si="11"/>
        <v>7</v>
      </c>
      <c r="P351" s="60"/>
      <c r="Q351" s="60" t="s">
        <v>75</v>
      </c>
      <c r="R351" s="60" t="s">
        <v>84</v>
      </c>
      <c r="S351" s="60" t="s">
        <v>5</v>
      </c>
      <c r="T351" s="60" t="s">
        <v>707</v>
      </c>
    </row>
    <row r="352" spans="1:20" s="51" customFormat="1" x14ac:dyDescent="0.25">
      <c r="A352" s="51" t="str">
        <f>VLOOKUP(C352,Styles!$1:$1048576,5,FALSE)</f>
        <v>Apparel</v>
      </c>
      <c r="B352" s="51" t="str">
        <f>VLOOKUP(C352,Styles!$1:$1048576,4,FALSE)</f>
        <v>Under Armour</v>
      </c>
      <c r="C352" s="59">
        <v>1305776</v>
      </c>
      <c r="D352" s="51">
        <f>VLOOKUP(C352,Styles!$1:$1048576,2,FALSE)</f>
        <v>1305776</v>
      </c>
      <c r="E352" s="51" t="str">
        <f>VLOOKUP(C352,Styles!$1:$1048576,10,FALSE)</f>
        <v>Locker Tee 2.0 LS</v>
      </c>
      <c r="F352" s="53" t="s">
        <v>739</v>
      </c>
      <c r="G352" s="60"/>
      <c r="H352" s="53" t="s">
        <v>321</v>
      </c>
      <c r="I352" s="53" t="s">
        <v>321</v>
      </c>
      <c r="J352" s="60" t="s">
        <v>17</v>
      </c>
      <c r="K352" s="60">
        <v>7</v>
      </c>
      <c r="L352" s="68">
        <f t="shared" si="10"/>
        <v>7</v>
      </c>
      <c r="M352" s="60" t="s">
        <v>17</v>
      </c>
      <c r="N352" s="60">
        <v>7</v>
      </c>
      <c r="O352" s="68">
        <f t="shared" si="11"/>
        <v>7</v>
      </c>
      <c r="P352" s="60" t="s">
        <v>176</v>
      </c>
      <c r="Q352" s="60"/>
      <c r="R352" s="60"/>
      <c r="S352" s="60" t="s">
        <v>25</v>
      </c>
      <c r="T352" s="60" t="s">
        <v>707</v>
      </c>
    </row>
    <row r="353" spans="1:20" s="51" customFormat="1" x14ac:dyDescent="0.25">
      <c r="A353" s="51" t="str">
        <f>VLOOKUP(C353,Styles!$1:$1048576,5,FALSE)</f>
        <v>Apparel</v>
      </c>
      <c r="B353" s="51" t="str">
        <f>VLOOKUP(C353,Styles!$1:$1048576,4,FALSE)</f>
        <v>Under Armour</v>
      </c>
      <c r="C353" s="59">
        <v>1305776</v>
      </c>
      <c r="D353" s="51">
        <f>VLOOKUP(C353,Styles!$1:$1048576,2,FALSE)</f>
        <v>1305776</v>
      </c>
      <c r="E353" s="51" t="str">
        <f>VLOOKUP(C353,Styles!$1:$1048576,10,FALSE)</f>
        <v>Locker Tee 2.0 LS</v>
      </c>
      <c r="F353" s="53" t="s">
        <v>740</v>
      </c>
      <c r="G353" s="60" t="s">
        <v>362</v>
      </c>
      <c r="H353" s="53" t="s">
        <v>321</v>
      </c>
      <c r="I353" s="53" t="s">
        <v>321</v>
      </c>
      <c r="J353" s="60" t="s">
        <v>17</v>
      </c>
      <c r="K353" s="60">
        <v>7</v>
      </c>
      <c r="L353" s="68">
        <f t="shared" si="10"/>
        <v>7</v>
      </c>
      <c r="M353" s="60" t="s">
        <v>17</v>
      </c>
      <c r="N353" s="60">
        <v>7</v>
      </c>
      <c r="O353" s="68">
        <f t="shared" si="11"/>
        <v>7</v>
      </c>
      <c r="P353" s="60"/>
      <c r="Q353" s="60" t="s">
        <v>77</v>
      </c>
      <c r="R353" s="60" t="s">
        <v>84</v>
      </c>
      <c r="S353" s="60" t="s">
        <v>400</v>
      </c>
      <c r="T353" s="60" t="s">
        <v>707</v>
      </c>
    </row>
    <row r="354" spans="1:20" s="51" customFormat="1" x14ac:dyDescent="0.25">
      <c r="A354" s="51" t="str">
        <f>VLOOKUP(C354,Styles!$1:$1048576,5,FALSE)</f>
        <v>Apparel</v>
      </c>
      <c r="B354" s="51" t="str">
        <f>VLOOKUP(C354,Styles!$1:$1048576,4,FALSE)</f>
        <v>Under Armour</v>
      </c>
      <c r="C354" s="59">
        <v>1305776</v>
      </c>
      <c r="D354" s="51">
        <f>VLOOKUP(C354,Styles!$1:$1048576,2,FALSE)</f>
        <v>1305776</v>
      </c>
      <c r="E354" s="51" t="str">
        <f>VLOOKUP(C354,Styles!$1:$1048576,10,FALSE)</f>
        <v>Locker Tee 2.0 LS</v>
      </c>
      <c r="F354" s="53" t="s">
        <v>741</v>
      </c>
      <c r="G354" s="60" t="s">
        <v>346</v>
      </c>
      <c r="H354" s="53" t="s">
        <v>321</v>
      </c>
      <c r="I354" s="53" t="s">
        <v>321</v>
      </c>
      <c r="J354" s="60" t="s">
        <v>17</v>
      </c>
      <c r="K354" s="60">
        <v>7</v>
      </c>
      <c r="L354" s="68">
        <f t="shared" si="10"/>
        <v>7</v>
      </c>
      <c r="M354" s="60" t="s">
        <v>17</v>
      </c>
      <c r="N354" s="60">
        <v>7</v>
      </c>
      <c r="O354" s="68">
        <f t="shared" si="11"/>
        <v>7</v>
      </c>
      <c r="P354" s="60"/>
      <c r="Q354" s="60" t="s">
        <v>78</v>
      </c>
      <c r="R354" s="60" t="s">
        <v>84</v>
      </c>
      <c r="S354" s="60" t="s">
        <v>8</v>
      </c>
      <c r="T354" s="60" t="s">
        <v>707</v>
      </c>
    </row>
    <row r="355" spans="1:20" s="51" customFormat="1" x14ac:dyDescent="0.25">
      <c r="A355" s="51" t="str">
        <f>VLOOKUP(C355,Styles!$1:$1048576,5,FALSE)</f>
        <v>Apparel</v>
      </c>
      <c r="B355" s="51" t="str">
        <f>VLOOKUP(C355,Styles!$1:$1048576,4,FALSE)</f>
        <v>Under Armour</v>
      </c>
      <c r="C355" s="59">
        <v>1305776</v>
      </c>
      <c r="D355" s="51">
        <f>VLOOKUP(C355,Styles!$1:$1048576,2,FALSE)</f>
        <v>1305776</v>
      </c>
      <c r="E355" s="51" t="str">
        <f>VLOOKUP(C355,Styles!$1:$1048576,10,FALSE)</f>
        <v>Locker Tee 2.0 LS</v>
      </c>
      <c r="F355" s="53" t="s">
        <v>742</v>
      </c>
      <c r="G355" s="60" t="s">
        <v>361</v>
      </c>
      <c r="H355" s="53" t="s">
        <v>321</v>
      </c>
      <c r="I355" s="53" t="s">
        <v>321</v>
      </c>
      <c r="J355" s="60" t="s">
        <v>17</v>
      </c>
      <c r="K355" s="60">
        <v>7</v>
      </c>
      <c r="L355" s="68">
        <f t="shared" si="10"/>
        <v>7</v>
      </c>
      <c r="M355" s="60" t="s">
        <v>17</v>
      </c>
      <c r="N355" s="60">
        <v>7</v>
      </c>
      <c r="O355" s="68">
        <f t="shared" si="11"/>
        <v>7</v>
      </c>
      <c r="P355" s="60"/>
      <c r="Q355" s="60" t="s">
        <v>79</v>
      </c>
      <c r="R355" s="60" t="s">
        <v>84</v>
      </c>
      <c r="S355" s="60" t="s">
        <v>401</v>
      </c>
      <c r="T355" s="60" t="s">
        <v>707</v>
      </c>
    </row>
    <row r="356" spans="1:20" s="51" customFormat="1" x14ac:dyDescent="0.25">
      <c r="A356" s="51" t="str">
        <f>VLOOKUP(C356,Styles!$1:$1048576,5,FALSE)</f>
        <v>Apparel</v>
      </c>
      <c r="B356" s="51" t="str">
        <f>VLOOKUP(C356,Styles!$1:$1048576,4,FALSE)</f>
        <v>Under Armour</v>
      </c>
      <c r="C356" s="59">
        <v>1305776</v>
      </c>
      <c r="D356" s="51">
        <f>VLOOKUP(C356,Styles!$1:$1048576,2,FALSE)</f>
        <v>1305776</v>
      </c>
      <c r="E356" s="51" t="str">
        <f>VLOOKUP(C356,Styles!$1:$1048576,10,FALSE)</f>
        <v>Locker Tee 2.0 LS</v>
      </c>
      <c r="F356" s="53" t="s">
        <v>743</v>
      </c>
      <c r="G356" s="60" t="s">
        <v>374</v>
      </c>
      <c r="H356" s="53" t="s">
        <v>321</v>
      </c>
      <c r="I356" s="53" t="s">
        <v>321</v>
      </c>
      <c r="J356" s="60" t="s">
        <v>17</v>
      </c>
      <c r="K356" s="60">
        <v>7</v>
      </c>
      <c r="L356" s="68">
        <f t="shared" si="10"/>
        <v>7</v>
      </c>
      <c r="M356" s="60" t="s">
        <v>17</v>
      </c>
      <c r="N356" s="60">
        <v>7</v>
      </c>
      <c r="O356" s="68">
        <f t="shared" si="11"/>
        <v>7</v>
      </c>
      <c r="P356" s="60"/>
      <c r="Q356" s="60" t="s">
        <v>80</v>
      </c>
      <c r="R356" s="60" t="s">
        <v>75</v>
      </c>
      <c r="S356" s="60" t="s">
        <v>10</v>
      </c>
      <c r="T356" s="60" t="s">
        <v>707</v>
      </c>
    </row>
    <row r="357" spans="1:20" s="51" customFormat="1" x14ac:dyDescent="0.25">
      <c r="A357" s="51" t="str">
        <f>VLOOKUP(C357,Styles!$1:$1048576,5,FALSE)</f>
        <v>Apparel</v>
      </c>
      <c r="B357" s="51" t="str">
        <f>VLOOKUP(C357,Styles!$1:$1048576,4,FALSE)</f>
        <v>Under Armour</v>
      </c>
      <c r="C357" s="59">
        <v>1305776</v>
      </c>
      <c r="D357" s="51">
        <f>VLOOKUP(C357,Styles!$1:$1048576,2,FALSE)</f>
        <v>1305776</v>
      </c>
      <c r="E357" s="51" t="str">
        <f>VLOOKUP(C357,Styles!$1:$1048576,10,FALSE)</f>
        <v>Locker Tee 2.0 LS</v>
      </c>
      <c r="F357" s="53" t="s">
        <v>744</v>
      </c>
      <c r="G357" s="60" t="s">
        <v>271</v>
      </c>
      <c r="H357" s="53" t="s">
        <v>321</v>
      </c>
      <c r="I357" s="53" t="s">
        <v>321</v>
      </c>
      <c r="J357" s="60" t="s">
        <v>17</v>
      </c>
      <c r="K357" s="60">
        <v>7</v>
      </c>
      <c r="L357" s="68">
        <f t="shared" si="10"/>
        <v>7</v>
      </c>
      <c r="M357" s="60" t="s">
        <v>17</v>
      </c>
      <c r="N357" s="60">
        <v>7</v>
      </c>
      <c r="O357" s="68">
        <f t="shared" si="11"/>
        <v>7</v>
      </c>
      <c r="P357" s="60"/>
      <c r="Q357" s="60" t="s">
        <v>84</v>
      </c>
      <c r="R357" s="60" t="s">
        <v>83</v>
      </c>
      <c r="S357" s="60" t="s">
        <v>487</v>
      </c>
      <c r="T357" s="60" t="s">
        <v>707</v>
      </c>
    </row>
    <row r="358" spans="1:20" s="51" customFormat="1" x14ac:dyDescent="0.25">
      <c r="A358" s="51" t="str">
        <f>VLOOKUP(C358,Styles!$1:$1048576,5,FALSE)</f>
        <v>Apparel</v>
      </c>
      <c r="B358" s="51" t="str">
        <f>VLOOKUP(C358,Styles!$1:$1048576,4,FALSE)</f>
        <v>Under Armour</v>
      </c>
      <c r="C358" s="59">
        <v>1305510</v>
      </c>
      <c r="D358" s="51">
        <f>VLOOKUP(C358,Styles!$1:$1048576,2,FALSE)</f>
        <v>1305510</v>
      </c>
      <c r="E358" s="51" t="str">
        <f>VLOOKUP(C358,Styles!$1:$1048576,10,FALSE)</f>
        <v>W's Locker Tee</v>
      </c>
      <c r="F358" s="53" t="s">
        <v>738</v>
      </c>
      <c r="G358" s="60"/>
      <c r="H358" s="53" t="s">
        <v>321</v>
      </c>
      <c r="I358" s="53" t="s">
        <v>321</v>
      </c>
      <c r="J358" s="60" t="s">
        <v>16</v>
      </c>
      <c r="K358" s="60">
        <v>6</v>
      </c>
      <c r="L358" s="68">
        <f t="shared" si="10"/>
        <v>6</v>
      </c>
      <c r="M358" s="60" t="s">
        <v>16</v>
      </c>
      <c r="N358" s="60">
        <v>6</v>
      </c>
      <c r="O358" s="68">
        <f t="shared" si="11"/>
        <v>6</v>
      </c>
      <c r="P358" s="60" t="s">
        <v>176</v>
      </c>
      <c r="Q358" s="60" t="s">
        <v>75</v>
      </c>
      <c r="R358" s="60"/>
      <c r="S358" s="60" t="s">
        <v>5</v>
      </c>
      <c r="T358" s="60" t="s">
        <v>707</v>
      </c>
    </row>
    <row r="359" spans="1:20" s="51" customFormat="1" x14ac:dyDescent="0.25">
      <c r="A359" s="51" t="str">
        <f>VLOOKUP(C359,Styles!$1:$1048576,5,FALSE)</f>
        <v>Apparel</v>
      </c>
      <c r="B359" s="51" t="str">
        <f>VLOOKUP(C359,Styles!$1:$1048576,4,FALSE)</f>
        <v>Under Armour</v>
      </c>
      <c r="C359" s="59">
        <v>1305510</v>
      </c>
      <c r="D359" s="51">
        <f>VLOOKUP(C359,Styles!$1:$1048576,2,FALSE)</f>
        <v>1305510</v>
      </c>
      <c r="E359" s="51" t="str">
        <f>VLOOKUP(C359,Styles!$1:$1048576,10,FALSE)</f>
        <v>W's Locker Tee</v>
      </c>
      <c r="F359" s="53" t="s">
        <v>739</v>
      </c>
      <c r="G359" s="60"/>
      <c r="H359" s="53" t="s">
        <v>321</v>
      </c>
      <c r="I359" s="53" t="s">
        <v>321</v>
      </c>
      <c r="J359" s="60" t="s">
        <v>16</v>
      </c>
      <c r="K359" s="60">
        <v>6</v>
      </c>
      <c r="L359" s="68">
        <f t="shared" si="10"/>
        <v>6</v>
      </c>
      <c r="M359" s="60" t="s">
        <v>16</v>
      </c>
      <c r="N359" s="60">
        <v>6</v>
      </c>
      <c r="O359" s="68">
        <f t="shared" si="11"/>
        <v>6</v>
      </c>
      <c r="P359" s="60" t="s">
        <v>176</v>
      </c>
      <c r="Q359" s="60"/>
      <c r="R359" s="60"/>
      <c r="S359" s="60" t="s">
        <v>25</v>
      </c>
      <c r="T359" s="60" t="s">
        <v>707</v>
      </c>
    </row>
    <row r="360" spans="1:20" s="51" customFormat="1" x14ac:dyDescent="0.25">
      <c r="A360" s="51" t="str">
        <f>VLOOKUP(C360,Styles!$1:$1048576,5,FALSE)</f>
        <v>Apparel</v>
      </c>
      <c r="B360" s="51" t="str">
        <f>VLOOKUP(C360,Styles!$1:$1048576,4,FALSE)</f>
        <v>Under Armour</v>
      </c>
      <c r="C360" s="59">
        <v>1305510</v>
      </c>
      <c r="D360" s="51">
        <f>VLOOKUP(C360,Styles!$1:$1048576,2,FALSE)</f>
        <v>1305510</v>
      </c>
      <c r="E360" s="51" t="str">
        <f>VLOOKUP(C360,Styles!$1:$1048576,10,FALSE)</f>
        <v>W's Locker Tee</v>
      </c>
      <c r="F360" s="53" t="s">
        <v>740</v>
      </c>
      <c r="G360" s="60"/>
      <c r="H360" s="53" t="s">
        <v>321</v>
      </c>
      <c r="I360" s="53" t="s">
        <v>321</v>
      </c>
      <c r="J360" s="60" t="s">
        <v>16</v>
      </c>
      <c r="K360" s="60">
        <v>6</v>
      </c>
      <c r="L360" s="68">
        <f t="shared" si="10"/>
        <v>6</v>
      </c>
      <c r="M360" s="60" t="s">
        <v>16</v>
      </c>
      <c r="N360" s="60">
        <v>6</v>
      </c>
      <c r="O360" s="68">
        <f t="shared" si="11"/>
        <v>6</v>
      </c>
      <c r="P360" s="60" t="s">
        <v>176</v>
      </c>
      <c r="Q360" s="60"/>
      <c r="R360" s="60"/>
      <c r="S360" s="60" t="s">
        <v>7</v>
      </c>
      <c r="T360" s="60" t="s">
        <v>707</v>
      </c>
    </row>
    <row r="361" spans="1:20" s="51" customFormat="1" x14ac:dyDescent="0.25">
      <c r="A361" s="51" t="str">
        <f>VLOOKUP(C361,Styles!$1:$1048576,5,FALSE)</f>
        <v>Apparel</v>
      </c>
      <c r="B361" s="51" t="str">
        <f>VLOOKUP(C361,Styles!$1:$1048576,4,FALSE)</f>
        <v>Under Armour</v>
      </c>
      <c r="C361" s="59">
        <v>1305510</v>
      </c>
      <c r="D361" s="51">
        <f>VLOOKUP(C361,Styles!$1:$1048576,2,FALSE)</f>
        <v>1305510</v>
      </c>
      <c r="E361" s="51" t="str">
        <f>VLOOKUP(C361,Styles!$1:$1048576,10,FALSE)</f>
        <v>W's Locker Tee</v>
      </c>
      <c r="F361" s="53" t="s">
        <v>741</v>
      </c>
      <c r="G361" s="60"/>
      <c r="H361" s="53" t="s">
        <v>321</v>
      </c>
      <c r="I361" s="53" t="s">
        <v>321</v>
      </c>
      <c r="J361" s="60" t="s">
        <v>16</v>
      </c>
      <c r="K361" s="60">
        <v>6</v>
      </c>
      <c r="L361" s="68">
        <f t="shared" si="10"/>
        <v>6</v>
      </c>
      <c r="M361" s="60" t="s">
        <v>16</v>
      </c>
      <c r="N361" s="60">
        <v>6</v>
      </c>
      <c r="O361" s="68">
        <f t="shared" si="11"/>
        <v>6</v>
      </c>
      <c r="P361" s="60" t="s">
        <v>176</v>
      </c>
      <c r="Q361" s="60"/>
      <c r="R361" s="60"/>
      <c r="S361" s="60" t="s">
        <v>8</v>
      </c>
      <c r="T361" s="60" t="s">
        <v>707</v>
      </c>
    </row>
    <row r="362" spans="1:20" s="51" customFormat="1" x14ac:dyDescent="0.25">
      <c r="A362" s="51" t="str">
        <f>VLOOKUP(C362,Styles!$1:$1048576,5,FALSE)</f>
        <v>Apparel</v>
      </c>
      <c r="B362" s="51" t="str">
        <f>VLOOKUP(C362,Styles!$1:$1048576,4,FALSE)</f>
        <v>Under Armour</v>
      </c>
      <c r="C362" s="59">
        <v>1305510</v>
      </c>
      <c r="D362" s="51">
        <f>VLOOKUP(C362,Styles!$1:$1048576,2,FALSE)</f>
        <v>1305510</v>
      </c>
      <c r="E362" s="51" t="str">
        <f>VLOOKUP(C362,Styles!$1:$1048576,10,FALSE)</f>
        <v>W's Locker Tee</v>
      </c>
      <c r="F362" s="53" t="s">
        <v>742</v>
      </c>
      <c r="G362" s="60"/>
      <c r="H362" s="53" t="s">
        <v>321</v>
      </c>
      <c r="I362" s="53" t="s">
        <v>321</v>
      </c>
      <c r="J362" s="60" t="s">
        <v>16</v>
      </c>
      <c r="K362" s="60">
        <v>6</v>
      </c>
      <c r="L362" s="68">
        <f t="shared" si="10"/>
        <v>6</v>
      </c>
      <c r="M362" s="60" t="s">
        <v>16</v>
      </c>
      <c r="N362" s="60">
        <v>6</v>
      </c>
      <c r="O362" s="68">
        <f t="shared" si="11"/>
        <v>6</v>
      </c>
      <c r="P362" s="60" t="s">
        <v>176</v>
      </c>
      <c r="Q362" s="60"/>
      <c r="R362" s="60"/>
      <c r="S362" s="60" t="s">
        <v>9</v>
      </c>
      <c r="T362" s="60" t="s">
        <v>707</v>
      </c>
    </row>
    <row r="363" spans="1:20" s="51" customFormat="1" x14ac:dyDescent="0.25">
      <c r="A363" s="51" t="str">
        <f>VLOOKUP(C363,Styles!$1:$1048576,5,FALSE)</f>
        <v>Apparel</v>
      </c>
      <c r="B363" s="51" t="str">
        <f>VLOOKUP(C363,Styles!$1:$1048576,4,FALSE)</f>
        <v>Under Armour</v>
      </c>
      <c r="C363" s="59">
        <v>1305510</v>
      </c>
      <c r="D363" s="51">
        <f>VLOOKUP(C363,Styles!$1:$1048576,2,FALSE)</f>
        <v>1305510</v>
      </c>
      <c r="E363" s="51" t="str">
        <f>VLOOKUP(C363,Styles!$1:$1048576,10,FALSE)</f>
        <v>W's Locker Tee</v>
      </c>
      <c r="F363" s="53" t="s">
        <v>743</v>
      </c>
      <c r="G363" s="60"/>
      <c r="H363" s="53" t="s">
        <v>321</v>
      </c>
      <c r="I363" s="53" t="s">
        <v>321</v>
      </c>
      <c r="J363" s="60" t="s">
        <v>16</v>
      </c>
      <c r="K363" s="60">
        <v>6</v>
      </c>
      <c r="L363" s="68">
        <f t="shared" si="10"/>
        <v>6</v>
      </c>
      <c r="M363" s="60" t="s">
        <v>16</v>
      </c>
      <c r="N363" s="60">
        <v>6</v>
      </c>
      <c r="O363" s="68">
        <f t="shared" si="11"/>
        <v>6</v>
      </c>
      <c r="P363" s="60" t="s">
        <v>176</v>
      </c>
      <c r="Q363" s="60"/>
      <c r="R363" s="60"/>
      <c r="S363" s="60" t="s">
        <v>10</v>
      </c>
      <c r="T363" s="60" t="s">
        <v>707</v>
      </c>
    </row>
    <row r="364" spans="1:20" s="51" customFormat="1" x14ac:dyDescent="0.25">
      <c r="A364" s="51" t="str">
        <f>VLOOKUP(C364,Styles!$1:$1048576,5,FALSE)</f>
        <v>Apparel</v>
      </c>
      <c r="B364" s="51" t="str">
        <f>VLOOKUP(C364,Styles!$1:$1048576,4,FALSE)</f>
        <v>Under Armour</v>
      </c>
      <c r="C364" s="59">
        <v>1305510</v>
      </c>
      <c r="D364" s="51">
        <f>VLOOKUP(C364,Styles!$1:$1048576,2,FALSE)</f>
        <v>1305510</v>
      </c>
      <c r="E364" s="51" t="str">
        <f>VLOOKUP(C364,Styles!$1:$1048576,10,FALSE)</f>
        <v>W's Locker Tee</v>
      </c>
      <c r="F364" s="53" t="s">
        <v>744</v>
      </c>
      <c r="G364" s="60"/>
      <c r="H364" s="53" t="s">
        <v>321</v>
      </c>
      <c r="I364" s="53" t="s">
        <v>321</v>
      </c>
      <c r="J364" s="60" t="s">
        <v>16</v>
      </c>
      <c r="K364" s="60">
        <v>6</v>
      </c>
      <c r="L364" s="68">
        <f t="shared" si="10"/>
        <v>6</v>
      </c>
      <c r="M364" s="60" t="s">
        <v>16</v>
      </c>
      <c r="N364" s="60">
        <v>6</v>
      </c>
      <c r="O364" s="68">
        <f t="shared" si="11"/>
        <v>6</v>
      </c>
      <c r="P364" s="60" t="s">
        <v>176</v>
      </c>
      <c r="Q364" s="60" t="s">
        <v>84</v>
      </c>
      <c r="R364" s="60"/>
      <c r="S364" s="60" t="s">
        <v>13</v>
      </c>
      <c r="T364" s="60" t="s">
        <v>707</v>
      </c>
    </row>
    <row r="365" spans="1:20" s="51" customFormat="1" x14ac:dyDescent="0.25">
      <c r="A365" s="51" t="str">
        <f>VLOOKUP(C365,Styles!$1:$1048576,5,FALSE)</f>
        <v>Apparel</v>
      </c>
      <c r="B365" s="51" t="str">
        <f>VLOOKUP(C365,Styles!$1:$1048576,4,FALSE)</f>
        <v>Under Armour</v>
      </c>
      <c r="C365" s="59">
        <v>1305681</v>
      </c>
      <c r="D365" s="51">
        <f>VLOOKUP(C365,Styles!$1:$1048576,2,FALSE)</f>
        <v>1305681</v>
      </c>
      <c r="E365" s="51" t="str">
        <f>VLOOKUP(C365,Styles!$1:$1048576,10,FALSE)</f>
        <v>W's Locker Tee LS</v>
      </c>
      <c r="F365" s="53" t="s">
        <v>738</v>
      </c>
      <c r="G365" s="60" t="s">
        <v>261</v>
      </c>
      <c r="H365" s="53" t="s">
        <v>321</v>
      </c>
      <c r="I365" s="53" t="s">
        <v>321</v>
      </c>
      <c r="J365" s="60" t="s">
        <v>16</v>
      </c>
      <c r="K365" s="60">
        <v>6</v>
      </c>
      <c r="L365" s="68">
        <f t="shared" si="10"/>
        <v>6</v>
      </c>
      <c r="M365" s="60" t="s">
        <v>16</v>
      </c>
      <c r="N365" s="60">
        <v>6</v>
      </c>
      <c r="O365" s="68">
        <f t="shared" si="11"/>
        <v>6</v>
      </c>
      <c r="P365" s="60"/>
      <c r="Q365" s="60" t="s">
        <v>75</v>
      </c>
      <c r="R365" s="60" t="s">
        <v>84</v>
      </c>
      <c r="S365" s="60" t="s">
        <v>5</v>
      </c>
      <c r="T365" s="60" t="s">
        <v>707</v>
      </c>
    </row>
    <row r="366" spans="1:20" s="51" customFormat="1" x14ac:dyDescent="0.25">
      <c r="A366" s="51" t="str">
        <f>VLOOKUP(C366,Styles!$1:$1048576,5,FALSE)</f>
        <v>Apparel</v>
      </c>
      <c r="B366" s="51" t="str">
        <f>VLOOKUP(C366,Styles!$1:$1048576,4,FALSE)</f>
        <v>Under Armour</v>
      </c>
      <c r="C366" s="59">
        <v>1305681</v>
      </c>
      <c r="D366" s="51">
        <f>VLOOKUP(C366,Styles!$1:$1048576,2,FALSE)</f>
        <v>1305681</v>
      </c>
      <c r="E366" s="51" t="str">
        <f>VLOOKUP(C366,Styles!$1:$1048576,10,FALSE)</f>
        <v>W's Locker Tee LS</v>
      </c>
      <c r="F366" s="53" t="s">
        <v>739</v>
      </c>
      <c r="G366" s="60"/>
      <c r="H366" s="53" t="s">
        <v>321</v>
      </c>
      <c r="I366" s="53" t="s">
        <v>321</v>
      </c>
      <c r="J366" s="60" t="s">
        <v>16</v>
      </c>
      <c r="K366" s="60">
        <v>6</v>
      </c>
      <c r="L366" s="68">
        <f t="shared" si="10"/>
        <v>6</v>
      </c>
      <c r="M366" s="60" t="s">
        <v>16</v>
      </c>
      <c r="N366" s="60">
        <v>6</v>
      </c>
      <c r="O366" s="68">
        <f t="shared" si="11"/>
        <v>6</v>
      </c>
      <c r="P366" s="60" t="s">
        <v>176</v>
      </c>
      <c r="Q366" s="60"/>
      <c r="R366" s="60"/>
      <c r="S366" s="60" t="s">
        <v>25</v>
      </c>
      <c r="T366" s="60" t="s">
        <v>707</v>
      </c>
    </row>
    <row r="367" spans="1:20" s="51" customFormat="1" x14ac:dyDescent="0.25">
      <c r="A367" s="51" t="str">
        <f>VLOOKUP(C367,Styles!$1:$1048576,5,FALSE)</f>
        <v>Apparel</v>
      </c>
      <c r="B367" s="51" t="str">
        <f>VLOOKUP(C367,Styles!$1:$1048576,4,FALSE)</f>
        <v>Under Armour</v>
      </c>
      <c r="C367" s="59">
        <v>1305681</v>
      </c>
      <c r="D367" s="51">
        <f>VLOOKUP(C367,Styles!$1:$1048576,2,FALSE)</f>
        <v>1305681</v>
      </c>
      <c r="E367" s="51" t="str">
        <f>VLOOKUP(C367,Styles!$1:$1048576,10,FALSE)</f>
        <v>W's Locker Tee LS</v>
      </c>
      <c r="F367" s="53" t="s">
        <v>740</v>
      </c>
      <c r="G367" s="60" t="s">
        <v>362</v>
      </c>
      <c r="H367" s="53" t="s">
        <v>321</v>
      </c>
      <c r="I367" s="53" t="s">
        <v>321</v>
      </c>
      <c r="J367" s="60" t="s">
        <v>16</v>
      </c>
      <c r="K367" s="60">
        <v>6</v>
      </c>
      <c r="L367" s="68">
        <f t="shared" si="10"/>
        <v>6</v>
      </c>
      <c r="M367" s="60" t="s">
        <v>16</v>
      </c>
      <c r="N367" s="60">
        <v>6</v>
      </c>
      <c r="O367" s="68">
        <f t="shared" si="11"/>
        <v>6</v>
      </c>
      <c r="P367" s="60"/>
      <c r="Q367" s="60" t="s">
        <v>77</v>
      </c>
      <c r="R367" s="60" t="s">
        <v>84</v>
      </c>
      <c r="S367" s="60" t="s">
        <v>400</v>
      </c>
      <c r="T367" s="60" t="s">
        <v>707</v>
      </c>
    </row>
    <row r="368" spans="1:20" s="51" customFormat="1" x14ac:dyDescent="0.25">
      <c r="A368" s="51" t="str">
        <f>VLOOKUP(C368,Styles!$1:$1048576,5,FALSE)</f>
        <v>Apparel</v>
      </c>
      <c r="B368" s="51" t="str">
        <f>VLOOKUP(C368,Styles!$1:$1048576,4,FALSE)</f>
        <v>Under Armour</v>
      </c>
      <c r="C368" s="59">
        <v>1305681</v>
      </c>
      <c r="D368" s="51">
        <f>VLOOKUP(C368,Styles!$1:$1048576,2,FALSE)</f>
        <v>1305681</v>
      </c>
      <c r="E368" s="51" t="str">
        <f>VLOOKUP(C368,Styles!$1:$1048576,10,FALSE)</f>
        <v>W's Locker Tee LS</v>
      </c>
      <c r="F368" s="53" t="s">
        <v>741</v>
      </c>
      <c r="G368" s="60" t="s">
        <v>346</v>
      </c>
      <c r="H368" s="53" t="s">
        <v>321</v>
      </c>
      <c r="I368" s="53" t="s">
        <v>321</v>
      </c>
      <c r="J368" s="60" t="s">
        <v>16</v>
      </c>
      <c r="K368" s="60">
        <v>6</v>
      </c>
      <c r="L368" s="68">
        <f t="shared" si="10"/>
        <v>6</v>
      </c>
      <c r="M368" s="60" t="s">
        <v>16</v>
      </c>
      <c r="N368" s="60">
        <v>6</v>
      </c>
      <c r="O368" s="68">
        <f t="shared" si="11"/>
        <v>6</v>
      </c>
      <c r="P368" s="60"/>
      <c r="Q368" s="60" t="s">
        <v>78</v>
      </c>
      <c r="R368" s="60" t="s">
        <v>84</v>
      </c>
      <c r="S368" s="60" t="s">
        <v>8</v>
      </c>
      <c r="T368" s="60" t="s">
        <v>707</v>
      </c>
    </row>
    <row r="369" spans="1:20" s="51" customFormat="1" x14ac:dyDescent="0.25">
      <c r="A369" s="51" t="str">
        <f>VLOOKUP(C369,Styles!$1:$1048576,5,FALSE)</f>
        <v>Apparel</v>
      </c>
      <c r="B369" s="51" t="str">
        <f>VLOOKUP(C369,Styles!$1:$1048576,4,FALSE)</f>
        <v>Under Armour</v>
      </c>
      <c r="C369" s="59">
        <v>1305681</v>
      </c>
      <c r="D369" s="51">
        <f>VLOOKUP(C369,Styles!$1:$1048576,2,FALSE)</f>
        <v>1305681</v>
      </c>
      <c r="E369" s="51" t="str">
        <f>VLOOKUP(C369,Styles!$1:$1048576,10,FALSE)</f>
        <v>W's Locker Tee LS</v>
      </c>
      <c r="F369" s="53" t="s">
        <v>742</v>
      </c>
      <c r="G369" s="60" t="s">
        <v>361</v>
      </c>
      <c r="H369" s="53" t="s">
        <v>321</v>
      </c>
      <c r="I369" s="53" t="s">
        <v>321</v>
      </c>
      <c r="J369" s="60" t="s">
        <v>16</v>
      </c>
      <c r="K369" s="60">
        <v>6</v>
      </c>
      <c r="L369" s="68">
        <f t="shared" si="10"/>
        <v>6</v>
      </c>
      <c r="M369" s="60" t="s">
        <v>16</v>
      </c>
      <c r="N369" s="60">
        <v>6</v>
      </c>
      <c r="O369" s="68">
        <f t="shared" si="11"/>
        <v>6</v>
      </c>
      <c r="P369" s="60"/>
      <c r="Q369" s="60" t="s">
        <v>79</v>
      </c>
      <c r="R369" s="60" t="s">
        <v>84</v>
      </c>
      <c r="S369" s="60" t="s">
        <v>401</v>
      </c>
      <c r="T369" s="60" t="s">
        <v>707</v>
      </c>
    </row>
    <row r="370" spans="1:20" s="51" customFormat="1" x14ac:dyDescent="0.25">
      <c r="A370" s="51" t="str">
        <f>VLOOKUP(C370,Styles!$1:$1048576,5,FALSE)</f>
        <v>Apparel</v>
      </c>
      <c r="B370" s="51" t="str">
        <f>VLOOKUP(C370,Styles!$1:$1048576,4,FALSE)</f>
        <v>Under Armour</v>
      </c>
      <c r="C370" s="59">
        <v>1305681</v>
      </c>
      <c r="D370" s="51">
        <f>VLOOKUP(C370,Styles!$1:$1048576,2,FALSE)</f>
        <v>1305681</v>
      </c>
      <c r="E370" s="51" t="str">
        <f>VLOOKUP(C370,Styles!$1:$1048576,10,FALSE)</f>
        <v>W's Locker Tee LS</v>
      </c>
      <c r="F370" s="53" t="s">
        <v>743</v>
      </c>
      <c r="G370" s="60" t="s">
        <v>374</v>
      </c>
      <c r="H370" s="53" t="s">
        <v>321</v>
      </c>
      <c r="I370" s="53" t="s">
        <v>321</v>
      </c>
      <c r="J370" s="60" t="s">
        <v>16</v>
      </c>
      <c r="K370" s="60">
        <v>6</v>
      </c>
      <c r="L370" s="68">
        <f t="shared" si="10"/>
        <v>6</v>
      </c>
      <c r="M370" s="60" t="s">
        <v>16</v>
      </c>
      <c r="N370" s="60">
        <v>6</v>
      </c>
      <c r="O370" s="68">
        <f t="shared" si="11"/>
        <v>6</v>
      </c>
      <c r="P370" s="60"/>
      <c r="Q370" s="60" t="s">
        <v>80</v>
      </c>
      <c r="R370" s="60" t="s">
        <v>75</v>
      </c>
      <c r="S370" s="60" t="s">
        <v>10</v>
      </c>
      <c r="T370" s="60" t="s">
        <v>707</v>
      </c>
    </row>
    <row r="371" spans="1:20" s="51" customFormat="1" x14ac:dyDescent="0.25">
      <c r="A371" s="51" t="str">
        <f>VLOOKUP(C371,Styles!$1:$1048576,5,FALSE)</f>
        <v>Apparel</v>
      </c>
      <c r="B371" s="51" t="str">
        <f>VLOOKUP(C371,Styles!$1:$1048576,4,FALSE)</f>
        <v>Under Armour</v>
      </c>
      <c r="C371" s="59">
        <v>1305681</v>
      </c>
      <c r="D371" s="51">
        <f>VLOOKUP(C371,Styles!$1:$1048576,2,FALSE)</f>
        <v>1305681</v>
      </c>
      <c r="E371" s="51" t="str">
        <f>VLOOKUP(C371,Styles!$1:$1048576,10,FALSE)</f>
        <v>W's Locker Tee LS</v>
      </c>
      <c r="F371" s="53" t="s">
        <v>744</v>
      </c>
      <c r="G371" s="60" t="s">
        <v>271</v>
      </c>
      <c r="H371" s="53" t="s">
        <v>321</v>
      </c>
      <c r="I371" s="53" t="s">
        <v>321</v>
      </c>
      <c r="J371" s="60" t="s">
        <v>16</v>
      </c>
      <c r="K371" s="60">
        <v>6</v>
      </c>
      <c r="L371" s="68">
        <f t="shared" si="10"/>
        <v>6</v>
      </c>
      <c r="M371" s="60" t="s">
        <v>16</v>
      </c>
      <c r="N371" s="60">
        <v>6</v>
      </c>
      <c r="O371" s="68">
        <f t="shared" si="11"/>
        <v>6</v>
      </c>
      <c r="P371" s="60"/>
      <c r="Q371" s="60" t="s">
        <v>84</v>
      </c>
      <c r="R371" s="60" t="s">
        <v>83</v>
      </c>
      <c r="S371" s="60" t="s">
        <v>487</v>
      </c>
      <c r="T371" s="60" t="s">
        <v>707</v>
      </c>
    </row>
    <row r="372" spans="1:20" s="51" customFormat="1" x14ac:dyDescent="0.25">
      <c r="A372" s="51" t="str">
        <f>VLOOKUP(C372,Styles!$1:$1048576,5,FALSE)</f>
        <v>Apparel</v>
      </c>
      <c r="B372" s="51" t="str">
        <f>VLOOKUP(C372,Styles!$1:$1048576,4,FALSE)</f>
        <v>Under Armour</v>
      </c>
      <c r="C372" s="59">
        <v>1295300</v>
      </c>
      <c r="D372" s="51">
        <f>VLOOKUP(C372,Styles!$1:$1048576,2,FALSE)</f>
        <v>1295300</v>
      </c>
      <c r="E372" s="51" t="str">
        <f>VLOOKUP(C372,Styles!$1:$1048576,10,FALSE)</f>
        <v>UA W's Double Threat Hoody</v>
      </c>
      <c r="F372" s="53" t="s">
        <v>745</v>
      </c>
      <c r="G372" s="60"/>
      <c r="H372" s="53" t="s">
        <v>321</v>
      </c>
      <c r="I372" s="53" t="s">
        <v>321</v>
      </c>
      <c r="J372" s="60" t="s">
        <v>16</v>
      </c>
      <c r="K372" s="60">
        <v>6</v>
      </c>
      <c r="L372" s="68">
        <f t="shared" si="10"/>
        <v>6</v>
      </c>
      <c r="M372" s="60" t="s">
        <v>16</v>
      </c>
      <c r="N372" s="60">
        <v>6</v>
      </c>
      <c r="O372" s="68">
        <f t="shared" si="11"/>
        <v>6</v>
      </c>
      <c r="P372" s="60" t="s">
        <v>176</v>
      </c>
      <c r="Q372" s="60" t="s">
        <v>75</v>
      </c>
      <c r="R372" s="60"/>
      <c r="S372" s="60" t="s">
        <v>5</v>
      </c>
      <c r="T372" s="60"/>
    </row>
    <row r="373" spans="1:20" s="51" customFormat="1" x14ac:dyDescent="0.25">
      <c r="A373" s="51" t="str">
        <f>VLOOKUP(C373,Styles!$1:$1048576,5,FALSE)</f>
        <v>Apparel</v>
      </c>
      <c r="B373" s="51" t="str">
        <f>VLOOKUP(C373,Styles!$1:$1048576,4,FALSE)</f>
        <v>Under Armour</v>
      </c>
      <c r="C373" s="59">
        <v>1295300</v>
      </c>
      <c r="D373" s="51">
        <f>VLOOKUP(C373,Styles!$1:$1048576,2,FALSE)</f>
        <v>1295300</v>
      </c>
      <c r="E373" s="51" t="str">
        <f>VLOOKUP(C373,Styles!$1:$1048576,10,FALSE)</f>
        <v>UA W's Double Threat Hoody</v>
      </c>
      <c r="F373" s="53" t="s">
        <v>746</v>
      </c>
      <c r="G373" s="60"/>
      <c r="H373" s="53" t="s">
        <v>321</v>
      </c>
      <c r="I373" s="53" t="s">
        <v>321</v>
      </c>
      <c r="J373" s="60" t="s">
        <v>16</v>
      </c>
      <c r="K373" s="60">
        <v>6</v>
      </c>
      <c r="L373" s="68">
        <f t="shared" si="10"/>
        <v>6</v>
      </c>
      <c r="M373" s="60" t="s">
        <v>16</v>
      </c>
      <c r="N373" s="60">
        <v>6</v>
      </c>
      <c r="O373" s="68">
        <f t="shared" si="11"/>
        <v>6</v>
      </c>
      <c r="P373" s="60" t="s">
        <v>176</v>
      </c>
      <c r="Q373" s="60"/>
      <c r="R373" s="60"/>
      <c r="S373" s="60" t="s">
        <v>10</v>
      </c>
      <c r="T373" s="60"/>
    </row>
    <row r="374" spans="1:20" s="51" customFormat="1" x14ac:dyDescent="0.25">
      <c r="A374" s="51" t="str">
        <f>VLOOKUP(C374,Styles!$1:$1048576,5,FALSE)</f>
        <v>Apparel</v>
      </c>
      <c r="B374" s="51" t="str">
        <f>VLOOKUP(C374,Styles!$1:$1048576,4,FALSE)</f>
        <v>Under Armour</v>
      </c>
      <c r="C374" s="59">
        <v>1295300</v>
      </c>
      <c r="D374" s="51">
        <f>VLOOKUP(C374,Styles!$1:$1048576,2,FALSE)</f>
        <v>1295300</v>
      </c>
      <c r="E374" s="51" t="str">
        <f>VLOOKUP(C374,Styles!$1:$1048576,10,FALSE)</f>
        <v>UA W's Double Threat Hoody</v>
      </c>
      <c r="F374" s="53" t="s">
        <v>747</v>
      </c>
      <c r="G374" s="60"/>
      <c r="H374" s="53" t="s">
        <v>321</v>
      </c>
      <c r="I374" s="53" t="s">
        <v>321</v>
      </c>
      <c r="J374" s="60" t="s">
        <v>16</v>
      </c>
      <c r="K374" s="60">
        <v>6</v>
      </c>
      <c r="L374" s="68">
        <f t="shared" si="10"/>
        <v>6</v>
      </c>
      <c r="M374" s="60" t="s">
        <v>16</v>
      </c>
      <c r="N374" s="60">
        <v>6</v>
      </c>
      <c r="O374" s="68">
        <f t="shared" si="11"/>
        <v>6</v>
      </c>
      <c r="P374" s="60" t="s">
        <v>176</v>
      </c>
      <c r="Q374" s="60" t="s">
        <v>77</v>
      </c>
      <c r="R374" s="60"/>
      <c r="S374" s="60" t="s">
        <v>7</v>
      </c>
      <c r="T374" s="60"/>
    </row>
    <row r="375" spans="1:20" s="51" customFormat="1" x14ac:dyDescent="0.25">
      <c r="A375" s="51" t="str">
        <f>VLOOKUP(C375,Styles!$1:$1048576,5,FALSE)</f>
        <v>Apparel</v>
      </c>
      <c r="B375" s="51" t="str">
        <f>VLOOKUP(C375,Styles!$1:$1048576,4,FALSE)</f>
        <v>Under Armour</v>
      </c>
      <c r="C375" s="59">
        <v>1295300</v>
      </c>
      <c r="D375" s="51">
        <f>VLOOKUP(C375,Styles!$1:$1048576,2,FALSE)</f>
        <v>1295300</v>
      </c>
      <c r="E375" s="51" t="str">
        <f>VLOOKUP(C375,Styles!$1:$1048576,10,FALSE)</f>
        <v>UA W's Double Threat Hoody</v>
      </c>
      <c r="F375" s="53" t="s">
        <v>748</v>
      </c>
      <c r="G375" s="60"/>
      <c r="H375" s="53" t="s">
        <v>321</v>
      </c>
      <c r="I375" s="53" t="s">
        <v>321</v>
      </c>
      <c r="J375" s="60" t="s">
        <v>16</v>
      </c>
      <c r="K375" s="60">
        <v>6</v>
      </c>
      <c r="L375" s="68">
        <f t="shared" si="10"/>
        <v>6</v>
      </c>
      <c r="M375" s="60" t="s">
        <v>16</v>
      </c>
      <c r="N375" s="60">
        <v>6</v>
      </c>
      <c r="O375" s="68">
        <f t="shared" si="11"/>
        <v>6</v>
      </c>
      <c r="P375" s="60" t="s">
        <v>176</v>
      </c>
      <c r="Q375" s="60"/>
      <c r="R375" s="60"/>
      <c r="S375" s="60" t="s">
        <v>10</v>
      </c>
      <c r="T375" s="60"/>
    </row>
    <row r="376" spans="1:20" s="51" customFormat="1" x14ac:dyDescent="0.25">
      <c r="A376" s="51" t="str">
        <f>VLOOKUP(C376,Styles!$1:$1048576,5,FALSE)</f>
        <v>Apparel</v>
      </c>
      <c r="B376" s="51" t="str">
        <f>VLOOKUP(C376,Styles!$1:$1048576,4,FALSE)</f>
        <v>Under Armour</v>
      </c>
      <c r="C376" s="59">
        <v>1295286</v>
      </c>
      <c r="D376" s="51">
        <f>VLOOKUP(C376,Styles!$1:$1048576,2,FALSE)</f>
        <v>1295286</v>
      </c>
      <c r="E376" s="51" t="str">
        <f>VLOOKUP(C376,Styles!$1:$1048576,10,FALSE)</f>
        <v>Double Threat AF Hoody</v>
      </c>
      <c r="F376" s="53" t="s">
        <v>745</v>
      </c>
      <c r="G376" s="60"/>
      <c r="H376" s="53" t="s">
        <v>321</v>
      </c>
      <c r="I376" s="53" t="s">
        <v>321</v>
      </c>
      <c r="J376" s="60" t="s">
        <v>17</v>
      </c>
      <c r="K376" s="60">
        <v>7</v>
      </c>
      <c r="L376" s="68">
        <f t="shared" si="10"/>
        <v>7</v>
      </c>
      <c r="M376" s="60" t="s">
        <v>17</v>
      </c>
      <c r="N376" s="60">
        <v>7</v>
      </c>
      <c r="O376" s="68">
        <f t="shared" si="11"/>
        <v>7</v>
      </c>
      <c r="P376" s="60" t="s">
        <v>176</v>
      </c>
      <c r="Q376" s="60" t="s">
        <v>75</v>
      </c>
      <c r="R376" s="60"/>
      <c r="S376" s="60" t="s">
        <v>5</v>
      </c>
      <c r="T376" s="60"/>
    </row>
    <row r="377" spans="1:20" s="51" customFormat="1" x14ac:dyDescent="0.25">
      <c r="A377" s="51" t="str">
        <f>VLOOKUP(C377,Styles!$1:$1048576,5,FALSE)</f>
        <v>Apparel</v>
      </c>
      <c r="B377" s="51" t="str">
        <f>VLOOKUP(C377,Styles!$1:$1048576,4,FALSE)</f>
        <v>Under Armour</v>
      </c>
      <c r="C377" s="59">
        <v>1295286</v>
      </c>
      <c r="D377" s="51">
        <f>VLOOKUP(C377,Styles!$1:$1048576,2,FALSE)</f>
        <v>1295286</v>
      </c>
      <c r="E377" s="51" t="str">
        <f>VLOOKUP(C377,Styles!$1:$1048576,10,FALSE)</f>
        <v>Double Threat AF Hoody</v>
      </c>
      <c r="F377" s="53" t="s">
        <v>746</v>
      </c>
      <c r="G377" s="60"/>
      <c r="H377" s="53" t="s">
        <v>321</v>
      </c>
      <c r="I377" s="53" t="s">
        <v>321</v>
      </c>
      <c r="J377" s="60" t="s">
        <v>17</v>
      </c>
      <c r="K377" s="60">
        <v>7</v>
      </c>
      <c r="L377" s="68">
        <f t="shared" si="10"/>
        <v>7</v>
      </c>
      <c r="M377" s="60" t="s">
        <v>17</v>
      </c>
      <c r="N377" s="60">
        <v>7</v>
      </c>
      <c r="O377" s="68">
        <f t="shared" si="11"/>
        <v>7</v>
      </c>
      <c r="P377" s="60" t="s">
        <v>176</v>
      </c>
      <c r="Q377" s="60"/>
      <c r="R377" s="60"/>
      <c r="S377" s="60" t="s">
        <v>10</v>
      </c>
      <c r="T377" s="60"/>
    </row>
    <row r="378" spans="1:20" s="51" customFormat="1" x14ac:dyDescent="0.25">
      <c r="A378" s="51" t="str">
        <f>VLOOKUP(C378,Styles!$1:$1048576,5,FALSE)</f>
        <v>Apparel</v>
      </c>
      <c r="B378" s="51" t="str">
        <f>VLOOKUP(C378,Styles!$1:$1048576,4,FALSE)</f>
        <v>Under Armour</v>
      </c>
      <c r="C378" s="59">
        <v>1295286</v>
      </c>
      <c r="D378" s="51">
        <f>VLOOKUP(C378,Styles!$1:$1048576,2,FALSE)</f>
        <v>1295286</v>
      </c>
      <c r="E378" s="51" t="str">
        <f>VLOOKUP(C378,Styles!$1:$1048576,10,FALSE)</f>
        <v>Double Threat AF Hoody</v>
      </c>
      <c r="F378" s="53" t="s">
        <v>747</v>
      </c>
      <c r="G378" s="60"/>
      <c r="H378" s="53" t="s">
        <v>321</v>
      </c>
      <c r="I378" s="53" t="s">
        <v>321</v>
      </c>
      <c r="J378" s="60" t="s">
        <v>17</v>
      </c>
      <c r="K378" s="60">
        <v>7</v>
      </c>
      <c r="L378" s="68">
        <f t="shared" si="10"/>
        <v>7</v>
      </c>
      <c r="M378" s="60" t="s">
        <v>17</v>
      </c>
      <c r="N378" s="60">
        <v>7</v>
      </c>
      <c r="O378" s="68">
        <f t="shared" si="11"/>
        <v>7</v>
      </c>
      <c r="P378" s="60" t="s">
        <v>176</v>
      </c>
      <c r="Q378" s="60" t="s">
        <v>77</v>
      </c>
      <c r="R378" s="60"/>
      <c r="S378" s="60" t="s">
        <v>7</v>
      </c>
      <c r="T378" s="60"/>
    </row>
    <row r="379" spans="1:20" s="51" customFormat="1" x14ac:dyDescent="0.25">
      <c r="A379" s="51" t="str">
        <f>VLOOKUP(C379,Styles!$1:$1048576,5,FALSE)</f>
        <v>Apparel</v>
      </c>
      <c r="B379" s="51" t="str">
        <f>VLOOKUP(C379,Styles!$1:$1048576,4,FALSE)</f>
        <v>Under Armour</v>
      </c>
      <c r="C379" s="59">
        <v>1295286</v>
      </c>
      <c r="D379" s="51">
        <f>VLOOKUP(C379,Styles!$1:$1048576,2,FALSE)</f>
        <v>1295286</v>
      </c>
      <c r="E379" s="51" t="str">
        <f>VLOOKUP(C379,Styles!$1:$1048576,10,FALSE)</f>
        <v>Double Threat AF Hoody</v>
      </c>
      <c r="F379" s="53" t="s">
        <v>748</v>
      </c>
      <c r="G379" s="60"/>
      <c r="H379" s="53" t="s">
        <v>321</v>
      </c>
      <c r="I379" s="53" t="s">
        <v>321</v>
      </c>
      <c r="J379" s="60" t="s">
        <v>17</v>
      </c>
      <c r="K379" s="60">
        <v>7</v>
      </c>
      <c r="L379" s="68">
        <f t="shared" si="10"/>
        <v>7</v>
      </c>
      <c r="M379" s="60" t="s">
        <v>17</v>
      </c>
      <c r="N379" s="60">
        <v>7</v>
      </c>
      <c r="O379" s="68">
        <f t="shared" si="11"/>
        <v>7</v>
      </c>
      <c r="P379" s="60" t="s">
        <v>176</v>
      </c>
      <c r="Q379" s="60"/>
      <c r="R379" s="60"/>
      <c r="S379" s="60" t="s">
        <v>10</v>
      </c>
      <c r="T379" s="60"/>
    </row>
    <row r="380" spans="1:20" x14ac:dyDescent="0.25">
      <c r="K380" s="71" t="s">
        <v>259</v>
      </c>
      <c r="L380" s="72">
        <f>SUM(L2:L379)</f>
        <v>856</v>
      </c>
      <c r="M380" s="71"/>
      <c r="N380" s="71" t="s">
        <v>260</v>
      </c>
      <c r="O380" s="72">
        <f>SUM(O2:O379)</f>
        <v>856</v>
      </c>
    </row>
  </sheetData>
  <sheetProtection formatCells="0" formatColumns="0" formatRows="0" insertColumns="0" insertRows="0" insertHyperlinks="0" deleteColumns="0" deleteRows="0" sort="0" autoFilter="0" pivotTables="0"/>
  <autoFilter ref="A1:T380"/>
  <sortState ref="A2:T427">
    <sortCondition ref="C2:C427"/>
    <sortCondition ref="F2:F427"/>
  </sortState>
  <dataValidations count="1">
    <dataValidation type="list" allowBlank="1" showInputMessage="1" showErrorMessage="1" sqref="G2:G236 G312:G379">
      <formula1>Color_Family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x14:formula1>
            <xm:f>Lists!$F$2:$F$45</xm:f>
          </x14:formula1>
          <xm:sqref>J205:J210 M205:M210 J253:J309 M217:M245 J217:J245 M253:M309 M2:M201 J2:J201</xm:sqref>
        </x14:dataValidation>
        <x14:dataValidation type="list" allowBlank="1">
          <x14:formula1>
            <xm:f>Lists!$B$2:$B$7</xm:f>
          </x14:formula1>
          <xm:sqref>H2:I309</xm:sqref>
        </x14:dataValidation>
        <x14:dataValidation type="list" allowBlank="1">
          <x14:formula1>
            <xm:f>[1]Lists!#REF!</xm:f>
          </x14:formula1>
          <xm:sqref>H312:J379 M312:M379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48"/>
  <sheetViews>
    <sheetView workbookViewId="0">
      <selection activeCell="E13" sqref="E13"/>
    </sheetView>
  </sheetViews>
  <sheetFormatPr defaultRowHeight="15" x14ac:dyDescent="0.25"/>
  <sheetData>
    <row r="1" spans="1:1" x14ac:dyDescent="0.25">
      <c r="A1" t="s">
        <v>181</v>
      </c>
    </row>
    <row r="2" spans="1:1" x14ac:dyDescent="0.25">
      <c r="A2" t="s">
        <v>261</v>
      </c>
    </row>
    <row r="3" spans="1:1" x14ac:dyDescent="0.25">
      <c r="A3" t="s">
        <v>262</v>
      </c>
    </row>
    <row r="4" spans="1:1" x14ac:dyDescent="0.25">
      <c r="A4" t="s">
        <v>263</v>
      </c>
    </row>
    <row r="5" spans="1:1" x14ac:dyDescent="0.25">
      <c r="A5" t="s">
        <v>264</v>
      </c>
    </row>
    <row r="6" spans="1:1" x14ac:dyDescent="0.25">
      <c r="A6" t="s">
        <v>265</v>
      </c>
    </row>
    <row r="7" spans="1:1" x14ac:dyDescent="0.25">
      <c r="A7" t="s">
        <v>266</v>
      </c>
    </row>
    <row r="8" spans="1:1" x14ac:dyDescent="0.25">
      <c r="A8" t="s">
        <v>267</v>
      </c>
    </row>
    <row r="9" spans="1:1" x14ac:dyDescent="0.25">
      <c r="A9" t="s">
        <v>268</v>
      </c>
    </row>
    <row r="10" spans="1:1" x14ac:dyDescent="0.25">
      <c r="A10" t="s">
        <v>269</v>
      </c>
    </row>
    <row r="11" spans="1:1" x14ac:dyDescent="0.25">
      <c r="A11" t="s">
        <v>270</v>
      </c>
    </row>
    <row r="12" spans="1:1" x14ac:dyDescent="0.25">
      <c r="A12" t="s">
        <v>271</v>
      </c>
    </row>
    <row r="13" spans="1:1" x14ac:dyDescent="0.25">
      <c r="A13" t="s">
        <v>272</v>
      </c>
    </row>
    <row r="14" spans="1:1" x14ac:dyDescent="0.25">
      <c r="A14" t="s">
        <v>273</v>
      </c>
    </row>
    <row r="15" spans="1:1" x14ac:dyDescent="0.25">
      <c r="A15" t="s">
        <v>274</v>
      </c>
    </row>
    <row r="16" spans="1:1" x14ac:dyDescent="0.25">
      <c r="A16" t="s">
        <v>275</v>
      </c>
    </row>
    <row r="17" spans="1:1" x14ac:dyDescent="0.25">
      <c r="A17" t="s">
        <v>276</v>
      </c>
    </row>
    <row r="18" spans="1:1" x14ac:dyDescent="0.25">
      <c r="A18" t="s">
        <v>277</v>
      </c>
    </row>
    <row r="19" spans="1:1" x14ac:dyDescent="0.25">
      <c r="A19" t="s">
        <v>278</v>
      </c>
    </row>
    <row r="20" spans="1:1" x14ac:dyDescent="0.25">
      <c r="A20" t="s">
        <v>279</v>
      </c>
    </row>
    <row r="21" spans="1:1" x14ac:dyDescent="0.25">
      <c r="A21" t="s">
        <v>280</v>
      </c>
    </row>
    <row r="22" spans="1:1" x14ac:dyDescent="0.25">
      <c r="A22" t="s">
        <v>281</v>
      </c>
    </row>
    <row r="23" spans="1:1" x14ac:dyDescent="0.25">
      <c r="A23" t="s">
        <v>282</v>
      </c>
    </row>
    <row r="24" spans="1:1" x14ac:dyDescent="0.25">
      <c r="A24" t="s">
        <v>283</v>
      </c>
    </row>
    <row r="25" spans="1:1" x14ac:dyDescent="0.25">
      <c r="A25" t="s">
        <v>191</v>
      </c>
    </row>
    <row r="26" spans="1:1" x14ac:dyDescent="0.25">
      <c r="A26" t="s">
        <v>192</v>
      </c>
    </row>
    <row r="27" spans="1:1" x14ac:dyDescent="0.25">
      <c r="A27" t="s">
        <v>193</v>
      </c>
    </row>
    <row r="28" spans="1:1" x14ac:dyDescent="0.25">
      <c r="A28" t="s">
        <v>201</v>
      </c>
    </row>
    <row r="29" spans="1:1" x14ac:dyDescent="0.25">
      <c r="A29" t="s">
        <v>202</v>
      </c>
    </row>
    <row r="30" spans="1:1" x14ac:dyDescent="0.25">
      <c r="A30" t="s">
        <v>284</v>
      </c>
    </row>
    <row r="31" spans="1:1" x14ac:dyDescent="0.25">
      <c r="A31" t="s">
        <v>285</v>
      </c>
    </row>
    <row r="32" spans="1:1" x14ac:dyDescent="0.25">
      <c r="A32" t="s">
        <v>286</v>
      </c>
    </row>
    <row r="33" spans="1:1" x14ac:dyDescent="0.25">
      <c r="A33" t="s">
        <v>287</v>
      </c>
    </row>
    <row r="34" spans="1:1" x14ac:dyDescent="0.25">
      <c r="A34" t="s">
        <v>194</v>
      </c>
    </row>
    <row r="35" spans="1:1" x14ac:dyDescent="0.25">
      <c r="A35" t="s">
        <v>288</v>
      </c>
    </row>
    <row r="36" spans="1:1" x14ac:dyDescent="0.25">
      <c r="A36" t="s">
        <v>289</v>
      </c>
    </row>
    <row r="37" spans="1:1" x14ac:dyDescent="0.25">
      <c r="A37" t="s">
        <v>290</v>
      </c>
    </row>
    <row r="38" spans="1:1" x14ac:dyDescent="0.25">
      <c r="A38" t="s">
        <v>291</v>
      </c>
    </row>
    <row r="39" spans="1:1" x14ac:dyDescent="0.25">
      <c r="A39" t="s">
        <v>292</v>
      </c>
    </row>
    <row r="40" spans="1:1" x14ac:dyDescent="0.25">
      <c r="A40" t="s">
        <v>293</v>
      </c>
    </row>
    <row r="41" spans="1:1" x14ac:dyDescent="0.25">
      <c r="A41" t="s">
        <v>294</v>
      </c>
    </row>
    <row r="42" spans="1:1" x14ac:dyDescent="0.25">
      <c r="A42" t="s">
        <v>295</v>
      </c>
    </row>
    <row r="43" spans="1:1" x14ac:dyDescent="0.25">
      <c r="A43" t="s">
        <v>296</v>
      </c>
    </row>
    <row r="44" spans="1:1" x14ac:dyDescent="0.25">
      <c r="A44" t="s">
        <v>297</v>
      </c>
    </row>
    <row r="45" spans="1:1" x14ac:dyDescent="0.25">
      <c r="A45" t="s">
        <v>298</v>
      </c>
    </row>
    <row r="46" spans="1:1" x14ac:dyDescent="0.25">
      <c r="A46" t="s">
        <v>299</v>
      </c>
    </row>
    <row r="47" spans="1:1" x14ac:dyDescent="0.25">
      <c r="A47" t="s">
        <v>300</v>
      </c>
    </row>
    <row r="48" spans="1:1" x14ac:dyDescent="0.25">
      <c r="A48" t="s">
        <v>301</v>
      </c>
    </row>
  </sheetData>
  <autoFilter ref="A1:A4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45"/>
  <sheetViews>
    <sheetView workbookViewId="0">
      <selection activeCell="D26" sqref="D26:E26"/>
    </sheetView>
  </sheetViews>
  <sheetFormatPr defaultRowHeight="15" x14ac:dyDescent="0.25"/>
  <cols>
    <col min="3" max="3" width="22.42578125" customWidth="1"/>
    <col min="5" max="5" width="15" customWidth="1"/>
    <col min="6" max="6" width="12.7109375" style="11" customWidth="1"/>
    <col min="8" max="8" width="16.5703125" style="1" customWidth="1"/>
    <col min="9" max="9" width="9.140625" style="1" customWidth="1"/>
    <col min="11" max="11" width="12" customWidth="1"/>
    <col min="22" max="22" width="13.7109375" customWidth="1"/>
  </cols>
  <sheetData>
    <row r="1" spans="1:22" ht="28.9" customHeight="1" x14ac:dyDescent="0.25">
      <c r="A1" s="9" t="s">
        <v>110</v>
      </c>
      <c r="B1" s="9" t="s">
        <v>320</v>
      </c>
      <c r="C1" s="9" t="s">
        <v>106</v>
      </c>
      <c r="D1" s="9" t="s">
        <v>31</v>
      </c>
      <c r="E1" s="9" t="s">
        <v>330</v>
      </c>
      <c r="F1" s="10" t="s">
        <v>381</v>
      </c>
      <c r="H1" s="30" t="s">
        <v>310</v>
      </c>
      <c r="I1" s="30" t="s">
        <v>121</v>
      </c>
      <c r="J1" s="14" t="s">
        <v>315</v>
      </c>
      <c r="K1" s="14" t="s">
        <v>140</v>
      </c>
      <c r="L1" s="14" t="s">
        <v>149</v>
      </c>
      <c r="M1" s="14" t="s">
        <v>302</v>
      </c>
      <c r="N1" s="31" t="s">
        <v>158</v>
      </c>
      <c r="O1" s="32" t="s">
        <v>132</v>
      </c>
      <c r="P1" s="32" t="s">
        <v>135</v>
      </c>
      <c r="Q1" s="32" t="s">
        <v>306</v>
      </c>
      <c r="R1" s="32" t="s">
        <v>314</v>
      </c>
      <c r="S1" s="32" t="s">
        <v>147</v>
      </c>
      <c r="T1" s="14" t="s">
        <v>143</v>
      </c>
      <c r="U1" s="33"/>
      <c r="V1" s="45" t="s">
        <v>344</v>
      </c>
    </row>
    <row r="2" spans="1:22" ht="28.9" customHeight="1" x14ac:dyDescent="0.25">
      <c r="A2" t="s">
        <v>318</v>
      </c>
      <c r="B2" t="s">
        <v>321</v>
      </c>
      <c r="C2" s="34" t="s">
        <v>310</v>
      </c>
      <c r="D2" t="s">
        <v>32</v>
      </c>
      <c r="E2" t="s">
        <v>123</v>
      </c>
      <c r="F2" s="11" t="s">
        <v>171</v>
      </c>
      <c r="H2" s="29" t="s">
        <v>311</v>
      </c>
      <c r="I2" s="29" t="s">
        <v>131</v>
      </c>
      <c r="J2" s="13" t="s">
        <v>131</v>
      </c>
      <c r="K2" s="13" t="s">
        <v>141</v>
      </c>
      <c r="L2" s="13" t="s">
        <v>325</v>
      </c>
      <c r="M2" s="13" t="s">
        <v>303</v>
      </c>
      <c r="N2" s="33" t="s">
        <v>136</v>
      </c>
      <c r="O2" s="33" t="s">
        <v>157</v>
      </c>
      <c r="P2" s="33" t="s">
        <v>136</v>
      </c>
      <c r="Q2" s="33"/>
      <c r="R2" s="33" t="s">
        <v>307</v>
      </c>
      <c r="S2" s="33" t="s">
        <v>307</v>
      </c>
      <c r="T2" s="13" t="s">
        <v>136</v>
      </c>
      <c r="U2" s="33"/>
      <c r="V2" s="46" t="s">
        <v>345</v>
      </c>
    </row>
    <row r="3" spans="1:22" ht="28.9" customHeight="1" x14ac:dyDescent="0.25">
      <c r="A3" t="s">
        <v>134</v>
      </c>
      <c r="B3" t="s">
        <v>123</v>
      </c>
      <c r="C3" t="s">
        <v>121</v>
      </c>
      <c r="D3" t="s">
        <v>33</v>
      </c>
      <c r="E3" t="s">
        <v>131</v>
      </c>
      <c r="F3" s="11" t="s">
        <v>34</v>
      </c>
      <c r="H3" s="29" t="s">
        <v>312</v>
      </c>
      <c r="I3" s="29" t="s">
        <v>122</v>
      </c>
      <c r="J3" s="13" t="s">
        <v>316</v>
      </c>
      <c r="K3" s="13"/>
      <c r="L3" s="13" t="s">
        <v>151</v>
      </c>
      <c r="M3" s="13" t="s">
        <v>304</v>
      </c>
      <c r="N3" s="33" t="s">
        <v>305</v>
      </c>
      <c r="O3" s="33" t="s">
        <v>324</v>
      </c>
      <c r="P3" s="33" t="s">
        <v>313</v>
      </c>
      <c r="Q3" s="33"/>
      <c r="R3" s="33" t="s">
        <v>308</v>
      </c>
      <c r="S3" s="33" t="s">
        <v>136</v>
      </c>
      <c r="T3" s="13" t="s">
        <v>305</v>
      </c>
      <c r="U3" s="33"/>
      <c r="V3" s="47" t="s">
        <v>346</v>
      </c>
    </row>
    <row r="4" spans="1:22" ht="43.15" customHeight="1" x14ac:dyDescent="0.25">
      <c r="A4" t="s">
        <v>142</v>
      </c>
      <c r="B4" t="s">
        <v>35</v>
      </c>
      <c r="C4" t="s">
        <v>315</v>
      </c>
      <c r="E4" t="s">
        <v>331</v>
      </c>
      <c r="F4" s="11" t="s">
        <v>36</v>
      </c>
      <c r="I4" s="29" t="s">
        <v>124</v>
      </c>
      <c r="J4" s="13" t="s">
        <v>317</v>
      </c>
      <c r="K4" s="13"/>
      <c r="L4" s="13" t="s">
        <v>150</v>
      </c>
      <c r="M4" s="13"/>
      <c r="N4" s="13"/>
      <c r="O4" s="33" t="s">
        <v>156</v>
      </c>
      <c r="P4" s="13"/>
      <c r="Q4" s="33"/>
      <c r="R4" s="33"/>
      <c r="S4" s="33" t="s">
        <v>308</v>
      </c>
      <c r="T4" s="13" t="s">
        <v>309</v>
      </c>
      <c r="U4" s="33"/>
      <c r="V4" s="47" t="s">
        <v>347</v>
      </c>
    </row>
    <row r="5" spans="1:22" ht="28.9" customHeight="1" x14ac:dyDescent="0.25">
      <c r="A5" t="s">
        <v>319</v>
      </c>
      <c r="B5" s="34" t="s">
        <v>137</v>
      </c>
      <c r="C5" t="s">
        <v>140</v>
      </c>
      <c r="E5" t="s">
        <v>332</v>
      </c>
      <c r="F5" s="11" t="s">
        <v>37</v>
      </c>
      <c r="I5" s="29" t="s">
        <v>338</v>
      </c>
      <c r="J5" s="13"/>
      <c r="K5" s="13"/>
      <c r="L5" s="13" t="s">
        <v>326</v>
      </c>
      <c r="M5" s="13"/>
      <c r="N5" s="13"/>
      <c r="O5" s="33" t="s">
        <v>155</v>
      </c>
      <c r="P5" s="13"/>
      <c r="Q5" s="13"/>
      <c r="R5" s="33"/>
      <c r="S5" s="33"/>
      <c r="T5" s="33"/>
      <c r="U5" s="33"/>
      <c r="V5" s="47" t="s">
        <v>348</v>
      </c>
    </row>
    <row r="6" spans="1:22" ht="43.15" customHeight="1" x14ac:dyDescent="0.25">
      <c r="B6" s="34" t="s">
        <v>322</v>
      </c>
      <c r="C6" t="s">
        <v>149</v>
      </c>
      <c r="E6" t="s">
        <v>333</v>
      </c>
      <c r="F6" s="11" t="s">
        <v>12</v>
      </c>
      <c r="I6" s="29" t="s">
        <v>339</v>
      </c>
      <c r="J6" s="13"/>
      <c r="K6" s="13"/>
      <c r="L6" s="13" t="s">
        <v>327</v>
      </c>
      <c r="M6" s="13"/>
      <c r="N6" s="13"/>
      <c r="O6" s="33" t="s">
        <v>144</v>
      </c>
      <c r="P6" s="13"/>
      <c r="Q6" s="13"/>
      <c r="R6" s="33"/>
      <c r="S6" s="33"/>
      <c r="T6" s="33"/>
      <c r="U6" s="33"/>
      <c r="V6" s="47" t="s">
        <v>349</v>
      </c>
    </row>
    <row r="7" spans="1:22" ht="43.15" customHeight="1" x14ac:dyDescent="0.25">
      <c r="B7" t="s">
        <v>323</v>
      </c>
      <c r="C7" t="s">
        <v>302</v>
      </c>
      <c r="E7" t="s">
        <v>334</v>
      </c>
      <c r="F7" s="11" t="s">
        <v>17</v>
      </c>
      <c r="I7" s="29" t="s">
        <v>340</v>
      </c>
      <c r="J7" s="13"/>
      <c r="K7" s="13"/>
      <c r="L7" s="13" t="s">
        <v>328</v>
      </c>
      <c r="M7" s="13"/>
      <c r="N7" s="13"/>
      <c r="O7" s="33" t="s">
        <v>133</v>
      </c>
      <c r="P7" s="13"/>
      <c r="Q7" s="13"/>
      <c r="R7" s="33"/>
      <c r="S7" s="33"/>
      <c r="T7" s="33"/>
      <c r="U7" s="33"/>
      <c r="V7" s="47" t="s">
        <v>350</v>
      </c>
    </row>
    <row r="8" spans="1:22" ht="41.45" customHeight="1" x14ac:dyDescent="0.25">
      <c r="C8" t="s">
        <v>158</v>
      </c>
      <c r="E8" t="s">
        <v>38</v>
      </c>
      <c r="F8" s="11" t="s">
        <v>39</v>
      </c>
      <c r="I8" s="29" t="s">
        <v>341</v>
      </c>
      <c r="J8" s="33"/>
      <c r="K8" s="33"/>
      <c r="L8" s="13" t="s">
        <v>329</v>
      </c>
      <c r="M8" s="33"/>
      <c r="N8" s="33"/>
      <c r="O8" s="33"/>
      <c r="P8" s="33"/>
      <c r="Q8" s="33"/>
      <c r="R8" s="33"/>
      <c r="S8" s="33"/>
      <c r="T8" s="33"/>
      <c r="U8" s="33"/>
      <c r="V8" s="47" t="s">
        <v>351</v>
      </c>
    </row>
    <row r="9" spans="1:22" ht="43.15" customHeight="1" x14ac:dyDescent="0.25">
      <c r="C9" t="s">
        <v>132</v>
      </c>
      <c r="E9" t="s">
        <v>335</v>
      </c>
      <c r="F9" s="11" t="s">
        <v>40</v>
      </c>
      <c r="I9" s="29" t="s">
        <v>342</v>
      </c>
      <c r="L9" s="13" t="s">
        <v>136</v>
      </c>
      <c r="V9" s="47" t="s">
        <v>352</v>
      </c>
    </row>
    <row r="10" spans="1:22" ht="28.9" customHeight="1" x14ac:dyDescent="0.25">
      <c r="C10" t="s">
        <v>135</v>
      </c>
      <c r="E10" t="s">
        <v>336</v>
      </c>
      <c r="F10" s="11" t="s">
        <v>41</v>
      </c>
      <c r="I10" s="29" t="s">
        <v>343</v>
      </c>
      <c r="L10" s="13" t="s">
        <v>153</v>
      </c>
      <c r="V10" s="47" t="s">
        <v>353</v>
      </c>
    </row>
    <row r="11" spans="1:22" ht="28.9" customHeight="1" x14ac:dyDescent="0.25">
      <c r="C11" t="s">
        <v>306</v>
      </c>
      <c r="E11" t="s">
        <v>337</v>
      </c>
      <c r="F11" s="11" t="s">
        <v>42</v>
      </c>
      <c r="I11" s="29" t="s">
        <v>326</v>
      </c>
      <c r="V11" s="47" t="s">
        <v>354</v>
      </c>
    </row>
    <row r="12" spans="1:22" x14ac:dyDescent="0.25">
      <c r="C12" t="s">
        <v>314</v>
      </c>
      <c r="F12" s="11" t="s">
        <v>16</v>
      </c>
      <c r="V12" s="47" t="s">
        <v>355</v>
      </c>
    </row>
    <row r="13" spans="1:22" x14ac:dyDescent="0.25">
      <c r="C13" t="s">
        <v>147</v>
      </c>
      <c r="F13" s="11" t="s">
        <v>43</v>
      </c>
      <c r="V13" s="47" t="s">
        <v>356</v>
      </c>
    </row>
    <row r="14" spans="1:22" x14ac:dyDescent="0.25">
      <c r="C14" t="s">
        <v>143</v>
      </c>
      <c r="F14" s="11" t="s">
        <v>44</v>
      </c>
      <c r="V14" s="47" t="s">
        <v>357</v>
      </c>
    </row>
    <row r="15" spans="1:22" x14ac:dyDescent="0.25">
      <c r="F15" s="11" t="s">
        <v>45</v>
      </c>
      <c r="V15" s="47" t="s">
        <v>358</v>
      </c>
    </row>
    <row r="16" spans="1:22" x14ac:dyDescent="0.25">
      <c r="C16" s="9"/>
      <c r="F16" s="11" t="s">
        <v>46</v>
      </c>
      <c r="V16" s="47" t="s">
        <v>359</v>
      </c>
    </row>
    <row r="17" spans="6:22" x14ac:dyDescent="0.25">
      <c r="F17" s="11" t="s">
        <v>47</v>
      </c>
      <c r="V17" s="47" t="s">
        <v>360</v>
      </c>
    </row>
    <row r="18" spans="6:22" x14ac:dyDescent="0.25">
      <c r="F18" s="11" t="s">
        <v>48</v>
      </c>
      <c r="V18" s="47" t="s">
        <v>361</v>
      </c>
    </row>
    <row r="19" spans="6:22" x14ac:dyDescent="0.25">
      <c r="F19" s="11" t="s">
        <v>49</v>
      </c>
      <c r="V19" s="47" t="s">
        <v>362</v>
      </c>
    </row>
    <row r="20" spans="6:22" x14ac:dyDescent="0.25">
      <c r="F20" s="11" t="s">
        <v>50</v>
      </c>
      <c r="V20" s="47" t="s">
        <v>363</v>
      </c>
    </row>
    <row r="21" spans="6:22" x14ac:dyDescent="0.25">
      <c r="F21" s="11" t="s">
        <v>51</v>
      </c>
      <c r="V21" s="47" t="s">
        <v>364</v>
      </c>
    </row>
    <row r="22" spans="6:22" x14ac:dyDescent="0.25">
      <c r="F22" s="11" t="s">
        <v>52</v>
      </c>
      <c r="V22" s="47" t="s">
        <v>365</v>
      </c>
    </row>
    <row r="23" spans="6:22" x14ac:dyDescent="0.25">
      <c r="F23" s="11" t="s">
        <v>53</v>
      </c>
      <c r="V23" s="47" t="s">
        <v>366</v>
      </c>
    </row>
    <row r="24" spans="6:22" x14ac:dyDescent="0.25">
      <c r="F24" s="11" t="s">
        <v>54</v>
      </c>
      <c r="V24" s="47" t="s">
        <v>367</v>
      </c>
    </row>
    <row r="25" spans="6:22" x14ac:dyDescent="0.25">
      <c r="F25" s="11" t="s">
        <v>55</v>
      </c>
      <c r="V25" s="47" t="s">
        <v>368</v>
      </c>
    </row>
    <row r="26" spans="6:22" x14ac:dyDescent="0.25">
      <c r="F26" s="64">
        <v>42770</v>
      </c>
      <c r="V26" s="47" t="s">
        <v>369</v>
      </c>
    </row>
    <row r="27" spans="6:22" x14ac:dyDescent="0.25">
      <c r="F27" s="65">
        <v>38753</v>
      </c>
      <c r="V27" s="47" t="s">
        <v>370</v>
      </c>
    </row>
    <row r="28" spans="6:22" x14ac:dyDescent="0.25">
      <c r="F28" s="64">
        <v>42773</v>
      </c>
      <c r="V28" s="47" t="s">
        <v>371</v>
      </c>
    </row>
    <row r="29" spans="6:22" x14ac:dyDescent="0.25">
      <c r="F29" s="11" t="s">
        <v>56</v>
      </c>
      <c r="V29" s="47" t="s">
        <v>372</v>
      </c>
    </row>
    <row r="30" spans="6:22" x14ac:dyDescent="0.25">
      <c r="F30" s="11" t="s">
        <v>57</v>
      </c>
      <c r="V30" s="47" t="s">
        <v>373</v>
      </c>
    </row>
    <row r="31" spans="6:22" x14ac:dyDescent="0.25">
      <c r="F31" s="11" t="s">
        <v>382</v>
      </c>
      <c r="V31" s="47" t="s">
        <v>374</v>
      </c>
    </row>
    <row r="32" spans="6:22" x14ac:dyDescent="0.25">
      <c r="F32" s="11" t="s">
        <v>383</v>
      </c>
      <c r="V32" s="47" t="s">
        <v>375</v>
      </c>
    </row>
    <row r="33" spans="6:22" x14ac:dyDescent="0.25">
      <c r="F33" s="11" t="s">
        <v>58</v>
      </c>
      <c r="V33" s="47" t="s">
        <v>261</v>
      </c>
    </row>
    <row r="34" spans="6:22" x14ac:dyDescent="0.25">
      <c r="F34" s="11" t="s">
        <v>59</v>
      </c>
      <c r="V34" s="47" t="s">
        <v>271</v>
      </c>
    </row>
    <row r="35" spans="6:22" x14ac:dyDescent="0.25">
      <c r="F35" s="11" t="s">
        <v>60</v>
      </c>
      <c r="V35" s="47" t="s">
        <v>376</v>
      </c>
    </row>
    <row r="36" spans="6:22" x14ac:dyDescent="0.25">
      <c r="F36" s="11" t="s">
        <v>61</v>
      </c>
      <c r="V36" s="47" t="s">
        <v>377</v>
      </c>
    </row>
    <row r="37" spans="6:22" x14ac:dyDescent="0.25">
      <c r="F37" s="11" t="s">
        <v>62</v>
      </c>
      <c r="V37" s="47" t="s">
        <v>378</v>
      </c>
    </row>
    <row r="38" spans="6:22" x14ac:dyDescent="0.25">
      <c r="F38" s="11" t="s">
        <v>63</v>
      </c>
      <c r="V38" s="47" t="s">
        <v>379</v>
      </c>
    </row>
    <row r="39" spans="6:22" x14ac:dyDescent="0.25">
      <c r="F39" s="11" t="s">
        <v>64</v>
      </c>
      <c r="V39" s="47" t="s">
        <v>380</v>
      </c>
    </row>
    <row r="40" spans="6:22" x14ac:dyDescent="0.25">
      <c r="F40" s="11" t="s">
        <v>65</v>
      </c>
    </row>
    <row r="41" spans="6:22" x14ac:dyDescent="0.25">
      <c r="F41" s="11" t="s">
        <v>66</v>
      </c>
    </row>
    <row r="42" spans="6:22" x14ac:dyDescent="0.25">
      <c r="F42" s="11" t="s">
        <v>67</v>
      </c>
    </row>
    <row r="43" spans="6:22" x14ac:dyDescent="0.25">
      <c r="F43" s="11" t="s">
        <v>68</v>
      </c>
    </row>
    <row r="44" spans="6:22" x14ac:dyDescent="0.25">
      <c r="F44" s="11" t="s">
        <v>69</v>
      </c>
    </row>
    <row r="45" spans="6:22" x14ac:dyDescent="0.25">
      <c r="F45" s="11" t="s">
        <v>70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Instructions</vt:lpstr>
      <vt:lpstr>Styles</vt:lpstr>
      <vt:lpstr>Colors</vt:lpstr>
      <vt:lpstr>Sheet1</vt:lpstr>
      <vt:lpstr>Lists</vt:lpstr>
      <vt:lpstr>Accessories</vt:lpstr>
      <vt:lpstr>Bags</vt:lpstr>
      <vt:lpstr>Bottoms</vt:lpstr>
      <vt:lpstr>Category</vt:lpstr>
      <vt:lpstr>Color_Family</vt:lpstr>
      <vt:lpstr>Fleece</vt:lpstr>
      <vt:lpstr>GarmentFit</vt:lpstr>
      <vt:lpstr>Gender</vt:lpstr>
      <vt:lpstr>Hats</vt:lpstr>
      <vt:lpstr>Kids</vt:lpstr>
      <vt:lpstr>Knits_Layering</vt:lpstr>
      <vt:lpstr>Outerwear</vt:lpstr>
      <vt:lpstr>Polos</vt:lpstr>
      <vt:lpstr>Colors!Print_Area</vt:lpstr>
      <vt:lpstr>Instructions!Print_Area</vt:lpstr>
      <vt:lpstr>SizeRange</vt:lpstr>
      <vt:lpstr>Status</vt:lpstr>
      <vt:lpstr>SubCategories</vt:lpstr>
      <vt:lpstr>Sweaters</vt:lpstr>
      <vt:lpstr>Sweatshirts</vt:lpstr>
      <vt:lpstr>T_Shirts</vt:lpstr>
      <vt:lpstr>ubCategories</vt:lpstr>
      <vt:lpstr>Wovens</vt:lpstr>
      <vt:lpstr>YN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fteffer</dc:creator>
  <cp:lastModifiedBy>Matt Schwartz</cp:lastModifiedBy>
  <dcterms:created xsi:type="dcterms:W3CDTF">2016-02-22T18:59:04Z</dcterms:created>
  <dcterms:modified xsi:type="dcterms:W3CDTF">2018-05-29T15:17:02Z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f68a2464-69ea-4d41-bf7c-85c7b93d1900</vt:lpwstr>
  </property>
</Properties>
</file>