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M:\Corporate\Merchandising-Purchasing-Marketing\2018 T&amp;R FALL PLANNING\COLUMBIA\"/>
    </mc:Choice>
  </mc:AlternateContent>
  <bookViews>
    <workbookView xWindow="0" yWindow="0" windowWidth="28800" windowHeight="12435" activeTab="1"/>
  </bookViews>
  <sheets>
    <sheet name="Instructions" sheetId="3" r:id="rId1"/>
    <sheet name="Styles" sheetId="2" r:id="rId2"/>
    <sheet name="Colors" sheetId="1" r:id="rId3"/>
    <sheet name="Lists" sheetId="4" state="hidden" r:id="rId4"/>
  </sheets>
  <definedNames>
    <definedName name="_xlnm._FilterDatabase" localSheetId="2" hidden="1">Colors!$A$1:$T$93</definedName>
    <definedName name="_xlnm._FilterDatabase" localSheetId="1" hidden="1">Styles!$A$1:$S$27</definedName>
    <definedName name="Accessories">Lists!$H$2:$H$3</definedName>
    <definedName name="Bags">Lists!$I$2:$I$11</definedName>
    <definedName name="Bottoms">Lists!$J$2:$J$4</definedName>
    <definedName name="Category">Lists!$C$1:$C$14</definedName>
    <definedName name="Color_Family">Lists!$V$2:$V$39</definedName>
    <definedName name="Fleece">Lists!$K$2</definedName>
    <definedName name="GarmentFit">Lists!$E$1:$E$11</definedName>
    <definedName name="Gender">Lists!$A$1:$A$5</definedName>
    <definedName name="Hats">Lists!$L$2:$L$10</definedName>
    <definedName name="Kids">Lists!$M$2:$M$3</definedName>
    <definedName name="Knits_Layering">Lists!$N$2:$N$3</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Outerwear">Lists!$O$2:$O$8</definedName>
    <definedName name="Polos">Lists!$P$2:$P$3</definedName>
    <definedName name="_xlnm.Print_Area" localSheetId="0">Instructions!$A$1:$V$60</definedName>
    <definedName name="SizeRange">Lists!$F$1:$F$47</definedName>
    <definedName name="Status">Lists!$B$1:$B$6</definedName>
    <definedName name="SubCategories">Lists!$C$16:$C$31</definedName>
    <definedName name="Sweaters">Lists!$Q$2:$Q$3</definedName>
    <definedName name="Sweatshirts">Lists!$R$2:$R$3</definedName>
    <definedName name="T_Shirts">Lists!$S$2:$S$4</definedName>
    <definedName name="ubCategories">Lists!$C$17:$C$31</definedName>
    <definedName name="Wovens">Lists!$T$2:$T$4</definedName>
    <definedName name="YN">Lists!$D$1:$D$3</definedName>
  </definedNames>
  <calcPr calcId="152511"/>
</workbook>
</file>

<file path=xl/calcChain.xml><?xml version="1.0" encoding="utf-8"?>
<calcChain xmlns="http://schemas.openxmlformats.org/spreadsheetml/2006/main">
  <c r="B84" i="1" l="1"/>
  <c r="B83" i="1"/>
  <c r="A83" i="1"/>
  <c r="B82" i="1"/>
  <c r="A82" i="1"/>
  <c r="B81" i="1"/>
  <c r="A81" i="1"/>
  <c r="B80" i="1"/>
  <c r="B79" i="1"/>
  <c r="B78" i="1"/>
  <c r="B77" i="1"/>
  <c r="A80" i="1"/>
  <c r="A79" i="1"/>
  <c r="A78" i="1"/>
  <c r="A77" i="1"/>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5" i="1"/>
  <c r="E36" i="1"/>
  <c r="E37" i="1"/>
  <c r="E38"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5" i="1"/>
  <c r="D36" i="1"/>
  <c r="D37" i="1"/>
  <c r="D38"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5" i="1"/>
  <c r="B36" i="1"/>
  <c r="B37" i="1"/>
  <c r="B38"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5" i="1"/>
  <c r="A36" i="1"/>
  <c r="A37" i="1"/>
  <c r="A38"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O2" i="1" l="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5" i="1"/>
  <c r="O36" i="1"/>
  <c r="O37" i="1"/>
  <c r="O38"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A2" i="1"/>
  <c r="O93" i="1" l="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5" i="1"/>
  <c r="L36" i="1"/>
  <c r="L37" i="1"/>
  <c r="L38"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93" i="1" l="1"/>
  <c r="E2" i="1"/>
  <c r="D2" i="1" l="1"/>
  <c r="B2" i="1"/>
</calcChain>
</file>

<file path=xl/sharedStrings.xml><?xml version="1.0" encoding="utf-8"?>
<sst xmlns="http://schemas.openxmlformats.org/spreadsheetml/2006/main" count="1166" uniqueCount="340">
  <si>
    <t>Category</t>
  </si>
  <si>
    <t>Brand</t>
  </si>
  <si>
    <t>Mill Style</t>
  </si>
  <si>
    <t>Style Description</t>
  </si>
  <si>
    <t>Color Name</t>
  </si>
  <si>
    <t>Color Status U.S</t>
  </si>
  <si>
    <t>Color Status CDN</t>
  </si>
  <si>
    <t>Styles Tab</t>
  </si>
  <si>
    <t>-</t>
  </si>
  <si>
    <t>- Category Headings and Subs are as follows:</t>
  </si>
  <si>
    <t>Performance</t>
  </si>
  <si>
    <t>Poly &amp; Performance</t>
  </si>
  <si>
    <t>Interactive</t>
  </si>
  <si>
    <t>Fashion</t>
  </si>
  <si>
    <t>Toddlers</t>
  </si>
  <si>
    <t>Athletic</t>
  </si>
  <si>
    <t>Cotton &amp; Cotton Blends</t>
  </si>
  <si>
    <t>Dress</t>
  </si>
  <si>
    <t>Insulated</t>
  </si>
  <si>
    <t>Basics</t>
  </si>
  <si>
    <t>Casual</t>
  </si>
  <si>
    <t>3-in-1</t>
  </si>
  <si>
    <t>Soft Shell</t>
  </si>
  <si>
    <t>Midweight</t>
  </si>
  <si>
    <t>Lightweight</t>
  </si>
  <si>
    <t xml:space="preserve">*Note-if you add new styles on this tab, you must add the new styles on the other tabs as well. </t>
  </si>
  <si>
    <t>Colors Tab</t>
  </si>
  <si>
    <t>Important Notes:</t>
  </si>
  <si>
    <t>AB Style #</t>
  </si>
  <si>
    <t>Style Family</t>
  </si>
  <si>
    <t>Sub-Category</t>
  </si>
  <si>
    <t>US Status</t>
  </si>
  <si>
    <t>CDN Status</t>
  </si>
  <si>
    <t>Gender</t>
  </si>
  <si>
    <t>Main Style Attributes</t>
  </si>
  <si>
    <t>Sub-Attributes</t>
  </si>
  <si>
    <t>Earth Friendly</t>
  </si>
  <si>
    <t>Garment Fit</t>
  </si>
  <si>
    <t>Icons</t>
  </si>
  <si>
    <t>Description of Change (from previous publish date)</t>
  </si>
  <si>
    <t>Status</t>
  </si>
  <si>
    <t>YN</t>
  </si>
  <si>
    <t>GarmentFit</t>
  </si>
  <si>
    <t>SizeRange</t>
  </si>
  <si>
    <t>Adult</t>
  </si>
  <si>
    <t>Men's</t>
  </si>
  <si>
    <t>Ladies'</t>
  </si>
  <si>
    <t>Youth</t>
  </si>
  <si>
    <t>New</t>
  </si>
  <si>
    <t>Active</t>
  </si>
  <si>
    <t>Not Available</t>
  </si>
  <si>
    <t>Bags</t>
  </si>
  <si>
    <t>Bottoms</t>
  </si>
  <si>
    <t>Fleece</t>
  </si>
  <si>
    <t>Hats</t>
  </si>
  <si>
    <t>Kids</t>
  </si>
  <si>
    <t>Outerwear</t>
  </si>
  <si>
    <t>Polos</t>
  </si>
  <si>
    <t>Sweaters</t>
  </si>
  <si>
    <t>Wovens</t>
  </si>
  <si>
    <t>Y</t>
  </si>
  <si>
    <t>N</t>
  </si>
  <si>
    <t>Classic</t>
  </si>
  <si>
    <t>Junior</t>
  </si>
  <si>
    <t>Missy</t>
  </si>
  <si>
    <t>Modern</t>
  </si>
  <si>
    <t>N/A</t>
  </si>
  <si>
    <t>Perfect</t>
  </si>
  <si>
    <t>Relaxed</t>
  </si>
  <si>
    <t>Tall</t>
  </si>
  <si>
    <t>One Size</t>
  </si>
  <si>
    <t>S-L</t>
  </si>
  <si>
    <t>S-XL</t>
  </si>
  <si>
    <t>S-2XL</t>
  </si>
  <si>
    <t>S-3XL</t>
  </si>
  <si>
    <t>S-4XL</t>
  </si>
  <si>
    <t>S-5XL</t>
  </si>
  <si>
    <t>S-6XL</t>
  </si>
  <si>
    <t>XS-L</t>
  </si>
  <si>
    <t>XS-XL</t>
  </si>
  <si>
    <t>XS-2XL</t>
  </si>
  <si>
    <t>XS-3XL</t>
  </si>
  <si>
    <t>XS-4XL</t>
  </si>
  <si>
    <t>XS-5XL</t>
  </si>
  <si>
    <t>XS-6XL</t>
  </si>
  <si>
    <t>M-XL</t>
  </si>
  <si>
    <t>M-2XL</t>
  </si>
  <si>
    <t>M-3XL</t>
  </si>
  <si>
    <t>M-4XL</t>
  </si>
  <si>
    <t>M-5XL</t>
  </si>
  <si>
    <t>XXS-L</t>
  </si>
  <si>
    <t>XXS-XL</t>
  </si>
  <si>
    <t>XXS-2XL</t>
  </si>
  <si>
    <t>XXS-3XL</t>
  </si>
  <si>
    <t>2-4</t>
  </si>
  <si>
    <t>2-5/6</t>
  </si>
  <si>
    <t>2-7</t>
  </si>
  <si>
    <t>NB-18MOS</t>
  </si>
  <si>
    <t>NB-24MOS</t>
  </si>
  <si>
    <t>Newborn-18MOS</t>
  </si>
  <si>
    <t>Newborn-24MOS</t>
  </si>
  <si>
    <t>3MOS-18MOS</t>
  </si>
  <si>
    <t>6MOS-18MOS</t>
  </si>
  <si>
    <t>6MOS-24MOS</t>
  </si>
  <si>
    <t>3-6MOS-18-24MOS</t>
  </si>
  <si>
    <t>S/M-2XL/3XL</t>
  </si>
  <si>
    <t>S/M-L/XL</t>
  </si>
  <si>
    <t>LT-3XT</t>
  </si>
  <si>
    <t>XLT-3XT</t>
  </si>
  <si>
    <t>XLT-3XLT</t>
  </si>
  <si>
    <t>XS/S-L/XL</t>
  </si>
  <si>
    <t>XS/S-XL/2XL</t>
  </si>
  <si>
    <t>30-42</t>
  </si>
  <si>
    <t>36-48</t>
  </si>
  <si>
    <t>US Size Range</t>
  </si>
  <si>
    <t>CDN Size Range</t>
  </si>
  <si>
    <t>US Sku Count</t>
  </si>
  <si>
    <t>CDN Sku Count</t>
  </si>
  <si>
    <t>Group for Pricing</t>
  </si>
  <si>
    <t>PMS Code</t>
  </si>
  <si>
    <t>Description of Change</t>
  </si>
  <si>
    <t>US Size Count</t>
  </si>
  <si>
    <t>CDN Size Count</t>
  </si>
  <si>
    <t>US Sku total:</t>
  </si>
  <si>
    <t>CDN Sku total:</t>
  </si>
  <si>
    <t>Manual Entry</t>
  </si>
  <si>
    <t>This is an AB unique reference #</t>
  </si>
  <si>
    <t>Your reference number</t>
  </si>
  <si>
    <t>PURPOSE:</t>
  </si>
  <si>
    <t>Name or story grouping</t>
  </si>
  <si>
    <t>Manual Entry (optional)</t>
  </si>
  <si>
    <t>COLUMN:</t>
  </si>
  <si>
    <t>TYPE OF ENTRY:</t>
  </si>
  <si>
    <t xml:space="preserve">Brand </t>
  </si>
  <si>
    <t>AB Catalog Category</t>
  </si>
  <si>
    <t>AB Catalog Sub-Category</t>
  </si>
  <si>
    <t>Choose from Drop Down</t>
  </si>
  <si>
    <t>Status of Style for US Catalog</t>
  </si>
  <si>
    <t>Status of Style for Canadian Catalog</t>
  </si>
  <si>
    <t>Gender of Style</t>
  </si>
  <si>
    <t>Brief Style Description to appear in Catalog</t>
  </si>
  <si>
    <t>Bullets that describe selling features within a style/ family/within a gouping (only common bullets throughout all styles should appear in this column)</t>
  </si>
  <si>
    <t>Indicates styles using earth friendly technologies</t>
  </si>
  <si>
    <t>Describe the type of fit of garment</t>
  </si>
  <si>
    <t xml:space="preserve">Indicate Performance icons </t>
  </si>
  <si>
    <t>Please indicate any changes for carry over styles since last publication</t>
  </si>
  <si>
    <t>Categories and Subcategories:</t>
  </si>
  <si>
    <t>Status:</t>
  </si>
  <si>
    <r>
      <rPr>
        <b/>
        <sz val="10"/>
        <color theme="1"/>
        <rFont val="Calibri"/>
        <family val="2"/>
        <scheme val="minor"/>
      </rPr>
      <t xml:space="preserve">New </t>
    </r>
    <r>
      <rPr>
        <sz val="10"/>
        <color theme="1"/>
        <rFont val="Calibri"/>
        <family val="2"/>
        <scheme val="minor"/>
      </rPr>
      <t>= First time appearing in catalog</t>
    </r>
  </si>
  <si>
    <r>
      <rPr>
        <b/>
        <sz val="10"/>
        <color theme="1"/>
        <rFont val="Calibri"/>
        <family val="2"/>
        <scheme val="minor"/>
      </rPr>
      <t>Active</t>
    </r>
    <r>
      <rPr>
        <sz val="10"/>
        <color theme="1"/>
        <rFont val="Calibri"/>
        <family val="2"/>
        <scheme val="minor"/>
      </rPr>
      <t xml:space="preserve"> = ongoing replenishment</t>
    </r>
  </si>
  <si>
    <r>
      <rPr>
        <b/>
        <sz val="10"/>
        <color theme="1"/>
        <rFont val="Calibri"/>
        <family val="2"/>
        <scheme val="minor"/>
      </rPr>
      <t xml:space="preserve">DNR </t>
    </r>
    <r>
      <rPr>
        <sz val="10"/>
        <color theme="1"/>
        <rFont val="Calibri"/>
        <family val="2"/>
        <scheme val="minor"/>
      </rPr>
      <t>(Do Not Replenish) = AB terminology used to indicate a discontinued style, color, or size.  If vendor has a similar status this can be an option for use.</t>
    </r>
  </si>
  <si>
    <r>
      <rPr>
        <b/>
        <sz val="10"/>
        <color theme="1"/>
        <rFont val="Calibri"/>
        <family val="2"/>
        <scheme val="minor"/>
      </rPr>
      <t>Closeout</t>
    </r>
    <r>
      <rPr>
        <sz val="10"/>
        <color theme="1"/>
        <rFont val="Calibri"/>
        <family val="2"/>
        <scheme val="minor"/>
      </rPr>
      <t xml:space="preserve"> = AB terminology for clearance style, color or size. If vendor has a similar status this can be an option for use.</t>
    </r>
  </si>
  <si>
    <r>
      <rPr>
        <b/>
        <sz val="10"/>
        <color theme="1"/>
        <rFont val="Calibri"/>
        <family val="2"/>
        <scheme val="minor"/>
      </rPr>
      <t>Not Available</t>
    </r>
    <r>
      <rPr>
        <sz val="10"/>
        <color theme="1"/>
        <rFont val="Calibri"/>
        <family val="2"/>
        <scheme val="minor"/>
      </rPr>
      <t xml:space="preserve"> = Style, color or size is not available in market segment (U.S or Canada)</t>
    </r>
  </si>
  <si>
    <t>Style Description:</t>
  </si>
  <si>
    <t>Main Style Attributes:</t>
  </si>
  <si>
    <t>Step 1.</t>
  </si>
  <si>
    <t>Step 2.</t>
  </si>
  <si>
    <t>! ADD ALL COLORS PERTAINING TO STYLE.  NEXT ADD SIZE RANGE(drop-down), AND SIZE COUNT.  THIS WILL AUTOPOPULATE THE SKU COUNT COLUMN (U.S and Canada)</t>
  </si>
  <si>
    <t>V-Lookup from Style tab</t>
  </si>
  <si>
    <r>
      <t>Manual Entry</t>
    </r>
    <r>
      <rPr>
        <b/>
        <sz val="11"/>
        <color theme="1"/>
        <rFont val="Calibri"/>
        <family val="2"/>
        <scheme val="minor"/>
      </rPr>
      <t xml:space="preserve"> - this is the 1st step (referenced above)</t>
    </r>
  </si>
  <si>
    <t>Colorway Descripton (one row per colorway)</t>
  </si>
  <si>
    <t>Status of Color for US Catalog</t>
  </si>
  <si>
    <t>Status of Color for Canadian Catalog</t>
  </si>
  <si>
    <t>Size Offering of Style</t>
  </si>
  <si>
    <t>Number of Sizes of Style</t>
  </si>
  <si>
    <t>Autopopulate once color name and size count are added (as reference above)</t>
  </si>
  <si>
    <t>Number of sku's per color</t>
  </si>
  <si>
    <t xml:space="preserve">Pricing tiers per group </t>
  </si>
  <si>
    <t>Web color reference number</t>
  </si>
  <si>
    <t>Fabric color reference number</t>
  </si>
  <si>
    <t xml:space="preserve">Manual Entry </t>
  </si>
  <si>
    <t>!THE FIRST FIELD TO BE ENTERED SHOULD BE THE "AB STYLE #", ONCE THE STYLE NUMBER IS ADDED MANY FIELDS WILL AUTOPOPULATE (Category, Brand, Mill Style, Style Description).</t>
  </si>
  <si>
    <t xml:space="preserve">The V-Look up Columns in the Colors Tab are password protected along with the Sku Count columns (U.S and CDN).  </t>
  </si>
  <si>
    <t>Welcome to your new assortment sheet! Please reload all existing styles into the newly formatted "Styles" tab.  When adding styles, please be sure to fill out all of the information as you would want to see it printed in the catalog.</t>
  </si>
  <si>
    <t>Bullets that are unique to a particular style within a family or group (ie. princess seams for a ladies' version)</t>
  </si>
  <si>
    <t>Companion: Ladies'</t>
  </si>
  <si>
    <t>Companion: Tall</t>
  </si>
  <si>
    <t>Companion: Youth</t>
  </si>
  <si>
    <t>Loungewear</t>
  </si>
  <si>
    <t>Work Pants</t>
  </si>
  <si>
    <t>Accessories</t>
  </si>
  <si>
    <t>Aprons, Scarves, Headbands</t>
  </si>
  <si>
    <t>Flex Fit</t>
  </si>
  <si>
    <t>Structured</t>
  </si>
  <si>
    <t xml:space="preserve"> Unstructured</t>
  </si>
  <si>
    <t>Garment Dyed</t>
  </si>
  <si>
    <t>Trucker</t>
  </si>
  <si>
    <t>Cadets and Camo</t>
  </si>
  <si>
    <t>Knit Caps</t>
  </si>
  <si>
    <t>Tech Back Packs</t>
  </si>
  <si>
    <t>Cinch Sacks</t>
  </si>
  <si>
    <t>Messangers</t>
  </si>
  <si>
    <t>Briefcases &amp; Tablet Sleeves</t>
  </si>
  <si>
    <t>Blanket &amp; Towls</t>
  </si>
  <si>
    <t>Coolers &amp; Event Bags</t>
  </si>
  <si>
    <t>Poly Totes</t>
  </si>
  <si>
    <t>Boats and Canvas Totes</t>
  </si>
  <si>
    <t>Beverage Totes</t>
  </si>
  <si>
    <t>Infants</t>
  </si>
  <si>
    <t>Sunprotection &amp; Visors</t>
  </si>
  <si>
    <t>Sweatshirts</t>
  </si>
  <si>
    <t>Knits_Layering</t>
  </si>
  <si>
    <t>T_Shirts</t>
  </si>
  <si>
    <t>Companion: Ladies</t>
  </si>
  <si>
    <t>Indicates style number if applicable</t>
  </si>
  <si>
    <t>- Subcategories are conditional upon the Category chosen. Please choose a category to activate the Subcategory column.</t>
  </si>
  <si>
    <r>
      <rPr>
        <sz val="11"/>
        <color theme="1"/>
        <rFont val="Calibri"/>
        <family val="2"/>
        <scheme val="minor"/>
      </rPr>
      <t xml:space="preserve">Please be consistent with style names/descriptions, if you have the sub brand before the weight and fabric content on existing styles, please do the same for new styles; for example:  
</t>
    </r>
    <r>
      <rPr>
        <i/>
        <sz val="10"/>
        <color indexed="8"/>
        <rFont val="Calibri"/>
        <family val="2"/>
      </rPr>
      <t>Gildan DryBlend 9.3 oz., 50/50 Fleece Crew vs. Gildan 9.3 oz., 50/50 DryBlend Fleece Crew</t>
    </r>
  </si>
  <si>
    <r>
      <rPr>
        <sz val="11"/>
        <color theme="1"/>
        <rFont val="Calibri"/>
        <family val="2"/>
        <scheme val="minor"/>
      </rPr>
      <t xml:space="preserve"> Please list bullets in order, following these guidelines:
                  </t>
    </r>
    <r>
      <rPr>
        <i/>
        <sz val="10"/>
        <color indexed="8"/>
        <rFont val="Calibri"/>
        <family val="2"/>
      </rPr>
      <t xml:space="preserve"> </t>
    </r>
    <r>
      <rPr>
        <b/>
        <i/>
        <sz val="10"/>
        <color indexed="8"/>
        <rFont val="Calibri"/>
        <family val="2"/>
      </rPr>
      <t xml:space="preserve"> </t>
    </r>
    <r>
      <rPr>
        <sz val="11"/>
        <color theme="1"/>
        <rFont val="Calibri"/>
        <family val="2"/>
        <scheme val="minor"/>
      </rPr>
      <t xml:space="preserve">
   - Fabrication (EX: 100% cotton)
  - Performance Properties (EX: moisture-wicking)
  - Fit/Silhouette(EX: feminine silhouette, slim fit, unisex fit, etc.)
  - Garment features that apply to the entire garment (EX: double-needle stitching throughout)
  - Garment features from TOP to BOTTOM (hood, collar, tag, shoulders, placket, arms, sideseam, bottom hem for tops/waist, drawstring, tag, pockets, inseam, bottom hem for shorts)
  - Fabrication differences (EX: Athletic Heather is 90% cotton, 10% polyester)</t>
    </r>
  </si>
  <si>
    <t>*Note-to create line breaks between bullets (in the style attributes/sub attributes columns), use the alt+enter hot key combo.</t>
  </si>
  <si>
    <t>Color Family</t>
  </si>
  <si>
    <t>Light Reds</t>
  </si>
  <si>
    <t>Reds</t>
  </si>
  <si>
    <t>Dark Reds</t>
  </si>
  <si>
    <t>Light Oranges</t>
  </si>
  <si>
    <t>Oranges</t>
  </si>
  <si>
    <t>Dark Oranges</t>
  </si>
  <si>
    <t>Light Yellows</t>
  </si>
  <si>
    <t>Yellows</t>
  </si>
  <si>
    <t>Dark Yellows</t>
  </si>
  <si>
    <t>Light Greens</t>
  </si>
  <si>
    <t>Greens</t>
  </si>
  <si>
    <t>Dark Greens</t>
  </si>
  <si>
    <t>Light Teals</t>
  </si>
  <si>
    <t>Teals</t>
  </si>
  <si>
    <t>Dark Teals</t>
  </si>
  <si>
    <t>Light Blues</t>
  </si>
  <si>
    <t>Blues</t>
  </si>
  <si>
    <t>Dark Blues</t>
  </si>
  <si>
    <t>Light Purples</t>
  </si>
  <si>
    <t>Purples</t>
  </si>
  <si>
    <t>Dark Purples</t>
  </si>
  <si>
    <t>Light Pinks</t>
  </si>
  <si>
    <t>Pinks</t>
  </si>
  <si>
    <t>Dark Pinks</t>
  </si>
  <si>
    <t>Light Tans</t>
  </si>
  <si>
    <t>Tans</t>
  </si>
  <si>
    <t>Browns</t>
  </si>
  <si>
    <t>Dark Browns</t>
  </si>
  <si>
    <t>Light Greys</t>
  </si>
  <si>
    <t>Greys</t>
  </si>
  <si>
    <t>Dark Greys</t>
  </si>
  <si>
    <t>Black</t>
  </si>
  <si>
    <t>White</t>
  </si>
  <si>
    <t>Safety</t>
  </si>
  <si>
    <t>Tie-Dye</t>
  </si>
  <si>
    <t>Prints</t>
  </si>
  <si>
    <t>Plaids</t>
  </si>
  <si>
    <t>Camo</t>
  </si>
  <si>
    <t>Color_Family</t>
  </si>
  <si>
    <t>Hex. Code (Main Body)</t>
  </si>
  <si>
    <t>Hex. Code (Contrast)</t>
  </si>
  <si>
    <t>Broad description of Color for filtering purposes</t>
  </si>
  <si>
    <t>Columbia</t>
  </si>
  <si>
    <t>Men's Glennaker Lake™ Rain Jacket</t>
  </si>
  <si>
    <t>Men's Watertight™ II Jacket</t>
  </si>
  <si>
    <t>Ladies' Arcadia™ II Jacket</t>
  </si>
  <si>
    <t>Men's Steens Mountain™ Full-Zip Fleece</t>
  </si>
  <si>
    <t>Ladies' Kruser Ridge™ Soft Shell</t>
  </si>
  <si>
    <t>Men's Perfect Cast™ Polo</t>
  </si>
  <si>
    <t>Men's Crescent Valley 1/4-Zip Fleece</t>
  </si>
  <si>
    <t>Ladies' Crescent Valley 1/4-Zip Fleece</t>
  </si>
  <si>
    <t>Ladies' Benton Springs™ Full-Zip Fleece</t>
  </si>
  <si>
    <t>Men's Bahama™ II Short-Sleeve Shirt</t>
  </si>
  <si>
    <t>Men's Bahama™ II Long-Sleeve Shirt</t>
  </si>
  <si>
    <t>Men's Bonehead™ Short-Sleeve Shirt</t>
  </si>
  <si>
    <t>Men's Tamiami™ II Long-Sleeve Shirt</t>
  </si>
  <si>
    <t>Men's Tamiami™ II Short-Sleeve Shirt</t>
  </si>
  <si>
    <t>Ladies' Tamiami™ II Short-Sleeve Shirt</t>
  </si>
  <si>
    <t>Ladies' Tamiami™ II Long-Sleeve Shirt</t>
  </si>
  <si>
    <t>Ladies' Bahama™ Short-Sleeve Shirt</t>
  </si>
  <si>
    <t>Ladies' Bahama™ Long-Sleeve Shirt</t>
  </si>
  <si>
    <t>C1023</t>
  </si>
  <si>
    <t>Ladies' Benton Springs™ Vest</t>
  </si>
  <si>
    <t>C6044</t>
  </si>
  <si>
    <t>Men's Ascender™ Soft Shell</t>
  </si>
  <si>
    <t xml:space="preserve"> S-3XL </t>
  </si>
  <si>
    <t>Mill Drop</t>
  </si>
  <si>
    <t>AB Drop</t>
  </si>
  <si>
    <t>BLACK/ GRILL</t>
  </si>
  <si>
    <t>BLUE JAY/ NAVY</t>
  </si>
  <si>
    <t>BRT RED/ GRILL</t>
  </si>
  <si>
    <t>TUSK/ GRILL</t>
  </si>
  <si>
    <t>BLACK</t>
  </si>
  <si>
    <t>CHARCOAL HTHR</t>
  </si>
  <si>
    <t>COLLEGIATE NAVY</t>
  </si>
  <si>
    <t>GULF STREAM</t>
  </si>
  <si>
    <t>SAGE</t>
  </si>
  <si>
    <t>VIVID BLUE</t>
  </si>
  <si>
    <t>WHITE</t>
  </si>
  <si>
    <t>WHITE CAP BLUE</t>
  </si>
  <si>
    <t>CHARCOAL</t>
  </si>
  <si>
    <t>COLUMBIA NAVY</t>
  </si>
  <si>
    <t>BRIGHT ROSE</t>
  </si>
  <si>
    <t>FOSSIL</t>
  </si>
  <si>
    <t>SAIL</t>
  </si>
  <si>
    <t>WHITECAP</t>
  </si>
  <si>
    <t>CLEAR BLUE</t>
  </si>
  <si>
    <t xml:space="preserve">• 1.9 oz.,100% nylon Hydroplus waterproof shell
• 100% polyester mesh lining
• stow-away hood
• adjustable cuffs
• adjustable drawcord at bottom hem
• zippered hand pockets
• packs into pocket
• embroidered Columbia logo on left chest
</t>
  </si>
  <si>
    <t xml:space="preserve">• 2.5 oz.,100% nylon Omni-Tech™ waterproof/breathable shell
• 100% polyester mesh lining
• fully seam-sealed
• adjustable storm hood
• adjustable drawcord at bottom hem
• zippered hand pockets
• packs into pocket
• embroidered Columbia logo on left chest
• heat seal Omni-Tech logo on lower left sleeve
</t>
  </si>
  <si>
    <t xml:space="preserve">• 2.1 oz.,100% nylon Omni-Tech™ coated waterproof/breathable shell
• 100% polyester mesh lining
• fully seam-sealed
• adjustable storm hood
• adjustable drawcord at bottom hem
• packs into pocket
• zippered hand pockets
• embroidered Columbia logo on left chest
• heat seal Omni-Tech logo on lower left sleeve
</t>
  </si>
  <si>
    <t xml:space="preserve">• 7.4 oz.,100% polyester MTR filament fleece
• elastic cuffs
• adjustable drawcord at bottom hem
• zippered hand pockets
• embroidered Columbia logo on left chest
</t>
  </si>
  <si>
    <t xml:space="preserve">• 3.5 oz.,100% polyester Nexgen contour bonded soft shell
• water- and wind-resistant
• contoured sleeve cuffs
• adjustable drawcord at bottom hem
• zippered hand pockets
• embroidered Columbia logo on left chest
</t>
  </si>
  <si>
    <t xml:space="preserve">• 5.3 oz.,100% polyester
• Omni-Wick™
• Omni-Shade™ UPF 30 sun protection
• vented
• side vents
• embroidered Columbia PFG logo on left chest
• embroidered Omni-Shade logo on left sleeve
• PFG logo patch on center back
</t>
  </si>
  <si>
    <t xml:space="preserve">• 4 oz.,100% polyester featherweight micro-fleece
• Omni-Shade™ UPF 50 sun protection
• abrasion-resistant chin guard
• embroidered Columbia logo on upper right sleeve
</t>
  </si>
  <si>
    <t xml:space="preserve">• 7.4 oz.,100% polyester MTR filament fleece
• zippered hand pockets
• embroidered Columbia logo on left chest
</t>
  </si>
  <si>
    <t xml:space="preserve">• 3 oz.,100% Tactel® nylon taffeta Back Country Cloth
• quick-dry
• Omni-Shade™ UPF 30 sun protection
• button-down collar
• vented
• utility loop
• Columbia PFG logo patch on rod holder on left chest
• PFG tags on left and right chest pockets
• embroidered Omni-Shade logo on upper left sleeve
• PFG logo patch on center back
</t>
  </si>
  <si>
    <t xml:space="preserve">• 3 oz.,100% Tactel® nylon taffeta Back Country Cloth
• quick-dry
• Omni-Shade™ UPF 30 sun protection
• button-down collar
• roll-up sleeves with tab holders
• vented
• utility loop
• Columbia PFG logo patch on rod holder on left chest
• PFG tags on left and right chest pockets
• embroidered Omni-Shade logo on upper left sleeve
• PFG logo patch on center back
</t>
  </si>
  <si>
    <t xml:space="preserve">• 3.8 oz,100% cotton poplin
• self-adhesive collar points
• vented
• utility loop
• Columbia PFG logo patch on rod holder on left chest
• PFG logo patch on center back
</t>
  </si>
  <si>
    <t xml:space="preserve">• 2.4 oz.,100% polyester ripstop fabric
• Omni-Wick™
• quick-dry
• Omni-Shade™ UPF 40 sun protection
• antimicrobial treatment protects this product from bacterial growth
• button-down collar
• roll-up sleeves with tab holders
• vented
• Columbia PFG logo patch on rod holder on left chest
• embroidered Omni-Shade logo on upper left sleeve
• PFG logo patch on center back
</t>
  </si>
  <si>
    <t xml:space="preserve">• 2.4 oz.,100% polyester ripstop fabric
• Omni-Wick™
• quick-dry
• Omni-Shade™ UPF 40 sun protection
• antimicrobial treatment protects this product from bacterial growth
• button-down collar
• vented
• Columbia PFG logo patch on rod holder on left chest
• embroidered Omni-Shade logo on left sleeve
• PFG logo patch on center back
</t>
  </si>
  <si>
    <t xml:space="preserve">• 2.4 oz.,100% polyester ripstop fabric
• Omni-Wick™
• quick-dry
• Omni-Shade™ UPF 40 sun protection
• antimicrobial treatment protects this product from bacterial growth
• self-adhesive collar points
• snap buttons
• vented
• side and sleeve vents
• zippered hand pockets
• Columbia PFG logo patch on rod holder on left chest
• embroidered Omni-Shade logo on left sleeve
• PFG logo patch on center
</t>
  </si>
  <si>
    <t xml:space="preserve">• 2.4 oz.,100% polyester ripstop fabric
• Omni-Wick™
• quick-dry
• Omni-Shade™ UPF 40 sun protection
• antimicrobial treatment protects this product from bacterial growth
• self-adhesive collar points
• snap buttons
• roll-up sleeves with tab holders
• vented
• side vents
• zippered hand pockets
• Columbia PFG logo patch on rod holder on left chest
• embroidered Omni-Shade logo on upper left sleeve
• PFG logo patch on center back
</t>
  </si>
  <si>
    <t xml:space="preserve">• 3 oz.,100% Tactel® nylon taffeta Back Country Cloth
• quick-dry
• Omni-Shade™ UPF 30 sun protection
• button-down collar
• vented
• utility loop
• Columbia PFG logo patch on rod holder on left chest
• PFG tags on left and right chest pockets
• PFG logo patch on center back
</t>
  </si>
  <si>
    <t xml:space="preserve">• 3 oz.,100% Tactel® nylon taffeta Back Country Cloth
• quick-dry
• Omni-Shade™ UPF 30 sun protection
• button-down collar
• roll-up sleeves with tab holders
• vented
• utility loop
• Columbia PFG logo patch on rod holder on left chest
• PFG tags on left and right chest pockets
• PFG logo patch on center back
</t>
  </si>
  <si>
    <t xml:space="preserve">• 9.1 oz.,100% polyester Nexgen contour bonded soft shell
• 100% polyester chamois touch tricot lining
• water- and wind-resistant
• abrasion-resistant chin guard
• adjustable cuffs
• adjustable drawcord at bottom hem
• zippered chest pocket
• zippered hand pockets
• embroidered Columbia logo on left chest
</t>
  </si>
  <si>
    <t>XS-1XL</t>
  </si>
  <si>
    <t>S-1XL</t>
  </si>
  <si>
    <t>2018 alphabroder Assortment Worksheet</t>
  </si>
  <si>
    <t>Men's Steens Mountain™ Vest</t>
  </si>
  <si>
    <t/>
  </si>
  <si>
    <t>Oyanta Trail™ Insulated Jacket</t>
  </si>
  <si>
    <t>Hand pockets.
Elastic at hem
100% Polyester</t>
  </si>
  <si>
    <t>Birch Woods™ II Full Zip Fleece</t>
  </si>
  <si>
    <t>Omni-Wick™.
Omni-Shade™ UPF 50 sun protection.
88.0% Polyester, 12.0% Elastane</t>
  </si>
  <si>
    <t>Tenino Hills™ II Half Zip</t>
  </si>
  <si>
    <t>Thermal Coil™ technology
Water resistant fabric.
Faux down insulation.
Chin guard.
Interior security pocket.
Zippered hand pockets.
Binding at cuffs
Drawcord adjustable hem.</t>
  </si>
  <si>
    <t>Terminal Tackle™ LS Shirt</t>
  </si>
  <si>
    <t>100% polyester interlock
Omni-Wick™.
Omni-Shade™ UPF 50 sun protection.
Quick dry.</t>
  </si>
  <si>
    <t>Mountain</t>
  </si>
  <si>
    <t>Dark Ivy</t>
  </si>
  <si>
    <t>Oyanta Trail™ Insulated Jacket- Ladies</t>
  </si>
  <si>
    <t xml:space="preserve">Dynasty </t>
  </si>
  <si>
    <t>Bright Blues</t>
  </si>
  <si>
    <t xml:space="preserve">Knits </t>
  </si>
  <si>
    <t>Red Element</t>
  </si>
  <si>
    <t>Dark Ivy Heather</t>
  </si>
  <si>
    <t xml:space="preserve">Red Element Heather </t>
  </si>
  <si>
    <t>**havent decided on colors</t>
  </si>
  <si>
    <t>Black Heather</t>
  </si>
  <si>
    <t>Azul Heather</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</si>
</sst>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0"/>
      <name val="MS Sans Serif"/>
      <family val="2"/>
    </font>
    <font>
      <b/>
      <i/>
      <sz val="10"/>
      <color indexed="8"/>
      <name val="Calibri"/>
      <family val="2"/>
    </font>
    <font>
      <i/>
      <sz val="10"/>
      <color indexed="8"/>
      <name val="Calibri"/>
      <family val="2"/>
    </font>
    <font>
      <u/>
      <sz val="10"/>
      <color theme="10"/>
      <name val="Calibri"/>
      <family val="2"/>
    </font>
    <font>
      <sz val="10"/>
      <color theme="1"/>
      <name val="Calibri"/>
      <family val="2"/>
      <scheme val="minor"/>
    </font>
    <font>
      <b/>
      <sz val="15"/>
      <color theme="1"/>
      <name val="Calibri"/>
      <family val="2"/>
      <scheme val="minor"/>
    </font>
    <font>
      <b/>
      <sz val="10"/>
      <color theme="1"/>
      <name val="Calibri"/>
      <family val="2"/>
      <scheme val="minor"/>
    </font>
    <font>
      <b/>
      <u/>
      <sz val="10"/>
      <color theme="10"/>
      <name val="Calibri"/>
      <family val="2"/>
    </font>
    <font>
      <b/>
      <i/>
      <sz val="10"/>
      <color theme="1"/>
      <name val="Calibri"/>
      <family val="2"/>
      <scheme val="minor"/>
    </font>
    <font>
      <b/>
      <u/>
      <sz val="11"/>
      <color theme="1"/>
      <name val="Calibri"/>
      <family val="2"/>
      <scheme val="minor"/>
    </font>
    <font>
      <b/>
      <sz val="11"/>
      <color theme="1"/>
      <name val="Calibri"/>
      <family val="2"/>
      <scheme val="minor"/>
    </font>
    <font>
      <b/>
      <sz val="10"/>
      <color theme="5"/>
      <name val="Calibri"/>
      <family val="2"/>
    </font>
    <font>
      <sz val="10"/>
      <color theme="2" tint="-0.749992370372631"/>
      <name val="Century Gothic"/>
      <family val="2"/>
    </font>
    <font>
      <b/>
      <sz val="10"/>
      <color rgb="FF000000"/>
      <name val="Arial"/>
      <family val="2"/>
    </font>
    <font>
      <sz val="8"/>
      <color rgb="FF404040"/>
      <name val="Arial"/>
      <family val="2"/>
    </font>
    <font>
      <sz val="10"/>
      <color rgb="FF000000"/>
      <name val="Arial"/>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4.9989318521683403E-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thin">
        <color indexed="64"/>
      </top>
      <bottom/>
      <diagonal/>
    </border>
  </borders>
  <cellStyleXfs count="17">
    <xf numFmtId="0" fontId="0" fillId="0" borderId="0"/>
    <xf numFmtId="0" fontId="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1" fillId="0" borderId="0"/>
    <xf numFmtId="0" fontId="1" fillId="0" borderId="0"/>
    <xf numFmtId="0" fontId="6" fillId="0" borderId="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cellStyleXfs>
  <cellXfs count="86">
    <xf numFmtId="0" fontId="0" fillId="0" borderId="0" xfId="0"/>
    <xf numFmtId="0" fontId="0" fillId="0" borderId="0" xfId="0"/>
    <xf numFmtId="0" fontId="6" fillId="3" borderId="0" xfId="9" applyFill="1"/>
    <xf numFmtId="0" fontId="8" fillId="3" borderId="0" xfId="9" applyFont="1" applyFill="1"/>
    <xf numFmtId="0" fontId="9" fillId="3" borderId="0" xfId="1" applyFont="1" applyFill="1" applyAlignment="1" applyProtection="1">
      <protection locked="0"/>
    </xf>
    <xf numFmtId="0" fontId="8" fillId="3" borderId="0" xfId="9" applyFont="1" applyFill="1" applyAlignment="1">
      <alignment horizontal="right"/>
    </xf>
    <xf numFmtId="0" fontId="8" fillId="3" borderId="0" xfId="9" applyFont="1" applyFill="1" applyAlignment="1">
      <alignment horizontal="right" vertical="top"/>
    </xf>
    <xf numFmtId="0" fontId="8" fillId="3" borderId="0" xfId="9" applyFont="1" applyFill="1" applyAlignment="1">
      <alignment horizontal="right" vertical="center"/>
    </xf>
    <xf numFmtId="49" fontId="6" fillId="3" borderId="0" xfId="9" applyNumberFormat="1" applyFont="1" applyFill="1" applyAlignment="1">
      <alignment vertical="top" wrapText="1"/>
    </xf>
    <xf numFmtId="0" fontId="11" fillId="0" borderId="0" xfId="0" applyFont="1"/>
    <xf numFmtId="49" fontId="11" fillId="0" borderId="0" xfId="0" applyNumberFormat="1" applyFont="1"/>
    <xf numFmtId="49" fontId="0" fillId="0" borderId="0" xfId="0" applyNumberFormat="1"/>
    <xf numFmtId="0" fontId="6" fillId="3" borderId="0" xfId="9" applyFill="1" applyAlignment="1">
      <alignment vertical="top" wrapText="1"/>
    </xf>
    <xf numFmtId="49" fontId="6" fillId="3" borderId="0" xfId="9" applyNumberFormat="1" applyFont="1" applyFill="1" applyBorder="1" applyAlignment="1">
      <alignment vertical="top" wrapText="1"/>
    </xf>
    <xf numFmtId="0" fontId="8" fillId="0" borderId="0" xfId="0" applyFont="1" applyBorder="1" applyAlignment="1">
      <alignment vertical="top"/>
    </xf>
    <xf numFmtId="0" fontId="6" fillId="3" borderId="0" xfId="9" applyFill="1" applyAlignment="1"/>
    <xf numFmtId="0" fontId="0" fillId="0" borderId="0" xfId="0" applyAlignment="1"/>
    <xf numFmtId="0" fontId="8" fillId="3" borderId="1" xfId="9" applyFont="1" applyFill="1" applyBorder="1" applyAlignment="1">
      <alignment horizontal="right"/>
    </xf>
    <xf numFmtId="0" fontId="6" fillId="2" borderId="1" xfId="9" applyFill="1" applyBorder="1" applyAlignment="1">
      <alignment wrapText="1"/>
    </xf>
    <xf numFmtId="0" fontId="0" fillId="2" borderId="1" xfId="0" applyFill="1" applyBorder="1" applyAlignment="1">
      <alignment wrapText="1"/>
    </xf>
    <xf numFmtId="0" fontId="8" fillId="3" borderId="1" xfId="9" applyFont="1" applyFill="1" applyBorder="1" applyAlignment="1">
      <alignment horizontal="right" wrapText="1"/>
    </xf>
    <xf numFmtId="0" fontId="6" fillId="3" borderId="1" xfId="9" applyFill="1" applyBorder="1" applyAlignment="1">
      <alignment vertical="top" wrapText="1"/>
    </xf>
    <xf numFmtId="0" fontId="0" fillId="0" borderId="1" xfId="0" applyBorder="1" applyAlignment="1">
      <alignment vertical="top" wrapText="1"/>
    </xf>
    <xf numFmtId="0" fontId="6" fillId="0" borderId="1" xfId="0" applyFont="1" applyBorder="1" applyAlignment="1">
      <alignment vertical="top" wrapText="1"/>
    </xf>
    <xf numFmtId="0" fontId="8" fillId="3" borderId="0" xfId="9" applyFont="1" applyFill="1" applyAlignment="1">
      <alignment horizontal="left" vertical="top" wrapText="1"/>
    </xf>
    <xf numFmtId="49" fontId="6" fillId="3" borderId="0" xfId="9" applyNumberFormat="1" applyFont="1" applyFill="1" applyAlignment="1">
      <alignment horizontal="left" vertical="top"/>
    </xf>
    <xf numFmtId="0" fontId="13" fillId="3" borderId="0" xfId="1" applyFont="1" applyFill="1" applyAlignment="1" applyProtection="1">
      <alignment horizontal="right"/>
      <protection locked="0"/>
    </xf>
    <xf numFmtId="0" fontId="0" fillId="2" borderId="1" xfId="0" applyFill="1" applyBorder="1" applyAlignment="1">
      <alignment horizontal="center" wrapText="1"/>
    </xf>
    <xf numFmtId="0" fontId="8" fillId="3" borderId="0" xfId="9" applyFont="1" applyFill="1" applyAlignment="1">
      <alignment horizontal="center"/>
    </xf>
    <xf numFmtId="0" fontId="0" fillId="0" borderId="0" xfId="0" applyAlignment="1">
      <alignment wrapText="1"/>
    </xf>
    <xf numFmtId="0" fontId="12" fillId="0" borderId="0" xfId="0" applyFont="1" applyAlignment="1">
      <alignment vertical="top"/>
    </xf>
    <xf numFmtId="0" fontId="12" fillId="0" borderId="0" xfId="0" applyFont="1" applyBorder="1" applyAlignment="1">
      <alignment vertical="top" wrapText="1"/>
    </xf>
    <xf numFmtId="0" fontId="12" fillId="0" borderId="0" xfId="0" applyFont="1" applyBorder="1" applyAlignment="1">
      <alignment vertical="top"/>
    </xf>
    <xf numFmtId="0" fontId="0" fillId="0" borderId="0" xfId="0" applyBorder="1"/>
    <xf numFmtId="0" fontId="0" fillId="0" borderId="0" xfId="0" applyFont="1"/>
    <xf numFmtId="49" fontId="6" fillId="3" borderId="1" xfId="9" applyNumberFormat="1" applyFont="1" applyFill="1" applyBorder="1" applyAlignment="1">
      <alignment vertical="top" wrapText="1"/>
    </xf>
    <xf numFmtId="0" fontId="0" fillId="0" borderId="1" xfId="0" applyBorder="1" applyAlignment="1">
      <alignment vertical="top"/>
    </xf>
    <xf numFmtId="0" fontId="0" fillId="0" borderId="4" xfId="0" applyBorder="1" applyAlignment="1">
      <alignment vertical="top" wrapText="1"/>
    </xf>
    <xf numFmtId="49" fontId="6" fillId="3" borderId="4" xfId="9" applyNumberFormat="1" applyFont="1" applyFill="1" applyBorder="1" applyAlignment="1">
      <alignment vertical="top" wrapText="1"/>
    </xf>
    <xf numFmtId="0" fontId="0" fillId="0" borderId="4" xfId="0" applyBorder="1" applyAlignment="1">
      <alignment vertical="top"/>
    </xf>
    <xf numFmtId="0" fontId="12" fillId="2" borderId="5" xfId="0" applyFont="1" applyFill="1" applyBorder="1" applyAlignment="1">
      <alignment vertical="top"/>
    </xf>
    <xf numFmtId="0" fontId="12" fillId="2" borderId="6" xfId="0" applyFont="1" applyFill="1" applyBorder="1" applyAlignment="1">
      <alignment vertical="top"/>
    </xf>
    <xf numFmtId="0" fontId="8" fillId="2" borderId="6" xfId="0" applyFont="1" applyFill="1" applyBorder="1" applyAlignment="1">
      <alignment vertical="top"/>
    </xf>
    <xf numFmtId="0" fontId="12" fillId="2" borderId="6" xfId="0" applyFont="1" applyFill="1" applyBorder="1" applyAlignment="1">
      <alignment vertical="top" wrapText="1"/>
    </xf>
    <xf numFmtId="0" fontId="8" fillId="2" borderId="7" xfId="0" applyFont="1" applyFill="1" applyBorder="1" applyAlignment="1">
      <alignment vertical="top"/>
    </xf>
    <xf numFmtId="0" fontId="12" fillId="0" borderId="0" xfId="0" applyFont="1" applyFill="1" applyBorder="1" applyAlignment="1">
      <alignment vertical="top"/>
    </xf>
    <xf numFmtId="0" fontId="14" fillId="5" borderId="8" xfId="0" applyFont="1" applyFill="1" applyBorder="1" applyAlignment="1">
      <alignment horizontal="left"/>
    </xf>
    <xf numFmtId="0" fontId="14" fillId="5" borderId="3" xfId="0" applyFont="1" applyFill="1" applyBorder="1" applyAlignment="1">
      <alignment horizontal="left"/>
    </xf>
    <xf numFmtId="0" fontId="0" fillId="0" borderId="0" xfId="0" applyAlignment="1">
      <alignment vertical="center"/>
    </xf>
    <xf numFmtId="0" fontId="0" fillId="0" borderId="0" xfId="0" applyNumberFormat="1" applyAlignment="1">
      <alignment horizontal="left" vertical="center"/>
    </xf>
    <xf numFmtId="0" fontId="0" fillId="0" borderId="0" xfId="0" applyAlignment="1">
      <alignment horizontal="left" vertical="center"/>
    </xf>
    <xf numFmtId="0" fontId="0" fillId="0" borderId="0" xfId="0" applyAlignment="1">
      <alignment vertical="center" wrapText="1"/>
    </xf>
    <xf numFmtId="0" fontId="0" fillId="4" borderId="0" xfId="0" applyFill="1" applyAlignment="1" applyProtection="1">
      <alignment horizontal="left" vertical="center"/>
      <protection locked="0"/>
    </xf>
    <xf numFmtId="0" fontId="0" fillId="0" borderId="0" xfId="0" applyFill="1" applyAlignment="1">
      <alignment vertical="center"/>
    </xf>
    <xf numFmtId="0" fontId="12" fillId="2" borderId="0" xfId="0" applyFont="1" applyFill="1" applyAlignment="1">
      <alignment vertical="center" wrapText="1"/>
    </xf>
    <xf numFmtId="0" fontId="12" fillId="0" borderId="0" xfId="0" applyFont="1" applyFill="1" applyAlignment="1">
      <alignment vertical="center" wrapText="1"/>
    </xf>
    <xf numFmtId="0" fontId="12" fillId="2" borderId="0" xfId="0" applyFont="1" applyFill="1" applyAlignment="1">
      <alignment horizontal="left" vertical="center" wrapText="1"/>
    </xf>
    <xf numFmtId="0" fontId="12" fillId="2" borderId="0" xfId="0" applyFont="1" applyFill="1" applyAlignment="1" applyProtection="1">
      <alignment horizontal="left" vertical="center" wrapText="1"/>
      <protection locked="0"/>
    </xf>
    <xf numFmtId="0" fontId="12" fillId="2" borderId="0" xfId="0" applyFont="1" applyFill="1" applyAlignment="1" applyProtection="1">
      <alignment horizontal="center" vertical="center" wrapText="1"/>
      <protection locked="0"/>
    </xf>
    <xf numFmtId="0" fontId="12" fillId="2" borderId="0" xfId="0" applyFont="1" applyFill="1" applyAlignment="1">
      <alignment horizontal="center" vertical="center" wrapText="1"/>
    </xf>
    <xf numFmtId="0" fontId="0" fillId="4" borderId="0" xfId="0" applyFill="1" applyAlignment="1" applyProtection="1">
      <alignment horizontal="center" vertical="center"/>
      <protection locked="0"/>
    </xf>
    <xf numFmtId="0" fontId="0" fillId="0" borderId="0" xfId="0" applyAlignment="1">
      <alignment horizontal="center" vertical="center"/>
    </xf>
    <xf numFmtId="0" fontId="0" fillId="0" borderId="0" xfId="0" applyFill="1" applyAlignment="1">
      <alignment horizontal="left" vertical="center"/>
    </xf>
    <xf numFmtId="0" fontId="0" fillId="0" borderId="0" xfId="0" applyFill="1" applyAlignment="1" applyProtection="1">
      <alignment horizontal="left" vertical="center"/>
      <protection locked="0"/>
    </xf>
    <xf numFmtId="0" fontId="0" fillId="0" borderId="0" xfId="0" applyFill="1" applyAlignment="1" applyProtection="1">
      <alignment horizontal="center" vertical="center"/>
      <protection locked="0"/>
    </xf>
    <xf numFmtId="0" fontId="12" fillId="0" borderId="0" xfId="0" applyFont="1" applyFill="1" applyAlignment="1" applyProtection="1">
      <alignment horizontal="center" vertical="center"/>
      <protection locked="0"/>
    </xf>
    <xf numFmtId="0" fontId="12" fillId="0" borderId="0" xfId="0" applyFont="1" applyFill="1" applyAlignment="1">
      <alignment horizontal="center" vertical="center"/>
    </xf>
    <xf numFmtId="0" fontId="0" fillId="0" borderId="0" xfId="0" applyFill="1" applyAlignment="1">
      <alignment horizontal="center" vertical="center"/>
    </xf>
    <xf numFmtId="0" fontId="12" fillId="0" borderId="0" xfId="0" applyFont="1" applyFill="1" applyAlignment="1">
      <alignment horizontal="left" vertical="center" wrapText="1"/>
    </xf>
    <xf numFmtId="0" fontId="15" fillId="0" borderId="0" xfId="0" applyFont="1"/>
    <xf numFmtId="0" fontId="16" fillId="0" borderId="0" xfId="0" applyFont="1" applyAlignment="1">
      <alignment vertical="center"/>
    </xf>
    <xf numFmtId="0" fontId="17" fillId="0" borderId="0" xfId="0" applyFont="1" applyAlignment="1">
      <alignment vertical="center"/>
    </xf>
    <xf numFmtId="0" fontId="17" fillId="0" borderId="0" xfId="0" applyFont="1"/>
    <xf numFmtId="0" fontId="12" fillId="0" borderId="0" xfId="0" applyFont="1" applyFill="1" applyAlignment="1" applyProtection="1">
      <alignment horizontal="left" vertical="center"/>
      <protection locked="0"/>
    </xf>
    <xf numFmtId="0" fontId="12" fillId="0" borderId="0" xfId="0" applyFont="1" applyFill="1" applyAlignment="1">
      <alignment horizontal="left" vertical="center"/>
    </xf>
    <xf numFmtId="0" fontId="12" fillId="0" borderId="0" xfId="0" applyFont="1" applyAlignment="1">
      <alignment horizontal="left" vertical="center"/>
    </xf>
    <xf numFmtId="0" fontId="6" fillId="3" borderId="0" xfId="9" applyFill="1" applyAlignment="1">
      <alignment horizontal="left" vertical="center" wrapText="1"/>
    </xf>
    <xf numFmtId="0" fontId="6" fillId="3" borderId="0" xfId="9" applyFill="1" applyAlignment="1">
      <alignment vertical="top" wrapText="1"/>
    </xf>
    <xf numFmtId="0" fontId="1" fillId="0" borderId="0" xfId="7" applyAlignment="1">
      <alignment vertical="top" wrapText="1"/>
    </xf>
    <xf numFmtId="0" fontId="10" fillId="0" borderId="0" xfId="7" applyFont="1" applyAlignment="1">
      <alignment vertical="top" wrapText="1"/>
    </xf>
    <xf numFmtId="49" fontId="6" fillId="3" borderId="0" xfId="9" applyNumberFormat="1" applyFill="1" applyAlignment="1">
      <alignment vertical="top" wrapText="1"/>
    </xf>
    <xf numFmtId="0" fontId="0" fillId="0" borderId="0" xfId="0" applyAlignment="1">
      <alignment vertical="top" wrapText="1"/>
    </xf>
    <xf numFmtId="0" fontId="7" fillId="2" borderId="0" xfId="9" applyFont="1" applyFill="1" applyAlignment="1">
      <alignment horizontal="center"/>
    </xf>
    <xf numFmtId="0" fontId="6" fillId="3" borderId="0" xfId="9" applyFill="1" applyAlignment="1">
      <alignment horizontal="left" vertical="top" wrapText="1"/>
    </xf>
    <xf numFmtId="0" fontId="6" fillId="3" borderId="2" xfId="9" applyFill="1" applyBorder="1" applyAlignment="1">
      <alignment horizontal="left" vertical="top" wrapText="1"/>
    </xf>
    <xf numFmtId="0" fontId="6" fillId="3" borderId="0" xfId="9" applyFill="1" applyAlignment="1">
      <alignment horizontal="left" wrapText="1"/>
    </xf>
  </cellXfs>
  <cellStyles count="17">
    <cellStyle name="Hyperlink" xfId="1" builtinId="8"/>
    <cellStyle name="Normal" xfId="0" builtinId="0"/>
    <cellStyle name="Normal 10" xfId="2"/>
    <cellStyle name="Normal 11" xfId="3"/>
    <cellStyle name="Normal 12" xfId="4"/>
    <cellStyle name="Normal 13" xfId="5"/>
    <cellStyle name="Normal 14" xfId="6"/>
    <cellStyle name="Normal 15" xfId="7"/>
    <cellStyle name="Normal 2" xfId="8"/>
    <cellStyle name="Normal 2 2" xfId="9"/>
    <cellStyle name="Normal 3" xfId="10"/>
    <cellStyle name="Normal 4" xfId="11"/>
    <cellStyle name="Normal 5" xfId="12"/>
    <cellStyle name="Normal 6" xfId="13"/>
    <cellStyle name="Normal 7" xfId="14"/>
    <cellStyle name="Normal 8" xfId="15"/>
    <cellStyle name="Normal 9" xfId="16"/>
  </cellStyles>
  <dxfs count="0"/>
  <tableStyles count="1" defaultTableStyle="TableStyleMedium2" defaultPivotStyle="PivotStyleLight16">
    <tableStyle name="MySqlDefault" pivot="0"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6"/>
  <sheetViews>
    <sheetView showGridLines="0" view="pageBreakPreview" topLeftCell="A34" zoomScale="80" zoomScaleNormal="80" zoomScaleSheetLayoutView="80" workbookViewId="0">
      <selection activeCell="B13" sqref="B13"/>
    </sheetView>
  </sheetViews>
  <sheetFormatPr defaultRowHeight="15" x14ac:dyDescent="0.25"/>
  <cols>
    <col min="2" max="2" width="14.7109375" customWidth="1"/>
    <col min="3" max="3" width="14.5703125" customWidth="1"/>
    <col min="4" max="4" width="12.7109375" customWidth="1"/>
    <col min="5" max="5" width="15.85546875" customWidth="1"/>
    <col min="6" max="6" width="12.85546875" customWidth="1"/>
    <col min="7" max="7" width="13.7109375" customWidth="1"/>
    <col min="8" max="8" width="11.85546875" customWidth="1"/>
    <col min="9" max="9" width="13" customWidth="1"/>
    <col min="10" max="10" width="11.5703125" customWidth="1"/>
    <col min="11" max="11" width="15.85546875" customWidth="1"/>
    <col min="12" max="12" width="12.5703125" customWidth="1"/>
    <col min="13" max="13" width="14.5703125" customWidth="1"/>
    <col min="14" max="14" width="12" customWidth="1"/>
    <col min="15" max="15" width="12.28515625" customWidth="1"/>
    <col min="16" max="16" width="14.42578125" customWidth="1"/>
    <col min="17" max="17" width="11.85546875" customWidth="1"/>
    <col min="18" max="18" width="12.42578125" customWidth="1"/>
    <col min="19" max="19" width="10.85546875" customWidth="1"/>
    <col min="20" max="20" width="12.42578125" customWidth="1"/>
    <col min="21" max="21" width="11.42578125" customWidth="1"/>
    <col min="22" max="22" width="11" customWidth="1"/>
  </cols>
  <sheetData>
    <row r="1" spans="1:21" ht="19.5" x14ac:dyDescent="0.3">
      <c r="A1" s="82" t="s">
        <v>317</v>
      </c>
      <c r="B1" s="82"/>
      <c r="C1" s="82"/>
      <c r="D1" s="82"/>
      <c r="E1" s="82"/>
      <c r="F1" s="82"/>
      <c r="G1" s="82"/>
      <c r="H1" s="82"/>
      <c r="I1" s="82"/>
      <c r="J1" s="82"/>
      <c r="K1" s="82"/>
      <c r="L1" s="82"/>
      <c r="M1" s="82"/>
      <c r="N1" s="82"/>
      <c r="O1" s="82"/>
      <c r="P1" s="82"/>
      <c r="Q1" s="82"/>
      <c r="R1" s="82"/>
    </row>
    <row r="2" spans="1:21" x14ac:dyDescent="0.25">
      <c r="A2" s="2"/>
      <c r="B2" s="3"/>
      <c r="C2" s="2"/>
      <c r="D2" s="2"/>
      <c r="E2" s="2"/>
      <c r="F2" s="2"/>
      <c r="G2" s="2"/>
      <c r="H2" s="2"/>
      <c r="I2" s="2"/>
      <c r="J2" s="2"/>
      <c r="K2" s="2"/>
      <c r="L2" s="2"/>
      <c r="M2" s="2"/>
      <c r="N2" s="2"/>
      <c r="O2" s="2"/>
      <c r="P2" s="2"/>
      <c r="Q2" s="2"/>
      <c r="R2" s="2"/>
    </row>
    <row r="3" spans="1:21" x14ac:dyDescent="0.25">
      <c r="A3" s="2"/>
      <c r="B3" s="4" t="s">
        <v>7</v>
      </c>
      <c r="C3" s="2"/>
      <c r="D3" s="2"/>
      <c r="E3" s="2"/>
      <c r="F3" s="2"/>
      <c r="G3" s="2"/>
      <c r="H3" s="2"/>
      <c r="I3" s="2"/>
      <c r="J3" s="2"/>
      <c r="K3" s="2"/>
      <c r="L3" s="2"/>
      <c r="M3" s="2"/>
      <c r="N3" s="2"/>
      <c r="O3" s="2"/>
      <c r="P3" s="2"/>
      <c r="Q3" s="2"/>
      <c r="R3" s="2"/>
    </row>
    <row r="4" spans="1:21" ht="15" customHeight="1" x14ac:dyDescent="0.25">
      <c r="A4" s="2"/>
      <c r="B4" s="5" t="s">
        <v>8</v>
      </c>
      <c r="C4" s="83" t="s">
        <v>173</v>
      </c>
      <c r="D4" s="83"/>
      <c r="E4" s="83"/>
      <c r="F4" s="83"/>
      <c r="G4" s="83"/>
      <c r="H4" s="83"/>
      <c r="I4" s="83"/>
      <c r="J4" s="83"/>
      <c r="K4" s="83"/>
      <c r="L4" s="83"/>
      <c r="M4" s="83"/>
      <c r="N4" s="83"/>
      <c r="O4" s="83"/>
      <c r="P4" s="83"/>
      <c r="Q4" s="83"/>
      <c r="R4" s="83"/>
    </row>
    <row r="5" spans="1:21" x14ac:dyDescent="0.25">
      <c r="A5" s="2"/>
      <c r="B5" s="5"/>
      <c r="C5" s="83"/>
      <c r="D5" s="83"/>
      <c r="E5" s="83"/>
      <c r="F5" s="83"/>
      <c r="G5" s="83"/>
      <c r="H5" s="83"/>
      <c r="I5" s="83"/>
      <c r="J5" s="83"/>
      <c r="K5" s="83"/>
      <c r="L5" s="83"/>
      <c r="M5" s="83"/>
      <c r="N5" s="83"/>
      <c r="O5" s="83"/>
      <c r="P5" s="83"/>
      <c r="Q5" s="83"/>
      <c r="R5" s="83"/>
    </row>
    <row r="6" spans="1:21" x14ac:dyDescent="0.25">
      <c r="A6" s="2"/>
      <c r="B6" s="5"/>
      <c r="C6" s="84"/>
      <c r="D6" s="84"/>
      <c r="E6" s="84"/>
      <c r="F6" s="84"/>
      <c r="G6" s="84"/>
      <c r="H6" s="84"/>
      <c r="I6" s="84"/>
      <c r="J6" s="84"/>
      <c r="K6" s="84"/>
      <c r="L6" s="84"/>
      <c r="M6" s="84"/>
      <c r="N6" s="84"/>
      <c r="O6" s="84"/>
      <c r="P6" s="84"/>
      <c r="Q6" s="84"/>
      <c r="R6" s="84"/>
    </row>
    <row r="7" spans="1:21" s="16" customFormat="1" ht="74.25" customHeight="1" x14ac:dyDescent="0.25">
      <c r="A7" s="15"/>
      <c r="B7" s="17" t="s">
        <v>131</v>
      </c>
      <c r="C7" s="18" t="s">
        <v>28</v>
      </c>
      <c r="D7" s="18" t="s">
        <v>2</v>
      </c>
      <c r="E7" s="19" t="s">
        <v>29</v>
      </c>
      <c r="F7" s="19" t="s">
        <v>1</v>
      </c>
      <c r="G7" s="19" t="s">
        <v>0</v>
      </c>
      <c r="H7" s="19" t="s">
        <v>30</v>
      </c>
      <c r="I7" s="19" t="s">
        <v>31</v>
      </c>
      <c r="J7" s="19" t="s">
        <v>32</v>
      </c>
      <c r="K7" s="19" t="s">
        <v>33</v>
      </c>
      <c r="L7" s="19" t="s">
        <v>3</v>
      </c>
      <c r="M7" s="19" t="s">
        <v>34</v>
      </c>
      <c r="N7" s="19" t="s">
        <v>35</v>
      </c>
      <c r="O7" s="19" t="s">
        <v>36</v>
      </c>
      <c r="P7" s="19" t="s">
        <v>37</v>
      </c>
      <c r="Q7" s="19" t="s">
        <v>38</v>
      </c>
      <c r="R7" s="19" t="s">
        <v>203</v>
      </c>
      <c r="S7" s="19" t="s">
        <v>176</v>
      </c>
      <c r="T7" s="19" t="s">
        <v>177</v>
      </c>
      <c r="U7" s="19" t="s">
        <v>39</v>
      </c>
    </row>
    <row r="8" spans="1:21" s="1" customFormat="1" ht="179.25" customHeight="1" x14ac:dyDescent="0.25">
      <c r="A8" s="2"/>
      <c r="B8" s="20" t="s">
        <v>128</v>
      </c>
      <c r="C8" s="21" t="s">
        <v>126</v>
      </c>
      <c r="D8" s="21" t="s">
        <v>127</v>
      </c>
      <c r="E8" s="21" t="s">
        <v>129</v>
      </c>
      <c r="F8" s="21" t="s">
        <v>133</v>
      </c>
      <c r="G8" s="21" t="s">
        <v>134</v>
      </c>
      <c r="H8" s="21" t="s">
        <v>135</v>
      </c>
      <c r="I8" s="21" t="s">
        <v>137</v>
      </c>
      <c r="J8" s="21" t="s">
        <v>138</v>
      </c>
      <c r="K8" s="21" t="s">
        <v>139</v>
      </c>
      <c r="L8" s="21" t="s">
        <v>140</v>
      </c>
      <c r="M8" s="21" t="s">
        <v>141</v>
      </c>
      <c r="N8" s="23" t="s">
        <v>174</v>
      </c>
      <c r="O8" s="23" t="s">
        <v>142</v>
      </c>
      <c r="P8" s="23" t="s">
        <v>143</v>
      </c>
      <c r="Q8" s="23" t="s">
        <v>144</v>
      </c>
      <c r="R8" s="23" t="s">
        <v>204</v>
      </c>
      <c r="S8" s="23" t="s">
        <v>204</v>
      </c>
      <c r="T8" s="23" t="s">
        <v>204</v>
      </c>
      <c r="U8" s="23" t="s">
        <v>145</v>
      </c>
    </row>
    <row r="9" spans="1:21" s="1" customFormat="1" ht="38.25" x14ac:dyDescent="0.25">
      <c r="A9" s="2"/>
      <c r="B9" s="20" t="s">
        <v>132</v>
      </c>
      <c r="C9" s="21" t="s">
        <v>125</v>
      </c>
      <c r="D9" s="21" t="s">
        <v>125</v>
      </c>
      <c r="E9" s="21" t="s">
        <v>130</v>
      </c>
      <c r="F9" s="21" t="s">
        <v>125</v>
      </c>
      <c r="G9" s="21" t="s">
        <v>136</v>
      </c>
      <c r="H9" s="21" t="s">
        <v>136</v>
      </c>
      <c r="I9" s="21" t="s">
        <v>136</v>
      </c>
      <c r="J9" s="21" t="s">
        <v>136</v>
      </c>
      <c r="K9" s="21" t="s">
        <v>136</v>
      </c>
      <c r="L9" s="21" t="s">
        <v>125</v>
      </c>
      <c r="M9" s="21" t="s">
        <v>125</v>
      </c>
      <c r="N9" s="21" t="s">
        <v>125</v>
      </c>
      <c r="O9" s="21" t="s">
        <v>136</v>
      </c>
      <c r="P9" s="21" t="s">
        <v>136</v>
      </c>
      <c r="Q9" s="21" t="s">
        <v>130</v>
      </c>
      <c r="R9" s="21" t="s">
        <v>130</v>
      </c>
      <c r="S9" s="21" t="s">
        <v>130</v>
      </c>
      <c r="T9" s="21" t="s">
        <v>130</v>
      </c>
      <c r="U9" s="21" t="s">
        <v>125</v>
      </c>
    </row>
    <row r="10" spans="1:21" s="1" customFormat="1" x14ac:dyDescent="0.25">
      <c r="A10" s="2"/>
      <c r="B10" s="5"/>
      <c r="C10" s="12"/>
      <c r="D10" s="12"/>
      <c r="E10" s="12"/>
      <c r="F10" s="12"/>
      <c r="G10" s="12"/>
      <c r="H10" s="12"/>
      <c r="I10" s="12"/>
      <c r="J10" s="12"/>
      <c r="K10" s="12"/>
      <c r="L10" s="12"/>
      <c r="M10" s="12"/>
    </row>
    <row r="11" spans="1:21" ht="36.75" customHeight="1" x14ac:dyDescent="0.25">
      <c r="A11" s="2"/>
      <c r="B11" s="24" t="s">
        <v>146</v>
      </c>
      <c r="C11" s="80" t="s">
        <v>205</v>
      </c>
      <c r="D11" s="81"/>
      <c r="E11" s="81"/>
      <c r="F11" s="81"/>
      <c r="G11" s="81"/>
      <c r="H11" s="81"/>
      <c r="I11" s="81"/>
      <c r="J11" s="81"/>
      <c r="K11" s="81"/>
      <c r="L11" s="81"/>
      <c r="M11" s="81"/>
    </row>
    <row r="12" spans="1:21" ht="15.75" thickBot="1" x14ac:dyDescent="0.3">
      <c r="A12" s="2"/>
      <c r="B12" s="5"/>
      <c r="C12" s="80" t="s">
        <v>9</v>
      </c>
      <c r="D12" s="81"/>
      <c r="E12" s="81"/>
      <c r="F12" s="81"/>
      <c r="G12" s="81"/>
      <c r="H12" s="81"/>
      <c r="I12" s="81"/>
      <c r="J12" s="81"/>
      <c r="K12" s="81"/>
      <c r="L12" s="81"/>
      <c r="M12" s="81"/>
      <c r="U12" s="9"/>
    </row>
    <row r="13" spans="1:21" ht="30.75" thickBot="1" x14ac:dyDescent="0.3">
      <c r="A13" s="3"/>
      <c r="B13" s="5"/>
      <c r="C13" s="40" t="s">
        <v>180</v>
      </c>
      <c r="D13" s="41" t="s">
        <v>51</v>
      </c>
      <c r="E13" s="42" t="s">
        <v>52</v>
      </c>
      <c r="F13" s="42" t="s">
        <v>53</v>
      </c>
      <c r="G13" s="42" t="s">
        <v>54</v>
      </c>
      <c r="H13" s="42" t="s">
        <v>55</v>
      </c>
      <c r="I13" s="43" t="s">
        <v>201</v>
      </c>
      <c r="J13" s="41" t="s">
        <v>56</v>
      </c>
      <c r="K13" s="41" t="s">
        <v>57</v>
      </c>
      <c r="L13" s="41" t="s">
        <v>58</v>
      </c>
      <c r="M13" s="41" t="s">
        <v>200</v>
      </c>
      <c r="N13" s="41" t="s">
        <v>202</v>
      </c>
      <c r="O13" s="44" t="s">
        <v>59</v>
      </c>
      <c r="P13" s="14"/>
      <c r="Q13" s="14"/>
      <c r="U13" s="1"/>
    </row>
    <row r="14" spans="1:21" ht="45" x14ac:dyDescent="0.25">
      <c r="A14" s="2"/>
      <c r="B14" s="5"/>
      <c r="C14" s="37" t="s">
        <v>181</v>
      </c>
      <c r="D14" s="37" t="s">
        <v>15</v>
      </c>
      <c r="E14" s="38" t="s">
        <v>15</v>
      </c>
      <c r="F14" s="38" t="s">
        <v>11</v>
      </c>
      <c r="G14" s="38" t="s">
        <v>182</v>
      </c>
      <c r="H14" s="38" t="s">
        <v>14</v>
      </c>
      <c r="I14" s="39" t="s">
        <v>10</v>
      </c>
      <c r="J14" s="39" t="s">
        <v>12</v>
      </c>
      <c r="K14" s="39" t="s">
        <v>10</v>
      </c>
      <c r="L14" s="39"/>
      <c r="M14" s="39" t="s">
        <v>13</v>
      </c>
      <c r="N14" s="39" t="s">
        <v>13</v>
      </c>
      <c r="O14" s="38" t="s">
        <v>10</v>
      </c>
      <c r="P14" s="13"/>
      <c r="Q14" s="13"/>
      <c r="U14" s="1"/>
    </row>
    <row r="15" spans="1:21" ht="30" x14ac:dyDescent="0.25">
      <c r="A15" s="2"/>
      <c r="B15" s="5"/>
      <c r="C15" s="22" t="s">
        <v>193</v>
      </c>
      <c r="D15" s="22" t="s">
        <v>190</v>
      </c>
      <c r="E15" s="35" t="s">
        <v>178</v>
      </c>
      <c r="F15" s="35"/>
      <c r="G15" s="35" t="s">
        <v>183</v>
      </c>
      <c r="H15" s="35" t="s">
        <v>198</v>
      </c>
      <c r="I15" s="36" t="s">
        <v>17</v>
      </c>
      <c r="J15" s="36" t="s">
        <v>18</v>
      </c>
      <c r="K15" s="22" t="s">
        <v>16</v>
      </c>
      <c r="L15" s="36"/>
      <c r="M15" s="36" t="s">
        <v>19</v>
      </c>
      <c r="N15" s="36" t="s">
        <v>10</v>
      </c>
      <c r="O15" s="35" t="s">
        <v>17</v>
      </c>
      <c r="P15" s="13"/>
      <c r="Q15" s="13"/>
      <c r="U15" s="1"/>
    </row>
    <row r="16" spans="1:21" ht="30" x14ac:dyDescent="0.25">
      <c r="A16" s="2"/>
      <c r="B16" s="5"/>
      <c r="C16" s="36"/>
      <c r="D16" s="22" t="s">
        <v>189</v>
      </c>
      <c r="E16" s="35" t="s">
        <v>179</v>
      </c>
      <c r="F16" s="35"/>
      <c r="G16" s="35" t="s">
        <v>184</v>
      </c>
      <c r="H16" s="35"/>
      <c r="I16" s="35"/>
      <c r="J16" s="36" t="s">
        <v>21</v>
      </c>
      <c r="K16" s="35"/>
      <c r="L16" s="36"/>
      <c r="M16" s="36"/>
      <c r="N16" s="36" t="s">
        <v>19</v>
      </c>
      <c r="O16" s="35" t="s">
        <v>20</v>
      </c>
      <c r="P16" s="13"/>
      <c r="Q16" s="13"/>
      <c r="U16" s="1"/>
    </row>
    <row r="17" spans="1:21" x14ac:dyDescent="0.25">
      <c r="A17" s="2"/>
      <c r="B17" s="5"/>
      <c r="C17" s="36"/>
      <c r="D17" s="22" t="s">
        <v>191</v>
      </c>
      <c r="E17" s="35"/>
      <c r="F17" s="35"/>
      <c r="G17" s="35" t="s">
        <v>185</v>
      </c>
      <c r="H17" s="35"/>
      <c r="I17" s="35"/>
      <c r="J17" s="36" t="s">
        <v>22</v>
      </c>
      <c r="K17" s="35"/>
      <c r="L17" s="35"/>
      <c r="M17" s="36"/>
      <c r="N17" s="36"/>
      <c r="O17" s="36"/>
      <c r="P17" s="1"/>
      <c r="U17" s="1"/>
    </row>
    <row r="18" spans="1:21" ht="45" x14ac:dyDescent="0.25">
      <c r="A18" s="2"/>
      <c r="B18" s="5"/>
      <c r="C18" s="36"/>
      <c r="D18" s="22" t="s">
        <v>192</v>
      </c>
      <c r="E18" s="35"/>
      <c r="F18" s="35"/>
      <c r="G18" s="35" t="s">
        <v>186</v>
      </c>
      <c r="H18" s="35"/>
      <c r="I18" s="35"/>
      <c r="J18" s="36" t="s">
        <v>23</v>
      </c>
      <c r="K18" s="35"/>
      <c r="L18" s="35"/>
      <c r="M18" s="36"/>
      <c r="N18" s="36"/>
      <c r="O18" s="36"/>
      <c r="U18" s="1"/>
    </row>
    <row r="19" spans="1:21" ht="30" x14ac:dyDescent="0.25">
      <c r="A19" s="2"/>
      <c r="B19" s="5"/>
      <c r="C19" s="36"/>
      <c r="D19" s="22" t="s">
        <v>194</v>
      </c>
      <c r="E19" s="35"/>
      <c r="F19" s="35"/>
      <c r="G19" s="35" t="s">
        <v>187</v>
      </c>
      <c r="H19" s="35"/>
      <c r="I19" s="35"/>
      <c r="J19" s="36" t="s">
        <v>24</v>
      </c>
      <c r="K19" s="35"/>
      <c r="L19" s="35"/>
      <c r="M19" s="36"/>
      <c r="N19" s="36"/>
      <c r="O19" s="36"/>
      <c r="U19" s="1"/>
    </row>
    <row r="20" spans="1:21" s="1" customFormat="1" ht="25.5" x14ac:dyDescent="0.25">
      <c r="A20" s="2"/>
      <c r="B20" s="5"/>
      <c r="C20" s="36"/>
      <c r="D20" s="22" t="s">
        <v>195</v>
      </c>
      <c r="E20" s="36"/>
      <c r="F20" s="36"/>
      <c r="G20" s="35" t="s">
        <v>199</v>
      </c>
      <c r="H20" s="36"/>
      <c r="I20" s="36"/>
      <c r="J20" s="36"/>
      <c r="K20" s="36"/>
      <c r="L20" s="36"/>
      <c r="M20" s="36"/>
      <c r="N20" s="36"/>
      <c r="O20" s="36"/>
    </row>
    <row r="21" spans="1:21" s="1" customFormat="1" ht="30" x14ac:dyDescent="0.25">
      <c r="A21" s="2"/>
      <c r="B21" s="5"/>
      <c r="C21" s="36"/>
      <c r="D21" s="22" t="s">
        <v>196</v>
      </c>
      <c r="E21" s="36"/>
      <c r="F21" s="36"/>
      <c r="G21" s="35" t="s">
        <v>10</v>
      </c>
      <c r="H21" s="36"/>
      <c r="I21" s="36"/>
      <c r="J21" s="36"/>
      <c r="K21" s="36"/>
      <c r="L21" s="36"/>
      <c r="M21" s="36"/>
      <c r="N21" s="36"/>
      <c r="O21" s="36"/>
    </row>
    <row r="22" spans="1:21" s="1" customFormat="1" ht="30" x14ac:dyDescent="0.25">
      <c r="A22" s="2"/>
      <c r="B22" s="5"/>
      <c r="C22" s="36"/>
      <c r="D22" s="22" t="s">
        <v>197</v>
      </c>
      <c r="E22" s="36"/>
      <c r="F22" s="36"/>
      <c r="G22" s="35" t="s">
        <v>188</v>
      </c>
      <c r="H22" s="36"/>
      <c r="I22" s="36"/>
      <c r="J22" s="36"/>
      <c r="K22" s="36"/>
      <c r="L22" s="36"/>
      <c r="M22" s="36"/>
      <c r="N22" s="36"/>
      <c r="O22" s="36"/>
    </row>
    <row r="23" spans="1:21" s="1" customFormat="1" ht="30" x14ac:dyDescent="0.25">
      <c r="A23" s="2"/>
      <c r="B23" s="5"/>
      <c r="C23" s="36"/>
      <c r="D23" s="22" t="s">
        <v>185</v>
      </c>
      <c r="E23" s="36"/>
      <c r="F23" s="36"/>
      <c r="G23" s="36"/>
      <c r="H23" s="36"/>
      <c r="I23" s="36"/>
      <c r="J23" s="36"/>
      <c r="K23" s="36"/>
      <c r="L23" s="36"/>
      <c r="M23" s="36"/>
      <c r="N23" s="36"/>
      <c r="O23" s="36"/>
    </row>
    <row r="24" spans="1:21" s="1" customFormat="1" x14ac:dyDescent="0.25">
      <c r="A24" s="2"/>
      <c r="B24" s="5"/>
      <c r="C24" s="13"/>
      <c r="D24" s="13"/>
      <c r="E24" s="13"/>
      <c r="F24" s="13"/>
      <c r="G24" s="13"/>
      <c r="H24" s="13"/>
      <c r="I24" s="33"/>
      <c r="J24" s="13"/>
      <c r="K24" s="13"/>
      <c r="L24" s="13"/>
      <c r="M24" s="33"/>
      <c r="N24" s="33"/>
      <c r="O24" s="33"/>
    </row>
    <row r="25" spans="1:21" s="1" customFormat="1" x14ac:dyDescent="0.25">
      <c r="A25" s="3"/>
      <c r="B25" s="28" t="s">
        <v>147</v>
      </c>
      <c r="C25" s="25" t="s">
        <v>148</v>
      </c>
      <c r="D25" s="8"/>
      <c r="E25" s="8"/>
      <c r="F25" s="8"/>
      <c r="G25" s="8"/>
      <c r="H25" s="8"/>
      <c r="I25" s="8"/>
      <c r="J25" s="8"/>
      <c r="K25" s="8"/>
      <c r="L25" s="8"/>
      <c r="M25" s="8"/>
    </row>
    <row r="26" spans="1:21" s="1" customFormat="1" x14ac:dyDescent="0.25">
      <c r="A26" s="3"/>
      <c r="B26" s="3"/>
      <c r="C26" s="25" t="s">
        <v>149</v>
      </c>
      <c r="D26" s="8"/>
      <c r="E26" s="8"/>
      <c r="F26" s="8"/>
      <c r="G26" s="8"/>
      <c r="H26" s="8"/>
      <c r="I26" s="8"/>
      <c r="J26" s="8"/>
      <c r="K26" s="8"/>
      <c r="L26" s="8"/>
      <c r="M26" s="8"/>
    </row>
    <row r="27" spans="1:21" s="1" customFormat="1" x14ac:dyDescent="0.25">
      <c r="A27" s="3"/>
      <c r="B27" s="3"/>
      <c r="C27" s="25" t="s">
        <v>150</v>
      </c>
      <c r="D27" s="8"/>
      <c r="E27" s="8"/>
      <c r="F27" s="8"/>
      <c r="G27" s="8"/>
      <c r="H27" s="8"/>
      <c r="I27" s="8"/>
      <c r="J27" s="8"/>
      <c r="K27" s="8"/>
      <c r="L27" s="8"/>
      <c r="M27" s="8"/>
    </row>
    <row r="28" spans="1:21" s="1" customFormat="1" x14ac:dyDescent="0.25">
      <c r="A28" s="3"/>
      <c r="B28" s="3"/>
      <c r="C28" s="25" t="s">
        <v>151</v>
      </c>
      <c r="D28" s="8"/>
      <c r="E28" s="8"/>
      <c r="F28" s="8"/>
      <c r="G28" s="8"/>
      <c r="H28" s="8"/>
      <c r="I28" s="8"/>
      <c r="J28" s="8"/>
      <c r="K28" s="8"/>
      <c r="L28" s="8"/>
      <c r="M28" s="8"/>
    </row>
    <row r="29" spans="1:21" s="1" customFormat="1" x14ac:dyDescent="0.25">
      <c r="A29" s="3"/>
      <c r="B29" s="3"/>
      <c r="C29" s="25" t="s">
        <v>152</v>
      </c>
      <c r="D29" s="8"/>
      <c r="E29" s="8"/>
      <c r="F29" s="8"/>
      <c r="G29" s="8"/>
      <c r="H29" s="8"/>
      <c r="I29" s="8"/>
      <c r="J29" s="8"/>
      <c r="K29" s="8"/>
      <c r="L29" s="8"/>
      <c r="M29" s="8"/>
    </row>
    <row r="30" spans="1:21" s="1" customFormat="1" x14ac:dyDescent="0.25">
      <c r="A30" s="2"/>
      <c r="B30" s="5"/>
      <c r="C30" s="8"/>
      <c r="D30" s="8"/>
      <c r="E30" s="8"/>
      <c r="F30" s="8"/>
      <c r="G30" s="8"/>
      <c r="H30" s="8"/>
      <c r="I30" s="8"/>
      <c r="J30" s="8"/>
      <c r="K30" s="8"/>
      <c r="L30" s="8"/>
      <c r="M30" s="8"/>
    </row>
    <row r="31" spans="1:21" x14ac:dyDescent="0.25">
      <c r="A31" s="2"/>
      <c r="B31" s="5" t="s">
        <v>153</v>
      </c>
      <c r="C31" s="77" t="s">
        <v>206</v>
      </c>
      <c r="D31" s="78"/>
      <c r="E31" s="78"/>
      <c r="F31" s="78"/>
      <c r="G31" s="78"/>
      <c r="H31" s="78"/>
      <c r="I31" s="78"/>
      <c r="J31" s="78"/>
      <c r="K31" s="78"/>
      <c r="L31" s="78"/>
      <c r="M31" s="78"/>
      <c r="U31" s="1"/>
    </row>
    <row r="32" spans="1:21" x14ac:dyDescent="0.25">
      <c r="A32" s="2"/>
      <c r="B32" s="5"/>
      <c r="C32" s="78"/>
      <c r="D32" s="78"/>
      <c r="E32" s="78"/>
      <c r="F32" s="78"/>
      <c r="G32" s="78"/>
      <c r="H32" s="78"/>
      <c r="I32" s="78"/>
      <c r="J32" s="78"/>
      <c r="K32" s="78"/>
      <c r="L32" s="78"/>
      <c r="M32" s="78"/>
      <c r="U32" s="1"/>
    </row>
    <row r="33" spans="1:21" x14ac:dyDescent="0.25">
      <c r="A33" s="2"/>
      <c r="B33" s="5"/>
      <c r="C33" s="78"/>
      <c r="D33" s="78"/>
      <c r="E33" s="78"/>
      <c r="F33" s="78"/>
      <c r="G33" s="78"/>
      <c r="H33" s="78"/>
      <c r="I33" s="78"/>
      <c r="J33" s="78"/>
      <c r="K33" s="78"/>
      <c r="L33" s="78"/>
      <c r="M33" s="78"/>
      <c r="U33" s="1"/>
    </row>
    <row r="34" spans="1:21" x14ac:dyDescent="0.25">
      <c r="A34" s="2"/>
      <c r="B34" s="5"/>
      <c r="C34" s="78"/>
      <c r="D34" s="78"/>
      <c r="E34" s="78"/>
      <c r="F34" s="78"/>
      <c r="G34" s="78"/>
      <c r="H34" s="78"/>
      <c r="I34" s="78"/>
      <c r="J34" s="78"/>
      <c r="K34" s="78"/>
      <c r="L34" s="78"/>
      <c r="M34" s="78"/>
      <c r="U34" s="1"/>
    </row>
    <row r="35" spans="1:21" x14ac:dyDescent="0.25">
      <c r="A35" s="2"/>
      <c r="B35" s="5" t="s">
        <v>154</v>
      </c>
      <c r="C35" s="77" t="s">
        <v>207</v>
      </c>
      <c r="D35" s="78"/>
      <c r="E35" s="78"/>
      <c r="F35" s="78"/>
      <c r="G35" s="78"/>
      <c r="H35" s="78"/>
      <c r="I35" s="78"/>
      <c r="J35" s="78"/>
      <c r="K35" s="78"/>
      <c r="L35" s="78"/>
      <c r="M35" s="78"/>
      <c r="U35" s="1"/>
    </row>
    <row r="36" spans="1:21" x14ac:dyDescent="0.25">
      <c r="A36" s="2"/>
      <c r="B36" s="5"/>
      <c r="C36" s="78"/>
      <c r="D36" s="78"/>
      <c r="E36" s="78"/>
      <c r="F36" s="78"/>
      <c r="G36" s="78"/>
      <c r="H36" s="78"/>
      <c r="I36" s="78"/>
      <c r="J36" s="78"/>
      <c r="K36" s="78"/>
      <c r="L36" s="78"/>
      <c r="M36" s="78"/>
      <c r="U36" s="1"/>
    </row>
    <row r="37" spans="1:21" x14ac:dyDescent="0.25">
      <c r="A37" s="2"/>
      <c r="B37" s="5"/>
      <c r="C37" s="78"/>
      <c r="D37" s="78"/>
      <c r="E37" s="78"/>
      <c r="F37" s="78"/>
      <c r="G37" s="78"/>
      <c r="H37" s="78"/>
      <c r="I37" s="78"/>
      <c r="J37" s="78"/>
      <c r="K37" s="78"/>
      <c r="L37" s="78"/>
      <c r="M37" s="78"/>
      <c r="U37" s="1"/>
    </row>
    <row r="38" spans="1:21" x14ac:dyDescent="0.25">
      <c r="A38" s="2"/>
      <c r="B38" s="5"/>
      <c r="C38" s="78"/>
      <c r="D38" s="78"/>
      <c r="E38" s="78"/>
      <c r="F38" s="78"/>
      <c r="G38" s="78"/>
      <c r="H38" s="78"/>
      <c r="I38" s="78"/>
      <c r="J38" s="78"/>
      <c r="K38" s="78"/>
      <c r="L38" s="78"/>
      <c r="M38" s="78"/>
      <c r="U38" s="9"/>
    </row>
    <row r="39" spans="1:21" x14ac:dyDescent="0.25">
      <c r="A39" s="2"/>
      <c r="B39" s="5"/>
      <c r="C39" s="78"/>
      <c r="D39" s="78"/>
      <c r="E39" s="78"/>
      <c r="F39" s="78"/>
      <c r="G39" s="78"/>
      <c r="H39" s="78"/>
      <c r="I39" s="78"/>
      <c r="J39" s="78"/>
      <c r="K39" s="78"/>
      <c r="L39" s="78"/>
      <c r="M39" s="78"/>
      <c r="U39" s="1"/>
    </row>
    <row r="40" spans="1:21" x14ac:dyDescent="0.25">
      <c r="A40" s="2"/>
      <c r="B40" s="5"/>
      <c r="C40" s="78"/>
      <c r="D40" s="78"/>
      <c r="E40" s="78"/>
      <c r="F40" s="78"/>
      <c r="G40" s="78"/>
      <c r="H40" s="78"/>
      <c r="I40" s="78"/>
      <c r="J40" s="78"/>
      <c r="K40" s="78"/>
      <c r="L40" s="78"/>
      <c r="M40" s="78"/>
      <c r="U40" s="1"/>
    </row>
    <row r="41" spans="1:21" x14ac:dyDescent="0.25">
      <c r="A41" s="2"/>
      <c r="B41" s="5"/>
      <c r="C41" s="78"/>
      <c r="D41" s="78"/>
      <c r="E41" s="78"/>
      <c r="F41" s="78"/>
      <c r="G41" s="78"/>
      <c r="H41" s="78"/>
      <c r="I41" s="78"/>
      <c r="J41" s="78"/>
      <c r="K41" s="78"/>
      <c r="L41" s="78"/>
      <c r="M41" s="78"/>
      <c r="U41" s="1"/>
    </row>
    <row r="42" spans="1:21" x14ac:dyDescent="0.25">
      <c r="A42" s="2"/>
      <c r="B42" s="5"/>
      <c r="C42" s="78"/>
      <c r="D42" s="78"/>
      <c r="E42" s="78"/>
      <c r="F42" s="78"/>
      <c r="G42" s="78"/>
      <c r="H42" s="78"/>
      <c r="I42" s="78"/>
      <c r="J42" s="78"/>
      <c r="K42" s="78"/>
      <c r="L42" s="78"/>
      <c r="M42" s="78"/>
      <c r="U42" s="1"/>
    </row>
    <row r="43" spans="1:21" x14ac:dyDescent="0.25">
      <c r="A43" s="2"/>
      <c r="B43" s="5"/>
      <c r="C43" s="78"/>
      <c r="D43" s="78"/>
      <c r="E43" s="78"/>
      <c r="F43" s="78"/>
      <c r="G43" s="78"/>
      <c r="H43" s="78"/>
      <c r="I43" s="78"/>
      <c r="J43" s="78"/>
      <c r="K43" s="78"/>
      <c r="L43" s="78"/>
      <c r="M43" s="78"/>
      <c r="U43" s="1"/>
    </row>
    <row r="44" spans="1:21" x14ac:dyDescent="0.25">
      <c r="A44" s="2"/>
      <c r="B44" s="5"/>
      <c r="C44" s="78"/>
      <c r="D44" s="78"/>
      <c r="E44" s="78"/>
      <c r="F44" s="78"/>
      <c r="G44" s="78"/>
      <c r="H44" s="78"/>
      <c r="I44" s="78"/>
      <c r="J44" s="78"/>
      <c r="K44" s="78"/>
      <c r="L44" s="78"/>
      <c r="M44" s="78"/>
      <c r="U44" s="1"/>
    </row>
    <row r="45" spans="1:21" x14ac:dyDescent="0.25">
      <c r="A45" s="2"/>
      <c r="B45" s="5"/>
      <c r="C45" s="79" t="s">
        <v>25</v>
      </c>
      <c r="D45" s="79"/>
      <c r="E45" s="79"/>
      <c r="F45" s="79"/>
      <c r="G45" s="79"/>
      <c r="H45" s="79"/>
      <c r="I45" s="79"/>
      <c r="J45" s="79"/>
      <c r="K45" s="79"/>
      <c r="L45" s="79"/>
      <c r="M45" s="79"/>
      <c r="U45" s="1"/>
    </row>
    <row r="46" spans="1:21" s="1" customFormat="1" x14ac:dyDescent="0.25">
      <c r="A46" s="2"/>
      <c r="B46" s="5"/>
      <c r="C46" s="79" t="s">
        <v>208</v>
      </c>
      <c r="D46" s="79"/>
      <c r="E46" s="79"/>
      <c r="F46" s="79"/>
      <c r="G46" s="79"/>
      <c r="H46" s="79"/>
      <c r="I46" s="79"/>
      <c r="J46" s="79"/>
      <c r="K46" s="79"/>
      <c r="L46" s="79"/>
      <c r="M46" s="79"/>
    </row>
    <row r="47" spans="1:21" x14ac:dyDescent="0.25">
      <c r="A47" s="2"/>
      <c r="B47" s="4" t="s">
        <v>26</v>
      </c>
      <c r="C47" s="3"/>
      <c r="D47" s="2"/>
      <c r="E47" s="2"/>
      <c r="F47" s="2"/>
      <c r="G47" s="2"/>
      <c r="H47" s="2"/>
      <c r="I47" s="2"/>
      <c r="J47" s="2"/>
      <c r="K47" s="2"/>
      <c r="L47" s="2"/>
      <c r="M47" s="2"/>
      <c r="U47" s="1"/>
    </row>
    <row r="48" spans="1:21" s="1" customFormat="1" x14ac:dyDescent="0.25">
      <c r="A48" s="2"/>
      <c r="B48" s="26" t="s">
        <v>155</v>
      </c>
      <c r="C48" s="3" t="s">
        <v>171</v>
      </c>
      <c r="D48" s="2"/>
      <c r="E48" s="2"/>
      <c r="F48" s="2"/>
      <c r="G48" s="2"/>
      <c r="H48" s="2"/>
      <c r="I48" s="2"/>
      <c r="J48" s="2"/>
      <c r="K48" s="2"/>
      <c r="L48" s="2"/>
      <c r="M48" s="2"/>
    </row>
    <row r="49" spans="1:24" s="1" customFormat="1" x14ac:dyDescent="0.25">
      <c r="A49" s="2"/>
      <c r="B49" s="26" t="s">
        <v>156</v>
      </c>
      <c r="C49" s="3" t="s">
        <v>157</v>
      </c>
      <c r="D49" s="2"/>
      <c r="E49" s="2"/>
      <c r="F49" s="2"/>
      <c r="G49" s="2"/>
      <c r="H49" s="2"/>
      <c r="I49" s="2"/>
      <c r="J49" s="2"/>
      <c r="K49" s="2"/>
      <c r="L49" s="2"/>
      <c r="M49" s="2"/>
    </row>
    <row r="50" spans="1:24" ht="72" customHeight="1" x14ac:dyDescent="0.25">
      <c r="A50" s="2"/>
      <c r="B50" s="17" t="s">
        <v>131</v>
      </c>
      <c r="C50" s="19" t="s">
        <v>0</v>
      </c>
      <c r="D50" s="19" t="s">
        <v>1</v>
      </c>
      <c r="E50" s="19" t="s">
        <v>28</v>
      </c>
      <c r="F50" s="19" t="s">
        <v>2</v>
      </c>
      <c r="G50" s="19" t="s">
        <v>3</v>
      </c>
      <c r="H50" s="19" t="s">
        <v>209</v>
      </c>
      <c r="I50" s="19" t="s">
        <v>4</v>
      </c>
      <c r="J50" s="19" t="s">
        <v>5</v>
      </c>
      <c r="K50" s="19" t="s">
        <v>6</v>
      </c>
      <c r="L50" s="19" t="s">
        <v>114</v>
      </c>
      <c r="M50" s="27" t="s">
        <v>121</v>
      </c>
      <c r="N50" s="19" t="s">
        <v>116</v>
      </c>
      <c r="O50" s="19" t="s">
        <v>115</v>
      </c>
      <c r="P50" s="27" t="s">
        <v>122</v>
      </c>
      <c r="Q50" s="19" t="s">
        <v>117</v>
      </c>
      <c r="R50" s="19" t="s">
        <v>118</v>
      </c>
      <c r="S50" s="19" t="s">
        <v>249</v>
      </c>
      <c r="T50" s="19" t="s">
        <v>250</v>
      </c>
      <c r="U50" s="19" t="s">
        <v>119</v>
      </c>
      <c r="V50" s="19" t="s">
        <v>39</v>
      </c>
      <c r="W50" s="1"/>
    </row>
    <row r="51" spans="1:24" ht="111.75" customHeight="1" x14ac:dyDescent="0.25">
      <c r="A51" s="2"/>
      <c r="B51" s="20" t="s">
        <v>128</v>
      </c>
      <c r="C51" s="21" t="s">
        <v>134</v>
      </c>
      <c r="D51" s="21" t="s">
        <v>133</v>
      </c>
      <c r="E51" s="21" t="s">
        <v>126</v>
      </c>
      <c r="F51" s="21" t="s">
        <v>127</v>
      </c>
      <c r="G51" s="21" t="s">
        <v>140</v>
      </c>
      <c r="H51" s="21" t="s">
        <v>251</v>
      </c>
      <c r="I51" s="21" t="s">
        <v>160</v>
      </c>
      <c r="J51" s="21" t="s">
        <v>161</v>
      </c>
      <c r="K51" s="21" t="s">
        <v>162</v>
      </c>
      <c r="L51" s="21" t="s">
        <v>163</v>
      </c>
      <c r="M51" s="21" t="s">
        <v>164</v>
      </c>
      <c r="N51" s="21" t="s">
        <v>166</v>
      </c>
      <c r="O51" s="21" t="s">
        <v>163</v>
      </c>
      <c r="P51" s="21" t="s">
        <v>164</v>
      </c>
      <c r="Q51" s="21" t="s">
        <v>166</v>
      </c>
      <c r="R51" s="22" t="s">
        <v>167</v>
      </c>
      <c r="S51" s="22" t="s">
        <v>168</v>
      </c>
      <c r="T51" s="22" t="s">
        <v>168</v>
      </c>
      <c r="U51" s="22" t="s">
        <v>169</v>
      </c>
      <c r="V51" s="23" t="s">
        <v>145</v>
      </c>
      <c r="W51" s="1"/>
    </row>
    <row r="52" spans="1:24" ht="148.5" customHeight="1" x14ac:dyDescent="0.25">
      <c r="A52" s="2"/>
      <c r="B52" s="20" t="s">
        <v>132</v>
      </c>
      <c r="C52" s="21" t="s">
        <v>158</v>
      </c>
      <c r="D52" s="21" t="s">
        <v>158</v>
      </c>
      <c r="E52" s="22" t="s">
        <v>159</v>
      </c>
      <c r="F52" s="21" t="s">
        <v>158</v>
      </c>
      <c r="G52" s="21" t="s">
        <v>158</v>
      </c>
      <c r="H52" s="21" t="s">
        <v>136</v>
      </c>
      <c r="I52" s="22" t="s">
        <v>125</v>
      </c>
      <c r="J52" s="21" t="s">
        <v>136</v>
      </c>
      <c r="K52" s="21" t="s">
        <v>136</v>
      </c>
      <c r="L52" s="21" t="s">
        <v>136</v>
      </c>
      <c r="M52" s="22" t="s">
        <v>125</v>
      </c>
      <c r="N52" s="22" t="s">
        <v>165</v>
      </c>
      <c r="O52" s="21" t="s">
        <v>136</v>
      </c>
      <c r="P52" s="22" t="s">
        <v>125</v>
      </c>
      <c r="Q52" s="22" t="s">
        <v>165</v>
      </c>
      <c r="R52" s="22" t="s">
        <v>130</v>
      </c>
      <c r="S52" s="22" t="s">
        <v>170</v>
      </c>
      <c r="T52" s="22" t="s">
        <v>170</v>
      </c>
      <c r="U52" s="22" t="s">
        <v>130</v>
      </c>
      <c r="V52" s="22" t="s">
        <v>170</v>
      </c>
      <c r="W52" s="1"/>
    </row>
    <row r="53" spans="1:24" x14ac:dyDescent="0.25">
      <c r="A53" s="2"/>
      <c r="B53" s="5"/>
      <c r="C53" s="2"/>
      <c r="D53" s="2"/>
      <c r="E53" s="2"/>
      <c r="F53" s="2"/>
      <c r="G53" s="2"/>
      <c r="H53" s="2"/>
      <c r="I53" s="2"/>
      <c r="J53" s="2"/>
      <c r="K53" s="2"/>
      <c r="L53" s="2"/>
      <c r="M53" s="2"/>
      <c r="N53" s="2"/>
      <c r="O53" s="2"/>
      <c r="P53" s="2"/>
      <c r="Q53" s="2"/>
      <c r="R53" s="2"/>
      <c r="S53" s="2"/>
      <c r="T53" s="2"/>
      <c r="U53" s="1"/>
      <c r="V53" s="2"/>
      <c r="W53" s="2"/>
      <c r="X53" s="2"/>
    </row>
    <row r="54" spans="1:24" x14ac:dyDescent="0.25">
      <c r="A54" s="2"/>
      <c r="B54" s="3" t="s">
        <v>27</v>
      </c>
      <c r="C54" s="2"/>
      <c r="D54" s="2" t="s">
        <v>172</v>
      </c>
      <c r="E54" s="2"/>
      <c r="F54" s="2"/>
      <c r="G54" s="2"/>
      <c r="H54" s="2"/>
      <c r="I54" s="2"/>
      <c r="J54" s="2"/>
      <c r="K54" s="2"/>
      <c r="L54" s="2"/>
      <c r="M54" s="2"/>
      <c r="N54" s="2"/>
      <c r="O54" s="2"/>
      <c r="P54" s="2"/>
      <c r="Q54" s="2"/>
      <c r="R54" s="2"/>
      <c r="S54" s="2"/>
      <c r="T54" s="2"/>
      <c r="U54" s="2"/>
      <c r="V54" s="2"/>
      <c r="W54" s="2"/>
      <c r="X54" s="2"/>
    </row>
    <row r="55" spans="1:24" x14ac:dyDescent="0.25">
      <c r="A55" s="2"/>
      <c r="B55" s="5"/>
      <c r="C55" s="2"/>
      <c r="D55" s="2"/>
      <c r="E55" s="2"/>
      <c r="F55" s="2"/>
      <c r="G55" s="2"/>
      <c r="H55" s="2"/>
      <c r="I55" s="2"/>
      <c r="J55" s="2"/>
      <c r="K55" s="2"/>
      <c r="L55" s="2"/>
      <c r="M55" s="2"/>
      <c r="N55" s="2"/>
      <c r="O55" s="2"/>
      <c r="P55" s="2"/>
      <c r="Q55" s="2"/>
      <c r="R55" s="2"/>
      <c r="S55" s="2"/>
      <c r="T55" s="2"/>
      <c r="U55" s="2"/>
      <c r="V55" s="2"/>
      <c r="W55" s="2"/>
      <c r="X55" s="2"/>
    </row>
    <row r="56" spans="1:24" x14ac:dyDescent="0.25">
      <c r="A56" s="2"/>
      <c r="B56" s="5"/>
      <c r="C56" s="85"/>
      <c r="D56" s="85"/>
      <c r="E56" s="85"/>
      <c r="F56" s="85"/>
      <c r="G56" s="85"/>
      <c r="H56" s="85"/>
      <c r="I56" s="85"/>
      <c r="J56" s="85"/>
      <c r="K56" s="85"/>
      <c r="L56" s="85"/>
      <c r="M56" s="85"/>
      <c r="N56" s="85"/>
      <c r="O56" s="85"/>
      <c r="P56" s="85"/>
      <c r="Q56" s="85"/>
      <c r="R56" s="85"/>
      <c r="S56" s="85"/>
      <c r="T56" s="85"/>
      <c r="U56" s="85"/>
      <c r="V56" s="85"/>
      <c r="W56" s="85"/>
      <c r="X56" s="85"/>
    </row>
    <row r="57" spans="1:24" x14ac:dyDescent="0.25">
      <c r="A57" s="2"/>
      <c r="B57" s="3"/>
      <c r="C57" s="85"/>
      <c r="D57" s="85"/>
      <c r="E57" s="85"/>
      <c r="F57" s="85"/>
      <c r="G57" s="85"/>
      <c r="H57" s="85"/>
      <c r="I57" s="85"/>
      <c r="J57" s="85"/>
      <c r="K57" s="85"/>
      <c r="L57" s="85"/>
      <c r="M57" s="85"/>
      <c r="N57" s="85"/>
      <c r="O57" s="85"/>
      <c r="P57" s="85"/>
      <c r="Q57" s="85"/>
      <c r="R57" s="85"/>
      <c r="S57" s="85"/>
      <c r="T57" s="85"/>
      <c r="U57" s="85"/>
      <c r="V57" s="85"/>
      <c r="W57" s="85"/>
      <c r="X57" s="85"/>
    </row>
    <row r="58" spans="1:24" x14ac:dyDescent="0.25">
      <c r="A58" s="2"/>
      <c r="B58" s="3"/>
      <c r="C58" s="2"/>
      <c r="D58" s="2"/>
      <c r="E58" s="2"/>
      <c r="F58" s="2"/>
      <c r="G58" s="2"/>
      <c r="H58" s="2"/>
      <c r="I58" s="2"/>
      <c r="J58" s="2"/>
      <c r="K58" s="2"/>
      <c r="L58" s="2"/>
      <c r="M58" s="2"/>
      <c r="N58" s="2"/>
      <c r="O58" s="2"/>
      <c r="P58" s="2"/>
      <c r="Q58" s="2"/>
      <c r="R58" s="2"/>
      <c r="S58" s="2"/>
      <c r="T58" s="2"/>
      <c r="U58" s="2"/>
      <c r="V58" s="2"/>
      <c r="W58" s="2"/>
      <c r="X58" s="2"/>
    </row>
    <row r="59" spans="1:24" x14ac:dyDescent="0.25">
      <c r="A59" s="2"/>
      <c r="B59" s="3"/>
      <c r="C59" s="2"/>
      <c r="D59" s="2"/>
      <c r="E59" s="2"/>
      <c r="F59" s="2"/>
      <c r="G59" s="2"/>
      <c r="H59" s="2"/>
      <c r="I59" s="2"/>
      <c r="J59" s="2"/>
      <c r="K59" s="2"/>
      <c r="L59" s="2"/>
      <c r="M59" s="2"/>
      <c r="N59" s="2"/>
      <c r="O59" s="2"/>
      <c r="P59" s="2"/>
      <c r="Q59" s="2"/>
      <c r="R59" s="2"/>
      <c r="S59" s="2"/>
      <c r="T59" s="2"/>
      <c r="U59" s="2"/>
      <c r="V59" s="2"/>
      <c r="W59" s="2"/>
      <c r="X59" s="2"/>
    </row>
    <row r="60" spans="1:24" x14ac:dyDescent="0.25">
      <c r="A60" s="2"/>
      <c r="B60" s="3"/>
      <c r="C60" s="2"/>
      <c r="D60" s="2"/>
      <c r="E60" s="2"/>
      <c r="F60" s="2"/>
      <c r="G60" s="2"/>
      <c r="H60" s="2"/>
      <c r="I60" s="2"/>
      <c r="J60" s="2"/>
      <c r="K60" s="2"/>
      <c r="L60" s="2"/>
      <c r="M60" s="2"/>
      <c r="N60" s="2"/>
      <c r="O60" s="2"/>
      <c r="P60" s="2"/>
      <c r="Q60" s="2"/>
      <c r="R60" s="2"/>
      <c r="S60" s="2"/>
      <c r="T60" s="2"/>
      <c r="U60" s="2"/>
      <c r="V60" s="2"/>
      <c r="W60" s="2"/>
      <c r="X60" s="2"/>
    </row>
    <row r="61" spans="1:24" x14ac:dyDescent="0.25">
      <c r="A61" s="2"/>
      <c r="B61" s="1"/>
      <c r="C61" s="85"/>
      <c r="D61" s="85"/>
      <c r="E61" s="85"/>
      <c r="F61" s="85"/>
      <c r="G61" s="85"/>
      <c r="H61" s="85"/>
      <c r="I61" s="85"/>
      <c r="J61" s="85"/>
      <c r="K61" s="85"/>
      <c r="L61" s="85"/>
      <c r="M61" s="85"/>
    </row>
    <row r="62" spans="1:24" x14ac:dyDescent="0.25">
      <c r="A62" s="2"/>
      <c r="B62" s="6"/>
      <c r="C62" s="85"/>
      <c r="D62" s="85"/>
      <c r="E62" s="85"/>
      <c r="F62" s="85"/>
      <c r="G62" s="85"/>
      <c r="H62" s="85"/>
      <c r="I62" s="85"/>
      <c r="J62" s="85"/>
      <c r="K62" s="85"/>
      <c r="L62" s="85"/>
      <c r="M62" s="85"/>
    </row>
    <row r="63" spans="1:24" x14ac:dyDescent="0.25">
      <c r="A63" s="2"/>
      <c r="B63" s="7"/>
      <c r="C63" s="76"/>
      <c r="D63" s="76"/>
      <c r="E63" s="76"/>
      <c r="F63" s="76"/>
      <c r="G63" s="76"/>
      <c r="H63" s="76"/>
      <c r="I63" s="76"/>
      <c r="J63" s="76"/>
      <c r="K63" s="76"/>
      <c r="L63" s="76"/>
      <c r="M63" s="76"/>
    </row>
    <row r="64" spans="1:24" x14ac:dyDescent="0.25">
      <c r="A64" s="2"/>
      <c r="B64" s="3"/>
      <c r="C64" s="2"/>
      <c r="D64" s="2"/>
      <c r="E64" s="2"/>
      <c r="F64" s="2"/>
      <c r="G64" s="2"/>
      <c r="H64" s="2"/>
      <c r="I64" s="2"/>
      <c r="J64" s="2"/>
      <c r="K64" s="2"/>
      <c r="L64" s="2"/>
      <c r="M64" s="2"/>
    </row>
    <row r="65" spans="1:13" x14ac:dyDescent="0.25">
      <c r="A65" s="2"/>
      <c r="B65" s="3"/>
      <c r="C65" s="2"/>
      <c r="D65" s="2"/>
      <c r="E65" s="2"/>
      <c r="F65" s="2"/>
      <c r="G65" s="2"/>
      <c r="H65" s="2"/>
      <c r="I65" s="2"/>
      <c r="J65" s="2"/>
      <c r="K65" s="2"/>
      <c r="L65" s="2"/>
      <c r="M65" s="2"/>
    </row>
    <row r="66" spans="1:13" x14ac:dyDescent="0.25">
      <c r="A66" s="2"/>
      <c r="B66" s="3"/>
      <c r="C66" s="2"/>
      <c r="D66" s="2"/>
      <c r="E66" s="2"/>
      <c r="F66" s="2"/>
      <c r="G66" s="2"/>
      <c r="H66" s="2"/>
      <c r="I66" s="2"/>
      <c r="J66" s="2"/>
      <c r="K66" s="2"/>
      <c r="L66" s="2"/>
      <c r="M66" s="2"/>
    </row>
    <row r="67" spans="1:13" x14ac:dyDescent="0.25">
      <c r="A67" s="2"/>
      <c r="B67" s="3"/>
      <c r="C67" s="2"/>
      <c r="D67" s="2"/>
      <c r="E67" s="2"/>
      <c r="F67" s="2"/>
      <c r="G67" s="2"/>
      <c r="H67" s="2"/>
      <c r="I67" s="2"/>
      <c r="J67" s="2"/>
      <c r="K67" s="2"/>
      <c r="L67" s="2"/>
      <c r="M67" s="2"/>
    </row>
    <row r="68" spans="1:13" x14ac:dyDescent="0.25">
      <c r="A68" s="2"/>
      <c r="B68" s="3"/>
      <c r="C68" s="2"/>
      <c r="D68" s="2"/>
      <c r="E68" s="2"/>
      <c r="F68" s="2"/>
      <c r="G68" s="2"/>
      <c r="H68" s="2"/>
      <c r="I68" s="2"/>
      <c r="J68" s="2"/>
      <c r="K68" s="2"/>
      <c r="L68" s="2"/>
      <c r="M68" s="2"/>
    </row>
    <row r="69" spans="1:13" x14ac:dyDescent="0.25">
      <c r="A69" s="2"/>
      <c r="B69" s="3"/>
      <c r="C69" s="2"/>
      <c r="D69" s="2"/>
      <c r="E69" s="2"/>
      <c r="F69" s="2"/>
      <c r="G69" s="2"/>
      <c r="H69" s="2"/>
      <c r="I69" s="2"/>
      <c r="J69" s="2"/>
      <c r="K69" s="2"/>
      <c r="L69" s="2"/>
      <c r="M69" s="2"/>
    </row>
    <row r="70" spans="1:13" x14ac:dyDescent="0.25">
      <c r="A70" s="2"/>
      <c r="B70" s="3"/>
      <c r="C70" s="2"/>
      <c r="D70" s="2"/>
      <c r="E70" s="2"/>
      <c r="F70" s="2"/>
      <c r="G70" s="2"/>
      <c r="H70" s="2"/>
      <c r="I70" s="2"/>
      <c r="J70" s="2"/>
      <c r="K70" s="2"/>
      <c r="L70" s="2"/>
      <c r="M70" s="2"/>
    </row>
    <row r="71" spans="1:13" x14ac:dyDescent="0.25">
      <c r="A71" s="2"/>
      <c r="B71" s="3"/>
      <c r="C71" s="2"/>
      <c r="D71" s="2"/>
      <c r="E71" s="2"/>
      <c r="F71" s="2"/>
      <c r="G71" s="2"/>
      <c r="H71" s="2"/>
      <c r="I71" s="2"/>
      <c r="J71" s="2"/>
      <c r="K71" s="2"/>
      <c r="L71" s="2"/>
      <c r="M71" s="2"/>
    </row>
    <row r="72" spans="1:13" x14ac:dyDescent="0.25">
      <c r="A72" s="2"/>
      <c r="B72" s="3"/>
      <c r="C72" s="2"/>
      <c r="D72" s="2"/>
      <c r="E72" s="2"/>
      <c r="F72" s="2"/>
      <c r="G72" s="2"/>
      <c r="H72" s="2"/>
      <c r="I72" s="2"/>
      <c r="J72" s="2"/>
      <c r="K72" s="2"/>
      <c r="L72" s="2"/>
      <c r="M72" s="2"/>
    </row>
    <row r="73" spans="1:13" x14ac:dyDescent="0.25">
      <c r="A73" s="2"/>
      <c r="B73" s="3"/>
      <c r="C73" s="2"/>
      <c r="D73" s="2"/>
      <c r="E73" s="2"/>
      <c r="F73" s="2"/>
      <c r="G73" s="2"/>
      <c r="H73" s="2"/>
      <c r="I73" s="2"/>
      <c r="J73" s="2"/>
      <c r="K73" s="2"/>
      <c r="L73" s="2"/>
      <c r="M73" s="2"/>
    </row>
    <row r="74" spans="1:13" x14ac:dyDescent="0.25">
      <c r="A74" s="2"/>
      <c r="B74" s="3"/>
      <c r="C74" s="2"/>
      <c r="D74" s="2"/>
      <c r="E74" s="2"/>
      <c r="F74" s="2"/>
      <c r="G74" s="2"/>
      <c r="H74" s="2"/>
      <c r="I74" s="2"/>
      <c r="J74" s="2"/>
      <c r="K74" s="2"/>
      <c r="L74" s="2"/>
      <c r="M74" s="2"/>
    </row>
    <row r="75" spans="1:13" x14ac:dyDescent="0.25">
      <c r="A75" s="2"/>
      <c r="B75" s="3"/>
      <c r="C75" s="2"/>
      <c r="D75" s="2"/>
      <c r="E75" s="2"/>
      <c r="F75" s="2"/>
      <c r="G75" s="2"/>
      <c r="H75" s="2"/>
      <c r="I75" s="2"/>
      <c r="J75" s="2"/>
      <c r="K75" s="2"/>
      <c r="L75" s="2"/>
      <c r="M75" s="2"/>
    </row>
    <row r="76" spans="1:13" x14ac:dyDescent="0.25">
      <c r="A76" s="2"/>
      <c r="B76" s="3"/>
      <c r="C76" s="2"/>
      <c r="D76" s="2"/>
      <c r="E76" s="2"/>
      <c r="F76" s="2"/>
      <c r="G76" s="2"/>
      <c r="H76" s="2"/>
      <c r="I76" s="2"/>
      <c r="J76" s="2"/>
      <c r="K76" s="2"/>
      <c r="L76" s="2"/>
      <c r="M76" s="2"/>
    </row>
  </sheetData>
  <sheetProtection formatCells="0" formatColumns="0" formatRows="0" insertColumns="0" insertRows="0" insertHyperlinks="0" deleteColumns="0" deleteRows="0" sort="0" autoFilter="0" pivotTables="0"/>
  <mergeCells count="12">
    <mergeCell ref="A1:R1"/>
    <mergeCell ref="C4:R6"/>
    <mergeCell ref="N56:X57"/>
    <mergeCell ref="C56:M57"/>
    <mergeCell ref="C61:M62"/>
    <mergeCell ref="C11:M11"/>
    <mergeCell ref="C63:M63"/>
    <mergeCell ref="C31:M34"/>
    <mergeCell ref="C35:M44"/>
    <mergeCell ref="C45:M45"/>
    <mergeCell ref="C12:M12"/>
    <mergeCell ref="C46:M46"/>
  </mergeCells>
  <hyperlinks>
    <hyperlink ref="B3" location="Styles!A1" display="Styles Tab"/>
    <hyperlink ref="B47" location="Colors!A1" display="Colors Tab"/>
  </hyperlinks>
  <pageMargins left="0.7" right="0.7" top="0.75" bottom="0.75" header="0.3" footer="0.3"/>
  <pageSetup scale="32"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Lists!$E$2:$E$11</xm:f>
          </x14:formula1>
          <xm:sqref>P7</xm:sqref>
        </x14:dataValidation>
        <x14:dataValidation type="list" allowBlank="1" showInputMessage="1" showErrorMessage="1">
          <x14:formula1>
            <xm:f>Lists!$A$2:$A$5</xm:f>
          </x14:formula1>
          <xm:sqref>K7</xm:sqref>
        </x14:dataValidation>
        <x14:dataValidation type="list" allowBlank="1" showInputMessage="1" showErrorMessage="1">
          <x14:formula1>
            <xm:f>Lists!$B$2:$B$6</xm:f>
          </x14:formula1>
          <xm:sqref>I7:J7</xm:sqref>
        </x14:dataValidation>
        <x14:dataValidation type="list" allowBlank="1" showInputMessage="1" showErrorMessage="1">
          <x14:formula1>
            <xm:f>Lists!$C$17:$C$31</xm:f>
          </x14:formula1>
          <xm:sqref>H7</xm:sqref>
        </x14:dataValidation>
        <x14:dataValidation type="list" allowBlank="1" showInputMessage="1" showErrorMessage="1">
          <x14:formula1>
            <xm:f>Lists!$C$3:$C$14</xm:f>
          </x14:formula1>
          <xm:sqref>G7</xm:sqref>
        </x14:dataValidation>
        <x14:dataValidation type="list" allowBlank="1" showInputMessage="1" showErrorMessage="1">
          <x14:formula1>
            <xm:f>Lists!$F$2:$F$47</xm:f>
          </x14:formula1>
          <xm:sqref>L50</xm:sqref>
        </x14:dataValidation>
        <x14:dataValidation type="list" allowBlank="1" showInputMessage="1" showErrorMessage="1">
          <x14:formula1>
            <xm:f>Lists!$F$2:$F$47</xm:f>
          </x14:formula1>
          <xm:sqref>O50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tabSelected="1" zoomScale="80" zoomScaleNormal="80" workbookViewId="0">
      <pane ySplit="1" topLeftCell="A2" activePane="bottomLeft" state="frozen"/>
      <selection pane="bottomLeft" activeCell="F35" sqref="F35"/>
    </sheetView>
  </sheetViews>
  <sheetFormatPr defaultColWidth="9.140625" defaultRowHeight="15" x14ac:dyDescent="0.25"/>
  <cols>
    <col min="1" max="1" width="13.140625" style="48" customWidth="1"/>
    <col min="2" max="2" width="12.42578125" style="48" bestFit="1" customWidth="1"/>
    <col min="3" max="3" width="15.140625" style="48" bestFit="1" customWidth="1"/>
    <col min="4" max="4" width="10.5703125" style="48" bestFit="1" customWidth="1"/>
    <col min="5" max="5" width="12.7109375" style="48" bestFit="1" customWidth="1"/>
    <col min="6" max="6" width="15.85546875" style="48" bestFit="1" customWidth="1"/>
    <col min="7" max="7" width="12.7109375" style="48" bestFit="1" customWidth="1"/>
    <col min="8" max="8" width="14.5703125" style="48" bestFit="1" customWidth="1"/>
    <col min="9" max="9" width="10.5703125" style="48" bestFit="1" customWidth="1"/>
    <col min="10" max="10" width="42" style="48" bestFit="1" customWidth="1"/>
    <col min="11" max="11" width="70.5703125" style="51" bestFit="1" customWidth="1"/>
    <col min="12" max="12" width="16.7109375" style="48" bestFit="1" customWidth="1"/>
    <col min="13" max="13" width="16.42578125" style="48" bestFit="1" customWidth="1"/>
    <col min="14" max="14" width="14.85546875" style="48" bestFit="1" customWidth="1"/>
    <col min="15" max="15" width="8.5703125" style="48" bestFit="1" customWidth="1"/>
    <col min="16" max="16" width="14.42578125" style="48" bestFit="1" customWidth="1"/>
    <col min="17" max="17" width="18.42578125" style="48" bestFit="1" customWidth="1"/>
    <col min="18" max="18" width="20.140625" style="48" bestFit="1" customWidth="1"/>
    <col min="19" max="19" width="50.28515625" style="48" bestFit="1" customWidth="1"/>
    <col min="20" max="16384" width="9.140625" style="53"/>
  </cols>
  <sheetData>
    <row r="1" spans="1:19" s="55" customFormat="1" ht="30" x14ac:dyDescent="0.25">
      <c r="A1" s="54" t="s">
        <v>28</v>
      </c>
      <c r="B1" s="54" t="s">
        <v>2</v>
      </c>
      <c r="C1" s="54" t="s">
        <v>29</v>
      </c>
      <c r="D1" s="54" t="s">
        <v>1</v>
      </c>
      <c r="E1" s="54" t="s">
        <v>0</v>
      </c>
      <c r="F1" s="54" t="s">
        <v>30</v>
      </c>
      <c r="G1" s="54" t="s">
        <v>31</v>
      </c>
      <c r="H1" s="54" t="s">
        <v>32</v>
      </c>
      <c r="I1" s="54" t="s">
        <v>33</v>
      </c>
      <c r="J1" s="54" t="s">
        <v>3</v>
      </c>
      <c r="K1" s="54" t="s">
        <v>34</v>
      </c>
      <c r="L1" s="54" t="s">
        <v>35</v>
      </c>
      <c r="M1" s="54" t="s">
        <v>36</v>
      </c>
      <c r="N1" s="54" t="s">
        <v>37</v>
      </c>
      <c r="O1" s="54" t="s">
        <v>38</v>
      </c>
      <c r="P1" s="54" t="s">
        <v>175</v>
      </c>
      <c r="Q1" s="54" t="s">
        <v>176</v>
      </c>
      <c r="R1" s="54" t="s">
        <v>177</v>
      </c>
      <c r="S1" s="54" t="s">
        <v>39</v>
      </c>
    </row>
    <row r="2" spans="1:19" ht="135" x14ac:dyDescent="0.25">
      <c r="A2" s="49">
        <v>2015</v>
      </c>
      <c r="B2" s="49">
        <v>2015</v>
      </c>
      <c r="D2" s="48" t="s">
        <v>252</v>
      </c>
      <c r="E2" s="48" t="s">
        <v>56</v>
      </c>
      <c r="F2" s="48" t="s">
        <v>24</v>
      </c>
      <c r="G2" s="48" t="s">
        <v>49</v>
      </c>
      <c r="H2" s="48" t="s">
        <v>50</v>
      </c>
      <c r="I2" s="48" t="s">
        <v>45</v>
      </c>
      <c r="J2" s="48" t="s">
        <v>253</v>
      </c>
      <c r="K2" s="51" t="s">
        <v>297</v>
      </c>
      <c r="N2" s="48" t="s">
        <v>62</v>
      </c>
    </row>
    <row r="3" spans="1:19" ht="150" x14ac:dyDescent="0.25">
      <c r="A3" s="49">
        <v>2433</v>
      </c>
      <c r="B3" s="49">
        <v>2433</v>
      </c>
      <c r="D3" s="48" t="s">
        <v>252</v>
      </c>
      <c r="E3" s="48" t="s">
        <v>56</v>
      </c>
      <c r="F3" s="48" t="s">
        <v>24</v>
      </c>
      <c r="G3" s="48" t="s">
        <v>49</v>
      </c>
      <c r="H3" s="48" t="s">
        <v>50</v>
      </c>
      <c r="I3" s="48" t="s">
        <v>45</v>
      </c>
      <c r="J3" s="48" t="s">
        <v>254</v>
      </c>
      <c r="K3" s="51" t="s">
        <v>298</v>
      </c>
      <c r="N3" s="48" t="s">
        <v>62</v>
      </c>
    </row>
    <row r="4" spans="1:19" ht="150" x14ac:dyDescent="0.25">
      <c r="A4" s="49">
        <v>2436</v>
      </c>
      <c r="B4" s="49">
        <v>2436</v>
      </c>
      <c r="D4" s="48" t="s">
        <v>252</v>
      </c>
      <c r="E4" s="48" t="s">
        <v>56</v>
      </c>
      <c r="F4" s="48" t="s">
        <v>24</v>
      </c>
      <c r="G4" s="48" t="s">
        <v>49</v>
      </c>
      <c r="H4" s="48" t="s">
        <v>50</v>
      </c>
      <c r="I4" s="48" t="s">
        <v>46</v>
      </c>
      <c r="J4" s="48" t="s">
        <v>255</v>
      </c>
      <c r="K4" s="51" t="s">
        <v>299</v>
      </c>
      <c r="N4" s="48" t="s">
        <v>62</v>
      </c>
    </row>
    <row r="5" spans="1:19" ht="90" x14ac:dyDescent="0.25">
      <c r="A5" s="49">
        <v>3220</v>
      </c>
      <c r="B5" s="49">
        <v>3220</v>
      </c>
      <c r="D5" s="48" t="s">
        <v>252</v>
      </c>
      <c r="E5" s="48" t="s">
        <v>53</v>
      </c>
      <c r="F5" s="48" t="s">
        <v>19</v>
      </c>
      <c r="G5" s="48" t="s">
        <v>49</v>
      </c>
      <c r="H5" s="48" t="s">
        <v>50</v>
      </c>
      <c r="I5" s="48" t="s">
        <v>45</v>
      </c>
      <c r="J5" s="48" t="s">
        <v>256</v>
      </c>
      <c r="K5" s="51" t="s">
        <v>300</v>
      </c>
      <c r="N5" s="48" t="s">
        <v>62</v>
      </c>
    </row>
    <row r="6" spans="1:19" ht="105" x14ac:dyDescent="0.25">
      <c r="A6" s="49">
        <v>5343</v>
      </c>
      <c r="B6" s="49">
        <v>5343</v>
      </c>
      <c r="D6" s="48" t="s">
        <v>252</v>
      </c>
      <c r="E6" s="48" t="s">
        <v>56</v>
      </c>
      <c r="F6" s="48" t="s">
        <v>22</v>
      </c>
      <c r="G6" s="48" t="s">
        <v>49</v>
      </c>
      <c r="H6" s="48" t="s">
        <v>50</v>
      </c>
      <c r="I6" s="48" t="s">
        <v>46</v>
      </c>
      <c r="J6" s="48" t="s">
        <v>257</v>
      </c>
      <c r="K6" s="51" t="s">
        <v>301</v>
      </c>
      <c r="N6" s="48" t="s">
        <v>62</v>
      </c>
    </row>
    <row r="7" spans="1:19" ht="135" x14ac:dyDescent="0.25">
      <c r="A7" s="49">
        <v>6016</v>
      </c>
      <c r="B7" s="49">
        <v>6016</v>
      </c>
      <c r="D7" s="48" t="s">
        <v>252</v>
      </c>
      <c r="E7" s="48" t="s">
        <v>57</v>
      </c>
      <c r="F7" s="48" t="s">
        <v>10</v>
      </c>
      <c r="G7" s="48" t="s">
        <v>49</v>
      </c>
      <c r="H7" s="48" t="s">
        <v>50</v>
      </c>
      <c r="I7" s="48" t="s">
        <v>45</v>
      </c>
      <c r="J7" s="48" t="s">
        <v>258</v>
      </c>
      <c r="K7" s="51" t="s">
        <v>302</v>
      </c>
      <c r="N7" s="48" t="s">
        <v>68</v>
      </c>
    </row>
    <row r="8" spans="1:19" ht="75" x14ac:dyDescent="0.25">
      <c r="A8" s="49">
        <v>6426</v>
      </c>
      <c r="B8" s="49">
        <v>6426</v>
      </c>
      <c r="D8" s="48" t="s">
        <v>252</v>
      </c>
      <c r="E8" s="48" t="s">
        <v>53</v>
      </c>
      <c r="F8" s="48" t="s">
        <v>19</v>
      </c>
      <c r="G8" s="48" t="s">
        <v>49</v>
      </c>
      <c r="H8" s="48" t="s">
        <v>50</v>
      </c>
      <c r="I8" s="48" t="s">
        <v>45</v>
      </c>
      <c r="J8" s="48" t="s">
        <v>259</v>
      </c>
      <c r="K8" s="51" t="s">
        <v>303</v>
      </c>
      <c r="N8" s="48" t="s">
        <v>62</v>
      </c>
    </row>
    <row r="9" spans="1:19" ht="75" x14ac:dyDescent="0.25">
      <c r="A9" s="49">
        <v>6427</v>
      </c>
      <c r="B9" s="49">
        <v>6427</v>
      </c>
      <c r="D9" s="48" t="s">
        <v>252</v>
      </c>
      <c r="E9" s="48" t="s">
        <v>53</v>
      </c>
      <c r="F9" s="48" t="s">
        <v>19</v>
      </c>
      <c r="G9" s="48" t="s">
        <v>49</v>
      </c>
      <c r="H9" s="48" t="s">
        <v>50</v>
      </c>
      <c r="I9" s="48" t="s">
        <v>46</v>
      </c>
      <c r="J9" s="48" t="s">
        <v>260</v>
      </c>
      <c r="K9" s="51" t="s">
        <v>303</v>
      </c>
      <c r="N9" s="48" t="s">
        <v>62</v>
      </c>
    </row>
    <row r="10" spans="1:19" ht="90" x14ac:dyDescent="0.25">
      <c r="A10" s="49">
        <v>6439</v>
      </c>
      <c r="B10" s="49">
        <v>6439</v>
      </c>
      <c r="D10" s="48" t="s">
        <v>252</v>
      </c>
      <c r="E10" s="48" t="s">
        <v>53</v>
      </c>
      <c r="F10" s="48" t="s">
        <v>19</v>
      </c>
      <c r="G10" s="48" t="s">
        <v>49</v>
      </c>
      <c r="H10" s="48" t="s">
        <v>50</v>
      </c>
      <c r="I10" s="48" t="s">
        <v>46</v>
      </c>
      <c r="J10" s="48" t="s">
        <v>261</v>
      </c>
      <c r="K10" s="51" t="s">
        <v>300</v>
      </c>
      <c r="N10" s="48" t="s">
        <v>62</v>
      </c>
    </row>
    <row r="11" spans="1:19" ht="60" x14ac:dyDescent="0.25">
      <c r="A11" s="49">
        <v>6747</v>
      </c>
      <c r="B11" s="49">
        <v>6747</v>
      </c>
      <c r="D11" s="48" t="s">
        <v>252</v>
      </c>
      <c r="E11" s="48" t="s">
        <v>53</v>
      </c>
      <c r="F11" s="48" t="s">
        <v>19</v>
      </c>
      <c r="G11" s="48" t="s">
        <v>49</v>
      </c>
      <c r="H11" s="48" t="s">
        <v>50</v>
      </c>
      <c r="I11" s="48" t="s">
        <v>45</v>
      </c>
      <c r="J11" s="48" t="s">
        <v>318</v>
      </c>
      <c r="K11" s="51" t="s">
        <v>304</v>
      </c>
      <c r="N11" s="48" t="s">
        <v>62</v>
      </c>
    </row>
    <row r="12" spans="1:19" ht="165" x14ac:dyDescent="0.25">
      <c r="A12" s="49">
        <v>7047</v>
      </c>
      <c r="B12" s="49">
        <v>7047</v>
      </c>
      <c r="D12" s="48" t="s">
        <v>252</v>
      </c>
      <c r="E12" s="48" t="s">
        <v>59</v>
      </c>
      <c r="F12" s="48" t="s">
        <v>10</v>
      </c>
      <c r="G12" s="48" t="s">
        <v>49</v>
      </c>
      <c r="H12" s="48" t="s">
        <v>50</v>
      </c>
      <c r="I12" s="48" t="s">
        <v>45</v>
      </c>
      <c r="J12" s="48" t="s">
        <v>262</v>
      </c>
      <c r="K12" s="51" t="s">
        <v>305</v>
      </c>
      <c r="N12" s="48" t="s">
        <v>68</v>
      </c>
    </row>
    <row r="13" spans="1:19" ht="180" x14ac:dyDescent="0.25">
      <c r="A13" s="49">
        <v>7048</v>
      </c>
      <c r="B13" s="49">
        <v>7048</v>
      </c>
      <c r="D13" s="48" t="s">
        <v>252</v>
      </c>
      <c r="E13" s="48" t="s">
        <v>59</v>
      </c>
      <c r="F13" s="48" t="s">
        <v>10</v>
      </c>
      <c r="G13" s="48" t="s">
        <v>49</v>
      </c>
      <c r="H13" s="48" t="s">
        <v>50</v>
      </c>
      <c r="I13" s="48" t="s">
        <v>45</v>
      </c>
      <c r="J13" s="48" t="s">
        <v>263</v>
      </c>
      <c r="K13" s="51" t="s">
        <v>306</v>
      </c>
      <c r="N13" s="48" t="s">
        <v>68</v>
      </c>
    </row>
    <row r="14" spans="1:19" ht="105" x14ac:dyDescent="0.25">
      <c r="A14" s="49">
        <v>7130</v>
      </c>
      <c r="B14" s="49">
        <v>7130</v>
      </c>
      <c r="D14" s="48" t="s">
        <v>252</v>
      </c>
      <c r="E14" s="48" t="s">
        <v>59</v>
      </c>
      <c r="F14" s="48" t="s">
        <v>10</v>
      </c>
      <c r="G14" s="48" t="s">
        <v>49</v>
      </c>
      <c r="H14" s="48" t="s">
        <v>50</v>
      </c>
      <c r="I14" s="48" t="s">
        <v>45</v>
      </c>
      <c r="J14" s="48" t="s">
        <v>264</v>
      </c>
      <c r="K14" s="51" t="s">
        <v>307</v>
      </c>
      <c r="N14" s="48" t="s">
        <v>68</v>
      </c>
    </row>
    <row r="15" spans="1:19" ht="180" x14ac:dyDescent="0.25">
      <c r="A15" s="49">
        <v>7253</v>
      </c>
      <c r="B15" s="49">
        <v>7253</v>
      </c>
      <c r="D15" s="48" t="s">
        <v>252</v>
      </c>
      <c r="E15" s="48" t="s">
        <v>59</v>
      </c>
      <c r="F15" s="48" t="s">
        <v>10</v>
      </c>
      <c r="G15" s="48" t="s">
        <v>49</v>
      </c>
      <c r="H15" s="48" t="s">
        <v>50</v>
      </c>
      <c r="I15" s="48" t="s">
        <v>45</v>
      </c>
      <c r="J15" s="48" t="s">
        <v>265</v>
      </c>
      <c r="K15" s="51" t="s">
        <v>308</v>
      </c>
      <c r="N15" s="48" t="s">
        <v>68</v>
      </c>
    </row>
    <row r="16" spans="1:19" ht="165" x14ac:dyDescent="0.25">
      <c r="A16" s="49">
        <v>7266</v>
      </c>
      <c r="B16" s="49">
        <v>7266</v>
      </c>
      <c r="D16" s="48" t="s">
        <v>252</v>
      </c>
      <c r="E16" s="48" t="s">
        <v>59</v>
      </c>
      <c r="F16" s="48" t="s">
        <v>10</v>
      </c>
      <c r="G16" s="48" t="s">
        <v>49</v>
      </c>
      <c r="H16" s="48" t="s">
        <v>50</v>
      </c>
      <c r="I16" s="48" t="s">
        <v>45</v>
      </c>
      <c r="J16" s="48" t="s">
        <v>266</v>
      </c>
      <c r="K16" s="51" t="s">
        <v>309</v>
      </c>
      <c r="N16" s="48" t="s">
        <v>68</v>
      </c>
    </row>
    <row r="17" spans="1:19" ht="210" x14ac:dyDescent="0.25">
      <c r="A17" s="49">
        <v>7277</v>
      </c>
      <c r="B17" s="49">
        <v>7277</v>
      </c>
      <c r="D17" s="48" t="s">
        <v>252</v>
      </c>
      <c r="E17" s="48" t="s">
        <v>59</v>
      </c>
      <c r="F17" s="48" t="s">
        <v>10</v>
      </c>
      <c r="G17" s="48" t="s">
        <v>49</v>
      </c>
      <c r="H17" s="48" t="s">
        <v>50</v>
      </c>
      <c r="I17" s="48" t="s">
        <v>46</v>
      </c>
      <c r="J17" s="48" t="s">
        <v>267</v>
      </c>
      <c r="K17" s="51" t="s">
        <v>310</v>
      </c>
      <c r="N17" s="48" t="s">
        <v>62</v>
      </c>
    </row>
    <row r="18" spans="1:19" ht="225" x14ac:dyDescent="0.25">
      <c r="A18" s="49">
        <v>7278</v>
      </c>
      <c r="B18" s="49">
        <v>7278</v>
      </c>
      <c r="D18" s="48" t="s">
        <v>252</v>
      </c>
      <c r="E18" s="48" t="s">
        <v>59</v>
      </c>
      <c r="F18" s="48" t="s">
        <v>10</v>
      </c>
      <c r="G18" s="48" t="s">
        <v>49</v>
      </c>
      <c r="H18" s="48" t="s">
        <v>50</v>
      </c>
      <c r="I18" s="48" t="s">
        <v>46</v>
      </c>
      <c r="J18" s="48" t="s">
        <v>268</v>
      </c>
      <c r="K18" s="51" t="s">
        <v>311</v>
      </c>
      <c r="N18" s="48" t="s">
        <v>62</v>
      </c>
    </row>
    <row r="19" spans="1:19" ht="150" x14ac:dyDescent="0.25">
      <c r="A19" s="49">
        <v>7313</v>
      </c>
      <c r="B19" s="49">
        <v>7313</v>
      </c>
      <c r="D19" s="48" t="s">
        <v>252</v>
      </c>
      <c r="E19" s="48" t="s">
        <v>59</v>
      </c>
      <c r="F19" s="48" t="s">
        <v>10</v>
      </c>
      <c r="G19" s="48" t="s">
        <v>49</v>
      </c>
      <c r="H19" s="48" t="s">
        <v>50</v>
      </c>
      <c r="I19" s="48" t="s">
        <v>46</v>
      </c>
      <c r="J19" s="48" t="s">
        <v>269</v>
      </c>
      <c r="K19" s="51" t="s">
        <v>312</v>
      </c>
      <c r="N19" s="48" t="s">
        <v>62</v>
      </c>
    </row>
    <row r="20" spans="1:19" ht="165" x14ac:dyDescent="0.25">
      <c r="A20" s="49">
        <v>7314</v>
      </c>
      <c r="B20" s="49">
        <v>7314</v>
      </c>
      <c r="D20" s="48" t="s">
        <v>252</v>
      </c>
      <c r="E20" s="48" t="s">
        <v>59</v>
      </c>
      <c r="F20" s="48" t="s">
        <v>10</v>
      </c>
      <c r="G20" s="48" t="s">
        <v>49</v>
      </c>
      <c r="H20" s="48" t="s">
        <v>50</v>
      </c>
      <c r="I20" s="48" t="s">
        <v>46</v>
      </c>
      <c r="J20" s="48" t="s">
        <v>270</v>
      </c>
      <c r="K20" s="51" t="s">
        <v>313</v>
      </c>
      <c r="N20" s="48" t="s">
        <v>62</v>
      </c>
    </row>
    <row r="21" spans="1:19" ht="60" x14ac:dyDescent="0.25">
      <c r="A21" s="50" t="s">
        <v>271</v>
      </c>
      <c r="B21" s="50" t="s">
        <v>271</v>
      </c>
      <c r="D21" s="48" t="s">
        <v>252</v>
      </c>
      <c r="E21" s="48" t="s">
        <v>53</v>
      </c>
      <c r="F21" s="48" t="s">
        <v>19</v>
      </c>
      <c r="G21" s="48" t="s">
        <v>49</v>
      </c>
      <c r="H21" s="48" t="s">
        <v>50</v>
      </c>
      <c r="I21" s="48" t="s">
        <v>46</v>
      </c>
      <c r="J21" s="48" t="s">
        <v>272</v>
      </c>
      <c r="K21" s="51" t="s">
        <v>304</v>
      </c>
      <c r="N21" s="48" t="s">
        <v>62</v>
      </c>
    </row>
    <row r="22" spans="1:19" ht="150" x14ac:dyDescent="0.25">
      <c r="A22" s="50" t="s">
        <v>273</v>
      </c>
      <c r="B22" s="50" t="s">
        <v>273</v>
      </c>
      <c r="D22" s="48" t="s">
        <v>252</v>
      </c>
      <c r="E22" s="48" t="s">
        <v>56</v>
      </c>
      <c r="F22" s="48" t="s">
        <v>22</v>
      </c>
      <c r="G22" s="48" t="s">
        <v>49</v>
      </c>
      <c r="H22" s="48" t="s">
        <v>50</v>
      </c>
      <c r="I22" s="48" t="s">
        <v>45</v>
      </c>
      <c r="J22" s="48" t="s">
        <v>274</v>
      </c>
      <c r="K22" s="51" t="s">
        <v>314</v>
      </c>
      <c r="N22" s="48" t="s">
        <v>62</v>
      </c>
    </row>
    <row r="23" spans="1:19" ht="120" x14ac:dyDescent="0.25">
      <c r="A23" s="48">
        <v>1736801</v>
      </c>
      <c r="B23" s="48">
        <v>1736801</v>
      </c>
      <c r="D23" s="48" t="s">
        <v>252</v>
      </c>
      <c r="E23" s="48" t="s">
        <v>56</v>
      </c>
      <c r="F23" s="48" t="s">
        <v>18</v>
      </c>
      <c r="G23" s="48" t="s">
        <v>48</v>
      </c>
      <c r="H23" s="48" t="s">
        <v>50</v>
      </c>
      <c r="I23" s="48" t="s">
        <v>45</v>
      </c>
      <c r="J23" s="71" t="s">
        <v>320</v>
      </c>
      <c r="K23" s="51" t="s">
        <v>325</v>
      </c>
      <c r="N23" s="48" t="s">
        <v>62</v>
      </c>
    </row>
    <row r="24" spans="1:19" ht="120" x14ac:dyDescent="0.25">
      <c r="A24" s="48">
        <v>1737001</v>
      </c>
      <c r="B24" s="48">
        <v>1737001</v>
      </c>
      <c r="D24" s="48" t="s">
        <v>252</v>
      </c>
      <c r="E24" s="48" t="s">
        <v>56</v>
      </c>
      <c r="F24" s="48" t="s">
        <v>18</v>
      </c>
      <c r="G24" s="48" t="s">
        <v>48</v>
      </c>
      <c r="H24" s="48" t="s">
        <v>50</v>
      </c>
      <c r="I24" s="48" t="s">
        <v>46</v>
      </c>
      <c r="J24" s="71" t="s">
        <v>320</v>
      </c>
      <c r="K24" s="51" t="s">
        <v>325</v>
      </c>
      <c r="N24" s="48" t="s">
        <v>62</v>
      </c>
    </row>
    <row r="25" spans="1:19" ht="45" x14ac:dyDescent="0.25">
      <c r="A25" s="71">
        <v>1807681</v>
      </c>
      <c r="B25" s="71">
        <v>1807681</v>
      </c>
      <c r="D25" s="48" t="s">
        <v>252</v>
      </c>
      <c r="E25" s="48" t="s">
        <v>201</v>
      </c>
      <c r="F25" s="48" t="s">
        <v>24</v>
      </c>
      <c r="G25" s="48" t="s">
        <v>48</v>
      </c>
      <c r="H25" s="48" t="s">
        <v>50</v>
      </c>
      <c r="I25" s="48" t="s">
        <v>45</v>
      </c>
      <c r="J25" s="71" t="s">
        <v>322</v>
      </c>
      <c r="K25" s="51" t="s">
        <v>321</v>
      </c>
      <c r="N25" s="48" t="s">
        <v>62</v>
      </c>
    </row>
    <row r="26" spans="1:19" ht="45" x14ac:dyDescent="0.25">
      <c r="A26" s="70">
        <v>1736741</v>
      </c>
      <c r="B26" s="70">
        <v>1736741</v>
      </c>
      <c r="D26" s="48" t="s">
        <v>252</v>
      </c>
      <c r="E26" s="48" t="s">
        <v>201</v>
      </c>
      <c r="F26" s="48" t="s">
        <v>10</v>
      </c>
      <c r="G26" s="48" t="s">
        <v>48</v>
      </c>
      <c r="H26" s="48" t="s">
        <v>50</v>
      </c>
      <c r="I26" s="48" t="s">
        <v>45</v>
      </c>
      <c r="J26" s="71" t="s">
        <v>324</v>
      </c>
      <c r="K26" s="51" t="s">
        <v>323</v>
      </c>
      <c r="N26" s="48" t="s">
        <v>62</v>
      </c>
    </row>
    <row r="27" spans="1:19" ht="60" x14ac:dyDescent="0.2">
      <c r="A27" s="72">
        <v>1388261</v>
      </c>
      <c r="B27" s="72">
        <v>1388261</v>
      </c>
      <c r="D27" s="48" t="s">
        <v>252</v>
      </c>
      <c r="E27" s="48" t="s">
        <v>201</v>
      </c>
      <c r="F27" s="48" t="s">
        <v>10</v>
      </c>
      <c r="G27" s="48" t="s">
        <v>48</v>
      </c>
      <c r="H27" s="48" t="s">
        <v>50</v>
      </c>
      <c r="I27" s="48" t="s">
        <v>45</v>
      </c>
      <c r="J27" s="72" t="s">
        <v>326</v>
      </c>
      <c r="K27" s="51" t="s">
        <v>327</v>
      </c>
      <c r="N27" s="48" t="s">
        <v>62</v>
      </c>
      <c r="S27" s="53"/>
    </row>
    <row r="28" spans="1:19" x14ac:dyDescent="0.25">
      <c r="K28" s="48"/>
      <c r="S28" s="53"/>
    </row>
    <row r="29" spans="1:19" x14ac:dyDescent="0.25">
      <c r="K29" s="48"/>
      <c r="S29" s="53"/>
    </row>
    <row r="30" spans="1:19" x14ac:dyDescent="0.25">
      <c r="K30" s="48"/>
      <c r="S30" s="53"/>
    </row>
  </sheetData>
  <autoFilter ref="A1:S27"/>
  <sortState ref="A2:S23">
    <sortCondition ref="A2:A23"/>
  </sortState>
  <dataConsolidate/>
  <dataValidations count="1">
    <dataValidation type="list" allowBlank="1" showInputMessage="1" showErrorMessage="1" sqref="F2:F5052">
      <formula1>INDIRECT($E2)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Lists!$C$3:$C$14</xm:f>
          </x14:formula1>
          <xm:sqref>E1 E5067:E1048576</xm:sqref>
        </x14:dataValidation>
        <x14:dataValidation type="list" allowBlank="1" showInputMessage="1" showErrorMessage="1">
          <x14:formula1>
            <xm:f>Lists!$B$2:$B$6</xm:f>
          </x14:formula1>
          <xm:sqref>G1:H1048576</xm:sqref>
        </x14:dataValidation>
        <x14:dataValidation type="list" allowBlank="1" showInputMessage="1" showErrorMessage="1">
          <x14:formula1>
            <xm:f>Lists!$A$2:$A$5</xm:f>
          </x14:formula1>
          <xm:sqref>I1:I1048576</xm:sqref>
        </x14:dataValidation>
        <x14:dataValidation type="list" allowBlank="1" showInputMessage="1" showErrorMessage="1">
          <x14:formula1>
            <xm:f>Lists!$C$2:$C$14</xm:f>
          </x14:formula1>
          <xm:sqref>E2:E5066</xm:sqref>
        </x14:dataValidation>
        <x14:dataValidation type="list" allowBlank="1" showInputMessage="1" showErrorMessage="1">
          <x14:formula1>
            <xm:f>Lists!$E$2:$E$11</xm:f>
          </x14:formula1>
          <xm:sqref>N1:N27 N31:N1048576 M27:M30</xm:sqref>
        </x14:dataValidation>
        <x14:dataValidation type="list" allowBlank="1" showInputMessage="1" showErrorMessage="1">
          <x14:formula1>
            <xm:f>Lists!$D$2:$D$3</xm:f>
          </x14:formula1>
          <xm:sqref>M1:M26 M31:M1048576 L27:L30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93"/>
  <sheetViews>
    <sheetView zoomScale="80" zoomScaleNormal="80" workbookViewId="0">
      <pane ySplit="1" topLeftCell="A2" activePane="bottomLeft" state="frozen"/>
      <selection pane="bottomLeft" activeCell="M103" sqref="M103"/>
    </sheetView>
  </sheetViews>
  <sheetFormatPr defaultColWidth="9.140625" defaultRowHeight="15" x14ac:dyDescent="0.25"/>
  <cols>
    <col min="1" max="1" width="12.7109375" style="62" bestFit="1" customWidth="1"/>
    <col min="2" max="2" width="10.5703125" style="62" bestFit="1" customWidth="1"/>
    <col min="3" max="3" width="13.140625" style="63" bestFit="1" customWidth="1"/>
    <col min="4" max="4" width="12.42578125" style="62" bestFit="1" customWidth="1"/>
    <col min="5" max="5" width="42" style="62" bestFit="1" customWidth="1"/>
    <col min="6" max="6" width="25.7109375" style="63" bestFit="1" customWidth="1"/>
    <col min="7" max="7" width="15.140625" style="63" bestFit="1" customWidth="1"/>
    <col min="8" max="8" width="18.42578125" style="63" bestFit="1" customWidth="1"/>
    <col min="9" max="9" width="19.28515625" style="63" bestFit="1" customWidth="1"/>
    <col min="10" max="10" width="13.5703125" style="64" bestFit="1" customWidth="1"/>
    <col min="11" max="11" width="19.140625" style="64" bestFit="1" customWidth="1"/>
    <col min="12" max="12" width="13.140625" style="67" bestFit="1" customWidth="1"/>
    <col min="13" max="13" width="15" style="64" bestFit="1" customWidth="1"/>
    <col min="14" max="14" width="20.7109375" style="64" bestFit="1" customWidth="1"/>
    <col min="15" max="15" width="20.28515625" style="67" bestFit="1" customWidth="1"/>
    <col min="16" max="16" width="12.42578125" style="63" bestFit="1" customWidth="1"/>
    <col min="17" max="17" width="18.85546875" style="63" bestFit="1" customWidth="1"/>
    <col min="18" max="18" width="13" style="63" bestFit="1" customWidth="1"/>
    <col min="19" max="19" width="12.85546875" style="63" bestFit="1" customWidth="1"/>
    <col min="20" max="20" width="16.42578125" style="63" bestFit="1" customWidth="1"/>
    <col min="21" max="16384" width="9.140625" style="62"/>
  </cols>
  <sheetData>
    <row r="1" spans="1:20" s="68" customFormat="1" ht="30" x14ac:dyDescent="0.25">
      <c r="A1" s="56" t="s">
        <v>0</v>
      </c>
      <c r="B1" s="56" t="s">
        <v>1</v>
      </c>
      <c r="C1" s="57" t="s">
        <v>28</v>
      </c>
      <c r="D1" s="56" t="s">
        <v>2</v>
      </c>
      <c r="E1" s="56" t="s">
        <v>3</v>
      </c>
      <c r="F1" s="57" t="s">
        <v>4</v>
      </c>
      <c r="G1" s="57" t="s">
        <v>209</v>
      </c>
      <c r="H1" s="57" t="s">
        <v>5</v>
      </c>
      <c r="I1" s="57" t="s">
        <v>6</v>
      </c>
      <c r="J1" s="58" t="s">
        <v>114</v>
      </c>
      <c r="K1" s="58" t="s">
        <v>121</v>
      </c>
      <c r="L1" s="59" t="s">
        <v>116</v>
      </c>
      <c r="M1" s="58" t="s">
        <v>115</v>
      </c>
      <c r="N1" s="58" t="s">
        <v>122</v>
      </c>
      <c r="O1" s="59" t="s">
        <v>117</v>
      </c>
      <c r="P1" s="57" t="s">
        <v>118</v>
      </c>
      <c r="Q1" s="57" t="s">
        <v>249</v>
      </c>
      <c r="R1" s="57" t="s">
        <v>250</v>
      </c>
      <c r="S1" s="57" t="s">
        <v>119</v>
      </c>
      <c r="T1" s="57" t="s">
        <v>120</v>
      </c>
    </row>
    <row r="2" spans="1:20" x14ac:dyDescent="0.25">
      <c r="A2" s="50" t="str">
        <f>VLOOKUP(C2,Styles!$1:$1048576,5,FALSE)</f>
        <v>Outerwear</v>
      </c>
      <c r="B2" s="50" t="str">
        <f>VLOOKUP(C2,Styles!$1:$1048576,4,FALSE)</f>
        <v>Columbia</v>
      </c>
      <c r="C2" s="52">
        <v>2015</v>
      </c>
      <c r="D2" s="50">
        <f>VLOOKUP(C2,Styles!$1:$1048576,2,FALSE)</f>
        <v>2015</v>
      </c>
      <c r="E2" s="50" t="str">
        <f>VLOOKUP(C2,Styles!$1:$1048576,10,FALSE)</f>
        <v>Men's Glennaker Lake™ Rain Jacket</v>
      </c>
      <c r="F2" s="52" t="s">
        <v>278</v>
      </c>
      <c r="G2" s="52" t="s">
        <v>241</v>
      </c>
      <c r="H2" s="52" t="s">
        <v>49</v>
      </c>
      <c r="I2" s="52" t="s">
        <v>50</v>
      </c>
      <c r="J2" s="60" t="s">
        <v>275</v>
      </c>
      <c r="K2" s="60">
        <v>6</v>
      </c>
      <c r="L2" s="61">
        <f t="shared" ref="L2:L33" si="0">IF(OR(H2="ACTIVE",H2="NEW",H2="DNR"),K2,"")</f>
        <v>6</v>
      </c>
      <c r="M2" s="60"/>
      <c r="N2" s="60"/>
      <c r="O2" s="61" t="str">
        <f t="shared" ref="O2:O33" si="1">IF(OR(I2="ACTIVE",I2="NEW",I2="DNR"),N2,"")</f>
        <v/>
      </c>
      <c r="P2" s="52"/>
      <c r="Q2" s="52"/>
      <c r="R2" s="52"/>
      <c r="S2" s="52"/>
      <c r="T2" s="52"/>
    </row>
    <row r="3" spans="1:20" x14ac:dyDescent="0.25">
      <c r="A3" s="50" t="str">
        <f>VLOOKUP(C3,Styles!$1:$1048576,5,FALSE)</f>
        <v>Outerwear</v>
      </c>
      <c r="B3" s="50" t="str">
        <f>VLOOKUP(C3,Styles!$1:$1048576,4,FALSE)</f>
        <v>Columbia</v>
      </c>
      <c r="C3" s="52">
        <v>2015</v>
      </c>
      <c r="D3" s="50">
        <f>VLOOKUP(C3,Styles!$1:$1048576,2,FALSE)</f>
        <v>2015</v>
      </c>
      <c r="E3" s="50" t="str">
        <f>VLOOKUP(C3,Styles!$1:$1048576,10,FALSE)</f>
        <v>Men's Glennaker Lake™ Rain Jacket</v>
      </c>
      <c r="F3" s="52" t="s">
        <v>279</v>
      </c>
      <c r="G3" s="52" t="s">
        <v>226</v>
      </c>
      <c r="H3" s="52" t="s">
        <v>49</v>
      </c>
      <c r="I3" s="52" t="s">
        <v>50</v>
      </c>
      <c r="J3" s="60" t="s">
        <v>275</v>
      </c>
      <c r="K3" s="60">
        <v>6</v>
      </c>
      <c r="L3" s="61">
        <f t="shared" si="0"/>
        <v>6</v>
      </c>
      <c r="M3" s="60"/>
      <c r="N3" s="60"/>
      <c r="O3" s="61" t="str">
        <f t="shared" si="1"/>
        <v/>
      </c>
      <c r="P3" s="52"/>
      <c r="Q3" s="52"/>
      <c r="R3" s="52"/>
      <c r="S3" s="52"/>
      <c r="T3" s="52"/>
    </row>
    <row r="4" spans="1:20" x14ac:dyDescent="0.25">
      <c r="A4" s="50" t="str">
        <f>VLOOKUP(C4,Styles!$1:$1048576,5,FALSE)</f>
        <v>Outerwear</v>
      </c>
      <c r="B4" s="50" t="str">
        <f>VLOOKUP(C4,Styles!$1:$1048576,4,FALSE)</f>
        <v>Columbia</v>
      </c>
      <c r="C4" s="52">
        <v>2015</v>
      </c>
      <c r="D4" s="50">
        <f>VLOOKUP(C4,Styles!$1:$1048576,2,FALSE)</f>
        <v>2015</v>
      </c>
      <c r="E4" s="50" t="str">
        <f>VLOOKUP(C4,Styles!$1:$1048576,10,FALSE)</f>
        <v>Men's Glennaker Lake™ Rain Jacket</v>
      </c>
      <c r="F4" s="52" t="s">
        <v>280</v>
      </c>
      <c r="G4" s="52" t="s">
        <v>211</v>
      </c>
      <c r="H4" s="52" t="s">
        <v>49</v>
      </c>
      <c r="I4" s="52" t="s">
        <v>50</v>
      </c>
      <c r="J4" s="60" t="s">
        <v>275</v>
      </c>
      <c r="K4" s="60">
        <v>6</v>
      </c>
      <c r="L4" s="61">
        <f t="shared" si="0"/>
        <v>6</v>
      </c>
      <c r="M4" s="60"/>
      <c r="N4" s="60"/>
      <c r="O4" s="61" t="str">
        <f t="shared" si="1"/>
        <v/>
      </c>
      <c r="P4" s="52"/>
      <c r="Q4" s="52"/>
      <c r="R4" s="52"/>
      <c r="S4" s="52"/>
      <c r="T4" s="52"/>
    </row>
    <row r="5" spans="1:20" x14ac:dyDescent="0.25">
      <c r="A5" s="50" t="str">
        <f>VLOOKUP(C5,Styles!$1:$1048576,5,FALSE)</f>
        <v>Outerwear</v>
      </c>
      <c r="B5" s="50" t="str">
        <f>VLOOKUP(C5,Styles!$1:$1048576,4,FALSE)</f>
        <v>Columbia</v>
      </c>
      <c r="C5" s="52">
        <v>2015</v>
      </c>
      <c r="D5" s="50">
        <f>VLOOKUP(C5,Styles!$1:$1048576,2,FALSE)</f>
        <v>2015</v>
      </c>
      <c r="E5" s="50" t="str">
        <f>VLOOKUP(C5,Styles!$1:$1048576,10,FALSE)</f>
        <v>Men's Glennaker Lake™ Rain Jacket</v>
      </c>
      <c r="F5" s="52" t="s">
        <v>281</v>
      </c>
      <c r="G5" s="52" t="s">
        <v>235</v>
      </c>
      <c r="H5" s="52" t="s">
        <v>49</v>
      </c>
      <c r="I5" s="52" t="s">
        <v>50</v>
      </c>
      <c r="J5" s="60" t="s">
        <v>275</v>
      </c>
      <c r="K5" s="60">
        <v>6</v>
      </c>
      <c r="L5" s="61">
        <f t="shared" si="0"/>
        <v>6</v>
      </c>
      <c r="M5" s="60"/>
      <c r="N5" s="60"/>
      <c r="O5" s="61" t="str">
        <f t="shared" si="1"/>
        <v/>
      </c>
      <c r="P5" s="52"/>
      <c r="Q5" s="52"/>
      <c r="R5" s="52"/>
      <c r="S5" s="52"/>
      <c r="T5" s="52"/>
    </row>
    <row r="6" spans="1:20" x14ac:dyDescent="0.25">
      <c r="A6" s="50" t="str">
        <f>VLOOKUP(C6,Styles!$1:$1048576,5,FALSE)</f>
        <v>Outerwear</v>
      </c>
      <c r="B6" s="50" t="str">
        <f>VLOOKUP(C6,Styles!$1:$1048576,4,FALSE)</f>
        <v>Columbia</v>
      </c>
      <c r="C6" s="52">
        <v>2433</v>
      </c>
      <c r="D6" s="50">
        <f>VLOOKUP(C6,Styles!$1:$1048576,2,FALSE)</f>
        <v>2433</v>
      </c>
      <c r="E6" s="50" t="str">
        <f>VLOOKUP(C6,Styles!$1:$1048576,10,FALSE)</f>
        <v>Men's Watertight™ II Jacket</v>
      </c>
      <c r="F6" s="52" t="s">
        <v>282</v>
      </c>
      <c r="G6" s="52" t="s">
        <v>241</v>
      </c>
      <c r="H6" s="52" t="s">
        <v>49</v>
      </c>
      <c r="I6" s="52" t="s">
        <v>50</v>
      </c>
      <c r="J6" s="60" t="s">
        <v>275</v>
      </c>
      <c r="K6" s="60">
        <v>6</v>
      </c>
      <c r="L6" s="61">
        <f t="shared" si="0"/>
        <v>6</v>
      </c>
      <c r="M6" s="60"/>
      <c r="N6" s="60"/>
      <c r="O6" s="61" t="str">
        <f t="shared" si="1"/>
        <v/>
      </c>
      <c r="P6" s="52"/>
      <c r="Q6" s="52"/>
      <c r="R6" s="52"/>
      <c r="S6" s="52"/>
      <c r="T6" s="52"/>
    </row>
    <row r="7" spans="1:20" x14ac:dyDescent="0.25">
      <c r="A7" s="50" t="str">
        <f>VLOOKUP(C7,Styles!$1:$1048576,5,FALSE)</f>
        <v>Outerwear</v>
      </c>
      <c r="B7" s="50" t="str">
        <f>VLOOKUP(C7,Styles!$1:$1048576,4,FALSE)</f>
        <v>Columbia</v>
      </c>
      <c r="C7" s="52">
        <v>2436</v>
      </c>
      <c r="D7" s="50">
        <f>VLOOKUP(C7,Styles!$1:$1048576,2,FALSE)</f>
        <v>2436</v>
      </c>
      <c r="E7" s="50" t="str">
        <f>VLOOKUP(C7,Styles!$1:$1048576,10,FALSE)</f>
        <v>Ladies' Arcadia™ II Jacket</v>
      </c>
      <c r="F7" s="52" t="s">
        <v>282</v>
      </c>
      <c r="G7" s="52" t="s">
        <v>241</v>
      </c>
      <c r="H7" s="52" t="s">
        <v>49</v>
      </c>
      <c r="I7" s="52" t="s">
        <v>50</v>
      </c>
      <c r="J7" s="60" t="s">
        <v>315</v>
      </c>
      <c r="K7" s="60">
        <v>6</v>
      </c>
      <c r="L7" s="61">
        <f t="shared" si="0"/>
        <v>6</v>
      </c>
      <c r="M7" s="60"/>
      <c r="N7" s="60"/>
      <c r="O7" s="61" t="str">
        <f t="shared" si="1"/>
        <v/>
      </c>
      <c r="P7" s="52"/>
      <c r="Q7" s="52"/>
      <c r="R7" s="52"/>
      <c r="S7" s="52"/>
      <c r="T7" s="52"/>
    </row>
    <row r="8" spans="1:20" x14ac:dyDescent="0.25">
      <c r="A8" s="50" t="str">
        <f>VLOOKUP(C8,Styles!$1:$1048576,5,FALSE)</f>
        <v>Fleece</v>
      </c>
      <c r="B8" s="50" t="str">
        <f>VLOOKUP(C8,Styles!$1:$1048576,4,FALSE)</f>
        <v>Columbia</v>
      </c>
      <c r="C8" s="52">
        <v>3220</v>
      </c>
      <c r="D8" s="50">
        <f>VLOOKUP(C8,Styles!$1:$1048576,2,FALSE)</f>
        <v>3220</v>
      </c>
      <c r="E8" s="50" t="str">
        <f>VLOOKUP(C8,Styles!$1:$1048576,10,FALSE)</f>
        <v>Men's Steens Mountain™ Full-Zip Fleece</v>
      </c>
      <c r="F8" s="52" t="s">
        <v>282</v>
      </c>
      <c r="G8" s="52" t="s">
        <v>241</v>
      </c>
      <c r="H8" s="52" t="s">
        <v>49</v>
      </c>
      <c r="I8" s="52" t="s">
        <v>50</v>
      </c>
      <c r="J8" s="60" t="s">
        <v>275</v>
      </c>
      <c r="K8" s="60">
        <v>6</v>
      </c>
      <c r="L8" s="61">
        <f t="shared" si="0"/>
        <v>6</v>
      </c>
      <c r="M8" s="60"/>
      <c r="N8" s="60"/>
      <c r="O8" s="61" t="str">
        <f t="shared" si="1"/>
        <v/>
      </c>
      <c r="P8" s="52"/>
      <c r="Q8" s="52"/>
      <c r="R8" s="52"/>
      <c r="S8" s="52"/>
      <c r="T8" s="52"/>
    </row>
    <row r="9" spans="1:20" x14ac:dyDescent="0.25">
      <c r="A9" s="50" t="str">
        <f>VLOOKUP(C9,Styles!$1:$1048576,5,FALSE)</f>
        <v>Fleece</v>
      </c>
      <c r="B9" s="50" t="str">
        <f>VLOOKUP(C9,Styles!$1:$1048576,4,FALSE)</f>
        <v>Columbia</v>
      </c>
      <c r="C9" s="52">
        <v>3220</v>
      </c>
      <c r="D9" s="50">
        <f>VLOOKUP(C9,Styles!$1:$1048576,2,FALSE)</f>
        <v>3220</v>
      </c>
      <c r="E9" s="50" t="str">
        <f>VLOOKUP(C9,Styles!$1:$1048576,10,FALSE)</f>
        <v>Men's Steens Mountain™ Full-Zip Fleece</v>
      </c>
      <c r="F9" s="52" t="s">
        <v>283</v>
      </c>
      <c r="G9" s="52" t="s">
        <v>240</v>
      </c>
      <c r="H9" s="52" t="s">
        <v>49</v>
      </c>
      <c r="I9" s="52" t="s">
        <v>50</v>
      </c>
      <c r="J9" s="60" t="s">
        <v>275</v>
      </c>
      <c r="K9" s="60">
        <v>6</v>
      </c>
      <c r="L9" s="61">
        <f t="shared" si="0"/>
        <v>6</v>
      </c>
      <c r="M9" s="60"/>
      <c r="N9" s="60"/>
      <c r="O9" s="61" t="str">
        <f t="shared" si="1"/>
        <v/>
      </c>
      <c r="P9" s="52"/>
      <c r="Q9" s="52"/>
      <c r="R9" s="52"/>
      <c r="S9" s="52"/>
      <c r="T9" s="52"/>
    </row>
    <row r="10" spans="1:20" x14ac:dyDescent="0.25">
      <c r="A10" s="50" t="str">
        <f>VLOOKUP(C10,Styles!$1:$1048576,5,FALSE)</f>
        <v>Fleece</v>
      </c>
      <c r="B10" s="50" t="str">
        <f>VLOOKUP(C10,Styles!$1:$1048576,4,FALSE)</f>
        <v>Columbia</v>
      </c>
      <c r="C10" s="52">
        <v>3220</v>
      </c>
      <c r="D10" s="50">
        <f>VLOOKUP(C10,Styles!$1:$1048576,2,FALSE)</f>
        <v>3220</v>
      </c>
      <c r="E10" s="50" t="str">
        <f>VLOOKUP(C10,Styles!$1:$1048576,10,FALSE)</f>
        <v>Men's Steens Mountain™ Full-Zip Fleece</v>
      </c>
      <c r="F10" s="52" t="s">
        <v>284</v>
      </c>
      <c r="G10" s="52" t="s">
        <v>227</v>
      </c>
      <c r="H10" s="52" t="s">
        <v>49</v>
      </c>
      <c r="I10" s="52" t="s">
        <v>50</v>
      </c>
      <c r="J10" s="60" t="s">
        <v>275</v>
      </c>
      <c r="K10" s="60">
        <v>6</v>
      </c>
      <c r="L10" s="61">
        <f t="shared" si="0"/>
        <v>6</v>
      </c>
      <c r="M10" s="60"/>
      <c r="N10" s="60"/>
      <c r="O10" s="61" t="str">
        <f t="shared" si="1"/>
        <v/>
      </c>
      <c r="P10" s="52"/>
      <c r="Q10" s="52"/>
      <c r="R10" s="52"/>
      <c r="S10" s="52"/>
      <c r="T10" s="52"/>
    </row>
    <row r="11" spans="1:20" x14ac:dyDescent="0.25">
      <c r="A11" s="50" t="str">
        <f>VLOOKUP(C11,Styles!$1:$1048576,5,FALSE)</f>
        <v>Outerwear</v>
      </c>
      <c r="B11" s="50" t="str">
        <f>VLOOKUP(C11,Styles!$1:$1048576,4,FALSE)</f>
        <v>Columbia</v>
      </c>
      <c r="C11" s="52">
        <v>5343</v>
      </c>
      <c r="D11" s="50">
        <f>VLOOKUP(C11,Styles!$1:$1048576,2,FALSE)</f>
        <v>5343</v>
      </c>
      <c r="E11" s="50" t="str">
        <f>VLOOKUP(C11,Styles!$1:$1048576,10,FALSE)</f>
        <v>Ladies' Kruser Ridge™ Soft Shell</v>
      </c>
      <c r="F11" s="52" t="s">
        <v>282</v>
      </c>
      <c r="G11" s="52" t="s">
        <v>241</v>
      </c>
      <c r="H11" s="52" t="s">
        <v>49</v>
      </c>
      <c r="I11" s="52" t="s">
        <v>50</v>
      </c>
      <c r="J11" s="60" t="s">
        <v>315</v>
      </c>
      <c r="K11" s="60">
        <v>6</v>
      </c>
      <c r="L11" s="61">
        <f t="shared" si="0"/>
        <v>6</v>
      </c>
      <c r="M11" s="60"/>
      <c r="N11" s="60"/>
      <c r="O11" s="61" t="str">
        <f t="shared" si="1"/>
        <v/>
      </c>
      <c r="P11" s="52"/>
      <c r="Q11" s="52"/>
      <c r="R11" s="52"/>
      <c r="S11" s="52"/>
      <c r="T11" s="52"/>
    </row>
    <row r="12" spans="1:20" x14ac:dyDescent="0.25">
      <c r="A12" s="50" t="str">
        <f>VLOOKUP(C12,Styles!$1:$1048576,5,FALSE)</f>
        <v>Polos</v>
      </c>
      <c r="B12" s="50" t="str">
        <f>VLOOKUP(C12,Styles!$1:$1048576,4,FALSE)</f>
        <v>Columbia</v>
      </c>
      <c r="C12" s="52">
        <v>6016</v>
      </c>
      <c r="D12" s="50">
        <f>VLOOKUP(C12,Styles!$1:$1048576,2,FALSE)</f>
        <v>6016</v>
      </c>
      <c r="E12" s="50" t="str">
        <f>VLOOKUP(C12,Styles!$1:$1048576,10,FALSE)</f>
        <v>Men's Perfect Cast™ Polo</v>
      </c>
      <c r="F12" s="52" t="s">
        <v>282</v>
      </c>
      <c r="G12" s="52" t="s">
        <v>241</v>
      </c>
      <c r="H12" s="52" t="s">
        <v>49</v>
      </c>
      <c r="I12" s="52" t="s">
        <v>50</v>
      </c>
      <c r="J12" s="60" t="s">
        <v>275</v>
      </c>
      <c r="K12" s="60">
        <v>6</v>
      </c>
      <c r="L12" s="61">
        <f t="shared" si="0"/>
        <v>6</v>
      </c>
      <c r="M12" s="60"/>
      <c r="N12" s="60"/>
      <c r="O12" s="61" t="str">
        <f t="shared" si="1"/>
        <v/>
      </c>
      <c r="P12" s="52"/>
      <c r="Q12" s="52"/>
      <c r="R12" s="52"/>
      <c r="S12" s="52"/>
      <c r="T12" s="52"/>
    </row>
    <row r="13" spans="1:20" x14ac:dyDescent="0.25">
      <c r="A13" s="50" t="str">
        <f>VLOOKUP(C13,Styles!$1:$1048576,5,FALSE)</f>
        <v>Polos</v>
      </c>
      <c r="B13" s="50" t="str">
        <f>VLOOKUP(C13,Styles!$1:$1048576,4,FALSE)</f>
        <v>Columbia</v>
      </c>
      <c r="C13" s="52">
        <v>6016</v>
      </c>
      <c r="D13" s="50">
        <f>VLOOKUP(C13,Styles!$1:$1048576,2,FALSE)</f>
        <v>6016</v>
      </c>
      <c r="E13" s="50" t="str">
        <f>VLOOKUP(C13,Styles!$1:$1048576,10,FALSE)</f>
        <v>Men's Perfect Cast™ Polo</v>
      </c>
      <c r="F13" s="52" t="s">
        <v>285</v>
      </c>
      <c r="G13" s="52" t="s">
        <v>223</v>
      </c>
      <c r="H13" s="52" t="s">
        <v>49</v>
      </c>
      <c r="I13" s="52" t="s">
        <v>50</v>
      </c>
      <c r="J13" s="60" t="s">
        <v>275</v>
      </c>
      <c r="K13" s="60">
        <v>6</v>
      </c>
      <c r="L13" s="61">
        <f t="shared" si="0"/>
        <v>6</v>
      </c>
      <c r="M13" s="60"/>
      <c r="N13" s="60"/>
      <c r="O13" s="61" t="str">
        <f t="shared" si="1"/>
        <v/>
      </c>
      <c r="P13" s="52"/>
      <c r="Q13" s="52"/>
      <c r="R13" s="52"/>
      <c r="S13" s="52"/>
      <c r="T13" s="52"/>
    </row>
    <row r="14" spans="1:20" x14ac:dyDescent="0.25">
      <c r="A14" s="50" t="str">
        <f>VLOOKUP(C14,Styles!$1:$1048576,5,FALSE)</f>
        <v>Polos</v>
      </c>
      <c r="B14" s="50" t="str">
        <f>VLOOKUP(C14,Styles!$1:$1048576,4,FALSE)</f>
        <v>Columbia</v>
      </c>
      <c r="C14" s="52">
        <v>6016</v>
      </c>
      <c r="D14" s="50">
        <f>VLOOKUP(C14,Styles!$1:$1048576,2,FALSE)</f>
        <v>6016</v>
      </c>
      <c r="E14" s="50" t="str">
        <f>VLOOKUP(C14,Styles!$1:$1048576,10,FALSE)</f>
        <v>Men's Perfect Cast™ Polo</v>
      </c>
      <c r="F14" s="52" t="s">
        <v>286</v>
      </c>
      <c r="G14" s="52" t="s">
        <v>219</v>
      </c>
      <c r="H14" s="52" t="s">
        <v>49</v>
      </c>
      <c r="I14" s="52" t="s">
        <v>50</v>
      </c>
      <c r="J14" s="60" t="s">
        <v>275</v>
      </c>
      <c r="K14" s="60">
        <v>6</v>
      </c>
      <c r="L14" s="61">
        <f t="shared" si="0"/>
        <v>6</v>
      </c>
      <c r="M14" s="60"/>
      <c r="N14" s="60"/>
      <c r="O14" s="61" t="str">
        <f t="shared" si="1"/>
        <v/>
      </c>
      <c r="P14" s="52"/>
      <c r="Q14" s="52"/>
      <c r="R14" s="52"/>
      <c r="S14" s="52"/>
      <c r="T14" s="52"/>
    </row>
    <row r="15" spans="1:20" x14ac:dyDescent="0.25">
      <c r="A15" s="50" t="str">
        <f>VLOOKUP(C15,Styles!$1:$1048576,5,FALSE)</f>
        <v>Polos</v>
      </c>
      <c r="B15" s="50" t="str">
        <f>VLOOKUP(C15,Styles!$1:$1048576,4,FALSE)</f>
        <v>Columbia</v>
      </c>
      <c r="C15" s="52">
        <v>6016</v>
      </c>
      <c r="D15" s="50">
        <f>VLOOKUP(C15,Styles!$1:$1048576,2,FALSE)</f>
        <v>6016</v>
      </c>
      <c r="E15" s="50" t="str">
        <f>VLOOKUP(C15,Styles!$1:$1048576,10,FALSE)</f>
        <v>Men's Perfect Cast™ Polo</v>
      </c>
      <c r="F15" s="52" t="s">
        <v>287</v>
      </c>
      <c r="G15" s="52" t="s">
        <v>226</v>
      </c>
      <c r="H15" s="52" t="s">
        <v>49</v>
      </c>
      <c r="I15" s="52" t="s">
        <v>50</v>
      </c>
      <c r="J15" s="60" t="s">
        <v>275</v>
      </c>
      <c r="K15" s="60">
        <v>6</v>
      </c>
      <c r="L15" s="61">
        <f t="shared" si="0"/>
        <v>6</v>
      </c>
      <c r="M15" s="60"/>
      <c r="N15" s="60"/>
      <c r="O15" s="61" t="str">
        <f t="shared" si="1"/>
        <v/>
      </c>
      <c r="P15" s="52"/>
      <c r="Q15" s="52"/>
      <c r="R15" s="52"/>
      <c r="S15" s="52"/>
      <c r="T15" s="52"/>
    </row>
    <row r="16" spans="1:20" x14ac:dyDescent="0.25">
      <c r="A16" s="50" t="str">
        <f>VLOOKUP(C16,Styles!$1:$1048576,5,FALSE)</f>
        <v>Polos</v>
      </c>
      <c r="B16" s="50" t="str">
        <f>VLOOKUP(C16,Styles!$1:$1048576,4,FALSE)</f>
        <v>Columbia</v>
      </c>
      <c r="C16" s="52">
        <v>6016</v>
      </c>
      <c r="D16" s="50">
        <f>VLOOKUP(C16,Styles!$1:$1048576,2,FALSE)</f>
        <v>6016</v>
      </c>
      <c r="E16" s="50" t="str">
        <f>VLOOKUP(C16,Styles!$1:$1048576,10,FALSE)</f>
        <v>Men's Perfect Cast™ Polo</v>
      </c>
      <c r="F16" s="52" t="s">
        <v>288</v>
      </c>
      <c r="G16" s="52" t="s">
        <v>242</v>
      </c>
      <c r="H16" s="52" t="s">
        <v>49</v>
      </c>
      <c r="I16" s="52" t="s">
        <v>50</v>
      </c>
      <c r="J16" s="60" t="s">
        <v>275</v>
      </c>
      <c r="K16" s="60">
        <v>6</v>
      </c>
      <c r="L16" s="61">
        <f t="shared" si="0"/>
        <v>6</v>
      </c>
      <c r="M16" s="60"/>
      <c r="N16" s="60"/>
      <c r="O16" s="61" t="str">
        <f t="shared" si="1"/>
        <v/>
      </c>
      <c r="P16" s="52"/>
      <c r="Q16" s="52"/>
      <c r="R16" s="52"/>
      <c r="S16" s="52"/>
      <c r="T16" s="52"/>
    </row>
    <row r="17" spans="1:20" x14ac:dyDescent="0.25">
      <c r="A17" s="50" t="str">
        <f>VLOOKUP(C17,Styles!$1:$1048576,5,FALSE)</f>
        <v>Polos</v>
      </c>
      <c r="B17" s="50" t="str">
        <f>VLOOKUP(C17,Styles!$1:$1048576,4,FALSE)</f>
        <v>Columbia</v>
      </c>
      <c r="C17" s="52">
        <v>6016</v>
      </c>
      <c r="D17" s="50">
        <f>VLOOKUP(C17,Styles!$1:$1048576,2,FALSE)</f>
        <v>6016</v>
      </c>
      <c r="E17" s="50" t="str">
        <f>VLOOKUP(C17,Styles!$1:$1048576,10,FALSE)</f>
        <v>Men's Perfect Cast™ Polo</v>
      </c>
      <c r="F17" s="52" t="s">
        <v>289</v>
      </c>
      <c r="G17" s="52" t="s">
        <v>226</v>
      </c>
      <c r="H17" s="52" t="s">
        <v>49</v>
      </c>
      <c r="I17" s="52" t="s">
        <v>50</v>
      </c>
      <c r="J17" s="60" t="s">
        <v>275</v>
      </c>
      <c r="K17" s="60">
        <v>6</v>
      </c>
      <c r="L17" s="61">
        <f t="shared" si="0"/>
        <v>6</v>
      </c>
      <c r="M17" s="60"/>
      <c r="N17" s="60"/>
      <c r="O17" s="61" t="str">
        <f t="shared" si="1"/>
        <v/>
      </c>
      <c r="P17" s="52"/>
      <c r="Q17" s="52"/>
      <c r="R17" s="52"/>
      <c r="S17" s="52"/>
      <c r="T17" s="52"/>
    </row>
    <row r="18" spans="1:20" x14ac:dyDescent="0.25">
      <c r="A18" s="50" t="str">
        <f>VLOOKUP(C18,Styles!$1:$1048576,5,FALSE)</f>
        <v>Fleece</v>
      </c>
      <c r="B18" s="50" t="str">
        <f>VLOOKUP(C18,Styles!$1:$1048576,4,FALSE)</f>
        <v>Columbia</v>
      </c>
      <c r="C18" s="52">
        <v>6426</v>
      </c>
      <c r="D18" s="50">
        <f>VLOOKUP(C18,Styles!$1:$1048576,2,FALSE)</f>
        <v>6426</v>
      </c>
      <c r="E18" s="50" t="str">
        <f>VLOOKUP(C18,Styles!$1:$1048576,10,FALSE)</f>
        <v>Men's Crescent Valley 1/4-Zip Fleece</v>
      </c>
      <c r="F18" s="52" t="s">
        <v>282</v>
      </c>
      <c r="G18" s="52" t="s">
        <v>241</v>
      </c>
      <c r="H18" s="52" t="s">
        <v>49</v>
      </c>
      <c r="I18" s="52" t="s">
        <v>50</v>
      </c>
      <c r="J18" s="60" t="s">
        <v>275</v>
      </c>
      <c r="K18" s="60">
        <v>6</v>
      </c>
      <c r="L18" s="61">
        <f t="shared" si="0"/>
        <v>6</v>
      </c>
      <c r="M18" s="60"/>
      <c r="N18" s="60"/>
      <c r="O18" s="61" t="str">
        <f t="shared" si="1"/>
        <v/>
      </c>
      <c r="P18" s="52"/>
      <c r="Q18" s="52"/>
      <c r="R18" s="52"/>
      <c r="S18" s="52"/>
      <c r="T18" s="52"/>
    </row>
    <row r="19" spans="1:20" x14ac:dyDescent="0.25">
      <c r="A19" s="50" t="str">
        <f>VLOOKUP(C19,Styles!$1:$1048576,5,FALSE)</f>
        <v>Fleece</v>
      </c>
      <c r="B19" s="50" t="str">
        <f>VLOOKUP(C19,Styles!$1:$1048576,4,FALSE)</f>
        <v>Columbia</v>
      </c>
      <c r="C19" s="52">
        <v>6426</v>
      </c>
      <c r="D19" s="50">
        <f>VLOOKUP(C19,Styles!$1:$1048576,2,FALSE)</f>
        <v>6426</v>
      </c>
      <c r="E19" s="50" t="str">
        <f>VLOOKUP(C19,Styles!$1:$1048576,10,FALSE)</f>
        <v>Men's Crescent Valley 1/4-Zip Fleece</v>
      </c>
      <c r="F19" s="52" t="s">
        <v>290</v>
      </c>
      <c r="G19" s="52" t="s">
        <v>240</v>
      </c>
      <c r="H19" s="52" t="s">
        <v>49</v>
      </c>
      <c r="I19" s="52" t="s">
        <v>50</v>
      </c>
      <c r="J19" s="60" t="s">
        <v>275</v>
      </c>
      <c r="K19" s="60">
        <v>6</v>
      </c>
      <c r="L19" s="61">
        <f t="shared" si="0"/>
        <v>6</v>
      </c>
      <c r="M19" s="60"/>
      <c r="N19" s="60"/>
      <c r="O19" s="61" t="str">
        <f t="shared" si="1"/>
        <v/>
      </c>
      <c r="P19" s="52"/>
      <c r="Q19" s="52"/>
      <c r="R19" s="52"/>
      <c r="S19" s="52"/>
      <c r="T19" s="52"/>
    </row>
    <row r="20" spans="1:20" x14ac:dyDescent="0.25">
      <c r="A20" s="50" t="str">
        <f>VLOOKUP(C20,Styles!$1:$1048576,5,FALSE)</f>
        <v>Fleece</v>
      </c>
      <c r="B20" s="50" t="str">
        <f>VLOOKUP(C20,Styles!$1:$1048576,4,FALSE)</f>
        <v>Columbia</v>
      </c>
      <c r="C20" s="52">
        <v>6426</v>
      </c>
      <c r="D20" s="50">
        <f>VLOOKUP(C20,Styles!$1:$1048576,2,FALSE)</f>
        <v>6426</v>
      </c>
      <c r="E20" s="50" t="str">
        <f>VLOOKUP(C20,Styles!$1:$1048576,10,FALSE)</f>
        <v>Men's Crescent Valley 1/4-Zip Fleece</v>
      </c>
      <c r="F20" s="52" t="s">
        <v>291</v>
      </c>
      <c r="G20" s="52" t="s">
        <v>227</v>
      </c>
      <c r="H20" s="52" t="s">
        <v>49</v>
      </c>
      <c r="I20" s="52" t="s">
        <v>50</v>
      </c>
      <c r="J20" s="60" t="s">
        <v>275</v>
      </c>
      <c r="K20" s="60">
        <v>6</v>
      </c>
      <c r="L20" s="61">
        <f t="shared" si="0"/>
        <v>6</v>
      </c>
      <c r="M20" s="60"/>
      <c r="N20" s="60"/>
      <c r="O20" s="61" t="str">
        <f t="shared" si="1"/>
        <v/>
      </c>
      <c r="P20" s="52"/>
      <c r="Q20" s="52"/>
      <c r="R20" s="52"/>
      <c r="S20" s="52"/>
      <c r="T20" s="52"/>
    </row>
    <row r="21" spans="1:20" x14ac:dyDescent="0.25">
      <c r="A21" s="50" t="str">
        <f>VLOOKUP(C21,Styles!$1:$1048576,5,FALSE)</f>
        <v>Fleece</v>
      </c>
      <c r="B21" s="50" t="str">
        <f>VLOOKUP(C21,Styles!$1:$1048576,4,FALSE)</f>
        <v>Columbia</v>
      </c>
      <c r="C21" s="52">
        <v>6427</v>
      </c>
      <c r="D21" s="50">
        <f>VLOOKUP(C21,Styles!$1:$1048576,2,FALSE)</f>
        <v>6427</v>
      </c>
      <c r="E21" s="50" t="str">
        <f>VLOOKUP(C21,Styles!$1:$1048576,10,FALSE)</f>
        <v>Ladies' Crescent Valley 1/4-Zip Fleece</v>
      </c>
      <c r="F21" s="52" t="s">
        <v>282</v>
      </c>
      <c r="G21" s="52" t="s">
        <v>241</v>
      </c>
      <c r="H21" s="52" t="s">
        <v>49</v>
      </c>
      <c r="I21" s="52" t="s">
        <v>50</v>
      </c>
      <c r="J21" s="60" t="s">
        <v>316</v>
      </c>
      <c r="K21" s="60">
        <v>5</v>
      </c>
      <c r="L21" s="61">
        <f t="shared" si="0"/>
        <v>5</v>
      </c>
      <c r="M21" s="60"/>
      <c r="N21" s="60"/>
      <c r="O21" s="61" t="str">
        <f t="shared" si="1"/>
        <v/>
      </c>
      <c r="P21" s="52"/>
      <c r="Q21" s="52"/>
      <c r="R21" s="52"/>
      <c r="S21" s="52"/>
      <c r="T21" s="52"/>
    </row>
    <row r="22" spans="1:20" x14ac:dyDescent="0.25">
      <c r="A22" s="50" t="str">
        <f>VLOOKUP(C22,Styles!$1:$1048576,5,FALSE)</f>
        <v>Fleece</v>
      </c>
      <c r="B22" s="50" t="str">
        <f>VLOOKUP(C22,Styles!$1:$1048576,4,FALSE)</f>
        <v>Columbia</v>
      </c>
      <c r="C22" s="52">
        <v>6427</v>
      </c>
      <c r="D22" s="50">
        <f>VLOOKUP(C22,Styles!$1:$1048576,2,FALSE)</f>
        <v>6427</v>
      </c>
      <c r="E22" s="50" t="str">
        <f>VLOOKUP(C22,Styles!$1:$1048576,10,FALSE)</f>
        <v>Ladies' Crescent Valley 1/4-Zip Fleece</v>
      </c>
      <c r="F22" s="52" t="s">
        <v>290</v>
      </c>
      <c r="G22" s="52" t="s">
        <v>240</v>
      </c>
      <c r="H22" s="52" t="s">
        <v>49</v>
      </c>
      <c r="I22" s="52" t="s">
        <v>50</v>
      </c>
      <c r="J22" s="60" t="s">
        <v>316</v>
      </c>
      <c r="K22" s="60">
        <v>5</v>
      </c>
      <c r="L22" s="61">
        <f t="shared" si="0"/>
        <v>5</v>
      </c>
      <c r="M22" s="60"/>
      <c r="N22" s="60"/>
      <c r="O22" s="61" t="str">
        <f t="shared" si="1"/>
        <v/>
      </c>
      <c r="P22" s="52"/>
      <c r="Q22" s="52"/>
      <c r="R22" s="52"/>
      <c r="S22" s="52"/>
      <c r="T22" s="52"/>
    </row>
    <row r="23" spans="1:20" x14ac:dyDescent="0.25">
      <c r="A23" s="50" t="str">
        <f>VLOOKUP(C23,Styles!$1:$1048576,5,FALSE)</f>
        <v>Fleece</v>
      </c>
      <c r="B23" s="50" t="str">
        <f>VLOOKUP(C23,Styles!$1:$1048576,4,FALSE)</f>
        <v>Columbia</v>
      </c>
      <c r="C23" s="52">
        <v>6427</v>
      </c>
      <c r="D23" s="50">
        <f>VLOOKUP(C23,Styles!$1:$1048576,2,FALSE)</f>
        <v>6427</v>
      </c>
      <c r="E23" s="50" t="str">
        <f>VLOOKUP(C23,Styles!$1:$1048576,10,FALSE)</f>
        <v>Ladies' Crescent Valley 1/4-Zip Fleece</v>
      </c>
      <c r="F23" s="52" t="s">
        <v>291</v>
      </c>
      <c r="G23" s="52" t="s">
        <v>227</v>
      </c>
      <c r="H23" s="52" t="s">
        <v>49</v>
      </c>
      <c r="I23" s="52" t="s">
        <v>50</v>
      </c>
      <c r="J23" s="60" t="s">
        <v>316</v>
      </c>
      <c r="K23" s="60">
        <v>5</v>
      </c>
      <c r="L23" s="61">
        <f t="shared" si="0"/>
        <v>5</v>
      </c>
      <c r="M23" s="60"/>
      <c r="N23" s="60"/>
      <c r="O23" s="61" t="str">
        <f t="shared" si="1"/>
        <v/>
      </c>
      <c r="P23" s="52"/>
      <c r="Q23" s="52"/>
      <c r="R23" s="52"/>
      <c r="S23" s="52"/>
      <c r="T23" s="52"/>
    </row>
    <row r="24" spans="1:20" x14ac:dyDescent="0.25">
      <c r="A24" s="50" t="str">
        <f>VLOOKUP(C24,Styles!$1:$1048576,5,FALSE)</f>
        <v>Fleece</v>
      </c>
      <c r="B24" s="50" t="str">
        <f>VLOOKUP(C24,Styles!$1:$1048576,4,FALSE)</f>
        <v>Columbia</v>
      </c>
      <c r="C24" s="52">
        <v>6439</v>
      </c>
      <c r="D24" s="50">
        <f>VLOOKUP(C24,Styles!$1:$1048576,2,FALSE)</f>
        <v>6439</v>
      </c>
      <c r="E24" s="50" t="str">
        <f>VLOOKUP(C24,Styles!$1:$1048576,10,FALSE)</f>
        <v>Ladies' Benton Springs™ Full-Zip Fleece</v>
      </c>
      <c r="F24" s="52" t="s">
        <v>282</v>
      </c>
      <c r="G24" s="52" t="s">
        <v>241</v>
      </c>
      <c r="H24" s="52" t="s">
        <v>49</v>
      </c>
      <c r="I24" s="52" t="s">
        <v>50</v>
      </c>
      <c r="J24" s="60" t="s">
        <v>315</v>
      </c>
      <c r="K24" s="60">
        <v>6</v>
      </c>
      <c r="L24" s="61">
        <f t="shared" si="0"/>
        <v>6</v>
      </c>
      <c r="M24" s="60"/>
      <c r="N24" s="60"/>
      <c r="O24" s="61" t="str">
        <f t="shared" si="1"/>
        <v/>
      </c>
      <c r="P24" s="52"/>
      <c r="Q24" s="52"/>
      <c r="R24" s="52"/>
      <c r="S24" s="52"/>
      <c r="T24" s="52"/>
    </row>
    <row r="25" spans="1:20" x14ac:dyDescent="0.25">
      <c r="A25" s="50" t="str">
        <f>VLOOKUP(C25,Styles!$1:$1048576,5,FALSE)</f>
        <v>Fleece</v>
      </c>
      <c r="B25" s="50" t="str">
        <f>VLOOKUP(C25,Styles!$1:$1048576,4,FALSE)</f>
        <v>Columbia</v>
      </c>
      <c r="C25" s="52">
        <v>6439</v>
      </c>
      <c r="D25" s="50">
        <f>VLOOKUP(C25,Styles!$1:$1048576,2,FALSE)</f>
        <v>6439</v>
      </c>
      <c r="E25" s="50" t="str">
        <f>VLOOKUP(C25,Styles!$1:$1048576,10,FALSE)</f>
        <v>Ladies' Benton Springs™ Full-Zip Fleece</v>
      </c>
      <c r="F25" s="52" t="s">
        <v>292</v>
      </c>
      <c r="G25" s="52" t="s">
        <v>233</v>
      </c>
      <c r="H25" s="52" t="s">
        <v>49</v>
      </c>
      <c r="I25" s="52" t="s">
        <v>50</v>
      </c>
      <c r="J25" s="60" t="s">
        <v>315</v>
      </c>
      <c r="K25" s="60">
        <v>6</v>
      </c>
      <c r="L25" s="61">
        <f t="shared" si="0"/>
        <v>6</v>
      </c>
      <c r="M25" s="60"/>
      <c r="N25" s="60"/>
      <c r="O25" s="61" t="str">
        <f t="shared" si="1"/>
        <v/>
      </c>
      <c r="P25" s="52"/>
      <c r="Q25" s="52"/>
      <c r="R25" s="52"/>
      <c r="S25" s="52"/>
      <c r="T25" s="52"/>
    </row>
    <row r="26" spans="1:20" x14ac:dyDescent="0.25">
      <c r="A26" s="50" t="str">
        <f>VLOOKUP(C26,Styles!$1:$1048576,5,FALSE)</f>
        <v>Fleece</v>
      </c>
      <c r="B26" s="50" t="str">
        <f>VLOOKUP(C26,Styles!$1:$1048576,4,FALSE)</f>
        <v>Columbia</v>
      </c>
      <c r="C26" s="52">
        <v>6439</v>
      </c>
      <c r="D26" s="50">
        <f>VLOOKUP(C26,Styles!$1:$1048576,2,FALSE)</f>
        <v>6439</v>
      </c>
      <c r="E26" s="50" t="str">
        <f>VLOOKUP(C26,Styles!$1:$1048576,10,FALSE)</f>
        <v>Ladies' Benton Springs™ Full-Zip Fleece</v>
      </c>
      <c r="F26" s="52" t="s">
        <v>283</v>
      </c>
      <c r="G26" s="52" t="s">
        <v>240</v>
      </c>
      <c r="H26" s="52" t="s">
        <v>49</v>
      </c>
      <c r="I26" s="52" t="s">
        <v>50</v>
      </c>
      <c r="J26" s="60" t="s">
        <v>315</v>
      </c>
      <c r="K26" s="60">
        <v>6</v>
      </c>
      <c r="L26" s="61">
        <f t="shared" si="0"/>
        <v>6</v>
      </c>
      <c r="M26" s="60"/>
      <c r="N26" s="60"/>
      <c r="O26" s="61" t="str">
        <f t="shared" si="1"/>
        <v/>
      </c>
      <c r="P26" s="52"/>
      <c r="Q26" s="52"/>
      <c r="R26" s="52"/>
      <c r="S26" s="52"/>
      <c r="T26" s="52"/>
    </row>
    <row r="27" spans="1:20" x14ac:dyDescent="0.25">
      <c r="A27" s="50" t="str">
        <f>VLOOKUP(C27,Styles!$1:$1048576,5,FALSE)</f>
        <v>Fleece</v>
      </c>
      <c r="B27" s="50" t="str">
        <f>VLOOKUP(C27,Styles!$1:$1048576,4,FALSE)</f>
        <v>Columbia</v>
      </c>
      <c r="C27" s="52">
        <v>6439</v>
      </c>
      <c r="D27" s="50">
        <f>VLOOKUP(C27,Styles!$1:$1048576,2,FALSE)</f>
        <v>6439</v>
      </c>
      <c r="E27" s="50" t="str">
        <f>VLOOKUP(C27,Styles!$1:$1048576,10,FALSE)</f>
        <v>Ladies' Benton Springs™ Full-Zip Fleece</v>
      </c>
      <c r="F27" s="52" t="s">
        <v>291</v>
      </c>
      <c r="G27" s="52" t="s">
        <v>227</v>
      </c>
      <c r="H27" s="52" t="s">
        <v>49</v>
      </c>
      <c r="I27" s="52" t="s">
        <v>50</v>
      </c>
      <c r="J27" s="60" t="s">
        <v>315</v>
      </c>
      <c r="K27" s="60">
        <v>6</v>
      </c>
      <c r="L27" s="61">
        <f t="shared" si="0"/>
        <v>6</v>
      </c>
      <c r="M27" s="60"/>
      <c r="N27" s="60"/>
      <c r="O27" s="61" t="str">
        <f t="shared" si="1"/>
        <v/>
      </c>
      <c r="P27" s="52"/>
      <c r="Q27" s="52"/>
      <c r="R27" s="52"/>
      <c r="S27" s="52"/>
      <c r="T27" s="52"/>
    </row>
    <row r="28" spans="1:20" x14ac:dyDescent="0.25">
      <c r="A28" s="50" t="str">
        <f>VLOOKUP(C28,Styles!$1:$1048576,5,FALSE)</f>
        <v>Fleece</v>
      </c>
      <c r="B28" s="50" t="str">
        <f>VLOOKUP(C28,Styles!$1:$1048576,4,FALSE)</f>
        <v>Columbia</v>
      </c>
      <c r="C28" s="52">
        <v>6747</v>
      </c>
      <c r="D28" s="50">
        <f>VLOOKUP(C28,Styles!$1:$1048576,2,FALSE)</f>
        <v>6747</v>
      </c>
      <c r="E28" s="50" t="str">
        <f>VLOOKUP(C28,Styles!$1:$1048576,10,FALSE)</f>
        <v>Men's Steens Mountain™ Vest</v>
      </c>
      <c r="F28" s="52" t="s">
        <v>282</v>
      </c>
      <c r="G28" s="52" t="s">
        <v>241</v>
      </c>
      <c r="H28" s="52" t="s">
        <v>49</v>
      </c>
      <c r="I28" s="52" t="s">
        <v>50</v>
      </c>
      <c r="J28" s="60" t="s">
        <v>275</v>
      </c>
      <c r="K28" s="60">
        <v>6</v>
      </c>
      <c r="L28" s="61">
        <f t="shared" si="0"/>
        <v>6</v>
      </c>
      <c r="M28" s="60"/>
      <c r="N28" s="60"/>
      <c r="O28" s="61" t="str">
        <f t="shared" si="1"/>
        <v/>
      </c>
      <c r="P28" s="52"/>
      <c r="Q28" s="52"/>
      <c r="R28" s="52"/>
      <c r="S28" s="52"/>
      <c r="T28" s="52"/>
    </row>
    <row r="29" spans="1:20" x14ac:dyDescent="0.25">
      <c r="A29" s="50" t="str">
        <f>VLOOKUP(C29,Styles!$1:$1048576,5,FALSE)</f>
        <v>Fleece</v>
      </c>
      <c r="B29" s="50" t="str">
        <f>VLOOKUP(C29,Styles!$1:$1048576,4,FALSE)</f>
        <v>Columbia</v>
      </c>
      <c r="C29" s="52">
        <v>6747</v>
      </c>
      <c r="D29" s="50">
        <f>VLOOKUP(C29,Styles!$1:$1048576,2,FALSE)</f>
        <v>6747</v>
      </c>
      <c r="E29" s="50" t="str">
        <f>VLOOKUP(C29,Styles!$1:$1048576,10,FALSE)</f>
        <v>Men's Steens Mountain™ Vest</v>
      </c>
      <c r="F29" s="52" t="s">
        <v>283</v>
      </c>
      <c r="G29" s="52" t="s">
        <v>240</v>
      </c>
      <c r="H29" s="52" t="s">
        <v>49</v>
      </c>
      <c r="I29" s="52" t="s">
        <v>50</v>
      </c>
      <c r="J29" s="60" t="s">
        <v>275</v>
      </c>
      <c r="K29" s="60">
        <v>6</v>
      </c>
      <c r="L29" s="61">
        <f t="shared" si="0"/>
        <v>6</v>
      </c>
      <c r="M29" s="60"/>
      <c r="N29" s="60"/>
      <c r="O29" s="61" t="str">
        <f t="shared" si="1"/>
        <v/>
      </c>
      <c r="P29" s="52"/>
      <c r="Q29" s="52"/>
      <c r="R29" s="52"/>
      <c r="S29" s="52"/>
      <c r="T29" s="52"/>
    </row>
    <row r="30" spans="1:20" x14ac:dyDescent="0.25">
      <c r="A30" s="50" t="str">
        <f>VLOOKUP(C30,Styles!$1:$1048576,5,FALSE)</f>
        <v>Fleece</v>
      </c>
      <c r="B30" s="50" t="str">
        <f>VLOOKUP(C30,Styles!$1:$1048576,4,FALSE)</f>
        <v>Columbia</v>
      </c>
      <c r="C30" s="52">
        <v>6747</v>
      </c>
      <c r="D30" s="50">
        <f>VLOOKUP(C30,Styles!$1:$1048576,2,FALSE)</f>
        <v>6747</v>
      </c>
      <c r="E30" s="50" t="str">
        <f>VLOOKUP(C30,Styles!$1:$1048576,10,FALSE)</f>
        <v>Men's Steens Mountain™ Vest</v>
      </c>
      <c r="F30" s="52" t="s">
        <v>284</v>
      </c>
      <c r="G30" s="52" t="s">
        <v>227</v>
      </c>
      <c r="H30" s="52" t="s">
        <v>49</v>
      </c>
      <c r="I30" s="52" t="s">
        <v>50</v>
      </c>
      <c r="J30" s="60" t="s">
        <v>275</v>
      </c>
      <c r="K30" s="60">
        <v>6</v>
      </c>
      <c r="L30" s="61">
        <f t="shared" si="0"/>
        <v>6</v>
      </c>
      <c r="M30" s="60"/>
      <c r="N30" s="60"/>
      <c r="O30" s="61" t="str">
        <f t="shared" si="1"/>
        <v/>
      </c>
      <c r="P30" s="52"/>
      <c r="Q30" s="52"/>
      <c r="R30" s="52"/>
      <c r="S30" s="52"/>
      <c r="T30" s="52"/>
    </row>
    <row r="31" spans="1:20" x14ac:dyDescent="0.25">
      <c r="A31" s="50" t="str">
        <f>VLOOKUP(C31,Styles!$1:$1048576,5,FALSE)</f>
        <v>Wovens</v>
      </c>
      <c r="B31" s="50" t="str">
        <f>VLOOKUP(C31,Styles!$1:$1048576,4,FALSE)</f>
        <v>Columbia</v>
      </c>
      <c r="C31" s="52">
        <v>7047</v>
      </c>
      <c r="D31" s="50">
        <f>VLOOKUP(C31,Styles!$1:$1048576,2,FALSE)</f>
        <v>7047</v>
      </c>
      <c r="E31" s="50" t="str">
        <f>VLOOKUP(C31,Styles!$1:$1048576,10,FALSE)</f>
        <v>Men's Bahama™ II Short-Sleeve Shirt</v>
      </c>
      <c r="F31" s="52" t="s">
        <v>293</v>
      </c>
      <c r="G31" s="52" t="s">
        <v>235</v>
      </c>
      <c r="H31" s="52" t="s">
        <v>49</v>
      </c>
      <c r="I31" s="52" t="s">
        <v>50</v>
      </c>
      <c r="J31" s="60" t="s">
        <v>275</v>
      </c>
      <c r="K31" s="60">
        <v>6</v>
      </c>
      <c r="L31" s="61">
        <f t="shared" si="0"/>
        <v>6</v>
      </c>
      <c r="M31" s="60"/>
      <c r="N31" s="60"/>
      <c r="O31" s="61" t="str">
        <f t="shared" si="1"/>
        <v/>
      </c>
      <c r="P31" s="52"/>
      <c r="Q31" s="52"/>
      <c r="R31" s="52"/>
      <c r="S31" s="52"/>
      <c r="T31" s="52"/>
    </row>
    <row r="32" spans="1:20" x14ac:dyDescent="0.25">
      <c r="A32" s="50" t="str">
        <f>VLOOKUP(C32,Styles!$1:$1048576,5,FALSE)</f>
        <v>Wovens</v>
      </c>
      <c r="B32" s="50" t="str">
        <f>VLOOKUP(C32,Styles!$1:$1048576,4,FALSE)</f>
        <v>Columbia</v>
      </c>
      <c r="C32" s="52">
        <v>7047</v>
      </c>
      <c r="D32" s="50">
        <f>VLOOKUP(C32,Styles!$1:$1048576,2,FALSE)</f>
        <v>7047</v>
      </c>
      <c r="E32" s="50" t="str">
        <f>VLOOKUP(C32,Styles!$1:$1048576,10,FALSE)</f>
        <v>Men's Bahama™ II Short-Sleeve Shirt</v>
      </c>
      <c r="F32" s="52" t="s">
        <v>285</v>
      </c>
      <c r="G32" s="52" t="s">
        <v>223</v>
      </c>
      <c r="H32" s="52" t="s">
        <v>49</v>
      </c>
      <c r="I32" s="52" t="s">
        <v>50</v>
      </c>
      <c r="J32" s="60" t="s">
        <v>275</v>
      </c>
      <c r="K32" s="60">
        <v>6</v>
      </c>
      <c r="L32" s="61">
        <f t="shared" si="0"/>
        <v>6</v>
      </c>
      <c r="M32" s="60"/>
      <c r="N32" s="60"/>
      <c r="O32" s="61" t="str">
        <f t="shared" si="1"/>
        <v/>
      </c>
      <c r="P32" s="52"/>
      <c r="Q32" s="52"/>
      <c r="R32" s="52"/>
      <c r="S32" s="52"/>
      <c r="T32" s="52"/>
    </row>
    <row r="33" spans="1:20" x14ac:dyDescent="0.25">
      <c r="A33" s="50" t="str">
        <f>VLOOKUP(C33,Styles!$1:$1048576,5,FALSE)</f>
        <v>Wovens</v>
      </c>
      <c r="B33" s="50" t="str">
        <f>VLOOKUP(C33,Styles!$1:$1048576,4,FALSE)</f>
        <v>Columbia</v>
      </c>
      <c r="C33" s="52">
        <v>7047</v>
      </c>
      <c r="D33" s="50">
        <f>VLOOKUP(C33,Styles!$1:$1048576,2,FALSE)</f>
        <v>7047</v>
      </c>
      <c r="E33" s="50" t="str">
        <f>VLOOKUP(C33,Styles!$1:$1048576,10,FALSE)</f>
        <v>Men's Bahama™ II Short-Sleeve Shirt</v>
      </c>
      <c r="F33" s="52" t="s">
        <v>294</v>
      </c>
      <c r="G33" s="52" t="s">
        <v>225</v>
      </c>
      <c r="H33" s="52" t="s">
        <v>49</v>
      </c>
      <c r="I33" s="52" t="s">
        <v>50</v>
      </c>
      <c r="J33" s="60" t="s">
        <v>275</v>
      </c>
      <c r="K33" s="60">
        <v>6</v>
      </c>
      <c r="L33" s="61">
        <f t="shared" si="0"/>
        <v>6</v>
      </c>
      <c r="M33" s="60"/>
      <c r="N33" s="60"/>
      <c r="O33" s="61" t="str">
        <f t="shared" si="1"/>
        <v/>
      </c>
      <c r="P33" s="52"/>
      <c r="Q33" s="52"/>
      <c r="R33" s="52"/>
      <c r="S33" s="52"/>
      <c r="T33" s="52"/>
    </row>
    <row r="34" spans="1:20" x14ac:dyDescent="0.25">
      <c r="A34" s="50" t="s">
        <v>59</v>
      </c>
      <c r="B34" s="50" t="s">
        <v>252</v>
      </c>
      <c r="C34" s="52">
        <v>7047</v>
      </c>
      <c r="D34" s="50">
        <v>7047</v>
      </c>
      <c r="E34" s="50" t="s">
        <v>262</v>
      </c>
      <c r="F34" s="52" t="s">
        <v>287</v>
      </c>
      <c r="G34" s="52" t="s">
        <v>225</v>
      </c>
      <c r="H34" s="52" t="s">
        <v>49</v>
      </c>
      <c r="I34" s="52" t="s">
        <v>50</v>
      </c>
      <c r="J34" s="60" t="s">
        <v>275</v>
      </c>
      <c r="K34" s="60">
        <v>6</v>
      </c>
      <c r="L34" s="61">
        <v>6</v>
      </c>
      <c r="M34" s="60"/>
      <c r="N34" s="60"/>
      <c r="O34" s="61" t="s">
        <v>319</v>
      </c>
      <c r="P34" s="52"/>
      <c r="Q34" s="52"/>
      <c r="R34" s="52"/>
      <c r="S34" s="52"/>
      <c r="T34" s="52"/>
    </row>
    <row r="35" spans="1:20" x14ac:dyDescent="0.25">
      <c r="A35" s="50" t="str">
        <f>VLOOKUP(C35,Styles!$1:$1048576,5,FALSE)</f>
        <v>Wovens</v>
      </c>
      <c r="B35" s="50" t="str">
        <f>VLOOKUP(C35,Styles!$1:$1048576,4,FALSE)</f>
        <v>Columbia</v>
      </c>
      <c r="C35" s="52">
        <v>7047</v>
      </c>
      <c r="D35" s="50">
        <f>VLOOKUP(C35,Styles!$1:$1048576,2,FALSE)</f>
        <v>7047</v>
      </c>
      <c r="E35" s="50" t="str">
        <f>VLOOKUP(C35,Styles!$1:$1048576,10,FALSE)</f>
        <v>Men's Bahama™ II Short-Sleeve Shirt</v>
      </c>
      <c r="F35" s="52" t="s">
        <v>288</v>
      </c>
      <c r="G35" s="52" t="s">
        <v>242</v>
      </c>
      <c r="H35" s="52" t="s">
        <v>49</v>
      </c>
      <c r="I35" s="52" t="s">
        <v>50</v>
      </c>
      <c r="J35" s="60" t="s">
        <v>275</v>
      </c>
      <c r="K35" s="60">
        <v>6</v>
      </c>
      <c r="L35" s="61">
        <f t="shared" ref="L35:L67" si="2">IF(OR(H35="ACTIVE",H35="NEW",H35="DNR"),K35,"")</f>
        <v>6</v>
      </c>
      <c r="M35" s="60"/>
      <c r="N35" s="60"/>
      <c r="O35" s="61" t="str">
        <f t="shared" ref="O35:O67" si="3">IF(OR(I35="ACTIVE",I35="NEW",I35="DNR"),N35,"")</f>
        <v/>
      </c>
      <c r="P35" s="52"/>
      <c r="Q35" s="52"/>
      <c r="R35" s="52"/>
      <c r="S35" s="52"/>
      <c r="T35" s="52"/>
    </row>
    <row r="36" spans="1:20" x14ac:dyDescent="0.25">
      <c r="A36" s="50" t="str">
        <f>VLOOKUP(C36,Styles!$1:$1048576,5,FALSE)</f>
        <v>Wovens</v>
      </c>
      <c r="B36" s="50" t="str">
        <f>VLOOKUP(C36,Styles!$1:$1048576,4,FALSE)</f>
        <v>Columbia</v>
      </c>
      <c r="C36" s="52">
        <v>7048</v>
      </c>
      <c r="D36" s="50">
        <f>VLOOKUP(C36,Styles!$1:$1048576,2,FALSE)</f>
        <v>7048</v>
      </c>
      <c r="E36" s="50" t="str">
        <f>VLOOKUP(C36,Styles!$1:$1048576,10,FALSE)</f>
        <v>Men's Bahama™ II Long-Sleeve Shirt</v>
      </c>
      <c r="F36" s="52" t="s">
        <v>293</v>
      </c>
      <c r="G36" s="52" t="s">
        <v>235</v>
      </c>
      <c r="H36" s="52" t="s">
        <v>49</v>
      </c>
      <c r="I36" s="52" t="s">
        <v>50</v>
      </c>
      <c r="J36" s="60" t="s">
        <v>275</v>
      </c>
      <c r="K36" s="60">
        <v>6</v>
      </c>
      <c r="L36" s="61">
        <f t="shared" si="2"/>
        <v>6</v>
      </c>
      <c r="M36" s="60"/>
      <c r="N36" s="60"/>
      <c r="O36" s="61" t="str">
        <f t="shared" si="3"/>
        <v/>
      </c>
      <c r="P36" s="52"/>
      <c r="Q36" s="52"/>
      <c r="R36" s="52"/>
      <c r="S36" s="52"/>
      <c r="T36" s="52"/>
    </row>
    <row r="37" spans="1:20" x14ac:dyDescent="0.25">
      <c r="A37" s="50" t="str">
        <f>VLOOKUP(C37,Styles!$1:$1048576,5,FALSE)</f>
        <v>Wovens</v>
      </c>
      <c r="B37" s="50" t="str">
        <f>VLOOKUP(C37,Styles!$1:$1048576,4,FALSE)</f>
        <v>Columbia</v>
      </c>
      <c r="C37" s="52">
        <v>7048</v>
      </c>
      <c r="D37" s="50">
        <f>VLOOKUP(C37,Styles!$1:$1048576,2,FALSE)</f>
        <v>7048</v>
      </c>
      <c r="E37" s="50" t="str">
        <f>VLOOKUP(C37,Styles!$1:$1048576,10,FALSE)</f>
        <v>Men's Bahama™ II Long-Sleeve Shirt</v>
      </c>
      <c r="F37" s="52" t="s">
        <v>285</v>
      </c>
      <c r="G37" s="52" t="s">
        <v>223</v>
      </c>
      <c r="H37" s="52" t="s">
        <v>49</v>
      </c>
      <c r="I37" s="52" t="s">
        <v>50</v>
      </c>
      <c r="J37" s="60" t="s">
        <v>275</v>
      </c>
      <c r="K37" s="60">
        <v>6</v>
      </c>
      <c r="L37" s="61">
        <f t="shared" si="2"/>
        <v>6</v>
      </c>
      <c r="M37" s="60"/>
      <c r="N37" s="60"/>
      <c r="O37" s="61" t="str">
        <f t="shared" si="3"/>
        <v/>
      </c>
      <c r="P37" s="52"/>
      <c r="Q37" s="52"/>
      <c r="R37" s="52"/>
      <c r="S37" s="52"/>
      <c r="T37" s="52"/>
    </row>
    <row r="38" spans="1:20" x14ac:dyDescent="0.25">
      <c r="A38" s="50" t="str">
        <f>VLOOKUP(C38,Styles!$1:$1048576,5,FALSE)</f>
        <v>Wovens</v>
      </c>
      <c r="B38" s="50" t="str">
        <f>VLOOKUP(C38,Styles!$1:$1048576,4,FALSE)</f>
        <v>Columbia</v>
      </c>
      <c r="C38" s="52">
        <v>7048</v>
      </c>
      <c r="D38" s="50">
        <f>VLOOKUP(C38,Styles!$1:$1048576,2,FALSE)</f>
        <v>7048</v>
      </c>
      <c r="E38" s="50" t="str">
        <f>VLOOKUP(C38,Styles!$1:$1048576,10,FALSE)</f>
        <v>Men's Bahama™ II Long-Sleeve Shirt</v>
      </c>
      <c r="F38" s="52" t="s">
        <v>294</v>
      </c>
      <c r="G38" s="52" t="s">
        <v>225</v>
      </c>
      <c r="H38" s="52" t="s">
        <v>49</v>
      </c>
      <c r="I38" s="52" t="s">
        <v>50</v>
      </c>
      <c r="J38" s="60" t="s">
        <v>275</v>
      </c>
      <c r="K38" s="60">
        <v>6</v>
      </c>
      <c r="L38" s="61">
        <f t="shared" si="2"/>
        <v>6</v>
      </c>
      <c r="M38" s="60"/>
      <c r="N38" s="60"/>
      <c r="O38" s="61" t="str">
        <f t="shared" si="3"/>
        <v/>
      </c>
      <c r="P38" s="52"/>
      <c r="Q38" s="52"/>
      <c r="R38" s="52"/>
      <c r="S38" s="52"/>
      <c r="T38" s="52"/>
    </row>
    <row r="39" spans="1:20" x14ac:dyDescent="0.25">
      <c r="A39" s="50" t="s">
        <v>59</v>
      </c>
      <c r="B39" s="50" t="s">
        <v>252</v>
      </c>
      <c r="C39" s="52">
        <v>7048</v>
      </c>
      <c r="D39" s="50">
        <v>7048</v>
      </c>
      <c r="E39" s="50" t="s">
        <v>263</v>
      </c>
      <c r="F39" s="52" t="s">
        <v>287</v>
      </c>
      <c r="G39" s="52" t="s">
        <v>225</v>
      </c>
      <c r="H39" s="52" t="s">
        <v>49</v>
      </c>
      <c r="I39" s="52" t="s">
        <v>50</v>
      </c>
      <c r="J39" s="60" t="s">
        <v>275</v>
      </c>
      <c r="K39" s="60">
        <v>6</v>
      </c>
      <c r="L39" s="61">
        <v>6</v>
      </c>
      <c r="M39" s="60"/>
      <c r="N39" s="60"/>
      <c r="O39" s="61" t="s">
        <v>319</v>
      </c>
      <c r="P39" s="52"/>
      <c r="Q39" s="52"/>
      <c r="R39" s="52"/>
      <c r="S39" s="52"/>
      <c r="T39" s="52"/>
    </row>
    <row r="40" spans="1:20" x14ac:dyDescent="0.25">
      <c r="A40" s="50" t="str">
        <f>VLOOKUP(C40,Styles!$1:$1048576,5,FALSE)</f>
        <v>Wovens</v>
      </c>
      <c r="B40" s="50" t="str">
        <f>VLOOKUP(C40,Styles!$1:$1048576,4,FALSE)</f>
        <v>Columbia</v>
      </c>
      <c r="C40" s="52">
        <v>7048</v>
      </c>
      <c r="D40" s="50">
        <f>VLOOKUP(C40,Styles!$1:$1048576,2,FALSE)</f>
        <v>7048</v>
      </c>
      <c r="E40" s="50" t="str">
        <f>VLOOKUP(C40,Styles!$1:$1048576,10,FALSE)</f>
        <v>Men's Bahama™ II Long-Sleeve Shirt</v>
      </c>
      <c r="F40" s="52" t="s">
        <v>288</v>
      </c>
      <c r="G40" s="52" t="s">
        <v>242</v>
      </c>
      <c r="H40" s="52" t="s">
        <v>49</v>
      </c>
      <c r="I40" s="52" t="s">
        <v>50</v>
      </c>
      <c r="J40" s="60" t="s">
        <v>275</v>
      </c>
      <c r="K40" s="60">
        <v>6</v>
      </c>
      <c r="L40" s="61">
        <f t="shared" si="2"/>
        <v>6</v>
      </c>
      <c r="M40" s="60"/>
      <c r="N40" s="60"/>
      <c r="O40" s="61" t="str">
        <f t="shared" si="3"/>
        <v/>
      </c>
      <c r="P40" s="52"/>
      <c r="Q40" s="52"/>
      <c r="R40" s="52"/>
      <c r="S40" s="52"/>
      <c r="T40" s="52"/>
    </row>
    <row r="41" spans="1:20" x14ac:dyDescent="0.25">
      <c r="A41" s="50" t="str">
        <f>VLOOKUP(C41,Styles!$1:$1048576,5,FALSE)</f>
        <v>Wovens</v>
      </c>
      <c r="B41" s="50" t="str">
        <f>VLOOKUP(C41,Styles!$1:$1048576,4,FALSE)</f>
        <v>Columbia</v>
      </c>
      <c r="C41" s="52">
        <v>7130</v>
      </c>
      <c r="D41" s="50">
        <f>VLOOKUP(C41,Styles!$1:$1048576,2,FALSE)</f>
        <v>7130</v>
      </c>
      <c r="E41" s="50" t="str">
        <f>VLOOKUP(C41,Styles!$1:$1048576,10,FALSE)</f>
        <v>Men's Bonehead™ Short-Sleeve Shirt</v>
      </c>
      <c r="F41" s="52" t="s">
        <v>293</v>
      </c>
      <c r="G41" s="52" t="s">
        <v>235</v>
      </c>
      <c r="H41" s="52" t="s">
        <v>49</v>
      </c>
      <c r="I41" s="52" t="s">
        <v>50</v>
      </c>
      <c r="J41" s="60" t="s">
        <v>275</v>
      </c>
      <c r="K41" s="60">
        <v>6</v>
      </c>
      <c r="L41" s="61">
        <f t="shared" si="2"/>
        <v>6</v>
      </c>
      <c r="M41" s="60"/>
      <c r="N41" s="60"/>
      <c r="O41" s="61" t="str">
        <f t="shared" si="3"/>
        <v/>
      </c>
      <c r="P41" s="52"/>
      <c r="Q41" s="52"/>
      <c r="R41" s="52"/>
      <c r="S41" s="52"/>
      <c r="T41" s="52"/>
    </row>
    <row r="42" spans="1:20" x14ac:dyDescent="0.25">
      <c r="A42" s="50" t="str">
        <f>VLOOKUP(C42,Styles!$1:$1048576,5,FALSE)</f>
        <v>Wovens</v>
      </c>
      <c r="B42" s="50" t="str">
        <f>VLOOKUP(C42,Styles!$1:$1048576,4,FALSE)</f>
        <v>Columbia</v>
      </c>
      <c r="C42" s="52">
        <v>7130</v>
      </c>
      <c r="D42" s="50">
        <f>VLOOKUP(C42,Styles!$1:$1048576,2,FALSE)</f>
        <v>7130</v>
      </c>
      <c r="E42" s="50" t="str">
        <f>VLOOKUP(C42,Styles!$1:$1048576,10,FALSE)</f>
        <v>Men's Bonehead™ Short-Sleeve Shirt</v>
      </c>
      <c r="F42" s="52" t="s">
        <v>285</v>
      </c>
      <c r="G42" s="52" t="s">
        <v>223</v>
      </c>
      <c r="H42" s="52" t="s">
        <v>49</v>
      </c>
      <c r="I42" s="52" t="s">
        <v>50</v>
      </c>
      <c r="J42" s="60" t="s">
        <v>275</v>
      </c>
      <c r="K42" s="60">
        <v>6</v>
      </c>
      <c r="L42" s="61">
        <f t="shared" si="2"/>
        <v>6</v>
      </c>
      <c r="M42" s="60"/>
      <c r="N42" s="60"/>
      <c r="O42" s="61" t="str">
        <f t="shared" si="3"/>
        <v/>
      </c>
      <c r="P42" s="52"/>
      <c r="Q42" s="52"/>
      <c r="R42" s="52"/>
      <c r="S42" s="52"/>
      <c r="T42" s="52"/>
    </row>
    <row r="43" spans="1:20" x14ac:dyDescent="0.25">
      <c r="A43" s="50" t="str">
        <f>VLOOKUP(C43,Styles!$1:$1048576,5,FALSE)</f>
        <v>Wovens</v>
      </c>
      <c r="B43" s="50" t="str">
        <f>VLOOKUP(C43,Styles!$1:$1048576,4,FALSE)</f>
        <v>Columbia</v>
      </c>
      <c r="C43" s="52">
        <v>7130</v>
      </c>
      <c r="D43" s="50">
        <f>VLOOKUP(C43,Styles!$1:$1048576,2,FALSE)</f>
        <v>7130</v>
      </c>
      <c r="E43" s="50" t="str">
        <f>VLOOKUP(C43,Styles!$1:$1048576,10,FALSE)</f>
        <v>Men's Bonehead™ Short-Sleeve Shirt</v>
      </c>
      <c r="F43" s="52" t="s">
        <v>287</v>
      </c>
      <c r="G43" s="52" t="s">
        <v>226</v>
      </c>
      <c r="H43" s="52" t="s">
        <v>49</v>
      </c>
      <c r="I43" s="52" t="s">
        <v>50</v>
      </c>
      <c r="J43" s="60" t="s">
        <v>275</v>
      </c>
      <c r="K43" s="60">
        <v>6</v>
      </c>
      <c r="L43" s="61">
        <f t="shared" si="2"/>
        <v>6</v>
      </c>
      <c r="M43" s="60"/>
      <c r="N43" s="60"/>
      <c r="O43" s="61" t="str">
        <f t="shared" si="3"/>
        <v/>
      </c>
      <c r="P43" s="52"/>
      <c r="Q43" s="52"/>
      <c r="R43" s="52"/>
      <c r="S43" s="52"/>
      <c r="T43" s="52"/>
    </row>
    <row r="44" spans="1:20" x14ac:dyDescent="0.25">
      <c r="A44" s="50" t="str">
        <f>VLOOKUP(C44,Styles!$1:$1048576,5,FALSE)</f>
        <v>Wovens</v>
      </c>
      <c r="B44" s="50" t="str">
        <f>VLOOKUP(C44,Styles!$1:$1048576,4,FALSE)</f>
        <v>Columbia</v>
      </c>
      <c r="C44" s="52">
        <v>7130</v>
      </c>
      <c r="D44" s="50">
        <f>VLOOKUP(C44,Styles!$1:$1048576,2,FALSE)</f>
        <v>7130</v>
      </c>
      <c r="E44" s="50" t="str">
        <f>VLOOKUP(C44,Styles!$1:$1048576,10,FALSE)</f>
        <v>Men's Bonehead™ Short-Sleeve Shirt</v>
      </c>
      <c r="F44" s="52" t="s">
        <v>288</v>
      </c>
      <c r="G44" s="52" t="s">
        <v>242</v>
      </c>
      <c r="H44" s="52" t="s">
        <v>49</v>
      </c>
      <c r="I44" s="52" t="s">
        <v>50</v>
      </c>
      <c r="J44" s="60" t="s">
        <v>275</v>
      </c>
      <c r="K44" s="60">
        <v>6</v>
      </c>
      <c r="L44" s="61">
        <f t="shared" si="2"/>
        <v>6</v>
      </c>
      <c r="M44" s="60"/>
      <c r="N44" s="60"/>
      <c r="O44" s="61" t="str">
        <f t="shared" si="3"/>
        <v/>
      </c>
      <c r="P44" s="52"/>
      <c r="Q44" s="52"/>
      <c r="R44" s="52"/>
      <c r="S44" s="52"/>
      <c r="T44" s="52"/>
    </row>
    <row r="45" spans="1:20" x14ac:dyDescent="0.25">
      <c r="A45" s="50" t="str">
        <f>VLOOKUP(C45,Styles!$1:$1048576,5,FALSE)</f>
        <v>Wovens</v>
      </c>
      <c r="B45" s="50" t="str">
        <f>VLOOKUP(C45,Styles!$1:$1048576,4,FALSE)</f>
        <v>Columbia</v>
      </c>
      <c r="C45" s="52">
        <v>7130</v>
      </c>
      <c r="D45" s="50">
        <f>VLOOKUP(C45,Styles!$1:$1048576,2,FALSE)</f>
        <v>7130</v>
      </c>
      <c r="E45" s="50" t="str">
        <f>VLOOKUP(C45,Styles!$1:$1048576,10,FALSE)</f>
        <v>Men's Bonehead™ Short-Sleeve Shirt</v>
      </c>
      <c r="F45" s="52" t="s">
        <v>295</v>
      </c>
      <c r="G45" s="52" t="s">
        <v>242</v>
      </c>
      <c r="H45" s="52" t="s">
        <v>49</v>
      </c>
      <c r="I45" s="52" t="s">
        <v>50</v>
      </c>
      <c r="J45" s="60" t="s">
        <v>275</v>
      </c>
      <c r="K45" s="60">
        <v>6</v>
      </c>
      <c r="L45" s="61">
        <f t="shared" si="2"/>
        <v>6</v>
      </c>
      <c r="M45" s="60"/>
      <c r="N45" s="60"/>
      <c r="O45" s="61" t="str">
        <f t="shared" si="3"/>
        <v/>
      </c>
      <c r="P45" s="52"/>
      <c r="Q45" s="52"/>
      <c r="R45" s="52"/>
      <c r="S45" s="52"/>
      <c r="T45" s="52"/>
    </row>
    <row r="46" spans="1:20" x14ac:dyDescent="0.25">
      <c r="A46" s="50" t="str">
        <f>VLOOKUP(C46,Styles!$1:$1048576,5,FALSE)</f>
        <v>Wovens</v>
      </c>
      <c r="B46" s="50" t="str">
        <f>VLOOKUP(C46,Styles!$1:$1048576,4,FALSE)</f>
        <v>Columbia</v>
      </c>
      <c r="C46" s="52">
        <v>7253</v>
      </c>
      <c r="D46" s="50">
        <f>VLOOKUP(C46,Styles!$1:$1048576,2,FALSE)</f>
        <v>7253</v>
      </c>
      <c r="E46" s="50" t="str">
        <f>VLOOKUP(C46,Styles!$1:$1048576,10,FALSE)</f>
        <v>Men's Tamiami™ II Long-Sleeve Shirt</v>
      </c>
      <c r="F46" s="52" t="s">
        <v>293</v>
      </c>
      <c r="G46" s="52" t="s">
        <v>235</v>
      </c>
      <c r="H46" s="52" t="s">
        <v>49</v>
      </c>
      <c r="I46" s="52" t="s">
        <v>50</v>
      </c>
      <c r="J46" s="60" t="s">
        <v>275</v>
      </c>
      <c r="K46" s="60">
        <v>6</v>
      </c>
      <c r="L46" s="61">
        <f t="shared" si="2"/>
        <v>6</v>
      </c>
      <c r="M46" s="60"/>
      <c r="N46" s="60"/>
      <c r="O46" s="61" t="str">
        <f t="shared" si="3"/>
        <v/>
      </c>
      <c r="P46" s="52"/>
      <c r="Q46" s="52"/>
      <c r="R46" s="52"/>
      <c r="S46" s="52"/>
      <c r="T46" s="52"/>
    </row>
    <row r="47" spans="1:20" x14ac:dyDescent="0.25">
      <c r="A47" s="50" t="str">
        <f>VLOOKUP(C47,Styles!$1:$1048576,5,FALSE)</f>
        <v>Wovens</v>
      </c>
      <c r="B47" s="50" t="str">
        <f>VLOOKUP(C47,Styles!$1:$1048576,4,FALSE)</f>
        <v>Columbia</v>
      </c>
      <c r="C47" s="52">
        <v>7253</v>
      </c>
      <c r="D47" s="50">
        <f>VLOOKUP(C47,Styles!$1:$1048576,2,FALSE)</f>
        <v>7253</v>
      </c>
      <c r="E47" s="50" t="str">
        <f>VLOOKUP(C47,Styles!$1:$1048576,10,FALSE)</f>
        <v>Men's Tamiami™ II Long-Sleeve Shirt</v>
      </c>
      <c r="F47" s="52" t="s">
        <v>285</v>
      </c>
      <c r="G47" s="52" t="s">
        <v>223</v>
      </c>
      <c r="H47" s="52" t="s">
        <v>49</v>
      </c>
      <c r="I47" s="52" t="s">
        <v>50</v>
      </c>
      <c r="J47" s="60" t="s">
        <v>275</v>
      </c>
      <c r="K47" s="60">
        <v>6</v>
      </c>
      <c r="L47" s="61">
        <f t="shared" si="2"/>
        <v>6</v>
      </c>
      <c r="M47" s="60"/>
      <c r="N47" s="60"/>
      <c r="O47" s="61" t="str">
        <f t="shared" si="3"/>
        <v/>
      </c>
      <c r="P47" s="52"/>
      <c r="Q47" s="52"/>
      <c r="R47" s="52"/>
      <c r="S47" s="52"/>
      <c r="T47" s="52"/>
    </row>
    <row r="48" spans="1:20" x14ac:dyDescent="0.25">
      <c r="A48" s="50" t="str">
        <f>VLOOKUP(C48,Styles!$1:$1048576,5,FALSE)</f>
        <v>Wovens</v>
      </c>
      <c r="B48" s="50" t="str">
        <f>VLOOKUP(C48,Styles!$1:$1048576,4,FALSE)</f>
        <v>Columbia</v>
      </c>
      <c r="C48" s="52">
        <v>7253</v>
      </c>
      <c r="D48" s="50">
        <f>VLOOKUP(C48,Styles!$1:$1048576,2,FALSE)</f>
        <v>7253</v>
      </c>
      <c r="E48" s="50" t="str">
        <f>VLOOKUP(C48,Styles!$1:$1048576,10,FALSE)</f>
        <v>Men's Tamiami™ II Long-Sleeve Shirt</v>
      </c>
      <c r="F48" s="52" t="s">
        <v>294</v>
      </c>
      <c r="G48" s="52" t="s">
        <v>225</v>
      </c>
      <c r="H48" s="52" t="s">
        <v>49</v>
      </c>
      <c r="I48" s="52" t="s">
        <v>50</v>
      </c>
      <c r="J48" s="60" t="s">
        <v>275</v>
      </c>
      <c r="K48" s="60">
        <v>6</v>
      </c>
      <c r="L48" s="61">
        <f t="shared" si="2"/>
        <v>6</v>
      </c>
      <c r="M48" s="60"/>
      <c r="N48" s="60"/>
      <c r="O48" s="61" t="str">
        <f t="shared" si="3"/>
        <v/>
      </c>
      <c r="P48" s="52"/>
      <c r="Q48" s="52"/>
      <c r="R48" s="52"/>
      <c r="S48" s="52"/>
      <c r="T48" s="52"/>
    </row>
    <row r="49" spans="1:20" x14ac:dyDescent="0.25">
      <c r="A49" s="50" t="str">
        <f>VLOOKUP(C49,Styles!$1:$1048576,5,FALSE)</f>
        <v>Wovens</v>
      </c>
      <c r="B49" s="50" t="str">
        <f>VLOOKUP(C49,Styles!$1:$1048576,4,FALSE)</f>
        <v>Columbia</v>
      </c>
      <c r="C49" s="52">
        <v>7253</v>
      </c>
      <c r="D49" s="50">
        <f>VLOOKUP(C49,Styles!$1:$1048576,2,FALSE)</f>
        <v>7253</v>
      </c>
      <c r="E49" s="50" t="str">
        <f>VLOOKUP(C49,Styles!$1:$1048576,10,FALSE)</f>
        <v>Men's Tamiami™ II Long-Sleeve Shirt</v>
      </c>
      <c r="F49" s="52" t="s">
        <v>287</v>
      </c>
      <c r="G49" s="52" t="s">
        <v>226</v>
      </c>
      <c r="H49" s="52" t="s">
        <v>49</v>
      </c>
      <c r="I49" s="52" t="s">
        <v>50</v>
      </c>
      <c r="J49" s="60" t="s">
        <v>275</v>
      </c>
      <c r="K49" s="60">
        <v>6</v>
      </c>
      <c r="L49" s="61">
        <f t="shared" si="2"/>
        <v>6</v>
      </c>
      <c r="M49" s="60"/>
      <c r="N49" s="60"/>
      <c r="O49" s="61" t="str">
        <f t="shared" si="3"/>
        <v/>
      </c>
      <c r="P49" s="52"/>
      <c r="Q49" s="52"/>
      <c r="R49" s="52"/>
      <c r="S49" s="52"/>
      <c r="T49" s="52"/>
    </row>
    <row r="50" spans="1:20" x14ac:dyDescent="0.25">
      <c r="A50" s="50" t="str">
        <f>VLOOKUP(C50,Styles!$1:$1048576,5,FALSE)</f>
        <v>Wovens</v>
      </c>
      <c r="B50" s="50" t="str">
        <f>VLOOKUP(C50,Styles!$1:$1048576,4,FALSE)</f>
        <v>Columbia</v>
      </c>
      <c r="C50" s="52">
        <v>7253</v>
      </c>
      <c r="D50" s="50">
        <f>VLOOKUP(C50,Styles!$1:$1048576,2,FALSE)</f>
        <v>7253</v>
      </c>
      <c r="E50" s="50" t="str">
        <f>VLOOKUP(C50,Styles!$1:$1048576,10,FALSE)</f>
        <v>Men's Tamiami™ II Long-Sleeve Shirt</v>
      </c>
      <c r="F50" s="52" t="s">
        <v>288</v>
      </c>
      <c r="G50" s="52" t="s">
        <v>242</v>
      </c>
      <c r="H50" s="52" t="s">
        <v>49</v>
      </c>
      <c r="I50" s="52" t="s">
        <v>50</v>
      </c>
      <c r="J50" s="60" t="s">
        <v>275</v>
      </c>
      <c r="K50" s="60">
        <v>6</v>
      </c>
      <c r="L50" s="61">
        <f t="shared" si="2"/>
        <v>6</v>
      </c>
      <c r="M50" s="60"/>
      <c r="N50" s="60"/>
      <c r="O50" s="61" t="str">
        <f t="shared" si="3"/>
        <v/>
      </c>
      <c r="P50" s="52"/>
      <c r="Q50" s="52"/>
      <c r="R50" s="52"/>
      <c r="S50" s="52"/>
      <c r="T50" s="52"/>
    </row>
    <row r="51" spans="1:20" x14ac:dyDescent="0.25">
      <c r="A51" s="50" t="str">
        <f>VLOOKUP(C51,Styles!$1:$1048576,5,FALSE)</f>
        <v>Wovens</v>
      </c>
      <c r="B51" s="50" t="str">
        <f>VLOOKUP(C51,Styles!$1:$1048576,4,FALSE)</f>
        <v>Columbia</v>
      </c>
      <c r="C51" s="52">
        <v>7266</v>
      </c>
      <c r="D51" s="50">
        <f>VLOOKUP(C51,Styles!$1:$1048576,2,FALSE)</f>
        <v>7266</v>
      </c>
      <c r="E51" s="50" t="str">
        <f>VLOOKUP(C51,Styles!$1:$1048576,10,FALSE)</f>
        <v>Men's Tamiami™ II Short-Sleeve Shirt</v>
      </c>
      <c r="F51" s="52" t="s">
        <v>293</v>
      </c>
      <c r="G51" s="52" t="s">
        <v>235</v>
      </c>
      <c r="H51" s="52" t="s">
        <v>49</v>
      </c>
      <c r="I51" s="52" t="s">
        <v>50</v>
      </c>
      <c r="J51" s="60" t="s">
        <v>275</v>
      </c>
      <c r="K51" s="60">
        <v>6</v>
      </c>
      <c r="L51" s="61">
        <f t="shared" si="2"/>
        <v>6</v>
      </c>
      <c r="M51" s="60"/>
      <c r="N51" s="60"/>
      <c r="O51" s="61" t="str">
        <f t="shared" si="3"/>
        <v/>
      </c>
      <c r="P51" s="52"/>
      <c r="Q51" s="52"/>
      <c r="R51" s="52"/>
      <c r="S51" s="52"/>
      <c r="T51" s="52"/>
    </row>
    <row r="52" spans="1:20" x14ac:dyDescent="0.25">
      <c r="A52" s="50" t="str">
        <f>VLOOKUP(C52,Styles!$1:$1048576,5,FALSE)</f>
        <v>Wovens</v>
      </c>
      <c r="B52" s="50" t="str">
        <f>VLOOKUP(C52,Styles!$1:$1048576,4,FALSE)</f>
        <v>Columbia</v>
      </c>
      <c r="C52" s="52">
        <v>7266</v>
      </c>
      <c r="D52" s="50">
        <f>VLOOKUP(C52,Styles!$1:$1048576,2,FALSE)</f>
        <v>7266</v>
      </c>
      <c r="E52" s="50" t="str">
        <f>VLOOKUP(C52,Styles!$1:$1048576,10,FALSE)</f>
        <v>Men's Tamiami™ II Short-Sleeve Shirt</v>
      </c>
      <c r="F52" s="52" t="s">
        <v>285</v>
      </c>
      <c r="G52" s="52" t="s">
        <v>223</v>
      </c>
      <c r="H52" s="52" t="s">
        <v>49</v>
      </c>
      <c r="I52" s="52" t="s">
        <v>50</v>
      </c>
      <c r="J52" s="60" t="s">
        <v>275</v>
      </c>
      <c r="K52" s="60">
        <v>6</v>
      </c>
      <c r="L52" s="61">
        <f t="shared" si="2"/>
        <v>6</v>
      </c>
      <c r="M52" s="60"/>
      <c r="N52" s="60"/>
      <c r="O52" s="61" t="str">
        <f t="shared" si="3"/>
        <v/>
      </c>
      <c r="P52" s="52"/>
      <c r="Q52" s="52"/>
      <c r="R52" s="52"/>
      <c r="S52" s="52"/>
      <c r="T52" s="52"/>
    </row>
    <row r="53" spans="1:20" x14ac:dyDescent="0.25">
      <c r="A53" s="50" t="str">
        <f>VLOOKUP(C53,Styles!$1:$1048576,5,FALSE)</f>
        <v>Wovens</v>
      </c>
      <c r="B53" s="50" t="str">
        <f>VLOOKUP(C53,Styles!$1:$1048576,4,FALSE)</f>
        <v>Columbia</v>
      </c>
      <c r="C53" s="52">
        <v>7266</v>
      </c>
      <c r="D53" s="50">
        <f>VLOOKUP(C53,Styles!$1:$1048576,2,FALSE)</f>
        <v>7266</v>
      </c>
      <c r="E53" s="50" t="str">
        <f>VLOOKUP(C53,Styles!$1:$1048576,10,FALSE)</f>
        <v>Men's Tamiami™ II Short-Sleeve Shirt</v>
      </c>
      <c r="F53" s="52" t="s">
        <v>294</v>
      </c>
      <c r="G53" s="52" t="s">
        <v>225</v>
      </c>
      <c r="H53" s="52" t="s">
        <v>49</v>
      </c>
      <c r="I53" s="52" t="s">
        <v>50</v>
      </c>
      <c r="J53" s="60" t="s">
        <v>275</v>
      </c>
      <c r="K53" s="60">
        <v>6</v>
      </c>
      <c r="L53" s="61">
        <f t="shared" si="2"/>
        <v>6</v>
      </c>
      <c r="M53" s="60"/>
      <c r="N53" s="60"/>
      <c r="O53" s="61" t="str">
        <f t="shared" si="3"/>
        <v/>
      </c>
      <c r="P53" s="52"/>
      <c r="Q53" s="52"/>
      <c r="R53" s="52"/>
      <c r="S53" s="52"/>
      <c r="T53" s="52"/>
    </row>
    <row r="54" spans="1:20" x14ac:dyDescent="0.25">
      <c r="A54" s="50" t="str">
        <f>VLOOKUP(C54,Styles!$1:$1048576,5,FALSE)</f>
        <v>Wovens</v>
      </c>
      <c r="B54" s="50" t="str">
        <f>VLOOKUP(C54,Styles!$1:$1048576,4,FALSE)</f>
        <v>Columbia</v>
      </c>
      <c r="C54" s="52">
        <v>7266</v>
      </c>
      <c r="D54" s="50">
        <f>VLOOKUP(C54,Styles!$1:$1048576,2,FALSE)</f>
        <v>7266</v>
      </c>
      <c r="E54" s="50" t="str">
        <f>VLOOKUP(C54,Styles!$1:$1048576,10,FALSE)</f>
        <v>Men's Tamiami™ II Short-Sleeve Shirt</v>
      </c>
      <c r="F54" s="52" t="s">
        <v>287</v>
      </c>
      <c r="G54" s="52" t="s">
        <v>226</v>
      </c>
      <c r="H54" s="52" t="s">
        <v>49</v>
      </c>
      <c r="I54" s="52" t="s">
        <v>50</v>
      </c>
      <c r="J54" s="60" t="s">
        <v>275</v>
      </c>
      <c r="K54" s="60">
        <v>6</v>
      </c>
      <c r="L54" s="61">
        <f t="shared" si="2"/>
        <v>6</v>
      </c>
      <c r="M54" s="60"/>
      <c r="N54" s="60"/>
      <c r="O54" s="61" t="str">
        <f t="shared" si="3"/>
        <v/>
      </c>
      <c r="P54" s="52"/>
      <c r="Q54" s="52"/>
      <c r="R54" s="52"/>
      <c r="S54" s="52"/>
      <c r="T54" s="52"/>
    </row>
    <row r="55" spans="1:20" x14ac:dyDescent="0.25">
      <c r="A55" s="50" t="str">
        <f>VLOOKUP(C55,Styles!$1:$1048576,5,FALSE)</f>
        <v>Wovens</v>
      </c>
      <c r="B55" s="50" t="str">
        <f>VLOOKUP(C55,Styles!$1:$1048576,4,FALSE)</f>
        <v>Columbia</v>
      </c>
      <c r="C55" s="52">
        <v>7266</v>
      </c>
      <c r="D55" s="50">
        <f>VLOOKUP(C55,Styles!$1:$1048576,2,FALSE)</f>
        <v>7266</v>
      </c>
      <c r="E55" s="50" t="str">
        <f>VLOOKUP(C55,Styles!$1:$1048576,10,FALSE)</f>
        <v>Men's Tamiami™ II Short-Sleeve Shirt</v>
      </c>
      <c r="F55" s="52" t="s">
        <v>288</v>
      </c>
      <c r="G55" s="52" t="s">
        <v>242</v>
      </c>
      <c r="H55" s="52" t="s">
        <v>49</v>
      </c>
      <c r="I55" s="52" t="s">
        <v>50</v>
      </c>
      <c r="J55" s="60" t="s">
        <v>275</v>
      </c>
      <c r="K55" s="60">
        <v>6</v>
      </c>
      <c r="L55" s="61">
        <f t="shared" si="2"/>
        <v>6</v>
      </c>
      <c r="M55" s="60"/>
      <c r="N55" s="60"/>
      <c r="O55" s="61" t="str">
        <f t="shared" si="3"/>
        <v/>
      </c>
      <c r="P55" s="52"/>
      <c r="Q55" s="52"/>
      <c r="R55" s="52"/>
      <c r="S55" s="52"/>
      <c r="T55" s="52"/>
    </row>
    <row r="56" spans="1:20" x14ac:dyDescent="0.25">
      <c r="A56" s="50" t="str">
        <f>VLOOKUP(C56,Styles!$1:$1048576,5,FALSE)</f>
        <v>Wovens</v>
      </c>
      <c r="B56" s="50" t="str">
        <f>VLOOKUP(C56,Styles!$1:$1048576,4,FALSE)</f>
        <v>Columbia</v>
      </c>
      <c r="C56" s="52">
        <v>7277</v>
      </c>
      <c r="D56" s="50">
        <f>VLOOKUP(C56,Styles!$1:$1048576,2,FALSE)</f>
        <v>7277</v>
      </c>
      <c r="E56" s="50" t="str">
        <f>VLOOKUP(C56,Styles!$1:$1048576,10,FALSE)</f>
        <v>Ladies' Tamiami™ II Short-Sleeve Shirt</v>
      </c>
      <c r="F56" s="52" t="s">
        <v>292</v>
      </c>
      <c r="G56" s="52" t="s">
        <v>233</v>
      </c>
      <c r="H56" s="52" t="s">
        <v>49</v>
      </c>
      <c r="I56" s="52" t="s">
        <v>50</v>
      </c>
      <c r="J56" s="60" t="s">
        <v>79</v>
      </c>
      <c r="K56" s="60">
        <v>5</v>
      </c>
      <c r="L56" s="61">
        <f t="shared" si="2"/>
        <v>5</v>
      </c>
      <c r="M56" s="60"/>
      <c r="N56" s="60"/>
      <c r="O56" s="61" t="str">
        <f t="shared" si="3"/>
        <v/>
      </c>
      <c r="P56" s="52"/>
      <c r="Q56" s="52"/>
      <c r="R56" s="52"/>
      <c r="S56" s="52"/>
      <c r="T56" s="52"/>
    </row>
    <row r="57" spans="1:20" x14ac:dyDescent="0.25">
      <c r="A57" s="50" t="str">
        <f>VLOOKUP(C57,Styles!$1:$1048576,5,FALSE)</f>
        <v>Wovens</v>
      </c>
      <c r="B57" s="50" t="str">
        <f>VLOOKUP(C57,Styles!$1:$1048576,4,FALSE)</f>
        <v>Columbia</v>
      </c>
      <c r="C57" s="52">
        <v>7277</v>
      </c>
      <c r="D57" s="50">
        <f>VLOOKUP(C57,Styles!$1:$1048576,2,FALSE)</f>
        <v>7277</v>
      </c>
      <c r="E57" s="50" t="str">
        <f>VLOOKUP(C57,Styles!$1:$1048576,10,FALSE)</f>
        <v>Ladies' Tamiami™ II Short-Sleeve Shirt</v>
      </c>
      <c r="F57" s="52" t="s">
        <v>296</v>
      </c>
      <c r="G57" s="52" t="s">
        <v>226</v>
      </c>
      <c r="H57" s="52" t="s">
        <v>49</v>
      </c>
      <c r="I57" s="52" t="s">
        <v>50</v>
      </c>
      <c r="J57" s="60" t="s">
        <v>79</v>
      </c>
      <c r="K57" s="60">
        <v>5</v>
      </c>
      <c r="L57" s="61">
        <f t="shared" si="2"/>
        <v>5</v>
      </c>
      <c r="M57" s="60"/>
      <c r="N57" s="60"/>
      <c r="O57" s="61" t="str">
        <f t="shared" si="3"/>
        <v/>
      </c>
      <c r="P57" s="52"/>
      <c r="Q57" s="52"/>
      <c r="R57" s="52"/>
      <c r="S57" s="52"/>
      <c r="T57" s="52"/>
    </row>
    <row r="58" spans="1:20" x14ac:dyDescent="0.25">
      <c r="A58" s="50" t="str">
        <f>VLOOKUP(C58,Styles!$1:$1048576,5,FALSE)</f>
        <v>Wovens</v>
      </c>
      <c r="B58" s="50" t="str">
        <f>VLOOKUP(C58,Styles!$1:$1048576,4,FALSE)</f>
        <v>Columbia</v>
      </c>
      <c r="C58" s="52">
        <v>7277</v>
      </c>
      <c r="D58" s="50">
        <f>VLOOKUP(C58,Styles!$1:$1048576,2,FALSE)</f>
        <v>7277</v>
      </c>
      <c r="E58" s="50" t="str">
        <f>VLOOKUP(C58,Styles!$1:$1048576,10,FALSE)</f>
        <v>Ladies' Tamiami™ II Short-Sleeve Shirt</v>
      </c>
      <c r="F58" s="52" t="s">
        <v>288</v>
      </c>
      <c r="G58" s="52" t="s">
        <v>242</v>
      </c>
      <c r="H58" s="52" t="s">
        <v>49</v>
      </c>
      <c r="I58" s="52" t="s">
        <v>50</v>
      </c>
      <c r="J58" s="60" t="s">
        <v>315</v>
      </c>
      <c r="K58" s="60">
        <v>6</v>
      </c>
      <c r="L58" s="61">
        <f t="shared" si="2"/>
        <v>6</v>
      </c>
      <c r="M58" s="60"/>
      <c r="N58" s="60"/>
      <c r="O58" s="61" t="str">
        <f t="shared" si="3"/>
        <v/>
      </c>
      <c r="P58" s="52"/>
      <c r="Q58" s="52"/>
      <c r="R58" s="52"/>
      <c r="S58" s="52"/>
      <c r="T58" s="52"/>
    </row>
    <row r="59" spans="1:20" x14ac:dyDescent="0.25">
      <c r="A59" s="50" t="str">
        <f>VLOOKUP(C59,Styles!$1:$1048576,5,FALSE)</f>
        <v>Wovens</v>
      </c>
      <c r="B59" s="50" t="str">
        <f>VLOOKUP(C59,Styles!$1:$1048576,4,FALSE)</f>
        <v>Columbia</v>
      </c>
      <c r="C59" s="52">
        <v>7277</v>
      </c>
      <c r="D59" s="50">
        <f>VLOOKUP(C59,Styles!$1:$1048576,2,FALSE)</f>
        <v>7277</v>
      </c>
      <c r="E59" s="50" t="str">
        <f>VLOOKUP(C59,Styles!$1:$1048576,10,FALSE)</f>
        <v>Ladies' Tamiami™ II Short-Sleeve Shirt</v>
      </c>
      <c r="F59" s="52" t="s">
        <v>289</v>
      </c>
      <c r="G59" s="52" t="s">
        <v>226</v>
      </c>
      <c r="H59" s="52" t="s">
        <v>49</v>
      </c>
      <c r="I59" s="52" t="s">
        <v>50</v>
      </c>
      <c r="J59" s="60" t="s">
        <v>79</v>
      </c>
      <c r="K59" s="60">
        <v>5</v>
      </c>
      <c r="L59" s="61">
        <f t="shared" si="2"/>
        <v>5</v>
      </c>
      <c r="M59" s="60"/>
      <c r="N59" s="60"/>
      <c r="O59" s="61" t="str">
        <f t="shared" si="3"/>
        <v/>
      </c>
      <c r="P59" s="52"/>
      <c r="Q59" s="52"/>
      <c r="R59" s="52"/>
      <c r="S59" s="52"/>
      <c r="T59" s="52"/>
    </row>
    <row r="60" spans="1:20" x14ac:dyDescent="0.25">
      <c r="A60" s="50" t="str">
        <f>VLOOKUP(C60,Styles!$1:$1048576,5,FALSE)</f>
        <v>Wovens</v>
      </c>
      <c r="B60" s="50" t="str">
        <f>VLOOKUP(C60,Styles!$1:$1048576,4,FALSE)</f>
        <v>Columbia</v>
      </c>
      <c r="C60" s="52">
        <v>7278</v>
      </c>
      <c r="D60" s="50">
        <f>VLOOKUP(C60,Styles!$1:$1048576,2,FALSE)</f>
        <v>7278</v>
      </c>
      <c r="E60" s="50" t="str">
        <f>VLOOKUP(C60,Styles!$1:$1048576,10,FALSE)</f>
        <v>Ladies' Tamiami™ II Long-Sleeve Shirt</v>
      </c>
      <c r="F60" s="52" t="s">
        <v>292</v>
      </c>
      <c r="G60" s="52" t="s">
        <v>233</v>
      </c>
      <c r="H60" s="52" t="s">
        <v>49</v>
      </c>
      <c r="I60" s="52" t="s">
        <v>50</v>
      </c>
      <c r="J60" s="60" t="s">
        <v>79</v>
      </c>
      <c r="K60" s="60">
        <v>5</v>
      </c>
      <c r="L60" s="61">
        <f t="shared" si="2"/>
        <v>5</v>
      </c>
      <c r="M60" s="60"/>
      <c r="N60" s="60"/>
      <c r="O60" s="61" t="str">
        <f t="shared" si="3"/>
        <v/>
      </c>
      <c r="P60" s="52"/>
      <c r="Q60" s="52"/>
      <c r="R60" s="52"/>
      <c r="S60" s="52"/>
      <c r="T60" s="52"/>
    </row>
    <row r="61" spans="1:20" x14ac:dyDescent="0.25">
      <c r="A61" s="50" t="str">
        <f>VLOOKUP(C61,Styles!$1:$1048576,5,FALSE)</f>
        <v>Wovens</v>
      </c>
      <c r="B61" s="50" t="str">
        <f>VLOOKUP(C61,Styles!$1:$1048576,4,FALSE)</f>
        <v>Columbia</v>
      </c>
      <c r="C61" s="52">
        <v>7278</v>
      </c>
      <c r="D61" s="50">
        <f>VLOOKUP(C61,Styles!$1:$1048576,2,FALSE)</f>
        <v>7278</v>
      </c>
      <c r="E61" s="50" t="str">
        <f>VLOOKUP(C61,Styles!$1:$1048576,10,FALSE)</f>
        <v>Ladies' Tamiami™ II Long-Sleeve Shirt</v>
      </c>
      <c r="F61" s="52" t="s">
        <v>296</v>
      </c>
      <c r="G61" s="52" t="s">
        <v>226</v>
      </c>
      <c r="H61" s="52" t="s">
        <v>49</v>
      </c>
      <c r="I61" s="52" t="s">
        <v>50</v>
      </c>
      <c r="J61" s="60" t="s">
        <v>79</v>
      </c>
      <c r="K61" s="60">
        <v>5</v>
      </c>
      <c r="L61" s="61">
        <f t="shared" si="2"/>
        <v>5</v>
      </c>
      <c r="M61" s="60"/>
      <c r="N61" s="60"/>
      <c r="O61" s="61" t="str">
        <f t="shared" si="3"/>
        <v/>
      </c>
      <c r="P61" s="52"/>
      <c r="Q61" s="52"/>
      <c r="R61" s="52"/>
      <c r="S61" s="52"/>
      <c r="T61" s="52"/>
    </row>
    <row r="62" spans="1:20" x14ac:dyDescent="0.25">
      <c r="A62" s="50" t="str">
        <f>VLOOKUP(C62,Styles!$1:$1048576,5,FALSE)</f>
        <v>Wovens</v>
      </c>
      <c r="B62" s="50" t="str">
        <f>VLOOKUP(C62,Styles!$1:$1048576,4,FALSE)</f>
        <v>Columbia</v>
      </c>
      <c r="C62" s="52">
        <v>7278</v>
      </c>
      <c r="D62" s="50">
        <f>VLOOKUP(C62,Styles!$1:$1048576,2,FALSE)</f>
        <v>7278</v>
      </c>
      <c r="E62" s="50" t="str">
        <f>VLOOKUP(C62,Styles!$1:$1048576,10,FALSE)</f>
        <v>Ladies' Tamiami™ II Long-Sleeve Shirt</v>
      </c>
      <c r="F62" s="52" t="s">
        <v>288</v>
      </c>
      <c r="G62" s="52" t="s">
        <v>242</v>
      </c>
      <c r="H62" s="52" t="s">
        <v>49</v>
      </c>
      <c r="I62" s="52" t="s">
        <v>50</v>
      </c>
      <c r="J62" s="60" t="s">
        <v>315</v>
      </c>
      <c r="K62" s="60">
        <v>6</v>
      </c>
      <c r="L62" s="61">
        <f t="shared" si="2"/>
        <v>6</v>
      </c>
      <c r="M62" s="60"/>
      <c r="N62" s="60"/>
      <c r="O62" s="61" t="str">
        <f t="shared" si="3"/>
        <v/>
      </c>
      <c r="P62" s="52"/>
      <c r="Q62" s="52"/>
      <c r="R62" s="52"/>
      <c r="S62" s="52"/>
      <c r="T62" s="52"/>
    </row>
    <row r="63" spans="1:20" x14ac:dyDescent="0.25">
      <c r="A63" s="50" t="str">
        <f>VLOOKUP(C63,Styles!$1:$1048576,5,FALSE)</f>
        <v>Wovens</v>
      </c>
      <c r="B63" s="50" t="str">
        <f>VLOOKUP(C63,Styles!$1:$1048576,4,FALSE)</f>
        <v>Columbia</v>
      </c>
      <c r="C63" s="52">
        <v>7278</v>
      </c>
      <c r="D63" s="50">
        <f>VLOOKUP(C63,Styles!$1:$1048576,2,FALSE)</f>
        <v>7278</v>
      </c>
      <c r="E63" s="50" t="str">
        <f>VLOOKUP(C63,Styles!$1:$1048576,10,FALSE)</f>
        <v>Ladies' Tamiami™ II Long-Sleeve Shirt</v>
      </c>
      <c r="F63" s="52" t="s">
        <v>289</v>
      </c>
      <c r="G63" s="52" t="s">
        <v>226</v>
      </c>
      <c r="H63" s="52" t="s">
        <v>49</v>
      </c>
      <c r="I63" s="52" t="s">
        <v>50</v>
      </c>
      <c r="J63" s="60" t="s">
        <v>79</v>
      </c>
      <c r="K63" s="60">
        <v>5</v>
      </c>
      <c r="L63" s="61">
        <f t="shared" si="2"/>
        <v>5</v>
      </c>
      <c r="M63" s="60"/>
      <c r="N63" s="60"/>
      <c r="O63" s="61" t="str">
        <f t="shared" si="3"/>
        <v/>
      </c>
      <c r="P63" s="52"/>
      <c r="Q63" s="52"/>
      <c r="R63" s="52"/>
      <c r="S63" s="52"/>
      <c r="T63" s="52"/>
    </row>
    <row r="64" spans="1:20" x14ac:dyDescent="0.25">
      <c r="A64" s="50" t="str">
        <f>VLOOKUP(C64,Styles!$1:$1048576,5,FALSE)</f>
        <v>Wovens</v>
      </c>
      <c r="B64" s="50" t="str">
        <f>VLOOKUP(C64,Styles!$1:$1048576,4,FALSE)</f>
        <v>Columbia</v>
      </c>
      <c r="C64" s="52">
        <v>7313</v>
      </c>
      <c r="D64" s="50">
        <f>VLOOKUP(C64,Styles!$1:$1048576,2,FALSE)</f>
        <v>7313</v>
      </c>
      <c r="E64" s="50" t="str">
        <f>VLOOKUP(C64,Styles!$1:$1048576,10,FALSE)</f>
        <v>Ladies' Bahama™ Short-Sleeve Shirt</v>
      </c>
      <c r="F64" s="52" t="s">
        <v>292</v>
      </c>
      <c r="G64" s="52" t="s">
        <v>233</v>
      </c>
      <c r="H64" s="52" t="s">
        <v>49</v>
      </c>
      <c r="I64" s="52" t="s">
        <v>50</v>
      </c>
      <c r="J64" s="60" t="s">
        <v>315</v>
      </c>
      <c r="K64" s="60">
        <v>6</v>
      </c>
      <c r="L64" s="61">
        <f t="shared" si="2"/>
        <v>6</v>
      </c>
      <c r="M64" s="60"/>
      <c r="N64" s="60"/>
      <c r="O64" s="61" t="str">
        <f t="shared" si="3"/>
        <v/>
      </c>
      <c r="P64" s="52"/>
      <c r="Q64" s="52"/>
      <c r="R64" s="52"/>
      <c r="S64" s="52"/>
      <c r="T64" s="52"/>
    </row>
    <row r="65" spans="1:20" x14ac:dyDescent="0.25">
      <c r="A65" s="50" t="str">
        <f>VLOOKUP(C65,Styles!$1:$1048576,5,FALSE)</f>
        <v>Wovens</v>
      </c>
      <c r="B65" s="50" t="str">
        <f>VLOOKUP(C65,Styles!$1:$1048576,4,FALSE)</f>
        <v>Columbia</v>
      </c>
      <c r="C65" s="52">
        <v>7313</v>
      </c>
      <c r="D65" s="50">
        <f>VLOOKUP(C65,Styles!$1:$1048576,2,FALSE)</f>
        <v>7313</v>
      </c>
      <c r="E65" s="50" t="str">
        <f>VLOOKUP(C65,Styles!$1:$1048576,10,FALSE)</f>
        <v>Ladies' Bahama™ Short-Sleeve Shirt</v>
      </c>
      <c r="F65" s="52" t="s">
        <v>296</v>
      </c>
      <c r="G65" s="52" t="s">
        <v>226</v>
      </c>
      <c r="H65" s="52" t="s">
        <v>49</v>
      </c>
      <c r="I65" s="52" t="s">
        <v>50</v>
      </c>
      <c r="J65" s="60" t="s">
        <v>315</v>
      </c>
      <c r="K65" s="60">
        <v>6</v>
      </c>
      <c r="L65" s="61">
        <f t="shared" si="2"/>
        <v>6</v>
      </c>
      <c r="M65" s="60"/>
      <c r="N65" s="60"/>
      <c r="O65" s="61" t="str">
        <f t="shared" si="3"/>
        <v/>
      </c>
      <c r="P65" s="52"/>
      <c r="Q65" s="52"/>
      <c r="R65" s="52"/>
      <c r="S65" s="52"/>
      <c r="T65" s="52"/>
    </row>
    <row r="66" spans="1:20" x14ac:dyDescent="0.25">
      <c r="A66" s="50" t="str">
        <f>VLOOKUP(C66,Styles!$1:$1048576,5,FALSE)</f>
        <v>Wovens</v>
      </c>
      <c r="B66" s="50" t="str">
        <f>VLOOKUP(C66,Styles!$1:$1048576,4,FALSE)</f>
        <v>Columbia</v>
      </c>
      <c r="C66" s="52">
        <v>7313</v>
      </c>
      <c r="D66" s="50">
        <f>VLOOKUP(C66,Styles!$1:$1048576,2,FALSE)</f>
        <v>7313</v>
      </c>
      <c r="E66" s="50" t="str">
        <f>VLOOKUP(C66,Styles!$1:$1048576,10,FALSE)</f>
        <v>Ladies' Bahama™ Short-Sleeve Shirt</v>
      </c>
      <c r="F66" s="52" t="s">
        <v>288</v>
      </c>
      <c r="G66" s="52" t="s">
        <v>242</v>
      </c>
      <c r="H66" s="52" t="s">
        <v>49</v>
      </c>
      <c r="I66" s="52" t="s">
        <v>50</v>
      </c>
      <c r="J66" s="60" t="s">
        <v>315</v>
      </c>
      <c r="K66" s="60">
        <v>6</v>
      </c>
      <c r="L66" s="61">
        <f t="shared" si="2"/>
        <v>6</v>
      </c>
      <c r="M66" s="60"/>
      <c r="N66" s="60"/>
      <c r="O66" s="61" t="str">
        <f t="shared" si="3"/>
        <v/>
      </c>
      <c r="P66" s="52"/>
      <c r="Q66" s="52"/>
      <c r="R66" s="52"/>
      <c r="S66" s="52"/>
      <c r="T66" s="52"/>
    </row>
    <row r="67" spans="1:20" x14ac:dyDescent="0.25">
      <c r="A67" s="50" t="str">
        <f>VLOOKUP(C67,Styles!$1:$1048576,5,FALSE)</f>
        <v>Wovens</v>
      </c>
      <c r="B67" s="50" t="str">
        <f>VLOOKUP(C67,Styles!$1:$1048576,4,FALSE)</f>
        <v>Columbia</v>
      </c>
      <c r="C67" s="52">
        <v>7313</v>
      </c>
      <c r="D67" s="50">
        <f>VLOOKUP(C67,Styles!$1:$1048576,2,FALSE)</f>
        <v>7313</v>
      </c>
      <c r="E67" s="50" t="str">
        <f>VLOOKUP(C67,Styles!$1:$1048576,10,FALSE)</f>
        <v>Ladies' Bahama™ Short-Sleeve Shirt</v>
      </c>
      <c r="F67" s="52" t="s">
        <v>289</v>
      </c>
      <c r="G67" s="52" t="s">
        <v>226</v>
      </c>
      <c r="H67" s="52" t="s">
        <v>49</v>
      </c>
      <c r="I67" s="52" t="s">
        <v>50</v>
      </c>
      <c r="J67" s="60" t="s">
        <v>315</v>
      </c>
      <c r="K67" s="60">
        <v>6</v>
      </c>
      <c r="L67" s="61">
        <f t="shared" si="2"/>
        <v>6</v>
      </c>
      <c r="M67" s="60"/>
      <c r="N67" s="60"/>
      <c r="O67" s="61" t="str">
        <f t="shared" si="3"/>
        <v/>
      </c>
      <c r="P67" s="52"/>
      <c r="Q67" s="52"/>
      <c r="R67" s="52"/>
      <c r="S67" s="52"/>
      <c r="T67" s="52"/>
    </row>
    <row r="68" spans="1:20" x14ac:dyDescent="0.25">
      <c r="A68" s="50" t="str">
        <f>VLOOKUP(C68,Styles!$1:$1048576,5,FALSE)</f>
        <v>Wovens</v>
      </c>
      <c r="B68" s="50" t="str">
        <f>VLOOKUP(C68,Styles!$1:$1048576,4,FALSE)</f>
        <v>Columbia</v>
      </c>
      <c r="C68" s="52">
        <v>7314</v>
      </c>
      <c r="D68" s="50">
        <f>VLOOKUP(C68,Styles!$1:$1048576,2,FALSE)</f>
        <v>7314</v>
      </c>
      <c r="E68" s="50" t="str">
        <f>VLOOKUP(C68,Styles!$1:$1048576,10,FALSE)</f>
        <v>Ladies' Bahama™ Long-Sleeve Shirt</v>
      </c>
      <c r="F68" s="52" t="s">
        <v>292</v>
      </c>
      <c r="G68" s="52" t="s">
        <v>233</v>
      </c>
      <c r="H68" s="52" t="s">
        <v>49</v>
      </c>
      <c r="I68" s="52" t="s">
        <v>50</v>
      </c>
      <c r="J68" s="60" t="s">
        <v>315</v>
      </c>
      <c r="K68" s="60">
        <v>6</v>
      </c>
      <c r="L68" s="61">
        <f t="shared" ref="L68:L76" si="4">IF(OR(H68="ACTIVE",H68="NEW",H68="DNR"),K68,"")</f>
        <v>6</v>
      </c>
      <c r="M68" s="60"/>
      <c r="N68" s="60"/>
      <c r="O68" s="61" t="str">
        <f t="shared" ref="O68:O76" si="5">IF(OR(I68="ACTIVE",I68="NEW",I68="DNR"),N68,"")</f>
        <v/>
      </c>
      <c r="P68" s="52"/>
      <c r="Q68" s="52"/>
      <c r="R68" s="52"/>
      <c r="S68" s="52"/>
      <c r="T68" s="52"/>
    </row>
    <row r="69" spans="1:20" x14ac:dyDescent="0.25">
      <c r="A69" s="50" t="str">
        <f>VLOOKUP(C69,Styles!$1:$1048576,5,FALSE)</f>
        <v>Wovens</v>
      </c>
      <c r="B69" s="50" t="str">
        <f>VLOOKUP(C69,Styles!$1:$1048576,4,FALSE)</f>
        <v>Columbia</v>
      </c>
      <c r="C69" s="52">
        <v>7314</v>
      </c>
      <c r="D69" s="50">
        <f>VLOOKUP(C69,Styles!$1:$1048576,2,FALSE)</f>
        <v>7314</v>
      </c>
      <c r="E69" s="50" t="str">
        <f>VLOOKUP(C69,Styles!$1:$1048576,10,FALSE)</f>
        <v>Ladies' Bahama™ Long-Sleeve Shirt</v>
      </c>
      <c r="F69" s="52" t="s">
        <v>296</v>
      </c>
      <c r="G69" s="52" t="s">
        <v>226</v>
      </c>
      <c r="H69" s="52" t="s">
        <v>49</v>
      </c>
      <c r="I69" s="52" t="s">
        <v>50</v>
      </c>
      <c r="J69" s="60" t="s">
        <v>315</v>
      </c>
      <c r="K69" s="60">
        <v>6</v>
      </c>
      <c r="L69" s="61">
        <f t="shared" si="4"/>
        <v>6</v>
      </c>
      <c r="M69" s="60"/>
      <c r="N69" s="60"/>
      <c r="O69" s="61" t="str">
        <f t="shared" si="5"/>
        <v/>
      </c>
      <c r="P69" s="52"/>
      <c r="Q69" s="52"/>
      <c r="R69" s="52"/>
      <c r="S69" s="52"/>
      <c r="T69" s="52"/>
    </row>
    <row r="70" spans="1:20" x14ac:dyDescent="0.25">
      <c r="A70" s="50" t="str">
        <f>VLOOKUP(C70,Styles!$1:$1048576,5,FALSE)</f>
        <v>Wovens</v>
      </c>
      <c r="B70" s="50" t="str">
        <f>VLOOKUP(C70,Styles!$1:$1048576,4,FALSE)</f>
        <v>Columbia</v>
      </c>
      <c r="C70" s="52">
        <v>7314</v>
      </c>
      <c r="D70" s="50">
        <f>VLOOKUP(C70,Styles!$1:$1048576,2,FALSE)</f>
        <v>7314</v>
      </c>
      <c r="E70" s="50" t="str">
        <f>VLOOKUP(C70,Styles!$1:$1048576,10,FALSE)</f>
        <v>Ladies' Bahama™ Long-Sleeve Shirt</v>
      </c>
      <c r="F70" s="52" t="s">
        <v>288</v>
      </c>
      <c r="G70" s="52" t="s">
        <v>242</v>
      </c>
      <c r="H70" s="52" t="s">
        <v>49</v>
      </c>
      <c r="I70" s="52" t="s">
        <v>50</v>
      </c>
      <c r="J70" s="60" t="s">
        <v>315</v>
      </c>
      <c r="K70" s="60">
        <v>6</v>
      </c>
      <c r="L70" s="61">
        <f t="shared" si="4"/>
        <v>6</v>
      </c>
      <c r="M70" s="60"/>
      <c r="N70" s="60"/>
      <c r="O70" s="61" t="str">
        <f t="shared" si="5"/>
        <v/>
      </c>
      <c r="P70" s="52"/>
      <c r="Q70" s="52"/>
      <c r="R70" s="52"/>
      <c r="S70" s="52"/>
      <c r="T70" s="52"/>
    </row>
    <row r="71" spans="1:20" x14ac:dyDescent="0.25">
      <c r="A71" s="50" t="str">
        <f>VLOOKUP(C71,Styles!$1:$1048576,5,FALSE)</f>
        <v>Wovens</v>
      </c>
      <c r="B71" s="50" t="str">
        <f>VLOOKUP(C71,Styles!$1:$1048576,4,FALSE)</f>
        <v>Columbia</v>
      </c>
      <c r="C71" s="52">
        <v>7314</v>
      </c>
      <c r="D71" s="50">
        <f>VLOOKUP(C71,Styles!$1:$1048576,2,FALSE)</f>
        <v>7314</v>
      </c>
      <c r="E71" s="50" t="str">
        <f>VLOOKUP(C71,Styles!$1:$1048576,10,FALSE)</f>
        <v>Ladies' Bahama™ Long-Sleeve Shirt</v>
      </c>
      <c r="F71" s="52" t="s">
        <v>289</v>
      </c>
      <c r="G71" s="52" t="s">
        <v>226</v>
      </c>
      <c r="H71" s="52" t="s">
        <v>49</v>
      </c>
      <c r="I71" s="52" t="s">
        <v>50</v>
      </c>
      <c r="J71" s="60" t="s">
        <v>315</v>
      </c>
      <c r="K71" s="60">
        <v>6</v>
      </c>
      <c r="L71" s="61">
        <f t="shared" si="4"/>
        <v>6</v>
      </c>
      <c r="M71" s="60"/>
      <c r="N71" s="60"/>
      <c r="O71" s="61" t="str">
        <f t="shared" si="5"/>
        <v/>
      </c>
      <c r="P71" s="52"/>
      <c r="Q71" s="52"/>
      <c r="R71" s="52"/>
      <c r="S71" s="52"/>
      <c r="T71" s="52"/>
    </row>
    <row r="72" spans="1:20" x14ac:dyDescent="0.25">
      <c r="A72" s="50" t="str">
        <f>VLOOKUP(C72,Styles!$1:$1048576,5,FALSE)</f>
        <v>Fleece</v>
      </c>
      <c r="B72" s="50" t="str">
        <f>VLOOKUP(C72,Styles!$1:$1048576,4,FALSE)</f>
        <v>Columbia</v>
      </c>
      <c r="C72" s="52" t="s">
        <v>271</v>
      </c>
      <c r="D72" s="50" t="str">
        <f>VLOOKUP(C72,Styles!$1:$1048576,2,FALSE)</f>
        <v>C1023</v>
      </c>
      <c r="E72" s="50" t="str">
        <f>VLOOKUP(C72,Styles!$1:$1048576,10,FALSE)</f>
        <v>Ladies' Benton Springs™ Vest</v>
      </c>
      <c r="F72" s="52" t="s">
        <v>282</v>
      </c>
      <c r="G72" s="52" t="s">
        <v>241</v>
      </c>
      <c r="H72" s="52" t="s">
        <v>49</v>
      </c>
      <c r="I72" s="52" t="s">
        <v>50</v>
      </c>
      <c r="J72" s="60" t="s">
        <v>315</v>
      </c>
      <c r="K72" s="60">
        <v>6</v>
      </c>
      <c r="L72" s="61">
        <f t="shared" si="4"/>
        <v>6</v>
      </c>
      <c r="M72" s="60"/>
      <c r="N72" s="60"/>
      <c r="O72" s="61" t="str">
        <f t="shared" si="5"/>
        <v/>
      </c>
      <c r="P72" s="52"/>
      <c r="Q72" s="52"/>
      <c r="R72" s="52"/>
      <c r="S72" s="52"/>
      <c r="T72" s="52"/>
    </row>
    <row r="73" spans="1:20" x14ac:dyDescent="0.25">
      <c r="A73" s="50" t="str">
        <f>VLOOKUP(C73,Styles!$1:$1048576,5,FALSE)</f>
        <v>Fleece</v>
      </c>
      <c r="B73" s="50" t="str">
        <f>VLOOKUP(C73,Styles!$1:$1048576,4,FALSE)</f>
        <v>Columbia</v>
      </c>
      <c r="C73" s="52" t="s">
        <v>271</v>
      </c>
      <c r="D73" s="50" t="str">
        <f>VLOOKUP(C73,Styles!$1:$1048576,2,FALSE)</f>
        <v>C1023</v>
      </c>
      <c r="E73" s="50" t="str">
        <f>VLOOKUP(C73,Styles!$1:$1048576,10,FALSE)</f>
        <v>Ladies' Benton Springs™ Vest</v>
      </c>
      <c r="F73" s="52" t="s">
        <v>292</v>
      </c>
      <c r="G73" s="52" t="s">
        <v>233</v>
      </c>
      <c r="H73" s="52" t="s">
        <v>49</v>
      </c>
      <c r="I73" s="52" t="s">
        <v>50</v>
      </c>
      <c r="J73" s="60" t="s">
        <v>315</v>
      </c>
      <c r="K73" s="60">
        <v>6</v>
      </c>
      <c r="L73" s="61">
        <f t="shared" si="4"/>
        <v>6</v>
      </c>
      <c r="M73" s="60"/>
      <c r="N73" s="60"/>
      <c r="O73" s="61" t="str">
        <f t="shared" si="5"/>
        <v/>
      </c>
      <c r="P73" s="52"/>
      <c r="Q73" s="52"/>
      <c r="R73" s="52"/>
      <c r="S73" s="52"/>
      <c r="T73" s="52"/>
    </row>
    <row r="74" spans="1:20" x14ac:dyDescent="0.25">
      <c r="A74" s="50" t="str">
        <f>VLOOKUP(C74,Styles!$1:$1048576,5,FALSE)</f>
        <v>Fleece</v>
      </c>
      <c r="B74" s="50" t="str">
        <f>VLOOKUP(C74,Styles!$1:$1048576,4,FALSE)</f>
        <v>Columbia</v>
      </c>
      <c r="C74" s="52" t="s">
        <v>271</v>
      </c>
      <c r="D74" s="50" t="str">
        <f>VLOOKUP(C74,Styles!$1:$1048576,2,FALSE)</f>
        <v>C1023</v>
      </c>
      <c r="E74" s="50" t="str">
        <f>VLOOKUP(C74,Styles!$1:$1048576,10,FALSE)</f>
        <v>Ladies' Benton Springs™ Vest</v>
      </c>
      <c r="F74" s="52" t="s">
        <v>283</v>
      </c>
      <c r="G74" s="52" t="s">
        <v>240</v>
      </c>
      <c r="H74" s="52" t="s">
        <v>49</v>
      </c>
      <c r="I74" s="52" t="s">
        <v>50</v>
      </c>
      <c r="J74" s="60" t="s">
        <v>315</v>
      </c>
      <c r="K74" s="60">
        <v>6</v>
      </c>
      <c r="L74" s="61">
        <f t="shared" si="4"/>
        <v>6</v>
      </c>
      <c r="M74" s="60"/>
      <c r="N74" s="60"/>
      <c r="O74" s="61" t="str">
        <f t="shared" si="5"/>
        <v/>
      </c>
      <c r="P74" s="52"/>
      <c r="Q74" s="52"/>
      <c r="R74" s="52"/>
      <c r="S74" s="52"/>
      <c r="T74" s="52"/>
    </row>
    <row r="75" spans="1:20" x14ac:dyDescent="0.25">
      <c r="A75" s="50" t="str">
        <f>VLOOKUP(C75,Styles!$1:$1048576,5,FALSE)</f>
        <v>Outerwear</v>
      </c>
      <c r="B75" s="50" t="str">
        <f>VLOOKUP(C75,Styles!$1:$1048576,4,FALSE)</f>
        <v>Columbia</v>
      </c>
      <c r="C75" s="52" t="s">
        <v>273</v>
      </c>
      <c r="D75" s="50" t="str">
        <f>VLOOKUP(C75,Styles!$1:$1048576,2,FALSE)</f>
        <v>C6044</v>
      </c>
      <c r="E75" s="50" t="str">
        <f>VLOOKUP(C75,Styles!$1:$1048576,10,FALSE)</f>
        <v>Men's Ascender™ Soft Shell</v>
      </c>
      <c r="F75" s="52" t="s">
        <v>282</v>
      </c>
      <c r="G75" s="52" t="s">
        <v>241</v>
      </c>
      <c r="H75" s="52" t="s">
        <v>49</v>
      </c>
      <c r="I75" s="52" t="s">
        <v>50</v>
      </c>
      <c r="J75" s="60" t="s">
        <v>275</v>
      </c>
      <c r="K75" s="60">
        <v>6</v>
      </c>
      <c r="L75" s="61">
        <f t="shared" si="4"/>
        <v>6</v>
      </c>
      <c r="M75" s="60"/>
      <c r="N75" s="60"/>
      <c r="O75" s="61" t="str">
        <f t="shared" si="5"/>
        <v/>
      </c>
      <c r="P75" s="52"/>
      <c r="Q75" s="52"/>
      <c r="R75" s="52"/>
      <c r="S75" s="52"/>
      <c r="T75" s="52"/>
    </row>
    <row r="76" spans="1:20" x14ac:dyDescent="0.25">
      <c r="A76" s="50" t="str">
        <f>VLOOKUP(C76,Styles!$1:$1048576,5,FALSE)</f>
        <v>Outerwear</v>
      </c>
      <c r="B76" s="50" t="str">
        <f>VLOOKUP(C76,Styles!$1:$1048576,4,FALSE)</f>
        <v>Columbia</v>
      </c>
      <c r="C76" s="52" t="s">
        <v>273</v>
      </c>
      <c r="D76" s="50" t="str">
        <f>VLOOKUP(C76,Styles!$1:$1048576,2,FALSE)</f>
        <v>C6044</v>
      </c>
      <c r="E76" s="50" t="str">
        <f>VLOOKUP(C76,Styles!$1:$1048576,10,FALSE)</f>
        <v>Men's Ascender™ Soft Shell</v>
      </c>
      <c r="F76" s="52" t="s">
        <v>284</v>
      </c>
      <c r="G76" s="52" t="s">
        <v>227</v>
      </c>
      <c r="H76" s="52" t="s">
        <v>49</v>
      </c>
      <c r="I76" s="52" t="s">
        <v>50</v>
      </c>
      <c r="J76" s="60" t="s">
        <v>275</v>
      </c>
      <c r="K76" s="60">
        <v>6</v>
      </c>
      <c r="L76" s="61">
        <f t="shared" si="4"/>
        <v>6</v>
      </c>
      <c r="M76" s="60"/>
      <c r="N76" s="60"/>
      <c r="O76" s="61" t="str">
        <f t="shared" si="5"/>
        <v/>
      </c>
      <c r="P76" s="52"/>
      <c r="Q76" s="52"/>
      <c r="R76" s="52"/>
      <c r="S76" s="52"/>
      <c r="T76" s="52"/>
    </row>
    <row r="77" spans="1:20" x14ac:dyDescent="0.25">
      <c r="A77" s="50" t="str">
        <f>VLOOKUP(C77,Styles!$1:$1048576,5,FALSE)</f>
        <v>Outerwear</v>
      </c>
      <c r="B77" s="50" t="str">
        <f>VLOOKUP(C77,Styles!$1:$1048576,4,FALSE)</f>
        <v>Columbia</v>
      </c>
      <c r="C77" s="52">
        <v>1736801</v>
      </c>
      <c r="D77" s="50">
        <v>1736801</v>
      </c>
      <c r="E77" s="50" t="s">
        <v>320</v>
      </c>
      <c r="F77" s="52" t="s">
        <v>241</v>
      </c>
      <c r="G77" s="52" t="s">
        <v>241</v>
      </c>
      <c r="H77" s="52" t="s">
        <v>48</v>
      </c>
      <c r="I77" s="52" t="s">
        <v>50</v>
      </c>
      <c r="J77" s="60" t="s">
        <v>74</v>
      </c>
      <c r="K77" s="60">
        <v>6</v>
      </c>
      <c r="L77" s="61">
        <v>6</v>
      </c>
      <c r="M77" s="60"/>
      <c r="N77" s="60"/>
      <c r="O77" s="61"/>
      <c r="P77" s="52"/>
      <c r="Q77" s="52"/>
      <c r="R77" s="52"/>
      <c r="S77" s="52"/>
      <c r="T77" s="52"/>
    </row>
    <row r="78" spans="1:20" x14ac:dyDescent="0.25">
      <c r="A78" s="50" t="str">
        <f>VLOOKUP(C78,Styles!$1:$1048576,5,FALSE)</f>
        <v>Outerwear</v>
      </c>
      <c r="B78" s="50" t="str">
        <f>VLOOKUP(C78,Styles!$1:$1048576,4,FALSE)</f>
        <v>Columbia</v>
      </c>
      <c r="C78" s="52">
        <v>1736801</v>
      </c>
      <c r="D78" s="50">
        <v>1736801</v>
      </c>
      <c r="E78" s="50" t="s">
        <v>320</v>
      </c>
      <c r="F78" s="52" t="s">
        <v>284</v>
      </c>
      <c r="G78" s="52" t="s">
        <v>227</v>
      </c>
      <c r="H78" s="52" t="s">
        <v>48</v>
      </c>
      <c r="I78" s="52" t="s">
        <v>50</v>
      </c>
      <c r="J78" s="60" t="s">
        <v>74</v>
      </c>
      <c r="K78" s="60">
        <v>6</v>
      </c>
      <c r="L78" s="61">
        <v>6</v>
      </c>
      <c r="M78" s="60"/>
      <c r="N78" s="60"/>
      <c r="O78" s="61"/>
      <c r="P78" s="52"/>
      <c r="Q78" s="52"/>
      <c r="R78" s="52"/>
      <c r="S78" s="52"/>
      <c r="T78" s="52"/>
    </row>
    <row r="79" spans="1:20" x14ac:dyDescent="0.25">
      <c r="A79" s="50" t="str">
        <f>VLOOKUP(C79,Styles!$1:$1048576,5,FALSE)</f>
        <v>Outerwear</v>
      </c>
      <c r="B79" s="50" t="str">
        <f>VLOOKUP(C79,Styles!$1:$1048576,4,FALSE)</f>
        <v>Columbia</v>
      </c>
      <c r="C79" s="52">
        <v>1736801</v>
      </c>
      <c r="D79" s="50">
        <v>1736801</v>
      </c>
      <c r="E79" s="50" t="s">
        <v>320</v>
      </c>
      <c r="F79" s="52" t="s">
        <v>328</v>
      </c>
      <c r="G79" s="52" t="s">
        <v>225</v>
      </c>
      <c r="H79" s="52" t="s">
        <v>48</v>
      </c>
      <c r="I79" s="52" t="s">
        <v>50</v>
      </c>
      <c r="J79" s="60" t="s">
        <v>74</v>
      </c>
      <c r="K79" s="60">
        <v>6</v>
      </c>
      <c r="L79" s="61">
        <v>6</v>
      </c>
      <c r="M79" s="60"/>
      <c r="N79" s="60"/>
      <c r="O79" s="61"/>
      <c r="P79" s="52"/>
      <c r="Q79" s="52"/>
      <c r="R79" s="52"/>
      <c r="S79" s="52"/>
      <c r="T79" s="52"/>
    </row>
    <row r="80" spans="1:20" x14ac:dyDescent="0.25">
      <c r="A80" s="50" t="str">
        <f>VLOOKUP(C80,Styles!$1:$1048576,5,FALSE)</f>
        <v>Outerwear</v>
      </c>
      <c r="B80" s="50" t="str">
        <f>VLOOKUP(C80,Styles!$1:$1048576,4,FALSE)</f>
        <v>Columbia</v>
      </c>
      <c r="C80" s="52">
        <v>1736801</v>
      </c>
      <c r="D80" s="50">
        <v>1736801</v>
      </c>
      <c r="E80" s="50" t="s">
        <v>320</v>
      </c>
      <c r="F80" s="52" t="s">
        <v>329</v>
      </c>
      <c r="G80" s="52" t="s">
        <v>221</v>
      </c>
      <c r="H80" s="52" t="s">
        <v>48</v>
      </c>
      <c r="I80" s="52" t="s">
        <v>50</v>
      </c>
      <c r="J80" s="60" t="s">
        <v>74</v>
      </c>
      <c r="K80" s="60">
        <v>6</v>
      </c>
      <c r="L80" s="61">
        <v>6</v>
      </c>
      <c r="M80" s="60"/>
      <c r="N80" s="60"/>
      <c r="O80" s="61"/>
      <c r="P80" s="52"/>
      <c r="Q80" s="52"/>
      <c r="R80" s="52"/>
      <c r="S80" s="52"/>
      <c r="T80" s="52"/>
    </row>
    <row r="81" spans="1:20" x14ac:dyDescent="0.25">
      <c r="A81" s="50" t="str">
        <f>VLOOKUP(C81,Styles!$1:$1048576,5,FALSE)</f>
        <v>Outerwear</v>
      </c>
      <c r="B81" s="50" t="str">
        <f>VLOOKUP(C81,Styles!$1:$1048576,4,FALSE)</f>
        <v>Columbia</v>
      </c>
      <c r="C81" s="52">
        <v>1737001</v>
      </c>
      <c r="D81" s="50">
        <v>1737001</v>
      </c>
      <c r="E81" s="50" t="s">
        <v>330</v>
      </c>
      <c r="F81" s="52" t="s">
        <v>241</v>
      </c>
      <c r="G81" s="52" t="s">
        <v>241</v>
      </c>
      <c r="H81" s="52" t="s">
        <v>48</v>
      </c>
      <c r="I81" s="52" t="s">
        <v>50</v>
      </c>
      <c r="J81" s="60" t="s">
        <v>316</v>
      </c>
      <c r="K81" s="60">
        <v>5</v>
      </c>
      <c r="L81" s="61">
        <v>5</v>
      </c>
      <c r="M81" s="60"/>
      <c r="N81" s="60"/>
      <c r="O81" s="61"/>
      <c r="P81" s="52"/>
      <c r="Q81" s="52"/>
      <c r="R81" s="52"/>
      <c r="S81" s="52"/>
      <c r="T81" s="52"/>
    </row>
    <row r="82" spans="1:20" x14ac:dyDescent="0.25">
      <c r="A82" s="50" t="str">
        <f>VLOOKUP(C82,Styles!$1:$1048576,5,FALSE)</f>
        <v>Outerwear</v>
      </c>
      <c r="B82" s="50" t="str">
        <f>VLOOKUP(C82,Styles!$1:$1048576,4,FALSE)</f>
        <v>Columbia</v>
      </c>
      <c r="C82" s="52">
        <v>1737001</v>
      </c>
      <c r="D82" s="50">
        <v>1737001</v>
      </c>
      <c r="E82" s="50" t="s">
        <v>330</v>
      </c>
      <c r="F82" s="52" t="s">
        <v>242</v>
      </c>
      <c r="G82" s="52" t="s">
        <v>242</v>
      </c>
      <c r="H82" s="52" t="s">
        <v>48</v>
      </c>
      <c r="I82" s="52" t="s">
        <v>50</v>
      </c>
      <c r="J82" s="60" t="s">
        <v>316</v>
      </c>
      <c r="K82" s="60">
        <v>5</v>
      </c>
      <c r="L82" s="61">
        <v>5</v>
      </c>
      <c r="M82" s="60"/>
      <c r="N82" s="60"/>
      <c r="O82" s="61"/>
      <c r="P82" s="52"/>
      <c r="Q82" s="52"/>
      <c r="R82" s="52"/>
      <c r="S82" s="52"/>
      <c r="T82" s="52"/>
    </row>
    <row r="83" spans="1:20" x14ac:dyDescent="0.25">
      <c r="A83" s="50" t="str">
        <f>VLOOKUP(C83,Styles!$1:$1048576,5,FALSE)</f>
        <v>Outerwear</v>
      </c>
      <c r="B83" s="50" t="str">
        <f>VLOOKUP(C83,Styles!$1:$1048576,4,FALSE)</f>
        <v>Columbia</v>
      </c>
      <c r="C83" s="52">
        <v>1737001</v>
      </c>
      <c r="D83" s="50">
        <v>1737001</v>
      </c>
      <c r="E83" s="50" t="s">
        <v>330</v>
      </c>
      <c r="F83" s="52" t="s">
        <v>331</v>
      </c>
      <c r="G83" s="52" t="s">
        <v>332</v>
      </c>
      <c r="H83" s="52" t="s">
        <v>48</v>
      </c>
      <c r="I83" s="52" t="s">
        <v>50</v>
      </c>
      <c r="J83" s="60" t="s">
        <v>316</v>
      </c>
      <c r="K83" s="60">
        <v>5</v>
      </c>
      <c r="L83" s="61">
        <v>5</v>
      </c>
      <c r="M83" s="60"/>
      <c r="N83" s="60"/>
      <c r="O83" s="61"/>
      <c r="P83" s="52"/>
      <c r="Q83" s="52"/>
      <c r="R83" s="52"/>
      <c r="S83" s="52"/>
      <c r="T83" s="52"/>
    </row>
    <row r="84" spans="1:20" x14ac:dyDescent="0.25">
      <c r="A84" s="50" t="s">
        <v>333</v>
      </c>
      <c r="B84" s="50" t="str">
        <f>VLOOKUP(C84,Styles!$1:$1048576,4,FALSE)</f>
        <v>Columbia</v>
      </c>
      <c r="C84" s="52">
        <v>1807681</v>
      </c>
      <c r="D84" s="50">
        <v>1807681</v>
      </c>
      <c r="E84" s="50" t="s">
        <v>322</v>
      </c>
      <c r="F84" s="52" t="s">
        <v>241</v>
      </c>
      <c r="G84" s="52" t="s">
        <v>241</v>
      </c>
      <c r="H84" s="52" t="s">
        <v>48</v>
      </c>
      <c r="I84" s="52" t="s">
        <v>50</v>
      </c>
      <c r="J84" s="60" t="s">
        <v>74</v>
      </c>
      <c r="K84" s="60">
        <v>6</v>
      </c>
      <c r="L84" s="61">
        <v>6</v>
      </c>
      <c r="M84" s="60"/>
      <c r="N84" s="60"/>
      <c r="O84" s="61"/>
      <c r="P84" s="52"/>
      <c r="Q84" s="52"/>
      <c r="R84" s="52"/>
      <c r="S84" s="52"/>
      <c r="T84" s="52"/>
    </row>
    <row r="85" spans="1:20" x14ac:dyDescent="0.25">
      <c r="A85" s="50" t="s">
        <v>333</v>
      </c>
      <c r="B85" s="50" t="s">
        <v>252</v>
      </c>
      <c r="C85" s="52">
        <v>1807681</v>
      </c>
      <c r="D85" s="50">
        <v>1807681</v>
      </c>
      <c r="E85" s="50" t="s">
        <v>322</v>
      </c>
      <c r="F85" s="52" t="s">
        <v>284</v>
      </c>
      <c r="G85" s="52" t="s">
        <v>227</v>
      </c>
      <c r="H85" s="52" t="s">
        <v>48</v>
      </c>
      <c r="I85" s="52" t="s">
        <v>50</v>
      </c>
      <c r="J85" s="60" t="s">
        <v>74</v>
      </c>
      <c r="K85" s="60">
        <v>6</v>
      </c>
      <c r="L85" s="61">
        <v>6</v>
      </c>
      <c r="M85" s="60"/>
      <c r="N85" s="60"/>
      <c r="O85" s="61"/>
      <c r="P85" s="52"/>
      <c r="Q85" s="52"/>
      <c r="R85" s="52"/>
      <c r="S85" s="52"/>
      <c r="T85" s="52"/>
    </row>
    <row r="86" spans="1:20" x14ac:dyDescent="0.25">
      <c r="A86" s="50" t="s">
        <v>333</v>
      </c>
      <c r="B86" s="50" t="s">
        <v>252</v>
      </c>
      <c r="C86" s="52">
        <v>1807681</v>
      </c>
      <c r="D86" s="50">
        <v>1807681</v>
      </c>
      <c r="E86" s="50" t="s">
        <v>322</v>
      </c>
      <c r="F86" s="52" t="s">
        <v>334</v>
      </c>
      <c r="G86" s="52" t="s">
        <v>211</v>
      </c>
      <c r="H86" s="52" t="s">
        <v>48</v>
      </c>
      <c r="I86" s="52" t="s">
        <v>50</v>
      </c>
      <c r="J86" s="60" t="s">
        <v>74</v>
      </c>
      <c r="K86" s="60">
        <v>6</v>
      </c>
      <c r="L86" s="61">
        <v>6</v>
      </c>
      <c r="M86" s="60"/>
      <c r="N86" s="60"/>
      <c r="O86" s="61"/>
      <c r="P86" s="52"/>
      <c r="Q86" s="52"/>
      <c r="R86" s="52"/>
      <c r="S86" s="52"/>
      <c r="T86" s="52"/>
    </row>
    <row r="87" spans="1:20" x14ac:dyDescent="0.25">
      <c r="A87" s="50" t="s">
        <v>333</v>
      </c>
      <c r="B87" s="50" t="s">
        <v>252</v>
      </c>
      <c r="C87" s="52">
        <v>1807681</v>
      </c>
      <c r="D87" s="50">
        <v>1807681</v>
      </c>
      <c r="E87" s="50" t="s">
        <v>322</v>
      </c>
      <c r="F87" s="52" t="s">
        <v>329</v>
      </c>
      <c r="G87" s="52" t="s">
        <v>221</v>
      </c>
      <c r="H87" s="52" t="s">
        <v>48</v>
      </c>
      <c r="I87" s="52" t="s">
        <v>50</v>
      </c>
      <c r="J87" s="60" t="s">
        <v>74</v>
      </c>
      <c r="K87" s="60">
        <v>6</v>
      </c>
      <c r="L87" s="61">
        <v>6</v>
      </c>
      <c r="M87" s="60"/>
      <c r="N87" s="60"/>
      <c r="O87" s="61"/>
      <c r="P87" s="52"/>
      <c r="Q87" s="52"/>
      <c r="R87" s="52"/>
      <c r="S87" s="52"/>
      <c r="T87" s="52"/>
    </row>
    <row r="88" spans="1:20" x14ac:dyDescent="0.25">
      <c r="A88" s="50" t="s">
        <v>333</v>
      </c>
      <c r="B88" s="50" t="s">
        <v>252</v>
      </c>
      <c r="C88" s="52">
        <v>1736741</v>
      </c>
      <c r="D88" s="50">
        <v>1736741</v>
      </c>
      <c r="E88" s="50" t="s">
        <v>324</v>
      </c>
      <c r="F88" s="52" t="s">
        <v>338</v>
      </c>
      <c r="G88" s="52" t="s">
        <v>241</v>
      </c>
      <c r="H88" s="52" t="s">
        <v>48</v>
      </c>
      <c r="I88" s="52" t="s">
        <v>50</v>
      </c>
      <c r="J88" s="60" t="s">
        <v>74</v>
      </c>
      <c r="K88" s="60">
        <v>6</v>
      </c>
      <c r="L88" s="61">
        <v>6</v>
      </c>
      <c r="M88" s="60"/>
      <c r="N88" s="60"/>
      <c r="O88" s="61"/>
      <c r="P88" s="52"/>
      <c r="Q88" s="52"/>
      <c r="R88" s="52"/>
      <c r="S88" s="52"/>
      <c r="T88" s="52"/>
    </row>
    <row r="89" spans="1:20" x14ac:dyDescent="0.25">
      <c r="A89" s="50" t="s">
        <v>333</v>
      </c>
      <c r="B89" s="50" t="s">
        <v>252</v>
      </c>
      <c r="C89" s="52">
        <v>1736741</v>
      </c>
      <c r="D89" s="50">
        <v>1736741</v>
      </c>
      <c r="E89" s="50" t="s">
        <v>324</v>
      </c>
      <c r="F89" s="52" t="s">
        <v>339</v>
      </c>
      <c r="G89" s="52" t="s">
        <v>226</v>
      </c>
      <c r="H89" s="52" t="s">
        <v>48</v>
      </c>
      <c r="I89" s="52" t="s">
        <v>50</v>
      </c>
      <c r="J89" s="60" t="s">
        <v>74</v>
      </c>
      <c r="K89" s="60">
        <v>6</v>
      </c>
      <c r="L89" s="61">
        <v>6</v>
      </c>
      <c r="M89" s="60"/>
      <c r="N89" s="60"/>
      <c r="O89" s="61"/>
      <c r="P89" s="52"/>
      <c r="Q89" s="52"/>
      <c r="R89" s="52"/>
      <c r="S89" s="52"/>
      <c r="T89" s="52"/>
    </row>
    <row r="90" spans="1:20" x14ac:dyDescent="0.25">
      <c r="A90" s="50" t="s">
        <v>333</v>
      </c>
      <c r="B90" s="50" t="s">
        <v>252</v>
      </c>
      <c r="C90" s="52">
        <v>1736741</v>
      </c>
      <c r="D90" s="50">
        <v>1736741</v>
      </c>
      <c r="E90" s="50" t="s">
        <v>324</v>
      </c>
      <c r="F90" s="52" t="s">
        <v>336</v>
      </c>
      <c r="G90" s="52" t="s">
        <v>211</v>
      </c>
      <c r="H90" s="52" t="s">
        <v>48</v>
      </c>
      <c r="I90" s="52" t="s">
        <v>50</v>
      </c>
      <c r="J90" s="60" t="s">
        <v>74</v>
      </c>
      <c r="K90" s="60">
        <v>6</v>
      </c>
      <c r="L90" s="61">
        <v>6</v>
      </c>
      <c r="M90" s="60"/>
      <c r="N90" s="60"/>
      <c r="O90" s="61"/>
      <c r="P90" s="52"/>
      <c r="Q90" s="52"/>
      <c r="R90" s="52"/>
      <c r="S90" s="52"/>
      <c r="T90" s="52"/>
    </row>
    <row r="91" spans="1:20" x14ac:dyDescent="0.25">
      <c r="A91" s="50" t="s">
        <v>333</v>
      </c>
      <c r="B91" s="50" t="s">
        <v>252</v>
      </c>
      <c r="C91" s="52">
        <v>1736741</v>
      </c>
      <c r="D91" s="50">
        <v>1736741</v>
      </c>
      <c r="E91" s="50" t="s">
        <v>324</v>
      </c>
      <c r="F91" s="52" t="s">
        <v>335</v>
      </c>
      <c r="G91" s="52" t="s">
        <v>221</v>
      </c>
      <c r="H91" s="52" t="s">
        <v>48</v>
      </c>
      <c r="I91" s="52" t="s">
        <v>50</v>
      </c>
      <c r="J91" s="60" t="s">
        <v>74</v>
      </c>
      <c r="K91" s="60">
        <v>6</v>
      </c>
      <c r="L91" s="61">
        <v>6</v>
      </c>
      <c r="M91" s="60"/>
      <c r="N91" s="60"/>
      <c r="O91" s="61"/>
      <c r="P91" s="52"/>
      <c r="Q91" s="52"/>
      <c r="R91" s="52"/>
      <c r="S91" s="52"/>
      <c r="T91" s="52"/>
    </row>
    <row r="92" spans="1:20" x14ac:dyDescent="0.2">
      <c r="A92" s="74" t="s">
        <v>333</v>
      </c>
      <c r="B92" s="75" t="s">
        <v>252</v>
      </c>
      <c r="C92" s="69">
        <v>1388261</v>
      </c>
      <c r="D92" s="69">
        <v>1388261</v>
      </c>
      <c r="E92" s="69" t="s">
        <v>326</v>
      </c>
      <c r="F92" s="73" t="s">
        <v>337</v>
      </c>
    </row>
    <row r="93" spans="1:20" x14ac:dyDescent="0.25">
      <c r="K93" s="65" t="s">
        <v>123</v>
      </c>
      <c r="L93" s="66">
        <f>SUM(L2:L92)</f>
        <v>528</v>
      </c>
      <c r="M93" s="65"/>
      <c r="N93" s="65" t="s">
        <v>124</v>
      </c>
      <c r="O93" s="66">
        <f>SUM(O2:O92)</f>
        <v>0</v>
      </c>
    </row>
  </sheetData>
  <sheetProtection insertRows="0"/>
  <autoFilter ref="A1:T93"/>
  <sortState ref="A2:T78">
    <sortCondition ref="C2:C78"/>
    <sortCondition ref="F2:F78"/>
  </sortState>
  <dataConsolidate/>
  <dataValidations count="1">
    <dataValidation type="list" allowBlank="1" showInputMessage="1" showErrorMessage="1" sqref="G2:G76">
      <formula1>Color_Family</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Lists!$B$2:$B$6</xm:f>
          </x14:formula1>
          <xm:sqref>H2:I76</xm:sqref>
        </x14:dataValidation>
        <x14:dataValidation type="list" allowBlank="1" showInputMessage="1" showErrorMessage="1">
          <x14:formula1>
            <xm:f>Lists!$F$2:$F$47</xm:f>
          </x14:formula1>
          <xm:sqref>J1:J1048576 M1:M76 M93:M1048576 M78:M91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7"/>
  <sheetViews>
    <sheetView workbookViewId="0">
      <selection activeCell="H14" sqref="H14"/>
    </sheetView>
  </sheetViews>
  <sheetFormatPr defaultRowHeight="15" x14ac:dyDescent="0.25"/>
  <cols>
    <col min="3" max="3" width="22.42578125" customWidth="1"/>
    <col min="5" max="5" width="15" customWidth="1"/>
    <col min="6" max="6" width="12.7109375" style="11" customWidth="1"/>
    <col min="8" max="8" width="16.5703125" style="1" customWidth="1"/>
    <col min="9" max="9" width="9.140625" style="1"/>
    <col min="11" max="11" width="12" customWidth="1"/>
    <col min="22" max="22" width="13.7109375" customWidth="1"/>
  </cols>
  <sheetData>
    <row r="1" spans="1:22" ht="30" x14ac:dyDescent="0.25">
      <c r="A1" s="9" t="s">
        <v>33</v>
      </c>
      <c r="B1" s="9" t="s">
        <v>40</v>
      </c>
      <c r="C1" s="9" t="s">
        <v>0</v>
      </c>
      <c r="D1" s="9" t="s">
        <v>41</v>
      </c>
      <c r="E1" s="9" t="s">
        <v>42</v>
      </c>
      <c r="F1" s="10" t="s">
        <v>43</v>
      </c>
      <c r="H1" s="30" t="s">
        <v>180</v>
      </c>
      <c r="I1" s="30" t="s">
        <v>51</v>
      </c>
      <c r="J1" s="14" t="s">
        <v>52</v>
      </c>
      <c r="K1" s="14" t="s">
        <v>53</v>
      </c>
      <c r="L1" s="14" t="s">
        <v>54</v>
      </c>
      <c r="M1" s="14" t="s">
        <v>55</v>
      </c>
      <c r="N1" s="31" t="s">
        <v>201</v>
      </c>
      <c r="O1" s="32" t="s">
        <v>56</v>
      </c>
      <c r="P1" s="32" t="s">
        <v>57</v>
      </c>
      <c r="Q1" s="32" t="s">
        <v>58</v>
      </c>
      <c r="R1" s="32" t="s">
        <v>200</v>
      </c>
      <c r="S1" s="32" t="s">
        <v>202</v>
      </c>
      <c r="T1" s="14" t="s">
        <v>59</v>
      </c>
      <c r="U1" s="33"/>
      <c r="V1" s="45" t="s">
        <v>248</v>
      </c>
    </row>
    <row r="2" spans="1:22" ht="30" x14ac:dyDescent="0.25">
      <c r="A2" t="s">
        <v>44</v>
      </c>
      <c r="B2" t="s">
        <v>48</v>
      </c>
      <c r="C2" s="34" t="s">
        <v>180</v>
      </c>
      <c r="D2" t="s">
        <v>60</v>
      </c>
      <c r="E2" t="s">
        <v>49</v>
      </c>
      <c r="F2" s="11" t="s">
        <v>70</v>
      </c>
      <c r="H2" s="29" t="s">
        <v>181</v>
      </c>
      <c r="I2" s="29" t="s">
        <v>15</v>
      </c>
      <c r="J2" s="13" t="s">
        <v>15</v>
      </c>
      <c r="K2" s="13" t="s">
        <v>11</v>
      </c>
      <c r="L2" s="13" t="s">
        <v>182</v>
      </c>
      <c r="M2" s="13" t="s">
        <v>14</v>
      </c>
      <c r="N2" s="33" t="s">
        <v>10</v>
      </c>
      <c r="O2" s="33" t="s">
        <v>12</v>
      </c>
      <c r="P2" s="33" t="s">
        <v>10</v>
      </c>
      <c r="Q2" s="33"/>
      <c r="R2" s="33" t="s">
        <v>13</v>
      </c>
      <c r="S2" s="33" t="s">
        <v>13</v>
      </c>
      <c r="T2" s="13" t="s">
        <v>10</v>
      </c>
      <c r="U2" s="33"/>
      <c r="V2" s="46" t="s">
        <v>210</v>
      </c>
    </row>
    <row r="3" spans="1:22" ht="30" x14ac:dyDescent="0.25">
      <c r="A3" t="s">
        <v>45</v>
      </c>
      <c r="B3" t="s">
        <v>49</v>
      </c>
      <c r="C3" t="s">
        <v>51</v>
      </c>
      <c r="D3" t="s">
        <v>61</v>
      </c>
      <c r="E3" t="s">
        <v>15</v>
      </c>
      <c r="F3" s="11" t="s">
        <v>71</v>
      </c>
      <c r="H3" s="29" t="s">
        <v>193</v>
      </c>
      <c r="I3" s="29" t="s">
        <v>190</v>
      </c>
      <c r="J3" s="13" t="s">
        <v>178</v>
      </c>
      <c r="K3" s="13"/>
      <c r="L3" s="13" t="s">
        <v>183</v>
      </c>
      <c r="M3" s="13" t="s">
        <v>198</v>
      </c>
      <c r="N3" s="33" t="s">
        <v>17</v>
      </c>
      <c r="O3" s="33" t="s">
        <v>18</v>
      </c>
      <c r="P3" s="33" t="s">
        <v>16</v>
      </c>
      <c r="Q3" s="33"/>
      <c r="R3" s="33" t="s">
        <v>19</v>
      </c>
      <c r="S3" s="33" t="s">
        <v>10</v>
      </c>
      <c r="T3" s="13" t="s">
        <v>17</v>
      </c>
      <c r="U3" s="33"/>
      <c r="V3" s="47" t="s">
        <v>211</v>
      </c>
    </row>
    <row r="4" spans="1:22" ht="45" x14ac:dyDescent="0.25">
      <c r="A4" t="s">
        <v>46</v>
      </c>
      <c r="B4" t="s">
        <v>276</v>
      </c>
      <c r="C4" t="s">
        <v>52</v>
      </c>
      <c r="E4" t="s">
        <v>62</v>
      </c>
      <c r="F4" s="11" t="s">
        <v>72</v>
      </c>
      <c r="I4" s="29" t="s">
        <v>189</v>
      </c>
      <c r="J4" s="13" t="s">
        <v>179</v>
      </c>
      <c r="K4" s="13"/>
      <c r="L4" s="13" t="s">
        <v>184</v>
      </c>
      <c r="M4" s="13"/>
      <c r="N4" s="13"/>
      <c r="O4" s="33" t="s">
        <v>21</v>
      </c>
      <c r="P4" s="13"/>
      <c r="Q4" s="33"/>
      <c r="R4" s="33"/>
      <c r="S4" s="33" t="s">
        <v>19</v>
      </c>
      <c r="T4" s="13" t="s">
        <v>20</v>
      </c>
      <c r="U4" s="33"/>
      <c r="V4" s="47" t="s">
        <v>212</v>
      </c>
    </row>
    <row r="5" spans="1:22" ht="30" x14ac:dyDescent="0.25">
      <c r="A5" t="s">
        <v>47</v>
      </c>
      <c r="B5" t="s">
        <v>277</v>
      </c>
      <c r="C5" t="s">
        <v>53</v>
      </c>
      <c r="E5" t="s">
        <v>63</v>
      </c>
      <c r="F5" s="11" t="s">
        <v>316</v>
      </c>
      <c r="I5" s="29" t="s">
        <v>191</v>
      </c>
      <c r="J5" s="13"/>
      <c r="K5" s="13"/>
      <c r="L5" s="13" t="s">
        <v>185</v>
      </c>
      <c r="M5" s="13"/>
      <c r="N5" s="13"/>
      <c r="O5" s="33" t="s">
        <v>22</v>
      </c>
      <c r="P5" s="13"/>
      <c r="Q5" s="13"/>
      <c r="R5" s="33"/>
      <c r="S5" s="33"/>
      <c r="T5" s="33"/>
      <c r="U5" s="33"/>
      <c r="V5" s="47" t="s">
        <v>213</v>
      </c>
    </row>
    <row r="6" spans="1:22" ht="60" x14ac:dyDescent="0.25">
      <c r="B6" t="s">
        <v>50</v>
      </c>
      <c r="C6" t="s">
        <v>54</v>
      </c>
      <c r="E6" t="s">
        <v>64</v>
      </c>
      <c r="F6" s="11" t="s">
        <v>73</v>
      </c>
      <c r="I6" s="29" t="s">
        <v>192</v>
      </c>
      <c r="J6" s="13"/>
      <c r="K6" s="13"/>
      <c r="L6" s="13" t="s">
        <v>186</v>
      </c>
      <c r="M6" s="13"/>
      <c r="N6" s="13"/>
      <c r="O6" s="33" t="s">
        <v>23</v>
      </c>
      <c r="P6" s="13"/>
      <c r="Q6" s="13"/>
      <c r="R6" s="33"/>
      <c r="S6" s="33"/>
      <c r="T6" s="33"/>
      <c r="U6" s="33"/>
      <c r="V6" s="47" t="s">
        <v>214</v>
      </c>
    </row>
    <row r="7" spans="1:22" ht="45" x14ac:dyDescent="0.25">
      <c r="C7" t="s">
        <v>55</v>
      </c>
      <c r="E7" t="s">
        <v>65</v>
      </c>
      <c r="F7" s="11" t="s">
        <v>74</v>
      </c>
      <c r="I7" s="29" t="s">
        <v>194</v>
      </c>
      <c r="J7" s="13"/>
      <c r="K7" s="13"/>
      <c r="L7" s="13" t="s">
        <v>187</v>
      </c>
      <c r="M7" s="13"/>
      <c r="N7" s="13"/>
      <c r="O7" s="33" t="s">
        <v>24</v>
      </c>
      <c r="P7" s="13"/>
      <c r="Q7" s="13"/>
      <c r="R7" s="33"/>
      <c r="S7" s="33"/>
      <c r="T7" s="33"/>
      <c r="U7" s="33"/>
      <c r="V7" s="47" t="s">
        <v>215</v>
      </c>
    </row>
    <row r="8" spans="1:22" ht="38.25" x14ac:dyDescent="0.25">
      <c r="C8" t="s">
        <v>201</v>
      </c>
      <c r="E8" t="s">
        <v>66</v>
      </c>
      <c r="F8" s="11" t="s">
        <v>75</v>
      </c>
      <c r="I8" s="29" t="s">
        <v>195</v>
      </c>
      <c r="J8" s="33"/>
      <c r="K8" s="33"/>
      <c r="L8" s="13" t="s">
        <v>199</v>
      </c>
      <c r="M8" s="33"/>
      <c r="N8" s="33"/>
      <c r="O8" s="33"/>
      <c r="P8" s="33"/>
      <c r="Q8" s="33"/>
      <c r="R8" s="33"/>
      <c r="S8" s="33"/>
      <c r="T8" s="33"/>
      <c r="U8" s="33"/>
      <c r="V8" s="47" t="s">
        <v>216</v>
      </c>
    </row>
    <row r="9" spans="1:22" ht="60" x14ac:dyDescent="0.25">
      <c r="C9" t="s">
        <v>56</v>
      </c>
      <c r="E9" t="s">
        <v>67</v>
      </c>
      <c r="F9" s="11" t="s">
        <v>76</v>
      </c>
      <c r="I9" s="29" t="s">
        <v>196</v>
      </c>
      <c r="L9" s="13" t="s">
        <v>10</v>
      </c>
      <c r="V9" s="47" t="s">
        <v>217</v>
      </c>
    </row>
    <row r="10" spans="1:22" ht="30" x14ac:dyDescent="0.25">
      <c r="C10" t="s">
        <v>57</v>
      </c>
      <c r="E10" t="s">
        <v>68</v>
      </c>
      <c r="F10" s="11" t="s">
        <v>77</v>
      </c>
      <c r="I10" s="29" t="s">
        <v>197</v>
      </c>
      <c r="L10" s="13" t="s">
        <v>188</v>
      </c>
      <c r="V10" s="47" t="s">
        <v>218</v>
      </c>
    </row>
    <row r="11" spans="1:22" ht="30" x14ac:dyDescent="0.25">
      <c r="C11" t="s">
        <v>58</v>
      </c>
      <c r="E11" t="s">
        <v>69</v>
      </c>
      <c r="F11" s="11" t="s">
        <v>78</v>
      </c>
      <c r="I11" s="29" t="s">
        <v>185</v>
      </c>
      <c r="V11" s="47" t="s">
        <v>219</v>
      </c>
    </row>
    <row r="12" spans="1:22" x14ac:dyDescent="0.25">
      <c r="C12" t="s">
        <v>200</v>
      </c>
      <c r="F12" s="11" t="s">
        <v>79</v>
      </c>
      <c r="V12" s="47" t="s">
        <v>220</v>
      </c>
    </row>
    <row r="13" spans="1:22" x14ac:dyDescent="0.25">
      <c r="C13" t="s">
        <v>202</v>
      </c>
      <c r="F13" s="11" t="s">
        <v>315</v>
      </c>
      <c r="V13" s="47" t="s">
        <v>221</v>
      </c>
    </row>
    <row r="14" spans="1:22" x14ac:dyDescent="0.25">
      <c r="C14" t="s">
        <v>59</v>
      </c>
      <c r="F14" s="11" t="s">
        <v>80</v>
      </c>
      <c r="V14" s="47" t="s">
        <v>222</v>
      </c>
    </row>
    <row r="15" spans="1:22" x14ac:dyDescent="0.25">
      <c r="F15" s="11" t="s">
        <v>81</v>
      </c>
      <c r="V15" s="47" t="s">
        <v>223</v>
      </c>
    </row>
    <row r="16" spans="1:22" x14ac:dyDescent="0.25">
      <c r="C16" s="9"/>
      <c r="F16" s="11" t="s">
        <v>82</v>
      </c>
      <c r="V16" s="47" t="s">
        <v>224</v>
      </c>
    </row>
    <row r="17" spans="6:22" x14ac:dyDescent="0.25">
      <c r="F17" s="11" t="s">
        <v>83</v>
      </c>
      <c r="V17" s="47" t="s">
        <v>225</v>
      </c>
    </row>
    <row r="18" spans="6:22" x14ac:dyDescent="0.25">
      <c r="F18" s="11" t="s">
        <v>84</v>
      </c>
      <c r="V18" s="47" t="s">
        <v>226</v>
      </c>
    </row>
    <row r="19" spans="6:22" x14ac:dyDescent="0.25">
      <c r="F19" s="11" t="s">
        <v>85</v>
      </c>
      <c r="V19" s="47" t="s">
        <v>227</v>
      </c>
    </row>
    <row r="20" spans="6:22" x14ac:dyDescent="0.25">
      <c r="F20" s="11" t="s">
        <v>86</v>
      </c>
      <c r="V20" s="47" t="s">
        <v>228</v>
      </c>
    </row>
    <row r="21" spans="6:22" x14ac:dyDescent="0.25">
      <c r="F21" s="11" t="s">
        <v>87</v>
      </c>
      <c r="V21" s="47" t="s">
        <v>229</v>
      </c>
    </row>
    <row r="22" spans="6:22" x14ac:dyDescent="0.25">
      <c r="F22" s="11" t="s">
        <v>88</v>
      </c>
      <c r="V22" s="47" t="s">
        <v>230</v>
      </c>
    </row>
    <row r="23" spans="6:22" x14ac:dyDescent="0.25">
      <c r="F23" s="11" t="s">
        <v>89</v>
      </c>
      <c r="V23" s="47" t="s">
        <v>231</v>
      </c>
    </row>
    <row r="24" spans="6:22" x14ac:dyDescent="0.25">
      <c r="F24" s="11" t="s">
        <v>90</v>
      </c>
      <c r="V24" s="47" t="s">
        <v>232</v>
      </c>
    </row>
    <row r="25" spans="6:22" x14ac:dyDescent="0.25">
      <c r="F25" s="11" t="s">
        <v>91</v>
      </c>
      <c r="V25" s="47" t="s">
        <v>233</v>
      </c>
    </row>
    <row r="26" spans="6:22" x14ac:dyDescent="0.25">
      <c r="F26" s="11" t="s">
        <v>92</v>
      </c>
      <c r="V26" s="47" t="s">
        <v>234</v>
      </c>
    </row>
    <row r="27" spans="6:22" x14ac:dyDescent="0.25">
      <c r="F27" s="11" t="s">
        <v>93</v>
      </c>
      <c r="V27" s="47" t="s">
        <v>235</v>
      </c>
    </row>
    <row r="28" spans="6:22" x14ac:dyDescent="0.25">
      <c r="F28" s="11" t="s">
        <v>94</v>
      </c>
      <c r="V28" s="47" t="s">
        <v>236</v>
      </c>
    </row>
    <row r="29" spans="6:22" x14ac:dyDescent="0.25">
      <c r="F29" s="11" t="s">
        <v>95</v>
      </c>
      <c r="V29" s="47" t="s">
        <v>237</v>
      </c>
    </row>
    <row r="30" spans="6:22" x14ac:dyDescent="0.25">
      <c r="F30" s="11" t="s">
        <v>96</v>
      </c>
      <c r="V30" s="47" t="s">
        <v>238</v>
      </c>
    </row>
    <row r="31" spans="6:22" x14ac:dyDescent="0.25">
      <c r="F31" s="11" t="s">
        <v>97</v>
      </c>
      <c r="V31" s="47" t="s">
        <v>239</v>
      </c>
    </row>
    <row r="32" spans="6:22" x14ac:dyDescent="0.25">
      <c r="F32" s="11" t="s">
        <v>98</v>
      </c>
      <c r="V32" s="47" t="s">
        <v>240</v>
      </c>
    </row>
    <row r="33" spans="6:22" x14ac:dyDescent="0.25">
      <c r="F33" s="11" t="s">
        <v>99</v>
      </c>
      <c r="V33" s="47" t="s">
        <v>241</v>
      </c>
    </row>
    <row r="34" spans="6:22" x14ac:dyDescent="0.25">
      <c r="F34" s="11" t="s">
        <v>100</v>
      </c>
      <c r="V34" s="47" t="s">
        <v>242</v>
      </c>
    </row>
    <row r="35" spans="6:22" x14ac:dyDescent="0.25">
      <c r="F35" s="11" t="s">
        <v>101</v>
      </c>
      <c r="V35" s="47" t="s">
        <v>243</v>
      </c>
    </row>
    <row r="36" spans="6:22" x14ac:dyDescent="0.25">
      <c r="F36" s="11" t="s">
        <v>102</v>
      </c>
      <c r="V36" s="47" t="s">
        <v>244</v>
      </c>
    </row>
    <row r="37" spans="6:22" x14ac:dyDescent="0.25">
      <c r="F37" s="11" t="s">
        <v>103</v>
      </c>
      <c r="V37" s="47" t="s">
        <v>245</v>
      </c>
    </row>
    <row r="38" spans="6:22" x14ac:dyDescent="0.25">
      <c r="F38" s="11" t="s">
        <v>104</v>
      </c>
      <c r="V38" s="47" t="s">
        <v>246</v>
      </c>
    </row>
    <row r="39" spans="6:22" x14ac:dyDescent="0.25">
      <c r="F39" s="11" t="s">
        <v>105</v>
      </c>
      <c r="V39" s="47" t="s">
        <v>247</v>
      </c>
    </row>
    <row r="40" spans="6:22" x14ac:dyDescent="0.25">
      <c r="F40" s="11" t="s">
        <v>106</v>
      </c>
    </row>
    <row r="41" spans="6:22" x14ac:dyDescent="0.25">
      <c r="F41" s="11" t="s">
        <v>107</v>
      </c>
    </row>
    <row r="42" spans="6:22" x14ac:dyDescent="0.25">
      <c r="F42" s="11" t="s">
        <v>109</v>
      </c>
    </row>
    <row r="43" spans="6:22" x14ac:dyDescent="0.25">
      <c r="F43" s="11" t="s">
        <v>108</v>
      </c>
    </row>
    <row r="44" spans="6:22" x14ac:dyDescent="0.25">
      <c r="F44" s="11" t="s">
        <v>110</v>
      </c>
    </row>
    <row r="45" spans="6:22" x14ac:dyDescent="0.25">
      <c r="F45" s="11" t="s">
        <v>111</v>
      </c>
    </row>
    <row r="46" spans="6:22" x14ac:dyDescent="0.25">
      <c r="F46" s="11" t="s">
        <v>112</v>
      </c>
    </row>
    <row r="47" spans="6:22" x14ac:dyDescent="0.25">
      <c r="F47" s="11" t="s">
        <v>113</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23</vt:i4>
      </vt:variant>
    </vt:vector>
  </HeadingPairs>
  <TitlesOfParts>
    <vt:vector size="27" baseType="lpstr">
      <vt:lpstr>Instructions</vt:lpstr>
      <vt:lpstr>Styles</vt:lpstr>
      <vt:lpstr>Colors</vt:lpstr>
      <vt:lpstr>Lists</vt:lpstr>
      <vt:lpstr>Accessories</vt:lpstr>
      <vt:lpstr>Bags</vt:lpstr>
      <vt:lpstr>Bottoms</vt:lpstr>
      <vt:lpstr>Category</vt:lpstr>
      <vt:lpstr>Color_Family</vt:lpstr>
      <vt:lpstr>Fleece</vt:lpstr>
      <vt:lpstr>GarmentFit</vt:lpstr>
      <vt:lpstr>Gender</vt:lpstr>
      <vt:lpstr>Hats</vt:lpstr>
      <vt:lpstr>Kids</vt:lpstr>
      <vt:lpstr>Knits_Layering</vt:lpstr>
      <vt:lpstr>Outerwear</vt:lpstr>
      <vt:lpstr>Polos</vt:lpstr>
      <vt:lpstr>Instructions!Print_Area</vt:lpstr>
      <vt:lpstr>SizeRange</vt:lpstr>
      <vt:lpstr>Status</vt:lpstr>
      <vt:lpstr>SubCategories</vt:lpstr>
      <vt:lpstr>Sweaters</vt:lpstr>
      <vt:lpstr>Sweatshirts</vt:lpstr>
      <vt:lpstr>T_Shirts</vt:lpstr>
      <vt:lpstr>ubCategories</vt:lpstr>
      <vt:lpstr>Wovens</vt:lpstr>
      <vt:lpstr>YN</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fteffer</dc:creator>
  <cp:lastModifiedBy>Matt Schwartz</cp:lastModifiedBy>
  <dcterms:created xsi:type="dcterms:W3CDTF">2016-02-22T18:59:04Z</dcterms:created>
  <dcterms:modified xsi:type="dcterms:W3CDTF">2018-04-18T20:53:44Z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f68a2464-69ea-4d41-bf7c-85c7b93d1900</vt:lpwstr>
  </property>
</Properties>
</file>