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84d5f43c41426/University of London/2022 Second Year/Agile Software/AgileSoftware2022_Credit-1/Reportado/views/forms/"/>
    </mc:Choice>
  </mc:AlternateContent>
  <xr:revisionPtr revIDLastSave="12" documentId="13_ncr:1_{7CD623ED-231D-4F3E-9699-BA7F37554198}" xr6:coauthVersionLast="47" xr6:coauthVersionMax="47" xr10:uidLastSave="{DF2CB15C-A913-894E-AF16-60264A244813}"/>
  <bookViews>
    <workbookView xWindow="0" yWindow="760" windowWidth="29320" windowHeight="18880" xr2:uid="{00000000-000D-0000-FFFF-FFFF00000000}"/>
  </bookViews>
  <sheets>
    <sheet name="Income Statement" sheetId="5" r:id="rId1"/>
    <sheet name="Balance Sheet" sheetId="1" r:id="rId2"/>
    <sheet name="_Ratios" sheetId="6" state="hidden" r:id="rId3"/>
    <sheet name="DropDownList" sheetId="8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6" l="1"/>
  <c r="B24" i="6"/>
  <c r="C22" i="6"/>
  <c r="B22" i="6"/>
  <c r="C8" i="5"/>
  <c r="D8" i="5" s="1"/>
  <c r="E8" i="5" s="1"/>
  <c r="C29" i="5"/>
  <c r="B15" i="5"/>
  <c r="B29" i="5"/>
  <c r="C15" i="5"/>
  <c r="C13" i="5"/>
  <c r="C17" i="6" s="1"/>
  <c r="B13" i="5"/>
  <c r="B17" i="6" s="1"/>
  <c r="C30" i="1"/>
  <c r="B30" i="1"/>
  <c r="C25" i="1"/>
  <c r="B25" i="1"/>
  <c r="C20" i="1"/>
  <c r="C12" i="6" s="1"/>
  <c r="B20" i="1"/>
  <c r="B12" i="6" s="1"/>
  <c r="D12" i="5"/>
  <c r="E12" i="5" s="1"/>
  <c r="D31" i="5"/>
  <c r="E31" i="5" s="1"/>
  <c r="D30" i="5"/>
  <c r="E30" i="5" s="1"/>
  <c r="D27" i="5"/>
  <c r="E27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16" i="5"/>
  <c r="E16" i="5" s="1"/>
  <c r="D11" i="5"/>
  <c r="B6" i="1"/>
  <c r="B12" i="1"/>
  <c r="C12" i="1"/>
  <c r="C6" i="1"/>
  <c r="B11" i="6" l="1"/>
  <c r="C10" i="6"/>
  <c r="C11" i="6"/>
  <c r="B10" i="6"/>
  <c r="B18" i="1"/>
  <c r="B6" i="6" s="1"/>
  <c r="B35" i="1"/>
  <c r="D13" i="5"/>
  <c r="B25" i="5"/>
  <c r="B18" i="6" s="1"/>
  <c r="B4" i="1"/>
  <c r="C18" i="1"/>
  <c r="C6" i="6" s="1"/>
  <c r="E11" i="5"/>
  <c r="E13" i="5" s="1"/>
  <c r="E29" i="5"/>
  <c r="D29" i="5"/>
  <c r="C25" i="5"/>
  <c r="C18" i="6" s="1"/>
  <c r="E15" i="5"/>
  <c r="D15" i="5"/>
  <c r="C35" i="1"/>
  <c r="C4" i="1"/>
  <c r="B33" i="5" l="1"/>
  <c r="B37" i="5" s="1"/>
  <c r="B19" i="6" s="1"/>
  <c r="C33" i="5"/>
  <c r="C37" i="5" s="1"/>
  <c r="C19" i="6" s="1"/>
  <c r="C7" i="6"/>
  <c r="B7" i="6"/>
  <c r="C23" i="6"/>
  <c r="C5" i="6"/>
  <c r="B38" i="1"/>
  <c r="B5" i="6"/>
  <c r="B23" i="6"/>
  <c r="D25" i="5"/>
  <c r="D33" i="5" s="1"/>
  <c r="D34" i="5" s="1"/>
  <c r="D37" i="5" s="1"/>
  <c r="C38" i="1"/>
  <c r="E25" i="5"/>
  <c r="E33" i="5" s="1"/>
  <c r="E34" i="5" s="1"/>
  <c r="E37" i="5" s="1"/>
  <c r="C15" i="6" l="1"/>
  <c r="C16" i="6"/>
  <c r="B15" i="6"/>
  <c r="B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beverley wingfield</author>
  </authors>
  <commentList>
    <comment ref="A35" authorId="0" shapeId="0" xr:uid="{00000000-0006-0000-0000-000001000000}">
      <text>
        <r>
          <rPr>
            <b/>
            <sz val="10"/>
            <color indexed="8"/>
            <rFont val="Tahoma"/>
            <family val="2"/>
          </rPr>
          <t>beverley wingfield: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Insert Company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beverley wingfield</author>
  </authors>
  <commentList>
    <comment ref="A2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beverley wingfield:</t>
        </r>
        <r>
          <rPr>
            <sz val="10"/>
            <color rgb="FF000000"/>
            <rFont val="Tahoma"/>
            <family val="2"/>
          </rPr>
          <t>Suppliers</t>
        </r>
      </text>
    </comment>
    <comment ref="A35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beverley wingfield:</t>
        </r>
        <r>
          <rPr>
            <sz val="10"/>
            <color rgb="FF000000"/>
            <rFont val="Tahoma"/>
            <family val="2"/>
          </rPr>
          <t xml:space="preserve">Equity = Assets - Liabilities.
</t>
        </r>
        <r>
          <rPr>
            <sz val="10"/>
            <color rgb="FF000000"/>
            <rFont val="Tahoma"/>
            <family val="2"/>
          </rPr>
          <t>Total Assets == Total Liabilites and Equity</t>
        </r>
      </text>
    </comment>
  </commentList>
</comments>
</file>

<file path=xl/sharedStrings.xml><?xml version="1.0" encoding="utf-8"?>
<sst xmlns="http://schemas.openxmlformats.org/spreadsheetml/2006/main" count="169" uniqueCount="167">
  <si>
    <t>$</t>
  </si>
  <si>
    <t>77 - Social Services</t>
  </si>
  <si>
    <t xml:space="preserve">Ratios </t>
  </si>
  <si>
    <t>Statement of Financial Position (Income Statement)</t>
  </si>
  <si>
    <t>Actual</t>
  </si>
  <si>
    <t>Projected</t>
  </si>
  <si>
    <t>Choose Year</t>
  </si>
  <si>
    <t>Growth Rate</t>
  </si>
  <si>
    <t>Cost of Sales</t>
  </si>
  <si>
    <t>Gross Profit</t>
  </si>
  <si>
    <t>Operating Expenses</t>
  </si>
  <si>
    <t>Rent</t>
  </si>
  <si>
    <t>Entertainment</t>
  </si>
  <si>
    <t xml:space="preserve">Insurance </t>
  </si>
  <si>
    <t xml:space="preserve">Advertising </t>
  </si>
  <si>
    <t>Depreciation</t>
  </si>
  <si>
    <t>Bad Debt Expense</t>
  </si>
  <si>
    <t>Operating Income</t>
  </si>
  <si>
    <t>Interest Income</t>
  </si>
  <si>
    <t>Interest Expense</t>
  </si>
  <si>
    <t>Net Income</t>
  </si>
  <si>
    <t>Statement of Financial Performance (Balance Sheet)</t>
  </si>
  <si>
    <t>Total Assets</t>
  </si>
  <si>
    <t>Current Assets</t>
  </si>
  <si>
    <t>Non Current Assets</t>
  </si>
  <si>
    <t xml:space="preserve">Intangible Assets </t>
  </si>
  <si>
    <t>Total Liabilities</t>
  </si>
  <si>
    <t>Current Liabilities</t>
  </si>
  <si>
    <t>Short Term Loan</t>
  </si>
  <si>
    <t>Non Current Liabilities</t>
  </si>
  <si>
    <t>Long Term Loan</t>
  </si>
  <si>
    <t xml:space="preserve">Shareholder Loan </t>
  </si>
  <si>
    <t xml:space="preserve">Equity </t>
  </si>
  <si>
    <t>Common Shares</t>
  </si>
  <si>
    <t>Retained Earnings</t>
  </si>
  <si>
    <t>Total Liabilities and Stockholder Equity</t>
  </si>
  <si>
    <t>Balance</t>
  </si>
  <si>
    <t>TESTING RATIOS</t>
  </si>
  <si>
    <t>SOLVENCY RATIOS</t>
  </si>
  <si>
    <t>LIQUIDITY RATIO</t>
  </si>
  <si>
    <t>PROFITABILITY RATIO</t>
  </si>
  <si>
    <t>ACTIVITY RATIO</t>
  </si>
  <si>
    <t>0 - Ag, Forestry, Fish</t>
  </si>
  <si>
    <t>1 - Agriculture - Crops</t>
  </si>
  <si>
    <t>£</t>
  </si>
  <si>
    <t>2 - Agriculture - Livestock</t>
  </si>
  <si>
    <t>¥</t>
  </si>
  <si>
    <t>3 - Agricultural Services</t>
  </si>
  <si>
    <t>R</t>
  </si>
  <si>
    <t xml:space="preserve">4 - Forestry </t>
  </si>
  <si>
    <t>KRW</t>
  </si>
  <si>
    <t>5 - Fishing, Hunting, Trapping</t>
  </si>
  <si>
    <t>CNY</t>
  </si>
  <si>
    <t>6 - Mining</t>
  </si>
  <si>
    <t xml:space="preserve">7 - Metal Mining </t>
  </si>
  <si>
    <t>8 - Coal Mining</t>
  </si>
  <si>
    <t xml:space="preserve">9 - Oil &amp; Gas Extraction </t>
  </si>
  <si>
    <t>10 - Nonmetallic Mineral Mining</t>
  </si>
  <si>
    <t>11 - Construction</t>
  </si>
  <si>
    <t>12 - Building Construction</t>
  </si>
  <si>
    <t>13 - Heavy Construction</t>
  </si>
  <si>
    <t>14 - Construction Special Trade</t>
  </si>
  <si>
    <t>15 - Manufacturing</t>
  </si>
  <si>
    <t>16 - Food &amp; Kindred Products</t>
  </si>
  <si>
    <t>17 - Tobacco Products</t>
  </si>
  <si>
    <t xml:space="preserve">18 - Textile Mill Products </t>
  </si>
  <si>
    <t>19 - Apparel &amp; Finished Fabrics</t>
  </si>
  <si>
    <t>20 - Lumber &amp; Wood Products</t>
  </si>
  <si>
    <t xml:space="preserve">21 - Furniture &amp; Fixtures </t>
  </si>
  <si>
    <t xml:space="preserve">22 - Paper &amp; Allied Products </t>
  </si>
  <si>
    <t>23 - Printing &amp; Publishing</t>
  </si>
  <si>
    <t>24 - Chemical &amp; Allied Products</t>
  </si>
  <si>
    <t>25 - Petroleum Refining</t>
  </si>
  <si>
    <t>26 - Rubber &amp; Misc Plastics</t>
  </si>
  <si>
    <t>27 - Leather &amp; Leather Products</t>
  </si>
  <si>
    <t>28 - Stone,Clay,Glass,Concrete</t>
  </si>
  <si>
    <t xml:space="preserve">29 - Primary Metal Industries </t>
  </si>
  <si>
    <t>30 - Fabricated Metal Products</t>
  </si>
  <si>
    <t>31 - Machinery, Ind &amp; Comm</t>
  </si>
  <si>
    <t>32 - Electronic &amp; Electrical Eq</t>
  </si>
  <si>
    <t>33 - Transportation Equipment</t>
  </si>
  <si>
    <t>34 - Measuring Instruments</t>
  </si>
  <si>
    <t>35 - Misc Manufacturing</t>
  </si>
  <si>
    <t>36 - Transportation &amp; Comms</t>
  </si>
  <si>
    <t>37 - Railroad Transportation</t>
  </si>
  <si>
    <t>38 - Local And Suburban Transit</t>
  </si>
  <si>
    <t>39 - Motor Freight Transport</t>
  </si>
  <si>
    <t>40 - Water Transportation</t>
  </si>
  <si>
    <t>41 - Transportation By Air</t>
  </si>
  <si>
    <t>42 - Pipelines excl Natural Gas</t>
  </si>
  <si>
    <t>43 - Transportation Services</t>
  </si>
  <si>
    <t>44 - Communications</t>
  </si>
  <si>
    <t>45 - Electric, Gas, &amp; Sanitary</t>
  </si>
  <si>
    <t>46 - Wholesale Trade</t>
  </si>
  <si>
    <t>47 - Wholesale - Durable Goods</t>
  </si>
  <si>
    <t>48 - Wholesale - Non-Durable</t>
  </si>
  <si>
    <t>49 - Retail Trade</t>
  </si>
  <si>
    <t>50 - Building Materials &amp; HW</t>
  </si>
  <si>
    <t>51 - General Merchandise Stores</t>
  </si>
  <si>
    <t>52 - Food Stores</t>
  </si>
  <si>
    <t>53 - Auto Dealer &amp; Gas Stations</t>
  </si>
  <si>
    <t>54 - Apparel &amp; Accessory Stores</t>
  </si>
  <si>
    <t>55 - Home Stores</t>
  </si>
  <si>
    <t>56 - Eating &amp; Drinking Places</t>
  </si>
  <si>
    <t xml:space="preserve">57 - Miscellaneous Retail </t>
  </si>
  <si>
    <t>58 - Finance, Insurance, &amp; RE</t>
  </si>
  <si>
    <t>59 - Depository Institutions</t>
  </si>
  <si>
    <t>60 - Non-Depository Credit Inst</t>
  </si>
  <si>
    <t>61 - Securities Brokers</t>
  </si>
  <si>
    <t xml:space="preserve">62 - Insurance Carriers </t>
  </si>
  <si>
    <t>63 - Insurance Services</t>
  </si>
  <si>
    <t>64 - Real Estate</t>
  </si>
  <si>
    <t>65 - Holding &amp; Other Investment</t>
  </si>
  <si>
    <t>66 - Services</t>
  </si>
  <si>
    <t>67 - Hotels &amp; Other Lodgings</t>
  </si>
  <si>
    <t>68 - Personal Services</t>
  </si>
  <si>
    <t>69 - Business Services</t>
  </si>
  <si>
    <t>70 - Auto Repair &amp; Services</t>
  </si>
  <si>
    <t>71 - Misc Repair Services</t>
  </si>
  <si>
    <t xml:space="preserve">72 - Motion Pictures </t>
  </si>
  <si>
    <t>73 - Amusement &amp; Recreation</t>
  </si>
  <si>
    <t>74 - Health Services</t>
  </si>
  <si>
    <t xml:space="preserve">75 - Legal Services </t>
  </si>
  <si>
    <t>76 - Educational Services</t>
  </si>
  <si>
    <t>78 - Engineering &amp; Research</t>
  </si>
  <si>
    <t>79 - Miscellaneous Services</t>
  </si>
  <si>
    <t>80 - Public Administration</t>
  </si>
  <si>
    <t>81 - Non-Classifiable</t>
  </si>
  <si>
    <t>Select Industry</t>
  </si>
  <si>
    <t>Select Currency</t>
  </si>
  <si>
    <t>cash_ratio</t>
  </si>
  <si>
    <t>return_on_equity_after_tax</t>
  </si>
  <si>
    <t>return_on_assets</t>
  </si>
  <si>
    <t>quick_ratio</t>
  </si>
  <si>
    <t>profit_margin</t>
  </si>
  <si>
    <t>operating_margin</t>
  </si>
  <si>
    <t>gross_margin</t>
  </si>
  <si>
    <t>asset_turnover_in_days</t>
  </si>
  <si>
    <t>inventory_turnover_in_days</t>
  </si>
  <si>
    <t>receivables_turnover_in_days</t>
  </si>
  <si>
    <t>current_ratio</t>
  </si>
  <si>
    <t>debt_ratio</t>
  </si>
  <si>
    <t>debt_to_equity_ratio</t>
  </si>
  <si>
    <t>interest_coverage_ratio</t>
  </si>
  <si>
    <t>// This needs to be deleted - Using this sheet to calc ratios</t>
  </si>
  <si>
    <t>*Cash</t>
  </si>
  <si>
    <t>*Inventory</t>
  </si>
  <si>
    <t>*Other Current Liabilities</t>
  </si>
  <si>
    <t>*Accounts Payable</t>
  </si>
  <si>
    <t>*Other Non Current Liabilties</t>
  </si>
  <si>
    <t>*Debtors</t>
  </si>
  <si>
    <t xml:space="preserve">Loan Recievable </t>
  </si>
  <si>
    <t>Accumulated Profit</t>
  </si>
  <si>
    <t>Salaries</t>
  </si>
  <si>
    <t xml:space="preserve">Other Income </t>
  </si>
  <si>
    <t xml:space="preserve">Income Tax </t>
  </si>
  <si>
    <t>Income Before Tax</t>
  </si>
  <si>
    <t xml:space="preserve">Net Sales </t>
  </si>
  <si>
    <t>Other Current Assets</t>
  </si>
  <si>
    <t>Operating Expense</t>
  </si>
  <si>
    <t>*Other Non Current Assets</t>
  </si>
  <si>
    <t>Property Plant Equipment</t>
  </si>
  <si>
    <t>Currency</t>
  </si>
  <si>
    <t>Industry</t>
  </si>
  <si>
    <t>Company Name:</t>
  </si>
  <si>
    <t>Fill in Company Name here</t>
  </si>
  <si>
    <t>Finance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</si>
</sst>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[$$-4809]* #,##0.00_-;\-[$$-4809]* #,##0.00_-;_-[$$-4809]* &quot;-&quot;??_-;_-@_-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([$$-409]* #,##0.00_);_([$$-409]* \(#,##0.00\);_([$$-409]* &quot;-&quot;??_);_(@_)"/>
    <numFmt numFmtId="168" formatCode="_-[$R-1C09]* #,##0.00_-;\-[$R-1C09]* #,##0.00_-;_-[$R-1C09]* &quot;-&quot;??_-;_-@_-"/>
  </numFmts>
  <fonts count="8" x14ac:knownFonts="1">
    <font>
      <sz val="12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9" fontId="3" fillId="0" borderId="0" xfId="1" applyFont="1"/>
    <xf numFmtId="2" fontId="3" fillId="0" borderId="0" xfId="1" applyNumberFormat="1" applyFont="1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43" fontId="0" fillId="0" borderId="0" xfId="0" applyNumberFormat="1" applyProtection="1">
      <protection hidden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3" fontId="0" fillId="0" borderId="1" xfId="0" applyNumberFormat="1" applyBorder="1" applyProtection="1">
      <protection hidden="1"/>
    </xf>
    <xf numFmtId="0" fontId="0" fillId="2" borderId="0" xfId="0" applyFill="1" applyBorder="1" applyProtection="1">
      <protection hidden="1"/>
    </xf>
    <xf numFmtId="43" fontId="0" fillId="2" borderId="0" xfId="0" applyNumberFormat="1" applyFill="1" applyBorder="1" applyProtection="1">
      <protection hidden="1"/>
    </xf>
    <xf numFmtId="17" fontId="4" fillId="2" borderId="0" xfId="0" applyNumberFormat="1" applyFont="1" applyFill="1" applyBorder="1" applyProtection="1">
      <protection hidden="1"/>
    </xf>
    <xf numFmtId="43" fontId="4" fillId="0" borderId="0" xfId="0" applyNumberFormat="1" applyFont="1" applyBorder="1" applyProtection="1">
      <protection hidden="1"/>
    </xf>
    <xf numFmtId="43" fontId="4" fillId="0" borderId="0" xfId="0" applyNumberFormat="1" applyFont="1" applyBorder="1"/>
    <xf numFmtId="43" fontId="0" fillId="3" borderId="2" xfId="0" applyNumberFormat="1" applyFill="1" applyBorder="1" applyProtection="1">
      <protection locked="0"/>
    </xf>
    <xf numFmtId="43" fontId="0" fillId="3" borderId="1" xfId="0" applyNumberFormat="1" applyFill="1" applyBorder="1" applyProtection="1">
      <protection locked="0"/>
    </xf>
    <xf numFmtId="43" fontId="0" fillId="3" borderId="3" xfId="0" applyNumberFormat="1" applyFill="1" applyBorder="1" applyProtection="1">
      <protection locked="0"/>
    </xf>
    <xf numFmtId="43" fontId="0" fillId="4" borderId="0" xfId="0" applyNumberFormat="1" applyFill="1" applyBorder="1" applyProtection="1">
      <protection hidden="1"/>
    </xf>
    <xf numFmtId="43" fontId="4" fillId="4" borderId="0" xfId="0" applyNumberFormat="1" applyFont="1" applyFill="1" applyBorder="1" applyProtection="1">
      <protection hidden="1"/>
    </xf>
    <xf numFmtId="43" fontId="0" fillId="3" borderId="4" xfId="0" applyNumberFormat="1" applyFill="1" applyBorder="1" applyProtection="1">
      <protection locked="0"/>
    </xf>
    <xf numFmtId="43" fontId="0" fillId="3" borderId="5" xfId="0" applyNumberFormat="1" applyFill="1" applyBorder="1" applyProtection="1">
      <protection locked="0"/>
    </xf>
    <xf numFmtId="0" fontId="4" fillId="2" borderId="6" xfId="0" applyFont="1" applyFill="1" applyBorder="1" applyProtection="1">
      <protection hidden="1"/>
    </xf>
    <xf numFmtId="0" fontId="0" fillId="2" borderId="6" xfId="0" applyFill="1" applyBorder="1" applyProtection="1">
      <protection hidden="1"/>
    </xf>
    <xf numFmtId="17" fontId="4" fillId="2" borderId="7" xfId="0" applyNumberFormat="1" applyFont="1" applyFill="1" applyBorder="1" applyProtection="1">
      <protection hidden="1"/>
    </xf>
    <xf numFmtId="43" fontId="0" fillId="4" borderId="7" xfId="0" applyNumberFormat="1" applyFill="1" applyBorder="1" applyProtection="1">
      <protection hidden="1"/>
    </xf>
    <xf numFmtId="43" fontId="0" fillId="2" borderId="7" xfId="0" applyNumberFormat="1" applyFill="1" applyBorder="1" applyProtection="1">
      <protection hidden="1"/>
    </xf>
    <xf numFmtId="43" fontId="4" fillId="4" borderId="7" xfId="0" applyNumberFormat="1" applyFont="1" applyFill="1" applyBorder="1" applyProtection="1">
      <protection hidden="1"/>
    </xf>
    <xf numFmtId="0" fontId="4" fillId="2" borderId="8" xfId="0" applyFont="1" applyFill="1" applyBorder="1" applyProtection="1">
      <protection hidden="1"/>
    </xf>
    <xf numFmtId="0" fontId="0" fillId="0" borderId="0" xfId="0" applyBorder="1"/>
    <xf numFmtId="0" fontId="0" fillId="4" borderId="2" xfId="0" applyFill="1" applyBorder="1"/>
    <xf numFmtId="0" fontId="0" fillId="4" borderId="10" xfId="0" applyFill="1" applyBorder="1"/>
    <xf numFmtId="0" fontId="0" fillId="4" borderId="11" xfId="0" applyFill="1" applyBorder="1"/>
    <xf numFmtId="43" fontId="0" fillId="0" borderId="9" xfId="0" applyNumberFormat="1" applyBorder="1" applyProtection="1">
      <protection hidden="1"/>
    </xf>
    <xf numFmtId="0" fontId="0" fillId="2" borderId="7" xfId="0" applyFill="1" applyBorder="1" applyProtection="1">
      <protection hidden="1"/>
    </xf>
    <xf numFmtId="43" fontId="0" fillId="5" borderId="11" xfId="0" applyNumberFormat="1" applyFill="1" applyBorder="1" applyProtection="1">
      <protection locked="0"/>
    </xf>
    <xf numFmtId="43" fontId="0" fillId="5" borderId="3" xfId="0" applyNumberFormat="1" applyFill="1" applyBorder="1" applyProtection="1">
      <protection locked="0"/>
    </xf>
    <xf numFmtId="17" fontId="4" fillId="3" borderId="3" xfId="0" applyNumberFormat="1" applyFont="1" applyFill="1" applyBorder="1" applyProtection="1">
      <protection hidden="1"/>
    </xf>
    <xf numFmtId="9" fontId="3" fillId="3" borderId="4" xfId="1" applyFont="1" applyFill="1" applyBorder="1" applyProtection="1">
      <protection locked="0"/>
    </xf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7" xfId="0" applyNumberFormat="1" applyBorder="1"/>
    <xf numFmtId="0" fontId="0" fillId="0" borderId="18" xfId="0" applyBorder="1"/>
    <xf numFmtId="1" fontId="0" fillId="0" borderId="12" xfId="0" applyNumberFormat="1" applyBorder="1"/>
    <xf numFmtId="1" fontId="0" fillId="0" borderId="19" xfId="0" applyNumberFormat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4" fillId="2" borderId="23" xfId="0" applyFont="1" applyFill="1" applyBorder="1" applyProtection="1">
      <protection hidden="1"/>
    </xf>
    <xf numFmtId="0" fontId="5" fillId="2" borderId="23" xfId="0" applyFont="1" applyFill="1" applyBorder="1" applyAlignment="1" applyProtection="1">
      <alignment horizontal="center"/>
      <protection hidden="1"/>
    </xf>
    <xf numFmtId="0" fontId="0" fillId="2" borderId="23" xfId="0" applyFill="1" applyBorder="1" applyProtection="1">
      <protection hidden="1"/>
    </xf>
    <xf numFmtId="17" fontId="4" fillId="2" borderId="24" xfId="0" applyNumberFormat="1" applyFont="1" applyFill="1" applyBorder="1" applyProtection="1">
      <protection hidden="1"/>
    </xf>
    <xf numFmtId="9" fontId="3" fillId="3" borderId="25" xfId="1" applyFont="1" applyFill="1" applyBorder="1" applyProtection="1">
      <protection locked="0"/>
    </xf>
    <xf numFmtId="43" fontId="0" fillId="4" borderId="24" xfId="0" applyNumberFormat="1" applyFill="1" applyBorder="1" applyProtection="1">
      <protection hidden="1"/>
    </xf>
    <xf numFmtId="43" fontId="4" fillId="0" borderId="24" xfId="0" applyNumberFormat="1" applyFont="1" applyBorder="1" applyProtection="1">
      <protection hidden="1"/>
    </xf>
    <xf numFmtId="43" fontId="0" fillId="2" borderId="24" xfId="0" applyNumberFormat="1" applyFill="1" applyBorder="1" applyProtection="1">
      <protection hidden="1"/>
    </xf>
    <xf numFmtId="43" fontId="4" fillId="4" borderId="24" xfId="0" applyNumberFormat="1" applyFont="1" applyFill="1" applyBorder="1" applyProtection="1">
      <protection hidden="1"/>
    </xf>
    <xf numFmtId="43" fontId="4" fillId="0" borderId="24" xfId="0" applyNumberFormat="1" applyFont="1" applyBorder="1"/>
    <xf numFmtId="9" fontId="0" fillId="2" borderId="23" xfId="0" applyNumberFormat="1" applyFill="1" applyBorder="1" applyProtection="1">
      <protection hidden="1"/>
    </xf>
    <xf numFmtId="0" fontId="4" fillId="2" borderId="26" xfId="0" applyFont="1" applyFill="1" applyBorder="1" applyProtection="1">
      <protection hidden="1"/>
    </xf>
    <xf numFmtId="43" fontId="4" fillId="0" borderId="27" xfId="0" applyNumberFormat="1" applyFont="1" applyBorder="1"/>
    <xf numFmtId="43" fontId="4" fillId="0" borderId="28" xfId="0" applyNumberFormat="1" applyFont="1" applyBorder="1"/>
    <xf numFmtId="0" fontId="5" fillId="2" borderId="23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24" xfId="0" applyFont="1" applyFill="1" applyBorder="1" applyAlignment="1" applyProtection="1">
      <alignment horizontal="center"/>
      <protection hidden="1"/>
    </xf>
    <xf numFmtId="39" fontId="0" fillId="3" borderId="8" xfId="0" applyNumberFormat="1" applyFill="1" applyBorder="1" applyAlignment="1" applyProtection="1">
      <alignment horizontal="center"/>
      <protection locked="0"/>
    </xf>
    <xf numFmtId="39" fontId="0" fillId="3" borderId="9" xfId="0" applyNumberFormat="1" applyFill="1" applyBorder="1" applyAlignment="1" applyProtection="1">
      <alignment horizontal="center"/>
      <protection locked="0"/>
    </xf>
    <xf numFmtId="39" fontId="0" fillId="3" borderId="1" xfId="0" applyNumberFormat="1" applyFill="1" applyBorder="1" applyAlignment="1" applyProtection="1">
      <alignment horizontal="center"/>
      <protection locked="0"/>
    </xf>
    <xf numFmtId="39" fontId="0" fillId="3" borderId="4" xfId="0" applyNumberFormat="1" applyFill="1" applyBorder="1" applyAlignment="1" applyProtection="1">
      <alignment horizontal="center"/>
      <protection locked="0"/>
    </xf>
    <xf numFmtId="39" fontId="0" fillId="3" borderId="29" xfId="0" applyNumberFormat="1" applyFill="1" applyBorder="1" applyAlignment="1" applyProtection="1">
      <alignment horizontal="center"/>
      <protection locked="0"/>
    </xf>
    <xf numFmtId="39" fontId="0" fillId="3" borderId="5" xfId="0" applyNumberForma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 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1371600</xdr:colOff>
      <xdr:row>0</xdr:row>
      <xdr:rowOff>0</xdr:rowOff>
    </xdr:from>
    <xdr:to>
      <xdr:col>3</xdr:col>
      <xdr:colOff>584200</xdr:colOff>
      <xdr:row>4</xdr:row>
      <xdr:rowOff>25400</xdr:rowOff>
    </xdr:to>
    <xdr:pic>
      <xdr:nvPicPr>
        <xdr:cNvPr id="1114" name="Picture 3">
          <a:extLst>
            <a:ext uri="{FF2B5EF4-FFF2-40B4-BE49-F238E27FC236}">
              <a16:creationId xmlns:a16="http://schemas.microsoft.com/office/drawing/2014/main" id="{D9CEA182-E47E-1A96-4F49-C1FEC749B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5139267" cy="1111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1371600</xdr:colOff>
      <xdr:row>0</xdr:row>
      <xdr:rowOff>0</xdr:rowOff>
    </xdr:from>
    <xdr:to>
      <xdr:col>3</xdr:col>
      <xdr:colOff>584200</xdr:colOff>
      <xdr:row>4</xdr:row>
      <xdr:rowOff>25400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23F6A25-C4B2-494A-BF9E-5CF2A0F6B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51308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1117600</xdr:colOff>
      <xdr:row>0</xdr:row>
      <xdr:rowOff>38100</xdr:rowOff>
    </xdr:from>
    <xdr:to>
      <xdr:col>2</xdr:col>
      <xdr:colOff>673100</xdr:colOff>
      <xdr:row>1</xdr:row>
      <xdr:rowOff>12700</xdr:rowOff>
    </xdr:to>
    <xdr:pic>
      <xdr:nvPicPr>
        <xdr:cNvPr id="2133" name="Picture 4">
          <a:extLst>
            <a:ext uri="{FF2B5EF4-FFF2-40B4-BE49-F238E27FC236}">
              <a16:creationId xmlns:a16="http://schemas.microsoft.com/office/drawing/2014/main" id="{ED77C408-729C-9ADB-6291-D9374AD11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38100"/>
          <a:ext cx="45085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showZeros="0" tabSelected="1" zoomScale="75" zoomScaleNormal="90" workbookViewId="0">
      <selection activeCell="B27" sqref="B27:C27"/>
    </sheetView>
  </sheetViews>
  <sheetFormatPr baseColWidth="10" defaultColWidth="11" defaultRowHeight="16" x14ac:dyDescent="0.2"/>
  <cols>
    <col min="1" max="1" width="44" bestFit="1" customWidth="1"/>
    <col min="2" max="2" width="16.83203125" bestFit="1" customWidth="1"/>
    <col min="3" max="3" width="16.83203125" customWidth="1"/>
    <col min="4" max="5" width="16.83203125" bestFit="1" customWidth="1"/>
  </cols>
  <sheetData>
    <row r="1" spans="1:5" ht="85" customHeight="1" thickBot="1" x14ac:dyDescent="0.25">
      <c r="A1" s="52"/>
      <c r="B1" s="53"/>
      <c r="C1" s="53"/>
      <c r="D1" s="53"/>
      <c r="E1" s="54"/>
    </row>
    <row r="2" spans="1:5" ht="17" hidden="1" thickBot="1" x14ac:dyDescent="0.25">
      <c r="A2" s="26" t="s">
        <v>162</v>
      </c>
      <c r="B2" s="72" t="s">
        <v>129</v>
      </c>
      <c r="C2" s="73"/>
      <c r="D2" s="73"/>
      <c r="E2" s="74"/>
    </row>
    <row r="3" spans="1:5" ht="17" hidden="1" thickBot="1" x14ac:dyDescent="0.25">
      <c r="A3" s="26" t="s">
        <v>163</v>
      </c>
      <c r="B3" s="75" t="s">
        <v>42</v>
      </c>
      <c r="C3" s="76"/>
      <c r="D3" s="76"/>
      <c r="E3" s="77"/>
    </row>
    <row r="4" spans="1:5" ht="17" hidden="1" thickBot="1" x14ac:dyDescent="0.25">
      <c r="A4" s="26" t="s">
        <v>164</v>
      </c>
      <c r="B4" s="75" t="s">
        <v>165</v>
      </c>
      <c r="C4" s="76"/>
      <c r="D4" s="76"/>
      <c r="E4" s="77"/>
    </row>
    <row r="5" spans="1:5" ht="21" x14ac:dyDescent="0.25">
      <c r="A5" s="69" t="s">
        <v>2</v>
      </c>
      <c r="B5" s="70"/>
      <c r="C5" s="70"/>
      <c r="D5" s="70"/>
      <c r="E5" s="71"/>
    </row>
    <row r="6" spans="1:5" ht="21" x14ac:dyDescent="0.25">
      <c r="A6" s="69" t="s">
        <v>3</v>
      </c>
      <c r="B6" s="70"/>
      <c r="C6" s="70"/>
      <c r="D6" s="70"/>
      <c r="E6" s="71"/>
    </row>
    <row r="7" spans="1:5" ht="22" thickBot="1" x14ac:dyDescent="0.3">
      <c r="A7" s="56"/>
      <c r="B7" s="70" t="s">
        <v>4</v>
      </c>
      <c r="C7" s="70"/>
      <c r="D7" s="70" t="s">
        <v>5</v>
      </c>
      <c r="E7" s="71"/>
    </row>
    <row r="8" spans="1:5" ht="17" thickBot="1" x14ac:dyDescent="0.25">
      <c r="A8" s="57" t="s">
        <v>6</v>
      </c>
      <c r="B8" s="41">
        <v>44166</v>
      </c>
      <c r="C8" s="16">
        <f>IF(B8,EOMONTH(B8,12),"")</f>
        <v>44561</v>
      </c>
      <c r="D8" s="16">
        <f>IF(B8,EOMONTH(C8,12)," ")</f>
        <v>44926</v>
      </c>
      <c r="E8" s="58">
        <f>IF(B8,EOMONTH(D8,12),"")</f>
        <v>45291</v>
      </c>
    </row>
    <row r="9" spans="1:5" ht="17" thickBot="1" x14ac:dyDescent="0.25">
      <c r="A9" s="57"/>
      <c r="B9" s="16"/>
      <c r="C9" s="16"/>
      <c r="D9" s="16"/>
      <c r="E9" s="58"/>
    </row>
    <row r="10" spans="1:5" ht="17" thickBot="1" x14ac:dyDescent="0.25">
      <c r="A10" s="57" t="s">
        <v>7</v>
      </c>
      <c r="B10" s="14"/>
      <c r="C10" s="14"/>
      <c r="D10" s="42"/>
      <c r="E10" s="59"/>
    </row>
    <row r="11" spans="1:5" ht="17" thickBot="1" x14ac:dyDescent="0.25">
      <c r="A11" s="55" t="s">
        <v>157</v>
      </c>
      <c r="B11" s="21"/>
      <c r="C11" s="21"/>
      <c r="D11" s="22">
        <f>IF(C11&gt;0,C11*(1+D10),(B11*(1+D10)))</f>
        <v>0</v>
      </c>
      <c r="E11" s="60">
        <f>D11*(1+E10)</f>
        <v>0</v>
      </c>
    </row>
    <row r="12" spans="1:5" ht="17" thickBot="1" x14ac:dyDescent="0.25">
      <c r="A12" s="57" t="s">
        <v>8</v>
      </c>
      <c r="B12" s="21"/>
      <c r="C12" s="21"/>
      <c r="D12" s="22">
        <f>IF(C12&gt;0,(C12*(1+D10)),(B12*(1+D10)))</f>
        <v>0</v>
      </c>
      <c r="E12" s="60">
        <f>D12*(1+E10)</f>
        <v>0</v>
      </c>
    </row>
    <row r="13" spans="1:5" x14ac:dyDescent="0.2">
      <c r="A13" s="55" t="s">
        <v>9</v>
      </c>
      <c r="B13" s="17">
        <f>B11-B12</f>
        <v>0</v>
      </c>
      <c r="C13" s="17">
        <f>C11-C12</f>
        <v>0</v>
      </c>
      <c r="D13" s="17">
        <f>D11-D12</f>
        <v>0</v>
      </c>
      <c r="E13" s="61">
        <f>E11-E12</f>
        <v>0</v>
      </c>
    </row>
    <row r="14" spans="1:5" x14ac:dyDescent="0.2">
      <c r="A14" s="57"/>
      <c r="B14" s="15"/>
      <c r="C14" s="15"/>
      <c r="D14" s="15"/>
      <c r="E14" s="62"/>
    </row>
    <row r="15" spans="1:5" ht="17" thickBot="1" x14ac:dyDescent="0.25">
      <c r="A15" s="55" t="s">
        <v>10</v>
      </c>
      <c r="B15" s="22">
        <f>SUM(B16:B23)</f>
        <v>0</v>
      </c>
      <c r="C15" s="22">
        <f>SUM(C16:C23)</f>
        <v>0</v>
      </c>
      <c r="D15" s="23">
        <f>SUM(D16:D23)</f>
        <v>0</v>
      </c>
      <c r="E15" s="63">
        <f>SUM(E16:E23)</f>
        <v>0</v>
      </c>
    </row>
    <row r="16" spans="1:5" ht="17" thickBot="1" x14ac:dyDescent="0.25">
      <c r="A16" s="57" t="s">
        <v>11</v>
      </c>
      <c r="B16" s="21"/>
      <c r="C16" s="21"/>
      <c r="D16" s="22">
        <f>IF(C16&gt;0,C16*(1+$D$10),(B16*(1+$D$10)))</f>
        <v>0</v>
      </c>
      <c r="E16" s="60">
        <f>D16*(1+$E$10)</f>
        <v>0</v>
      </c>
    </row>
    <row r="17" spans="1:8" ht="17" thickBot="1" x14ac:dyDescent="0.25">
      <c r="A17" s="57" t="s">
        <v>153</v>
      </c>
      <c r="B17" s="21"/>
      <c r="C17" s="21"/>
      <c r="D17" s="22">
        <f t="shared" ref="D17:D23" si="0">IF(C17&gt;0,C17*(1+$D$10),(B17*(1+$D$10)))</f>
        <v>0</v>
      </c>
      <c r="E17" s="60">
        <f t="shared" ref="E17:E23" si="1">D17*(1+$E$10)</f>
        <v>0</v>
      </c>
      <c r="H17" s="2"/>
    </row>
    <row r="18" spans="1:8" ht="17" thickBot="1" x14ac:dyDescent="0.25">
      <c r="A18" s="57" t="s">
        <v>12</v>
      </c>
      <c r="B18" s="21"/>
      <c r="C18" s="21"/>
      <c r="D18" s="22">
        <f t="shared" si="0"/>
        <v>0</v>
      </c>
      <c r="E18" s="60">
        <f t="shared" si="1"/>
        <v>0</v>
      </c>
    </row>
    <row r="19" spans="1:8" ht="17" thickBot="1" x14ac:dyDescent="0.25">
      <c r="A19" s="57" t="s">
        <v>13</v>
      </c>
      <c r="B19" s="21"/>
      <c r="C19" s="21"/>
      <c r="D19" s="22">
        <f t="shared" si="0"/>
        <v>0</v>
      </c>
      <c r="E19" s="60">
        <f t="shared" si="1"/>
        <v>0</v>
      </c>
    </row>
    <row r="20" spans="1:8" ht="17" thickBot="1" x14ac:dyDescent="0.25">
      <c r="A20" s="57" t="s">
        <v>14</v>
      </c>
      <c r="B20" s="21"/>
      <c r="C20" s="21"/>
      <c r="D20" s="22">
        <f t="shared" si="0"/>
        <v>0</v>
      </c>
      <c r="E20" s="60">
        <f t="shared" si="1"/>
        <v>0</v>
      </c>
    </row>
    <row r="21" spans="1:8" ht="17" thickBot="1" x14ac:dyDescent="0.25">
      <c r="A21" s="57" t="s">
        <v>15</v>
      </c>
      <c r="B21" s="21"/>
      <c r="C21" s="21"/>
      <c r="D21" s="22">
        <f t="shared" si="0"/>
        <v>0</v>
      </c>
      <c r="E21" s="60">
        <f t="shared" si="1"/>
        <v>0</v>
      </c>
    </row>
    <row r="22" spans="1:8" ht="17" thickBot="1" x14ac:dyDescent="0.25">
      <c r="A22" s="57" t="s">
        <v>16</v>
      </c>
      <c r="B22" s="21"/>
      <c r="C22" s="21"/>
      <c r="D22" s="22">
        <f t="shared" si="0"/>
        <v>0</v>
      </c>
      <c r="E22" s="60">
        <f t="shared" si="1"/>
        <v>0</v>
      </c>
    </row>
    <row r="23" spans="1:8" ht="17" thickBot="1" x14ac:dyDescent="0.25">
      <c r="A23" s="57" t="s">
        <v>159</v>
      </c>
      <c r="B23" s="21"/>
      <c r="C23" s="21"/>
      <c r="D23" s="22">
        <f t="shared" si="0"/>
        <v>0</v>
      </c>
      <c r="E23" s="60">
        <f t="shared" si="1"/>
        <v>0</v>
      </c>
    </row>
    <row r="24" spans="1:8" x14ac:dyDescent="0.2">
      <c r="A24" s="57"/>
      <c r="B24" s="15"/>
      <c r="C24" s="15"/>
      <c r="D24" s="15"/>
      <c r="E24" s="62"/>
    </row>
    <row r="25" spans="1:8" x14ac:dyDescent="0.2">
      <c r="A25" s="55" t="s">
        <v>17</v>
      </c>
      <c r="B25" s="18">
        <f>B13-B15</f>
        <v>0</v>
      </c>
      <c r="C25" s="18">
        <f>C13-C15</f>
        <v>0</v>
      </c>
      <c r="D25" s="18">
        <f>D13-D15</f>
        <v>0</v>
      </c>
      <c r="E25" s="64">
        <f>E13-E15</f>
        <v>0</v>
      </c>
    </row>
    <row r="26" spans="1:8" ht="17" thickBot="1" x14ac:dyDescent="0.25">
      <c r="A26" s="57"/>
      <c r="B26" s="15"/>
      <c r="C26" s="15"/>
      <c r="D26" s="15"/>
      <c r="E26" s="62"/>
    </row>
    <row r="27" spans="1:8" ht="17" thickBot="1" x14ac:dyDescent="0.25">
      <c r="A27" s="55" t="s">
        <v>154</v>
      </c>
      <c r="B27" s="24"/>
      <c r="C27" s="25"/>
      <c r="D27" s="23">
        <f>IF(C27&gt;0,C27*(1+D10),(B27*(1+D10)))</f>
        <v>0</v>
      </c>
      <c r="E27" s="63">
        <f>D27*(1+E10)</f>
        <v>0</v>
      </c>
    </row>
    <row r="28" spans="1:8" x14ac:dyDescent="0.2">
      <c r="A28" s="57"/>
      <c r="B28" s="15"/>
      <c r="C28" s="15"/>
      <c r="D28" s="15"/>
      <c r="E28" s="62"/>
    </row>
    <row r="29" spans="1:8" ht="17" thickBot="1" x14ac:dyDescent="0.25">
      <c r="A29" s="55" t="s">
        <v>166</v>
      </c>
      <c r="B29" s="23">
        <f>B30-B31</f>
        <v>0</v>
      </c>
      <c r="C29" s="23">
        <f>C30-C31</f>
        <v>0</v>
      </c>
      <c r="D29" s="23">
        <f>D30-D31</f>
        <v>0</v>
      </c>
      <c r="E29" s="63">
        <f>E30-E31</f>
        <v>0</v>
      </c>
    </row>
    <row r="30" spans="1:8" ht="17" thickBot="1" x14ac:dyDescent="0.25">
      <c r="A30" s="57" t="s">
        <v>18</v>
      </c>
      <c r="B30" s="21"/>
      <c r="C30" s="21"/>
      <c r="D30" s="22">
        <f>IF(C30&gt;0,C30*(1+$D$10),(B30*(1+$D$10)))</f>
        <v>0</v>
      </c>
      <c r="E30" s="60">
        <f>D30*(1+E10)</f>
        <v>0</v>
      </c>
    </row>
    <row r="31" spans="1:8" ht="17" thickBot="1" x14ac:dyDescent="0.25">
      <c r="A31" s="57" t="s">
        <v>19</v>
      </c>
      <c r="B31" s="21"/>
      <c r="C31" s="20"/>
      <c r="D31" s="22">
        <f>IF(C31&gt;0,C31*(1+$D$10),(B31*(1+$D$10)))</f>
        <v>0</v>
      </c>
      <c r="E31" s="60">
        <f>D31*(1+E10)</f>
        <v>0</v>
      </c>
    </row>
    <row r="32" spans="1:8" x14ac:dyDescent="0.2">
      <c r="A32" s="57"/>
      <c r="B32" s="15"/>
      <c r="C32" s="15"/>
      <c r="D32" s="15"/>
      <c r="E32" s="62"/>
    </row>
    <row r="33" spans="1:5" ht="17" thickBot="1" x14ac:dyDescent="0.25">
      <c r="A33" s="55" t="s">
        <v>156</v>
      </c>
      <c r="B33" s="23">
        <f>B25+B27+B29</f>
        <v>0</v>
      </c>
      <c r="C33" s="23">
        <f>C25+C27+C29</f>
        <v>0</v>
      </c>
      <c r="D33" s="23">
        <f>D25+D27+D29</f>
        <v>0</v>
      </c>
      <c r="E33" s="63">
        <f>E25+E27+E29</f>
        <v>0</v>
      </c>
    </row>
    <row r="34" spans="1:5" ht="17" thickBot="1" x14ac:dyDescent="0.25">
      <c r="A34" s="57" t="s">
        <v>155</v>
      </c>
      <c r="B34" s="21"/>
      <c r="C34" s="21"/>
      <c r="D34" s="22">
        <f>IF(D33&gt;0,(D33+D33*C35),0)</f>
        <v>0</v>
      </c>
      <c r="E34" s="60">
        <f>IF(E33&gt;0,(E33+E33*D35),0)</f>
        <v>0</v>
      </c>
    </row>
    <row r="35" spans="1:5" x14ac:dyDescent="0.2">
      <c r="A35" s="65"/>
      <c r="B35" s="15"/>
      <c r="C35" s="15"/>
      <c r="D35" s="15"/>
      <c r="E35" s="62"/>
    </row>
    <row r="36" spans="1:5" x14ac:dyDescent="0.2">
      <c r="A36" s="57"/>
      <c r="B36" s="15"/>
      <c r="C36" s="15"/>
      <c r="D36" s="15"/>
      <c r="E36" s="62"/>
    </row>
    <row r="37" spans="1:5" ht="17" thickBot="1" x14ac:dyDescent="0.25">
      <c r="A37" s="66" t="s">
        <v>20</v>
      </c>
      <c r="B37" s="67">
        <f>B33-B34</f>
        <v>0</v>
      </c>
      <c r="C37" s="67">
        <f>C33-C34</f>
        <v>0</v>
      </c>
      <c r="D37" s="67">
        <f>D33-D34</f>
        <v>0</v>
      </c>
      <c r="E37" s="68">
        <f>E33-E34</f>
        <v>0</v>
      </c>
    </row>
    <row r="39" spans="1:5" x14ac:dyDescent="0.2">
      <c r="D39" s="33"/>
    </row>
    <row r="40" spans="1:5" x14ac:dyDescent="0.2">
      <c r="D40" s="33"/>
      <c r="E40" s="33"/>
    </row>
    <row r="42" spans="1:5" x14ac:dyDescent="0.2">
      <c r="A42" s="1"/>
      <c r="B42" s="1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4"/>
    </row>
    <row r="55" spans="2:2" x14ac:dyDescent="0.2">
      <c r="B55" s="3"/>
    </row>
    <row r="56" spans="2:2" x14ac:dyDescent="0.2">
      <c r="B56" s="4"/>
    </row>
    <row r="57" spans="2:2" x14ac:dyDescent="0.2">
      <c r="B57" s="4"/>
    </row>
    <row r="58" spans="2:2" x14ac:dyDescent="0.2">
      <c r="B58" s="5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</sheetData>
  <sheetProtection algorithmName="SHA-512" hashValue="I+7vcB1BlxFL+dFshq7uWwgeMebwF/dd0V6E2Dh88t3oAcyjVdp+YgGOl59NB9hkw5WVFkEVt8eVfBZhcPHeqQ==" saltValue="LS4twO9fcJIOiL1kNkZ+mw==" spinCount="100000" sheet="1" selectLockedCells="1"/>
  <mergeCells count="7">
    <mergeCell ref="A5:E5"/>
    <mergeCell ref="A6:E6"/>
    <mergeCell ref="B7:C7"/>
    <mergeCell ref="D7:E7"/>
    <mergeCell ref="B2:E2"/>
    <mergeCell ref="B3:E3"/>
    <mergeCell ref="B4:E4"/>
  </mergeCells>
  <conditionalFormatting sqref="B13:E13 B25:E25 B37:E37">
    <cfRule type="cellIs" dxfId="8" priority="1" operator="lessThan">
      <formula>0</formula>
    </cfRule>
    <cfRule type="cellIs" dxfId="7" priority="2" operator="greaterThanOrEqual">
      <formula>0</formula>
    </cfRule>
  </conditionalFormatting>
  <dataValidations count="2">
    <dataValidation type="decimal" operator="greaterThanOrEqual" allowBlank="1" showInputMessage="1" showErrorMessage="1" sqref="D10:E10 B11:C12 B16:C23 B27:C27 B30:C31 B34:C34" xr:uid="{00000000-0002-0000-0000-000001000000}">
      <formula1>0</formula1>
    </dataValidation>
    <dataValidation type="date" operator="lessThan" allowBlank="1" showInputMessage="1" showErrorMessage="1" sqref="B8" xr:uid="{00000000-0002-0000-0000-000002000000}">
      <formula1>44561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8"/>
  <sheetViews>
    <sheetView zoomScale="90" zoomScaleNormal="90" workbookViewId="0">
      <selection activeCell="B31" sqref="B31:C33"/>
    </sheetView>
  </sheetViews>
  <sheetFormatPr baseColWidth="10" defaultColWidth="11" defaultRowHeight="16" x14ac:dyDescent="0.2"/>
  <cols>
    <col min="1" max="1" width="43.6640625" style="6" customWidth="1"/>
    <col min="2" max="2" width="21.33203125" style="6" customWidth="1"/>
    <col min="3" max="3" width="23.5" style="6" customWidth="1"/>
    <col min="4" max="16384" width="11" style="6"/>
  </cols>
  <sheetData>
    <row r="1" spans="1:3" customFormat="1" ht="78" customHeight="1" x14ac:dyDescent="0.2">
      <c r="A1" s="34"/>
      <c r="B1" s="35"/>
      <c r="C1" s="36"/>
    </row>
    <row r="2" spans="1:3" x14ac:dyDescent="0.2">
      <c r="A2" s="78" t="s">
        <v>21</v>
      </c>
      <c r="B2" s="79"/>
      <c r="C2" s="80"/>
    </row>
    <row r="3" spans="1:3" x14ac:dyDescent="0.2">
      <c r="A3" s="27"/>
      <c r="B3" s="16"/>
      <c r="C3" s="28"/>
    </row>
    <row r="4" spans="1:3" x14ac:dyDescent="0.2">
      <c r="A4" s="26" t="s">
        <v>22</v>
      </c>
      <c r="B4" s="23">
        <f>B6+B12</f>
        <v>0</v>
      </c>
      <c r="C4" s="31">
        <f>C6+C12</f>
        <v>0</v>
      </c>
    </row>
    <row r="5" spans="1:3" x14ac:dyDescent="0.2">
      <c r="A5" s="26"/>
      <c r="B5" s="14"/>
      <c r="C5" s="38"/>
    </row>
    <row r="6" spans="1:3" ht="17" thickBot="1" x14ac:dyDescent="0.25">
      <c r="A6" s="26" t="s">
        <v>23</v>
      </c>
      <c r="B6" s="22">
        <f>SUM(B7:B10)</f>
        <v>0</v>
      </c>
      <c r="C6" s="29">
        <f>SUM(C7:C10)</f>
        <v>0</v>
      </c>
    </row>
    <row r="7" spans="1:3" ht="17" thickBot="1" x14ac:dyDescent="0.25">
      <c r="A7" s="27" t="s">
        <v>145</v>
      </c>
      <c r="B7" s="21"/>
      <c r="C7" s="21"/>
    </row>
    <row r="8" spans="1:3" ht="17" thickBot="1" x14ac:dyDescent="0.25">
      <c r="A8" s="27" t="s">
        <v>146</v>
      </c>
      <c r="B8" s="21"/>
      <c r="C8" s="21"/>
    </row>
    <row r="9" spans="1:3" ht="17" thickBot="1" x14ac:dyDescent="0.25">
      <c r="A9" s="27" t="s">
        <v>150</v>
      </c>
      <c r="B9" s="21"/>
      <c r="C9" s="21"/>
    </row>
    <row r="10" spans="1:3" ht="17" thickBot="1" x14ac:dyDescent="0.25">
      <c r="A10" s="27" t="s">
        <v>158</v>
      </c>
      <c r="B10" s="21"/>
      <c r="C10" s="21"/>
    </row>
    <row r="11" spans="1:3" x14ac:dyDescent="0.2">
      <c r="A11" s="27"/>
      <c r="B11" s="15"/>
      <c r="C11" s="30"/>
    </row>
    <row r="12" spans="1:3" ht="17" thickBot="1" x14ac:dyDescent="0.25">
      <c r="A12" s="26" t="s">
        <v>24</v>
      </c>
      <c r="B12" s="22">
        <f>SUM(B13:B16)</f>
        <v>0</v>
      </c>
      <c r="C12" s="29">
        <f>SUM(C13:C16)</f>
        <v>0</v>
      </c>
    </row>
    <row r="13" spans="1:3" ht="17" thickBot="1" x14ac:dyDescent="0.25">
      <c r="A13" s="27" t="s">
        <v>161</v>
      </c>
      <c r="B13" s="21"/>
      <c r="C13" s="25"/>
    </row>
    <row r="14" spans="1:3" ht="17" thickBot="1" x14ac:dyDescent="0.25">
      <c r="A14" s="27" t="s">
        <v>25</v>
      </c>
      <c r="B14" s="19"/>
      <c r="C14" s="21"/>
    </row>
    <row r="15" spans="1:3" ht="17" thickBot="1" x14ac:dyDescent="0.25">
      <c r="A15" s="27" t="s">
        <v>151</v>
      </c>
      <c r="B15" s="21"/>
      <c r="C15" s="21"/>
    </row>
    <row r="16" spans="1:3" ht="17" thickBot="1" x14ac:dyDescent="0.25">
      <c r="A16" s="27" t="s">
        <v>160</v>
      </c>
      <c r="B16" s="21"/>
      <c r="C16" s="21"/>
    </row>
    <row r="17" spans="1:3" x14ac:dyDescent="0.2">
      <c r="A17" s="27"/>
      <c r="B17" s="15"/>
      <c r="C17" s="30"/>
    </row>
    <row r="18" spans="1:3" x14ac:dyDescent="0.2">
      <c r="A18" s="26" t="s">
        <v>26</v>
      </c>
      <c r="B18" s="23">
        <f>B20+B25</f>
        <v>0</v>
      </c>
      <c r="C18" s="31">
        <f>C20+C25</f>
        <v>0</v>
      </c>
    </row>
    <row r="19" spans="1:3" x14ac:dyDescent="0.2">
      <c r="A19" s="27"/>
      <c r="B19" s="15"/>
      <c r="C19" s="30"/>
    </row>
    <row r="20" spans="1:3" ht="17" thickBot="1" x14ac:dyDescent="0.25">
      <c r="A20" s="26" t="s">
        <v>27</v>
      </c>
      <c r="B20" s="22">
        <f>SUM(B21:B23)</f>
        <v>0</v>
      </c>
      <c r="C20" s="29">
        <f>SUM(C21:C23)</f>
        <v>0</v>
      </c>
    </row>
    <row r="21" spans="1:3" ht="17" thickBot="1" x14ac:dyDescent="0.25">
      <c r="A21" s="27" t="s">
        <v>28</v>
      </c>
      <c r="B21" s="21"/>
      <c r="C21" s="21"/>
    </row>
    <row r="22" spans="1:3" ht="17" thickBot="1" x14ac:dyDescent="0.25">
      <c r="A22" s="27" t="s">
        <v>148</v>
      </c>
      <c r="B22" s="21"/>
      <c r="C22" s="21"/>
    </row>
    <row r="23" spans="1:3" ht="17" thickBot="1" x14ac:dyDescent="0.25">
      <c r="A23" s="27" t="s">
        <v>147</v>
      </c>
      <c r="B23" s="21"/>
      <c r="C23" s="21"/>
    </row>
    <row r="24" spans="1:3" x14ac:dyDescent="0.2">
      <c r="A24" s="27"/>
      <c r="B24" s="15"/>
      <c r="C24" s="30"/>
    </row>
    <row r="25" spans="1:3" ht="17" thickBot="1" x14ac:dyDescent="0.25">
      <c r="A25" s="26" t="s">
        <v>29</v>
      </c>
      <c r="B25" s="22">
        <f>SUM(B26:B28)</f>
        <v>0</v>
      </c>
      <c r="C25" s="29">
        <f>SUM(C26:C28)</f>
        <v>0</v>
      </c>
    </row>
    <row r="26" spans="1:3" ht="17" thickBot="1" x14ac:dyDescent="0.25">
      <c r="A26" s="27" t="s">
        <v>30</v>
      </c>
      <c r="B26" s="21"/>
      <c r="C26" s="21"/>
    </row>
    <row r="27" spans="1:3" ht="17" thickBot="1" x14ac:dyDescent="0.25">
      <c r="A27" s="27" t="s">
        <v>31</v>
      </c>
      <c r="B27" s="21"/>
      <c r="C27" s="21"/>
    </row>
    <row r="28" spans="1:3" ht="17" thickBot="1" x14ac:dyDescent="0.25">
      <c r="A28" s="27" t="s">
        <v>149</v>
      </c>
      <c r="B28" s="21"/>
      <c r="C28" s="21"/>
    </row>
    <row r="29" spans="1:3" x14ac:dyDescent="0.2">
      <c r="A29" s="27"/>
      <c r="B29" s="15"/>
      <c r="C29" s="30"/>
    </row>
    <row r="30" spans="1:3" ht="17" thickBot="1" x14ac:dyDescent="0.25">
      <c r="A30" s="26" t="s">
        <v>32</v>
      </c>
      <c r="B30" s="23">
        <f>SUM(B31:B33)</f>
        <v>0</v>
      </c>
      <c r="C30" s="31">
        <f>SUM(C31:C33)</f>
        <v>0</v>
      </c>
    </row>
    <row r="31" spans="1:3" ht="17" thickBot="1" x14ac:dyDescent="0.25">
      <c r="A31" s="27" t="s">
        <v>33</v>
      </c>
      <c r="B31" s="40"/>
      <c r="C31" s="39"/>
    </row>
    <row r="32" spans="1:3" ht="17" thickBot="1" x14ac:dyDescent="0.25">
      <c r="A32" s="27" t="s">
        <v>34</v>
      </c>
      <c r="B32" s="40"/>
      <c r="C32" s="40"/>
    </row>
    <row r="33" spans="1:3" ht="17" thickBot="1" x14ac:dyDescent="0.25">
      <c r="A33" s="27" t="s">
        <v>152</v>
      </c>
      <c r="B33" s="40"/>
      <c r="C33" s="40"/>
    </row>
    <row r="34" spans="1:3" x14ac:dyDescent="0.2">
      <c r="A34" s="27"/>
      <c r="B34" s="15"/>
      <c r="C34" s="30"/>
    </row>
    <row r="35" spans="1:3" ht="17" thickBot="1" x14ac:dyDescent="0.25">
      <c r="A35" s="32" t="s">
        <v>35</v>
      </c>
      <c r="B35" s="37">
        <f>B30+B25+B20</f>
        <v>0</v>
      </c>
      <c r="C35" s="13">
        <f>C30+C25+C20</f>
        <v>0</v>
      </c>
    </row>
    <row r="36" spans="1:3" x14ac:dyDescent="0.2">
      <c r="B36" s="8"/>
      <c r="C36" s="8"/>
    </row>
    <row r="37" spans="1:3" x14ac:dyDescent="0.2">
      <c r="B37" s="8"/>
      <c r="C37" s="8"/>
    </row>
    <row r="38" spans="1:3" x14ac:dyDescent="0.2">
      <c r="A38" s="7" t="s">
        <v>36</v>
      </c>
      <c r="B38" s="8">
        <f>B4-B35</f>
        <v>0</v>
      </c>
      <c r="C38" s="8">
        <f>C4-C35</f>
        <v>0</v>
      </c>
    </row>
  </sheetData>
  <sheetProtection algorithmName="SHA-512" hashValue="aKakBvp0t0k/+C+81gZUgXFXRaTrEcZq0v3/hARgcM/2czPVDsgklFweyL0LexmB1vN+pOEaRN2rJInCVNPWKQ==" saltValue="PiioH01Tlc7fOGc1WuhDOQ==" spinCount="100000" sheet="1" selectLockedCells="1"/>
  <mergeCells count="1">
    <mergeCell ref="A2:C2"/>
  </mergeCells>
  <conditionalFormatting sqref="B35">
    <cfRule type="cellIs" dxfId="6" priority="8" operator="equal">
      <formula>$B$4</formula>
    </cfRule>
    <cfRule type="cellIs" dxfId="5" priority="9" operator="equal">
      <formula>$B$4</formula>
    </cfRule>
  </conditionalFormatting>
  <conditionalFormatting sqref="C35">
    <cfRule type="cellIs" dxfId="4" priority="1" stopIfTrue="1" operator="equal">
      <formula>$C$4</formula>
    </cfRule>
    <cfRule type="cellIs" dxfId="3" priority="7" operator="equal">
      <formula>$C$4</formula>
    </cfRule>
  </conditionalFormatting>
  <conditionalFormatting sqref="B38:C38">
    <cfRule type="cellIs" dxfId="2" priority="3" operator="notEqual">
      <formula>0</formula>
    </cfRule>
    <cfRule type="cellIs" dxfId="1" priority="4" operator="equal">
      <formula>0</formula>
    </cfRule>
  </conditionalFormatting>
  <conditionalFormatting sqref="B35:C35">
    <cfRule type="cellIs" dxfId="0" priority="2" stopIfTrue="1" operator="notEqual">
      <formula>$B$4</formula>
    </cfRule>
  </conditionalFormatting>
  <dataValidations count="1">
    <dataValidation type="decimal" operator="greaterThanOrEqual" allowBlank="1" showInputMessage="1" showErrorMessage="1" sqref="B7:C10 B13:C16 B21:C23 B26:C28 B31:C33" xr:uid="{00000000-0002-0000-0100-000000000000}">
      <formula1>0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C26"/>
  <sheetViews>
    <sheetView topLeftCell="A3" workbookViewId="0">
      <selection activeCell="C32" sqref="C32"/>
    </sheetView>
  </sheetViews>
  <sheetFormatPr baseColWidth="10" defaultColWidth="11" defaultRowHeight="16" x14ac:dyDescent="0.2"/>
  <cols>
    <col min="1" max="1" width="25.6640625" bestFit="1" customWidth="1"/>
    <col min="2" max="3" width="15.83203125" customWidth="1"/>
  </cols>
  <sheetData>
    <row r="2" spans="1:3" ht="17" thickBot="1" x14ac:dyDescent="0.25">
      <c r="A2" t="s">
        <v>144</v>
      </c>
    </row>
    <row r="3" spans="1:3" x14ac:dyDescent="0.2">
      <c r="A3" s="44" t="s">
        <v>37</v>
      </c>
      <c r="B3" s="45">
        <v>2020</v>
      </c>
      <c r="C3" s="46">
        <v>2021</v>
      </c>
    </row>
    <row r="4" spans="1:3" x14ac:dyDescent="0.2">
      <c r="A4" s="47" t="s">
        <v>38</v>
      </c>
      <c r="B4" s="43"/>
      <c r="C4" s="48"/>
    </row>
    <row r="5" spans="1:3" x14ac:dyDescent="0.2">
      <c r="A5" s="47" t="s">
        <v>141</v>
      </c>
      <c r="B5" s="43" t="e">
        <f>'Balance Sheet'!B18/'Balance Sheet'!B4</f>
        <v>#DIV/0!</v>
      </c>
      <c r="C5" s="43" t="e">
        <f>'Balance Sheet'!C18/'Balance Sheet'!C4</f>
        <v>#DIV/0!</v>
      </c>
    </row>
    <row r="6" spans="1:3" x14ac:dyDescent="0.2">
      <c r="A6" s="47" t="s">
        <v>142</v>
      </c>
      <c r="B6" s="43" t="e">
        <f>'Balance Sheet'!B18/'Balance Sheet'!B30</f>
        <v>#DIV/0!</v>
      </c>
      <c r="C6" s="43" t="e">
        <f>'Balance Sheet'!C18/'Balance Sheet'!C30</f>
        <v>#DIV/0!</v>
      </c>
    </row>
    <row r="7" spans="1:3" x14ac:dyDescent="0.2">
      <c r="A7" s="47" t="s">
        <v>143</v>
      </c>
      <c r="B7" s="43" t="e">
        <f>('Income Statement'!B25+'Income Statement'!B27+'Income Statement'!B21)/'Income Statement'!B31</f>
        <v>#DIV/0!</v>
      </c>
      <c r="C7" s="43" t="e">
        <f>('Income Statement'!C25+'Income Statement'!C27+'Income Statement'!C21)/'Income Statement'!C31</f>
        <v>#DIV/0!</v>
      </c>
    </row>
    <row r="8" spans="1:3" x14ac:dyDescent="0.2">
      <c r="A8" s="47"/>
      <c r="B8" s="43"/>
      <c r="C8" s="48"/>
    </row>
    <row r="9" spans="1:3" x14ac:dyDescent="0.2">
      <c r="A9" s="47" t="s">
        <v>39</v>
      </c>
      <c r="B9" s="43"/>
      <c r="C9" s="48"/>
    </row>
    <row r="10" spans="1:3" x14ac:dyDescent="0.2">
      <c r="A10" s="47" t="s">
        <v>140</v>
      </c>
      <c r="B10" s="43" t="e">
        <f>'Balance Sheet'!B6/'Balance Sheet'!B20</f>
        <v>#DIV/0!</v>
      </c>
      <c r="C10" s="43" t="e">
        <f>'Balance Sheet'!C6/'Balance Sheet'!C20</f>
        <v>#DIV/0!</v>
      </c>
    </row>
    <row r="11" spans="1:3" x14ac:dyDescent="0.2">
      <c r="A11" s="47" t="s">
        <v>133</v>
      </c>
      <c r="B11" s="43" t="e">
        <f>('Balance Sheet'!B6-'Balance Sheet'!B8)/'Balance Sheet'!B20</f>
        <v>#DIV/0!</v>
      </c>
      <c r="C11" s="43" t="e">
        <f>('Balance Sheet'!C6-'Balance Sheet'!C8)/'Balance Sheet'!C20</f>
        <v>#DIV/0!</v>
      </c>
    </row>
    <row r="12" spans="1:3" x14ac:dyDescent="0.2">
      <c r="A12" s="47" t="s">
        <v>130</v>
      </c>
      <c r="B12" s="43" t="e">
        <f>'Balance Sheet'!B7/'Balance Sheet'!B20</f>
        <v>#DIV/0!</v>
      </c>
      <c r="C12" s="43" t="e">
        <f>'Balance Sheet'!C7/'Balance Sheet'!C20</f>
        <v>#DIV/0!</v>
      </c>
    </row>
    <row r="13" spans="1:3" x14ac:dyDescent="0.2">
      <c r="A13" s="47"/>
      <c r="B13" s="43"/>
      <c r="C13" s="48"/>
    </row>
    <row r="14" spans="1:3" x14ac:dyDescent="0.2">
      <c r="A14" s="47" t="s">
        <v>40</v>
      </c>
      <c r="B14" s="43"/>
      <c r="C14" s="48"/>
    </row>
    <row r="15" spans="1:3" x14ac:dyDescent="0.2">
      <c r="A15" s="47" t="s">
        <v>134</v>
      </c>
      <c r="B15" s="43" t="e">
        <f>'Income Statement'!B37/'Income Statement'!B11*100</f>
        <v>#DIV/0!</v>
      </c>
      <c r="C15" s="43" t="e">
        <f>'Income Statement'!C37/'Income Statement'!C11*100</f>
        <v>#DIV/0!</v>
      </c>
    </row>
    <row r="16" spans="1:3" x14ac:dyDescent="0.2">
      <c r="A16" s="47" t="s">
        <v>131</v>
      </c>
      <c r="B16" s="43" t="e">
        <f>'Income Statement'!B37/'Balance Sheet'!B30*100</f>
        <v>#DIV/0!</v>
      </c>
      <c r="C16" s="43" t="e">
        <f>'Income Statement'!C37/'Balance Sheet'!C30*100</f>
        <v>#DIV/0!</v>
      </c>
    </row>
    <row r="17" spans="1:3" x14ac:dyDescent="0.2">
      <c r="A17" s="47" t="s">
        <v>136</v>
      </c>
      <c r="B17" s="43" t="e">
        <f>'Income Statement'!B13/'Income Statement'!B11*100</f>
        <v>#DIV/0!</v>
      </c>
      <c r="C17" s="43" t="e">
        <f>'Income Statement'!C13/'Income Statement'!C11*100</f>
        <v>#DIV/0!</v>
      </c>
    </row>
    <row r="18" spans="1:3" x14ac:dyDescent="0.2">
      <c r="A18" s="47" t="s">
        <v>135</v>
      </c>
      <c r="B18" s="43" t="e">
        <f>'Income Statement'!B25/'Income Statement'!B11*100</f>
        <v>#DIV/0!</v>
      </c>
      <c r="C18" s="43" t="e">
        <f>'Income Statement'!C25/'Income Statement'!C11*100</f>
        <v>#DIV/0!</v>
      </c>
    </row>
    <row r="19" spans="1:3" x14ac:dyDescent="0.2">
      <c r="A19" s="47" t="s">
        <v>132</v>
      </c>
      <c r="B19" s="43" t="e">
        <f>'Income Statement'!B37/'Balance Sheet'!B4*100</f>
        <v>#DIV/0!</v>
      </c>
      <c r="C19" s="43" t="e">
        <f>'Income Statement'!C37/'Balance Sheet'!C4*100</f>
        <v>#DIV/0!</v>
      </c>
    </row>
    <row r="20" spans="1:3" x14ac:dyDescent="0.2">
      <c r="A20" s="47"/>
      <c r="B20" s="43"/>
      <c r="C20" s="48"/>
    </row>
    <row r="21" spans="1:3" x14ac:dyDescent="0.2">
      <c r="A21" s="47" t="s">
        <v>41</v>
      </c>
      <c r="B21" s="43"/>
      <c r="C21" s="48"/>
    </row>
    <row r="22" spans="1:3" x14ac:dyDescent="0.2">
      <c r="A22" s="47" t="s">
        <v>139</v>
      </c>
      <c r="B22" s="50" t="e">
        <f>365/('Income Statement'!B11/'Balance Sheet'!B9)</f>
        <v>#DIV/0!</v>
      </c>
      <c r="C22" s="50" t="e">
        <f>365/('Income Statement'!C11/'Balance Sheet'!C9)</f>
        <v>#DIV/0!</v>
      </c>
    </row>
    <row r="23" spans="1:3" x14ac:dyDescent="0.2">
      <c r="A23" s="47" t="s">
        <v>137</v>
      </c>
      <c r="B23" s="50" t="e">
        <f>365/('Income Statement'!B11/'Balance Sheet'!B4)</f>
        <v>#DIV/0!</v>
      </c>
      <c r="C23" s="50" t="e">
        <f>365/('Income Statement'!C11/'Balance Sheet'!C4)</f>
        <v>#DIV/0!</v>
      </c>
    </row>
    <row r="24" spans="1:3" ht="17" thickBot="1" x14ac:dyDescent="0.25">
      <c r="A24" s="49" t="s">
        <v>138</v>
      </c>
      <c r="B24" s="51" t="e">
        <f>365/('Income Statement'!B12/'Balance Sheet'!B8)</f>
        <v>#DIV/0!</v>
      </c>
      <c r="C24" s="51" t="e">
        <f>365/('Income Statement'!C12/'Balance Sheet'!C8)</f>
        <v>#DIV/0!</v>
      </c>
    </row>
    <row r="25" spans="1:3" x14ac:dyDescent="0.2">
      <c r="C25" s="3"/>
    </row>
    <row r="26" spans="1:3" x14ac:dyDescent="0.2">
      <c r="C26" s="3"/>
    </row>
  </sheetData>
  <sheetProtection algorithmName="SHA-512" hashValue="IEumd2CGxsBGMj4QxIKDi8BhGQE4sLv4a9aIsF3Sp3seTQcs+4DKiOYqs5ezlWpT8LvW31qU/xoO1iWoEDf/cw==" saltValue="TVH82wUsoS3lhjxiAUTgI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83"/>
  <sheetViews>
    <sheetView topLeftCell="A45" workbookViewId="0">
      <selection activeCell="C89" sqref="C89"/>
    </sheetView>
  </sheetViews>
  <sheetFormatPr baseColWidth="10" defaultColWidth="11" defaultRowHeight="16" x14ac:dyDescent="0.2"/>
  <cols>
    <col min="1" max="1" width="28.83203125" customWidth="1"/>
  </cols>
  <sheetData>
    <row r="1" spans="1:2" x14ac:dyDescent="0.2">
      <c r="A1" t="s">
        <v>128</v>
      </c>
      <c r="B1" t="s">
        <v>129</v>
      </c>
    </row>
    <row r="2" spans="1:2" x14ac:dyDescent="0.2">
      <c r="A2" t="s">
        <v>42</v>
      </c>
      <c r="B2" s="11" t="s">
        <v>0</v>
      </c>
    </row>
    <row r="3" spans="1:2" x14ac:dyDescent="0.2">
      <c r="A3" t="s">
        <v>43</v>
      </c>
      <c r="B3" s="10" t="s">
        <v>44</v>
      </c>
    </row>
    <row r="4" spans="1:2" x14ac:dyDescent="0.2">
      <c r="A4" t="s">
        <v>45</v>
      </c>
      <c r="B4" s="9" t="s">
        <v>46</v>
      </c>
    </row>
    <row r="5" spans="1:2" x14ac:dyDescent="0.2">
      <c r="A5" t="s">
        <v>47</v>
      </c>
      <c r="B5" s="12" t="s">
        <v>48</v>
      </c>
    </row>
    <row r="6" spans="1:2" x14ac:dyDescent="0.2">
      <c r="A6" t="s">
        <v>49</v>
      </c>
      <c r="B6" t="s">
        <v>50</v>
      </c>
    </row>
    <row r="7" spans="1:2" x14ac:dyDescent="0.2">
      <c r="A7" t="s">
        <v>51</v>
      </c>
      <c r="B7" t="s">
        <v>52</v>
      </c>
    </row>
    <row r="8" spans="1:2" x14ac:dyDescent="0.2">
      <c r="A8" t="s">
        <v>53</v>
      </c>
    </row>
    <row r="9" spans="1:2" x14ac:dyDescent="0.2">
      <c r="A9" t="s">
        <v>54</v>
      </c>
    </row>
    <row r="10" spans="1:2" x14ac:dyDescent="0.2">
      <c r="A10" t="s">
        <v>55</v>
      </c>
    </row>
    <row r="11" spans="1:2" x14ac:dyDescent="0.2">
      <c r="A11" t="s">
        <v>56</v>
      </c>
    </row>
    <row r="12" spans="1:2" x14ac:dyDescent="0.2">
      <c r="A12" t="s">
        <v>57</v>
      </c>
    </row>
    <row r="13" spans="1:2" x14ac:dyDescent="0.2">
      <c r="A13" t="s">
        <v>58</v>
      </c>
    </row>
    <row r="14" spans="1:2" x14ac:dyDescent="0.2">
      <c r="A14" t="s">
        <v>59</v>
      </c>
    </row>
    <row r="15" spans="1:2" x14ac:dyDescent="0.2">
      <c r="A15" t="s">
        <v>60</v>
      </c>
    </row>
    <row r="16" spans="1:2" x14ac:dyDescent="0.2">
      <c r="A16" t="s">
        <v>61</v>
      </c>
    </row>
    <row r="17" spans="1:1" x14ac:dyDescent="0.2">
      <c r="A17" t="s">
        <v>62</v>
      </c>
    </row>
    <row r="18" spans="1:1" x14ac:dyDescent="0.2">
      <c r="A18" t="s">
        <v>63</v>
      </c>
    </row>
    <row r="19" spans="1:1" x14ac:dyDescent="0.2">
      <c r="A19" t="s">
        <v>64</v>
      </c>
    </row>
    <row r="20" spans="1:1" x14ac:dyDescent="0.2">
      <c r="A20" t="s">
        <v>65</v>
      </c>
    </row>
    <row r="21" spans="1:1" x14ac:dyDescent="0.2">
      <c r="A21" t="s">
        <v>66</v>
      </c>
    </row>
    <row r="22" spans="1:1" x14ac:dyDescent="0.2">
      <c r="A22" t="s">
        <v>67</v>
      </c>
    </row>
    <row r="23" spans="1:1" x14ac:dyDescent="0.2">
      <c r="A23" t="s">
        <v>68</v>
      </c>
    </row>
    <row r="24" spans="1:1" x14ac:dyDescent="0.2">
      <c r="A24" t="s">
        <v>69</v>
      </c>
    </row>
    <row r="25" spans="1:1" x14ac:dyDescent="0.2">
      <c r="A25" t="s">
        <v>70</v>
      </c>
    </row>
    <row r="26" spans="1:1" x14ac:dyDescent="0.2">
      <c r="A26" t="s">
        <v>71</v>
      </c>
    </row>
    <row r="27" spans="1:1" x14ac:dyDescent="0.2">
      <c r="A27" t="s">
        <v>72</v>
      </c>
    </row>
    <row r="28" spans="1:1" x14ac:dyDescent="0.2">
      <c r="A28" t="s">
        <v>73</v>
      </c>
    </row>
    <row r="29" spans="1:1" x14ac:dyDescent="0.2">
      <c r="A29" t="s">
        <v>74</v>
      </c>
    </row>
    <row r="30" spans="1:1" x14ac:dyDescent="0.2">
      <c r="A30" t="s">
        <v>75</v>
      </c>
    </row>
    <row r="31" spans="1:1" x14ac:dyDescent="0.2">
      <c r="A31" t="s">
        <v>76</v>
      </c>
    </row>
    <row r="32" spans="1:1" x14ac:dyDescent="0.2">
      <c r="A32" t="s">
        <v>77</v>
      </c>
    </row>
    <row r="33" spans="1:1" x14ac:dyDescent="0.2">
      <c r="A33" t="s">
        <v>78</v>
      </c>
    </row>
    <row r="34" spans="1:1" x14ac:dyDescent="0.2">
      <c r="A34" t="s">
        <v>79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82</v>
      </c>
    </row>
    <row r="38" spans="1:1" x14ac:dyDescent="0.2">
      <c r="A38" t="s">
        <v>83</v>
      </c>
    </row>
    <row r="39" spans="1:1" x14ac:dyDescent="0.2">
      <c r="A39" t="s">
        <v>84</v>
      </c>
    </row>
    <row r="40" spans="1:1" x14ac:dyDescent="0.2">
      <c r="A40" t="s">
        <v>85</v>
      </c>
    </row>
    <row r="41" spans="1:1" x14ac:dyDescent="0.2">
      <c r="A41" t="s">
        <v>86</v>
      </c>
    </row>
    <row r="42" spans="1:1" x14ac:dyDescent="0.2">
      <c r="A42" t="s">
        <v>87</v>
      </c>
    </row>
    <row r="43" spans="1:1" x14ac:dyDescent="0.2">
      <c r="A43" t="s">
        <v>88</v>
      </c>
    </row>
    <row r="44" spans="1:1" x14ac:dyDescent="0.2">
      <c r="A44" t="s">
        <v>89</v>
      </c>
    </row>
    <row r="45" spans="1:1" x14ac:dyDescent="0.2">
      <c r="A45" t="s">
        <v>90</v>
      </c>
    </row>
    <row r="46" spans="1:1" x14ac:dyDescent="0.2">
      <c r="A46" t="s">
        <v>91</v>
      </c>
    </row>
    <row r="47" spans="1:1" x14ac:dyDescent="0.2">
      <c r="A47" t="s">
        <v>92</v>
      </c>
    </row>
    <row r="48" spans="1:1" x14ac:dyDescent="0.2">
      <c r="A48" t="s">
        <v>93</v>
      </c>
    </row>
    <row r="49" spans="1:1" x14ac:dyDescent="0.2">
      <c r="A49" t="s">
        <v>94</v>
      </c>
    </row>
    <row r="50" spans="1:1" x14ac:dyDescent="0.2">
      <c r="A50" t="s">
        <v>95</v>
      </c>
    </row>
    <row r="51" spans="1:1" x14ac:dyDescent="0.2">
      <c r="A51" t="s">
        <v>96</v>
      </c>
    </row>
    <row r="52" spans="1:1" x14ac:dyDescent="0.2">
      <c r="A52" t="s">
        <v>97</v>
      </c>
    </row>
    <row r="53" spans="1:1" x14ac:dyDescent="0.2">
      <c r="A53" t="s">
        <v>98</v>
      </c>
    </row>
    <row r="54" spans="1:1" x14ac:dyDescent="0.2">
      <c r="A54" t="s">
        <v>99</v>
      </c>
    </row>
    <row r="55" spans="1:1" x14ac:dyDescent="0.2">
      <c r="A55" t="s">
        <v>100</v>
      </c>
    </row>
    <row r="56" spans="1:1" x14ac:dyDescent="0.2">
      <c r="A56" t="s">
        <v>101</v>
      </c>
    </row>
    <row r="57" spans="1:1" x14ac:dyDescent="0.2">
      <c r="A57" t="s">
        <v>102</v>
      </c>
    </row>
    <row r="58" spans="1:1" x14ac:dyDescent="0.2">
      <c r="A58" t="s">
        <v>103</v>
      </c>
    </row>
    <row r="59" spans="1:1" x14ac:dyDescent="0.2">
      <c r="A59" t="s">
        <v>104</v>
      </c>
    </row>
    <row r="60" spans="1:1" x14ac:dyDescent="0.2">
      <c r="A60" t="s">
        <v>105</v>
      </c>
    </row>
    <row r="61" spans="1:1" x14ac:dyDescent="0.2">
      <c r="A61" t="s">
        <v>106</v>
      </c>
    </row>
    <row r="62" spans="1:1" x14ac:dyDescent="0.2">
      <c r="A62" t="s">
        <v>107</v>
      </c>
    </row>
    <row r="63" spans="1:1" x14ac:dyDescent="0.2">
      <c r="A63" t="s">
        <v>108</v>
      </c>
    </row>
    <row r="64" spans="1:1" x14ac:dyDescent="0.2">
      <c r="A64" t="s">
        <v>109</v>
      </c>
    </row>
    <row r="65" spans="1:1" x14ac:dyDescent="0.2">
      <c r="A65" t="s">
        <v>110</v>
      </c>
    </row>
    <row r="66" spans="1:1" x14ac:dyDescent="0.2">
      <c r="A66" t="s">
        <v>111</v>
      </c>
    </row>
    <row r="67" spans="1:1" x14ac:dyDescent="0.2">
      <c r="A67" t="s">
        <v>112</v>
      </c>
    </row>
    <row r="68" spans="1:1" x14ac:dyDescent="0.2">
      <c r="A68" t="s">
        <v>113</v>
      </c>
    </row>
    <row r="69" spans="1:1" x14ac:dyDescent="0.2">
      <c r="A69" t="s">
        <v>114</v>
      </c>
    </row>
    <row r="70" spans="1:1" x14ac:dyDescent="0.2">
      <c r="A70" t="s">
        <v>115</v>
      </c>
    </row>
    <row r="71" spans="1:1" x14ac:dyDescent="0.2">
      <c r="A71" t="s">
        <v>116</v>
      </c>
    </row>
    <row r="72" spans="1:1" x14ac:dyDescent="0.2">
      <c r="A72" t="s">
        <v>117</v>
      </c>
    </row>
    <row r="73" spans="1:1" x14ac:dyDescent="0.2">
      <c r="A73" t="s">
        <v>118</v>
      </c>
    </row>
    <row r="74" spans="1:1" x14ac:dyDescent="0.2">
      <c r="A74" t="s">
        <v>119</v>
      </c>
    </row>
    <row r="75" spans="1:1" x14ac:dyDescent="0.2">
      <c r="A75" t="s">
        <v>120</v>
      </c>
    </row>
    <row r="76" spans="1:1" x14ac:dyDescent="0.2">
      <c r="A76" t="s">
        <v>121</v>
      </c>
    </row>
    <row r="77" spans="1:1" x14ac:dyDescent="0.2">
      <c r="A77" t="s">
        <v>122</v>
      </c>
    </row>
    <row r="78" spans="1:1" x14ac:dyDescent="0.2">
      <c r="A78" t="s">
        <v>123</v>
      </c>
    </row>
    <row r="79" spans="1:1" x14ac:dyDescent="0.2">
      <c r="A79" t="s">
        <v>1</v>
      </c>
    </row>
    <row r="80" spans="1:1" x14ac:dyDescent="0.2">
      <c r="A80" t="s">
        <v>124</v>
      </c>
    </row>
    <row r="81" spans="1:1" x14ac:dyDescent="0.2">
      <c r="A81" t="s">
        <v>125</v>
      </c>
    </row>
    <row r="82" spans="1:1" x14ac:dyDescent="0.2">
      <c r="A82" t="s">
        <v>126</v>
      </c>
    </row>
    <row r="83" spans="1:1" x14ac:dyDescent="0.2">
      <c r="A83" t="s">
        <v>127</v>
      </c>
    </row>
  </sheetData>
  <sheetProtection algorithmName="SHA-512" hashValue="CcCjFRtUZS0NYr81rAhzWIZvHmvOyuObB6PXU+4xziRIfwRiTPPTvDHKEmRRauvHVVI/T3Jf5HWO0EbZjPUTAg==" saltValue="boaSamfJb8EZ+oeChjWUi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_Ratios</vt:lpstr>
      <vt:lpstr>DropDownList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beverley wingfield</dc:creator>
  <cp:keywords/>
  <dc:description/>
  <cp:lastModifiedBy>beverley wingfield</cp:lastModifiedBy>
  <cp:revision/>
  <dcterms:created xsi:type="dcterms:W3CDTF">2022-05-28T16:51:43Z</dcterms:created>
  <dcterms:modified xsi:type="dcterms:W3CDTF">2022-09-03T10:19:17Z</dcterms:modified>
  <cp:category/>
  <cp:contentStatus/>
</cp:coreProperties>
</file>