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nyara\"/>
    </mc:Choice>
  </mc:AlternateContent>
  <xr:revisionPtr revIDLastSave="0" documentId="13_ncr:1_{E727DBCE-B66E-4F39-BC7A-5FC00424E05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es_550311_02_05_20_new" sheetId="1" r:id="rId1"/>
    <sheet name="Sample" sheetId="2" r:id="rId2"/>
    <sheet name="Range" sheetId="3" r:id="rId3"/>
    <sheet name="St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0" i="4" l="1"/>
  <c r="Z50" i="4"/>
  <c r="AB50" i="4"/>
  <c r="AD50" i="4"/>
  <c r="AF50" i="4"/>
  <c r="AH50" i="4"/>
  <c r="AJ50" i="4"/>
  <c r="AL50" i="4"/>
  <c r="AN50" i="4"/>
  <c r="AP50" i="4"/>
  <c r="AR50" i="4"/>
  <c r="AT50" i="4"/>
  <c r="AV50" i="4"/>
  <c r="AX50" i="4"/>
  <c r="AZ50" i="4"/>
  <c r="BB50" i="4"/>
  <c r="BD50" i="4"/>
  <c r="BF50" i="4"/>
  <c r="BH50" i="4"/>
  <c r="BJ50" i="4"/>
  <c r="BL50" i="4"/>
  <c r="BN50" i="4"/>
  <c r="BP50" i="4"/>
  <c r="BR50" i="4"/>
  <c r="V50" i="4"/>
  <c r="T41" i="4"/>
  <c r="T38" i="4"/>
  <c r="T35" i="4"/>
  <c r="V41" i="4"/>
  <c r="X41" i="4"/>
  <c r="Z41" i="4"/>
  <c r="AB41" i="4"/>
  <c r="AD41" i="4"/>
  <c r="AF41" i="4"/>
  <c r="AH41" i="4"/>
  <c r="AJ41" i="4"/>
  <c r="AL41" i="4"/>
  <c r="AN41" i="4"/>
  <c r="AP41" i="4"/>
  <c r="AR41" i="4"/>
  <c r="AT41" i="4"/>
  <c r="AV41" i="4"/>
  <c r="AX41" i="4"/>
  <c r="AZ41" i="4"/>
  <c r="BB41" i="4"/>
  <c r="BD41" i="4"/>
  <c r="BF41" i="4"/>
  <c r="BH41" i="4"/>
  <c r="BJ41" i="4"/>
  <c r="BL41" i="4"/>
  <c r="BN41" i="4"/>
  <c r="BP41" i="4"/>
  <c r="BR41" i="4"/>
  <c r="V38" i="4"/>
  <c r="X38" i="4"/>
  <c r="Z38" i="4"/>
  <c r="AB38" i="4"/>
  <c r="AD38" i="4"/>
  <c r="AF38" i="4"/>
  <c r="AH38" i="4"/>
  <c r="AJ38" i="4"/>
  <c r="AL38" i="4"/>
  <c r="AN38" i="4"/>
  <c r="AP38" i="4"/>
  <c r="AR38" i="4"/>
  <c r="AT38" i="4"/>
  <c r="AV38" i="4"/>
  <c r="AX38" i="4"/>
  <c r="AZ38" i="4"/>
  <c r="BB38" i="4"/>
  <c r="BD38" i="4"/>
  <c r="BF38" i="4"/>
  <c r="BH38" i="4"/>
  <c r="BJ38" i="4"/>
  <c r="BL38" i="4"/>
  <c r="BN38" i="4"/>
  <c r="BP38" i="4"/>
  <c r="BR38" i="4"/>
  <c r="V39" i="4"/>
  <c r="X39" i="4"/>
  <c r="Z39" i="4"/>
  <c r="AB39" i="4"/>
  <c r="AD39" i="4"/>
  <c r="AF39" i="4"/>
  <c r="AH39" i="4"/>
  <c r="AJ39" i="4"/>
  <c r="AL39" i="4"/>
  <c r="AN39" i="4"/>
  <c r="AP39" i="4"/>
  <c r="AR39" i="4"/>
  <c r="AT39" i="4"/>
  <c r="AV39" i="4"/>
  <c r="AX39" i="4"/>
  <c r="AZ39" i="4"/>
  <c r="BB39" i="4"/>
  <c r="BD39" i="4"/>
  <c r="BF39" i="4"/>
  <c r="BH39" i="4"/>
  <c r="BJ39" i="4"/>
  <c r="BL39" i="4"/>
  <c r="BN39" i="4"/>
  <c r="BP39" i="4"/>
  <c r="BR39" i="4"/>
  <c r="V40" i="4"/>
  <c r="X40" i="4"/>
  <c r="Z40" i="4"/>
  <c r="AB40" i="4"/>
  <c r="AD40" i="4"/>
  <c r="AF40" i="4"/>
  <c r="AH40" i="4"/>
  <c r="AJ40" i="4"/>
  <c r="AL40" i="4"/>
  <c r="AN40" i="4"/>
  <c r="AP40" i="4"/>
  <c r="AR40" i="4"/>
  <c r="AT40" i="4"/>
  <c r="AV40" i="4"/>
  <c r="AX40" i="4"/>
  <c r="AZ40" i="4"/>
  <c r="BB40" i="4"/>
  <c r="BD40" i="4"/>
  <c r="BF40" i="4"/>
  <c r="BH40" i="4"/>
  <c r="BJ40" i="4"/>
  <c r="BL40" i="4"/>
  <c r="BN40" i="4"/>
  <c r="BP40" i="4"/>
  <c r="BR40" i="4"/>
  <c r="T39" i="4"/>
  <c r="T40" i="4"/>
  <c r="V33" i="4"/>
  <c r="V36" i="4" s="1"/>
  <c r="X33" i="4"/>
  <c r="X36" i="4" s="1"/>
  <c r="Z33" i="4"/>
  <c r="Z36" i="4" s="1"/>
  <c r="AB33" i="4"/>
  <c r="AD33" i="4"/>
  <c r="AF33" i="4"/>
  <c r="AF36" i="4" s="1"/>
  <c r="AH33" i="4"/>
  <c r="AJ33" i="4"/>
  <c r="AL33" i="4"/>
  <c r="AL36" i="4" s="1"/>
  <c r="AN33" i="4"/>
  <c r="AN36" i="4" s="1"/>
  <c r="AP33" i="4"/>
  <c r="AP36" i="4" s="1"/>
  <c r="AR33" i="4"/>
  <c r="AT33" i="4"/>
  <c r="AT36" i="4" s="1"/>
  <c r="AV33" i="4"/>
  <c r="AV45" i="4" s="1"/>
  <c r="AX33" i="4"/>
  <c r="AX36" i="4" s="1"/>
  <c r="AZ33" i="4"/>
  <c r="BB33" i="4"/>
  <c r="BB36" i="4" s="1"/>
  <c r="BD33" i="4"/>
  <c r="BD36" i="4" s="1"/>
  <c r="BF33" i="4"/>
  <c r="BF36" i="4" s="1"/>
  <c r="BH33" i="4"/>
  <c r="BJ33" i="4"/>
  <c r="BL33" i="4"/>
  <c r="BL36" i="4" s="1"/>
  <c r="BN33" i="4"/>
  <c r="BP33" i="4"/>
  <c r="BR33" i="4"/>
  <c r="BR36" i="4" s="1"/>
  <c r="T33" i="4"/>
  <c r="T36" i="4" s="1"/>
  <c r="V35" i="4"/>
  <c r="X35" i="4"/>
  <c r="Z35" i="4"/>
  <c r="AB35" i="4"/>
  <c r="AD35" i="4"/>
  <c r="AF35" i="4"/>
  <c r="AH35" i="4"/>
  <c r="AJ35" i="4"/>
  <c r="AL35" i="4"/>
  <c r="AN35" i="4"/>
  <c r="AP35" i="4"/>
  <c r="AR35" i="4"/>
  <c r="AT35" i="4"/>
  <c r="AV35" i="4"/>
  <c r="AX35" i="4"/>
  <c r="AZ35" i="4"/>
  <c r="BB35" i="4"/>
  <c r="BD35" i="4"/>
  <c r="BF35" i="4"/>
  <c r="BH35" i="4"/>
  <c r="BJ35" i="4"/>
  <c r="BL35" i="4"/>
  <c r="BN35" i="4"/>
  <c r="BP35" i="4"/>
  <c r="BR35" i="4"/>
  <c r="BP47" i="4" l="1"/>
  <c r="BH47" i="4"/>
  <c r="AZ47" i="4"/>
  <c r="AR47" i="4"/>
  <c r="AJ47" i="4"/>
  <c r="AB47" i="4"/>
  <c r="BJ46" i="4"/>
  <c r="AD46" i="4"/>
  <c r="BN44" i="4"/>
  <c r="AH44" i="4"/>
  <c r="AV36" i="4"/>
  <c r="BJ36" i="4"/>
  <c r="AD36" i="4"/>
  <c r="BP36" i="4"/>
  <c r="BH36" i="4"/>
  <c r="AZ36" i="4"/>
  <c r="AR36" i="4"/>
  <c r="AJ36" i="4"/>
  <c r="AB36" i="4"/>
  <c r="BN36" i="4"/>
  <c r="AH36" i="4"/>
  <c r="BD45" i="4"/>
  <c r="T45" i="4"/>
  <c r="BR44" i="4"/>
  <c r="BJ44" i="4"/>
  <c r="BB44" i="4"/>
  <c r="AT44" i="4"/>
  <c r="AL44" i="4"/>
  <c r="AD44" i="4"/>
  <c r="V44" i="4"/>
  <c r="BR46" i="4"/>
  <c r="AL46" i="4"/>
  <c r="AN45" i="4"/>
  <c r="AF45" i="4"/>
  <c r="X45" i="4"/>
  <c r="AP44" i="4"/>
  <c r="T44" i="4"/>
  <c r="BB46" i="4"/>
  <c r="AT46" i="4"/>
  <c r="V46" i="4"/>
  <c r="BL45" i="4"/>
  <c r="BF44" i="4"/>
  <c r="AX44" i="4"/>
  <c r="Z44" i="4"/>
  <c r="T46" i="4"/>
  <c r="BR45" i="4"/>
  <c r="BJ45" i="4"/>
  <c r="BB45" i="4"/>
  <c r="AT45" i="4"/>
  <c r="AL45" i="4"/>
  <c r="AD45" i="4"/>
  <c r="V45" i="4"/>
  <c r="BL44" i="4"/>
  <c r="BD44" i="4"/>
  <c r="AV44" i="4"/>
  <c r="AN44" i="4"/>
  <c r="AF44" i="4"/>
  <c r="X44" i="4"/>
  <c r="BN47" i="4"/>
  <c r="BF47" i="4"/>
  <c r="AX47" i="4"/>
  <c r="AP47" i="4"/>
  <c r="AH47" i="4"/>
  <c r="Z47" i="4"/>
  <c r="BH46" i="4"/>
  <c r="AJ46" i="4"/>
  <c r="AX46" i="4"/>
  <c r="Z46" i="4"/>
  <c r="BH45" i="4"/>
  <c r="AR45" i="4"/>
  <c r="AJ45" i="4"/>
  <c r="AB45" i="4"/>
  <c r="BL47" i="4"/>
  <c r="BD47" i="4"/>
  <c r="AV47" i="4"/>
  <c r="AN47" i="4"/>
  <c r="AF47" i="4"/>
  <c r="X47" i="4"/>
  <c r="AZ46" i="4"/>
  <c r="AR46" i="4"/>
  <c r="BN46" i="4"/>
  <c r="AP46" i="4"/>
  <c r="BP45" i="4"/>
  <c r="BL46" i="4"/>
  <c r="BD46" i="4"/>
  <c r="AV46" i="4"/>
  <c r="AN46" i="4"/>
  <c r="AF46" i="4"/>
  <c r="X46" i="4"/>
  <c r="BN45" i="4"/>
  <c r="BF45" i="4"/>
  <c r="AX45" i="4"/>
  <c r="AP45" i="4"/>
  <c r="AH45" i="4"/>
  <c r="Z45" i="4"/>
  <c r="BP44" i="4"/>
  <c r="BH44" i="4"/>
  <c r="AZ44" i="4"/>
  <c r="AR44" i="4"/>
  <c r="AJ44" i="4"/>
  <c r="AB44" i="4"/>
  <c r="BP46" i="4"/>
  <c r="AB46" i="4"/>
  <c r="BF46" i="4"/>
  <c r="AH46" i="4"/>
  <c r="AZ45" i="4"/>
  <c r="BR47" i="4"/>
  <c r="BJ47" i="4"/>
  <c r="BB47" i="4"/>
  <c r="AT47" i="4"/>
  <c r="AL47" i="4"/>
  <c r="AD47" i="4"/>
  <c r="V47" i="4"/>
  <c r="T47" i="4"/>
  <c r="T43" i="1" l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BP43" i="1"/>
  <c r="BR43" i="1"/>
  <c r="T44" i="1"/>
  <c r="T45" i="1"/>
  <c r="T5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T52" i="1"/>
  <c r="U49" i="1"/>
  <c r="W49" i="1"/>
  <c r="X49" i="1"/>
  <c r="Y49" i="1"/>
  <c r="AA49" i="1"/>
  <c r="AC49" i="1"/>
  <c r="AE49" i="1"/>
  <c r="AF49" i="1"/>
  <c r="AG49" i="1"/>
  <c r="AI49" i="1"/>
  <c r="AK49" i="1"/>
  <c r="AM49" i="1"/>
  <c r="AN49" i="1"/>
  <c r="AO49" i="1"/>
  <c r="AQ49" i="1"/>
  <c r="AS49" i="1"/>
  <c r="AU49" i="1"/>
  <c r="AV49" i="1"/>
  <c r="AW49" i="1"/>
  <c r="AY49" i="1"/>
  <c r="BA49" i="1"/>
  <c r="BC49" i="1"/>
  <c r="BD49" i="1"/>
  <c r="BE49" i="1"/>
  <c r="BG49" i="1"/>
  <c r="BI49" i="1"/>
  <c r="BK49" i="1"/>
  <c r="BL49" i="1"/>
  <c r="BM49" i="1"/>
  <c r="BO49" i="1"/>
  <c r="BQ49" i="1"/>
  <c r="V50" i="1"/>
  <c r="X50" i="1"/>
  <c r="Z50" i="1"/>
  <c r="AB50" i="1"/>
  <c r="AD50" i="1"/>
  <c r="AF50" i="1"/>
  <c r="AH50" i="1"/>
  <c r="AJ50" i="1"/>
  <c r="AL50" i="1"/>
  <c r="AN50" i="1"/>
  <c r="AP50" i="1"/>
  <c r="AR50" i="1"/>
  <c r="AT50" i="1"/>
  <c r="AV50" i="1"/>
  <c r="AX50" i="1"/>
  <c r="AZ50" i="1"/>
  <c r="BB50" i="1"/>
  <c r="BD50" i="1"/>
  <c r="BF50" i="1"/>
  <c r="BH50" i="1"/>
  <c r="BJ50" i="1"/>
  <c r="BL50" i="1"/>
  <c r="BN50" i="1"/>
  <c r="BP50" i="1"/>
  <c r="BR50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AX46" i="1"/>
  <c r="AZ46" i="1"/>
  <c r="BB46" i="1"/>
  <c r="BD46" i="1"/>
  <c r="BF46" i="1"/>
  <c r="BH46" i="1"/>
  <c r="BJ46" i="1"/>
  <c r="BL46" i="1"/>
  <c r="BN46" i="1"/>
  <c r="BP46" i="1"/>
  <c r="BR46" i="1"/>
  <c r="V47" i="1"/>
  <c r="X47" i="1"/>
  <c r="Z47" i="1"/>
  <c r="AB47" i="1"/>
  <c r="AB49" i="1" s="1"/>
  <c r="AD47" i="1"/>
  <c r="AF47" i="1"/>
  <c r="AH47" i="1"/>
  <c r="AJ47" i="1"/>
  <c r="AJ49" i="1" s="1"/>
  <c r="AL47" i="1"/>
  <c r="AN47" i="1"/>
  <c r="AP47" i="1"/>
  <c r="AR47" i="1"/>
  <c r="AR49" i="1" s="1"/>
  <c r="AT47" i="1"/>
  <c r="AV47" i="1"/>
  <c r="AX47" i="1"/>
  <c r="AZ47" i="1"/>
  <c r="AZ49" i="1" s="1"/>
  <c r="BB47" i="1"/>
  <c r="BD47" i="1"/>
  <c r="BF47" i="1"/>
  <c r="BH47" i="1"/>
  <c r="BH49" i="1" s="1"/>
  <c r="BJ47" i="1"/>
  <c r="BL47" i="1"/>
  <c r="BN47" i="1"/>
  <c r="BP47" i="1"/>
  <c r="BP49" i="1" s="1"/>
  <c r="BR47" i="1"/>
  <c r="T47" i="1"/>
  <c r="T46" i="1"/>
  <c r="T49" i="1" s="1"/>
  <c r="V45" i="1"/>
  <c r="V49" i="1" s="1"/>
  <c r="X45" i="1"/>
  <c r="Z45" i="1"/>
  <c r="Z49" i="1" s="1"/>
  <c r="AB45" i="1"/>
  <c r="AD45" i="1"/>
  <c r="AD49" i="1" s="1"/>
  <c r="AF45" i="1"/>
  <c r="AH45" i="1"/>
  <c r="AH49" i="1" s="1"/>
  <c r="AJ45" i="1"/>
  <c r="AL45" i="1"/>
  <c r="AL49" i="1" s="1"/>
  <c r="AN45" i="1"/>
  <c r="AP45" i="1"/>
  <c r="AP49" i="1" s="1"/>
  <c r="AR45" i="1"/>
  <c r="AT45" i="1"/>
  <c r="AT49" i="1" s="1"/>
  <c r="AV45" i="1"/>
  <c r="AX45" i="1"/>
  <c r="AX49" i="1" s="1"/>
  <c r="AZ45" i="1"/>
  <c r="BB45" i="1"/>
  <c r="BB49" i="1" s="1"/>
  <c r="BD45" i="1"/>
  <c r="BF45" i="1"/>
  <c r="BF49" i="1" s="1"/>
  <c r="BH45" i="1"/>
  <c r="BJ45" i="1"/>
  <c r="BJ49" i="1" s="1"/>
  <c r="BL45" i="1"/>
  <c r="BN45" i="1"/>
  <c r="BN49" i="1" s="1"/>
  <c r="BP45" i="1"/>
  <c r="BR45" i="1"/>
  <c r="BR49" i="1" s="1"/>
  <c r="V44" i="1"/>
  <c r="X44" i="1"/>
  <c r="Z44" i="1"/>
  <c r="AB44" i="1"/>
  <c r="AD44" i="1"/>
  <c r="AF44" i="1"/>
  <c r="AH44" i="1"/>
  <c r="AJ44" i="1"/>
  <c r="AL44" i="1"/>
  <c r="AN44" i="1"/>
  <c r="AP44" i="1"/>
  <c r="AR44" i="1"/>
  <c r="AT44" i="1"/>
  <c r="AV44" i="1"/>
  <c r="AX44" i="1"/>
  <c r="AZ44" i="1"/>
  <c r="BB44" i="1"/>
  <c r="BD44" i="1"/>
  <c r="BF44" i="1"/>
  <c r="BH44" i="1"/>
  <c r="BJ44" i="1"/>
  <c r="BL44" i="1"/>
  <c r="BN44" i="1"/>
  <c r="BP44" i="1"/>
  <c r="BR44" i="1"/>
</calcChain>
</file>

<file path=xl/sharedStrings.xml><?xml version="1.0" encoding="utf-8"?>
<sst xmlns="http://schemas.openxmlformats.org/spreadsheetml/2006/main" count="638" uniqueCount="137">
  <si>
    <t>Date</t>
  </si>
  <si>
    <t>Time</t>
  </si>
  <si>
    <t>Reading</t>
  </si>
  <si>
    <t>Mode</t>
  </si>
  <si>
    <t>Elapsed Time 1</t>
  </si>
  <si>
    <t>Elapsed Time 2</t>
  </si>
  <si>
    <t>Elapsed Time 3</t>
  </si>
  <si>
    <t>Elapsed Time Total</t>
  </si>
  <si>
    <t>Live Time 1</t>
  </si>
  <si>
    <t>Live Time 2</t>
  </si>
  <si>
    <t>Live Time 3</t>
  </si>
  <si>
    <t>Live Time Total</t>
  </si>
  <si>
    <t>Instrument SN</t>
  </si>
  <si>
    <t>Model</t>
  </si>
  <si>
    <t>Tube Anode</t>
  </si>
  <si>
    <t>Unit</t>
  </si>
  <si>
    <t>project</t>
  </si>
  <si>
    <t>P</t>
  </si>
  <si>
    <t>P +/-</t>
  </si>
  <si>
    <t>S</t>
  </si>
  <si>
    <t>S +/-</t>
  </si>
  <si>
    <t>Cl</t>
  </si>
  <si>
    <t>Cl +/-</t>
  </si>
  <si>
    <t>K</t>
  </si>
  <si>
    <t>K +/-</t>
  </si>
  <si>
    <t>Ca</t>
  </si>
  <si>
    <t>Ca +/-</t>
  </si>
  <si>
    <t>Ti</t>
  </si>
  <si>
    <t>Ti +/-</t>
  </si>
  <si>
    <t>Cr</t>
  </si>
  <si>
    <t>Cr +/-</t>
  </si>
  <si>
    <t>Mn</t>
  </si>
  <si>
    <t>Mn +/-</t>
  </si>
  <si>
    <t>Fe</t>
  </si>
  <si>
    <t>Fe +/-</t>
  </si>
  <si>
    <t>Co</t>
  </si>
  <si>
    <t>Co +/-</t>
  </si>
  <si>
    <t>Ni</t>
  </si>
  <si>
    <t>Ni +/-</t>
  </si>
  <si>
    <t>Cu</t>
  </si>
  <si>
    <t>Cu +/-</t>
  </si>
  <si>
    <t>Zn</t>
  </si>
  <si>
    <t>Zn +/-</t>
  </si>
  <si>
    <t>As</t>
  </si>
  <si>
    <t>As +/-</t>
  </si>
  <si>
    <t>Se</t>
  </si>
  <si>
    <t>Se +/-</t>
  </si>
  <si>
    <t>Rb</t>
  </si>
  <si>
    <t>Rb +/-</t>
  </si>
  <si>
    <t>Sr</t>
  </si>
  <si>
    <t>Sr +/-</t>
  </si>
  <si>
    <t>Zr</t>
  </si>
  <si>
    <t>Zr +/-</t>
  </si>
  <si>
    <t>Mo</t>
  </si>
  <si>
    <t>Mo +/-</t>
  </si>
  <si>
    <t>Ag</t>
  </si>
  <si>
    <t>Ag +/-</t>
  </si>
  <si>
    <t>Cd</t>
  </si>
  <si>
    <t>Cd +/-</t>
  </si>
  <si>
    <t>Sn</t>
  </si>
  <si>
    <t>Sn +/-</t>
  </si>
  <si>
    <t>Sb</t>
  </si>
  <si>
    <t>Sb +/-</t>
  </si>
  <si>
    <t>Ba</t>
  </si>
  <si>
    <t>Ba +/-</t>
  </si>
  <si>
    <t>Hg</t>
  </si>
  <si>
    <t>Hg +/-</t>
  </si>
  <si>
    <t>Pb</t>
  </si>
  <si>
    <t>Pb +/-</t>
  </si>
  <si>
    <t>#1</t>
  </si>
  <si>
    <t>Cal Check</t>
  </si>
  <si>
    <t>Delta Premium-50kV</t>
  </si>
  <si>
    <t>Ta</t>
  </si>
  <si>
    <t>%</t>
  </si>
  <si>
    <t>#2</t>
  </si>
  <si>
    <t>Soil</t>
  </si>
  <si>
    <t>PPM</t>
  </si>
  <si>
    <t>M</t>
  </si>
  <si>
    <t>#3</t>
  </si>
  <si>
    <t>Analysis Results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</si>
  <si>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</si>
  <si>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</si>
  <si>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</si>
  <si>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</si>
  <si>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</si>
  <si>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</si>
  <si>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</si>
  <si>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</si>
  <si>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</si>
  <si>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</si>
  <si>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</si>
  <si>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</si>
  <si>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</si>
  <si>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</si>
  <si>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</si>
  <si>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</si>
  <si>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</si>
  <si>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</si>
  <si>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</si>
  <si>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</si>
  <si>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</si>
  <si>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</si>
  <si>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</si>
  <si>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</si>
  <si>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</si>
  <si>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</si>
  <si>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</si>
  <si>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</si>
  <si>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cal</t>
  </si>
  <si>
    <t>err</t>
  </si>
  <si>
    <t>SiO2</t>
  </si>
  <si>
    <t>nest2711a</t>
  </si>
  <si>
    <t>nest2710a</t>
  </si>
  <si>
    <t>2vol</t>
  </si>
  <si>
    <t>3vol</t>
  </si>
  <si>
    <t>24vol</t>
  </si>
  <si>
    <t>sio2</t>
  </si>
  <si>
    <t>var by sample</t>
  </si>
  <si>
    <t>var by layer depth</t>
  </si>
  <si>
    <t>cup</t>
  </si>
  <si>
    <t>niks</t>
  </si>
  <si>
    <t>8 dikker &amp; nieuw</t>
  </si>
  <si>
    <t>Depth</t>
  </si>
  <si>
    <t>Samplenr</t>
  </si>
  <si>
    <t>8 failed</t>
  </si>
  <si>
    <t>Truth</t>
  </si>
  <si>
    <t>Spread</t>
  </si>
  <si>
    <t>% of spread</t>
  </si>
  <si>
    <t>More or less then range</t>
  </si>
  <si>
    <t>Diff leeg-vol</t>
  </si>
  <si>
    <t>avg % leeg - vol</t>
  </si>
  <si>
    <t>avg diff</t>
  </si>
  <si>
    <t>Cup/Background</t>
  </si>
  <si>
    <t>Leeg-vol</t>
  </si>
  <si>
    <t>Stat</t>
  </si>
  <si>
    <t>Herh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</si>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</sst>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/>
    <xf numFmtId="0" fontId="0" fillId="34" borderId="0" xfId="0" applyFill="1"/>
    <xf numFmtId="14" fontId="0" fillId="0" borderId="0" xfId="0" applyNumberFormat="1" applyFill="1"/>
    <xf numFmtId="21" fontId="0" fillId="0" borderId="0" xfId="0" applyNumberFormat="1" applyFill="1"/>
    <xf numFmtId="0" fontId="0" fillId="38" borderId="0" xfId="0" applyFill="1"/>
    <xf numFmtId="0" fontId="0" fillId="35" borderId="0" xfId="0" applyFill="1" applyBorder="1"/>
    <xf numFmtId="0" fontId="0" fillId="34" borderId="0" xfId="0" applyFill="1" applyBorder="1"/>
    <xf numFmtId="0" fontId="0" fillId="36" borderId="0" xfId="0" applyFill="1" applyBorder="1"/>
    <xf numFmtId="0" fontId="0" fillId="33" borderId="0" xfId="0" applyFill="1" applyBorder="1"/>
    <xf numFmtId="0" fontId="0" fillId="35" borderId="16" xfId="0" applyFill="1" applyBorder="1"/>
    <xf numFmtId="0" fontId="0" fillId="34" borderId="16" xfId="0" applyFill="1" applyBorder="1"/>
    <xf numFmtId="0" fontId="0" fillId="33" borderId="16" xfId="0" applyFill="1" applyBorder="1"/>
    <xf numFmtId="0" fontId="0" fillId="36" borderId="16" xfId="0" applyFill="1" applyBorder="1"/>
    <xf numFmtId="0" fontId="0" fillId="0" borderId="11" xfId="0" applyFill="1" applyBorder="1"/>
    <xf numFmtId="0" fontId="0" fillId="34" borderId="11" xfId="0" applyFill="1" applyBorder="1"/>
    <xf numFmtId="0" fontId="0" fillId="33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37" borderId="16" xfId="0" applyFill="1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Res_550311_02_05_20_new!$D$7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Res_550311_02_05_20_new!$T$7:$BS$7</c:f>
              <c:numCache>
                <c:formatCode>General</c:formatCode>
                <c:ptCount val="52"/>
                <c:pt idx="0">
                  <c:v>17048</c:v>
                </c:pt>
                <c:pt idx="1">
                  <c:v>1311</c:v>
                </c:pt>
                <c:pt idx="4">
                  <c:v>4306</c:v>
                </c:pt>
                <c:pt idx="5">
                  <c:v>109</c:v>
                </c:pt>
                <c:pt idx="6">
                  <c:v>22802</c:v>
                </c:pt>
                <c:pt idx="7">
                  <c:v>179</c:v>
                </c:pt>
                <c:pt idx="8">
                  <c:v>8121</c:v>
                </c:pt>
                <c:pt idx="9">
                  <c:v>88</c:v>
                </c:pt>
                <c:pt idx="10">
                  <c:v>13355</c:v>
                </c:pt>
                <c:pt idx="11">
                  <c:v>102</c:v>
                </c:pt>
                <c:pt idx="12">
                  <c:v>171</c:v>
                </c:pt>
                <c:pt idx="13">
                  <c:v>5</c:v>
                </c:pt>
                <c:pt idx="14">
                  <c:v>1970</c:v>
                </c:pt>
                <c:pt idx="15">
                  <c:v>15</c:v>
                </c:pt>
                <c:pt idx="16">
                  <c:v>108759</c:v>
                </c:pt>
                <c:pt idx="17">
                  <c:v>409</c:v>
                </c:pt>
                <c:pt idx="20">
                  <c:v>68</c:v>
                </c:pt>
                <c:pt idx="21">
                  <c:v>4</c:v>
                </c:pt>
                <c:pt idx="22">
                  <c:v>61</c:v>
                </c:pt>
                <c:pt idx="23">
                  <c:v>2</c:v>
                </c:pt>
                <c:pt idx="24">
                  <c:v>167</c:v>
                </c:pt>
                <c:pt idx="25">
                  <c:v>3</c:v>
                </c:pt>
                <c:pt idx="26">
                  <c:v>5.5</c:v>
                </c:pt>
                <c:pt idx="27">
                  <c:v>1.3</c:v>
                </c:pt>
                <c:pt idx="28">
                  <c:v>1.4</c:v>
                </c:pt>
                <c:pt idx="29">
                  <c:v>0.4</c:v>
                </c:pt>
                <c:pt idx="30">
                  <c:v>178.6</c:v>
                </c:pt>
                <c:pt idx="31">
                  <c:v>1.4</c:v>
                </c:pt>
                <c:pt idx="32">
                  <c:v>608</c:v>
                </c:pt>
                <c:pt idx="33">
                  <c:v>8</c:v>
                </c:pt>
                <c:pt idx="34">
                  <c:v>759</c:v>
                </c:pt>
                <c:pt idx="35">
                  <c:v>10</c:v>
                </c:pt>
                <c:pt idx="46">
                  <c:v>675</c:v>
                </c:pt>
                <c:pt idx="47">
                  <c:v>17</c:v>
                </c:pt>
                <c:pt idx="48">
                  <c:v>8.1</c:v>
                </c:pt>
                <c:pt idx="49">
                  <c:v>1.1000000000000001</c:v>
                </c:pt>
                <c:pt idx="50">
                  <c:v>50.5</c:v>
                </c:pt>
                <c:pt idx="5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B-4D9B-BCCB-B6E162DE9ED6}"/>
            </c:ext>
          </c:extLst>
        </c:ser>
        <c:ser>
          <c:idx val="1"/>
          <c:order val="1"/>
          <c:tx>
            <c:strRef>
              <c:f>Res_550311_02_05_20_new!$D$36</c:f>
              <c:strCache>
                <c:ptCount val="1"/>
                <c:pt idx="0">
                  <c:v>3vol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Res_550311_02_05_20_new!$T$36:$BS$36</c:f>
              <c:numCache>
                <c:formatCode>General</c:formatCode>
                <c:ptCount val="52"/>
                <c:pt idx="0">
                  <c:v>15890</c:v>
                </c:pt>
                <c:pt idx="1">
                  <c:v>1260</c:v>
                </c:pt>
                <c:pt idx="4">
                  <c:v>4141</c:v>
                </c:pt>
                <c:pt idx="5">
                  <c:v>104</c:v>
                </c:pt>
                <c:pt idx="6">
                  <c:v>21840</c:v>
                </c:pt>
                <c:pt idx="7">
                  <c:v>169</c:v>
                </c:pt>
                <c:pt idx="8">
                  <c:v>7954</c:v>
                </c:pt>
                <c:pt idx="9">
                  <c:v>85</c:v>
                </c:pt>
                <c:pt idx="10">
                  <c:v>12862</c:v>
                </c:pt>
                <c:pt idx="11">
                  <c:v>97</c:v>
                </c:pt>
                <c:pt idx="12">
                  <c:v>164</c:v>
                </c:pt>
                <c:pt idx="13">
                  <c:v>5</c:v>
                </c:pt>
                <c:pt idx="14">
                  <c:v>1892</c:v>
                </c:pt>
                <c:pt idx="15">
                  <c:v>14</c:v>
                </c:pt>
                <c:pt idx="16">
                  <c:v>93001</c:v>
                </c:pt>
                <c:pt idx="17">
                  <c:v>331</c:v>
                </c:pt>
                <c:pt idx="20">
                  <c:v>69</c:v>
                </c:pt>
                <c:pt idx="21">
                  <c:v>4</c:v>
                </c:pt>
                <c:pt idx="22">
                  <c:v>55</c:v>
                </c:pt>
                <c:pt idx="23">
                  <c:v>2</c:v>
                </c:pt>
                <c:pt idx="24">
                  <c:v>148</c:v>
                </c:pt>
                <c:pt idx="25">
                  <c:v>2</c:v>
                </c:pt>
                <c:pt idx="26">
                  <c:v>3.8</c:v>
                </c:pt>
                <c:pt idx="27">
                  <c:v>1.2</c:v>
                </c:pt>
                <c:pt idx="28">
                  <c:v>1.7</c:v>
                </c:pt>
                <c:pt idx="29">
                  <c:v>0.4</c:v>
                </c:pt>
                <c:pt idx="30">
                  <c:v>162.19999999999999</c:v>
                </c:pt>
                <c:pt idx="31">
                  <c:v>1.2</c:v>
                </c:pt>
                <c:pt idx="32">
                  <c:v>377</c:v>
                </c:pt>
                <c:pt idx="33">
                  <c:v>4</c:v>
                </c:pt>
                <c:pt idx="34">
                  <c:v>516</c:v>
                </c:pt>
                <c:pt idx="35">
                  <c:v>6</c:v>
                </c:pt>
                <c:pt idx="36">
                  <c:v>5.9</c:v>
                </c:pt>
                <c:pt idx="37">
                  <c:v>1.3</c:v>
                </c:pt>
                <c:pt idx="42">
                  <c:v>9</c:v>
                </c:pt>
                <c:pt idx="43">
                  <c:v>2</c:v>
                </c:pt>
                <c:pt idx="46">
                  <c:v>826</c:v>
                </c:pt>
                <c:pt idx="47">
                  <c:v>13</c:v>
                </c:pt>
                <c:pt idx="48">
                  <c:v>7.1</c:v>
                </c:pt>
                <c:pt idx="49">
                  <c:v>1</c:v>
                </c:pt>
                <c:pt idx="50">
                  <c:v>47.2</c:v>
                </c:pt>
                <c:pt idx="5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B-4D9B-BCCB-B6E162DE9ED6}"/>
            </c:ext>
          </c:extLst>
        </c:ser>
        <c:ser>
          <c:idx val="2"/>
          <c:order val="2"/>
          <c:tx>
            <c:strRef>
              <c:f>Res_550311_02_05_20_new!$D$3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Res_550311_02_05_20_new!$T$3:$BS$3</c:f>
              <c:numCache>
                <c:formatCode>General</c:formatCode>
                <c:ptCount val="52"/>
                <c:pt idx="0">
                  <c:v>14731</c:v>
                </c:pt>
                <c:pt idx="1">
                  <c:v>1260</c:v>
                </c:pt>
                <c:pt idx="2">
                  <c:v>3516</c:v>
                </c:pt>
                <c:pt idx="3">
                  <c:v>235</c:v>
                </c:pt>
                <c:pt idx="4">
                  <c:v>14522</c:v>
                </c:pt>
                <c:pt idx="5">
                  <c:v>176</c:v>
                </c:pt>
                <c:pt idx="6">
                  <c:v>19563</c:v>
                </c:pt>
                <c:pt idx="7">
                  <c:v>155</c:v>
                </c:pt>
                <c:pt idx="8">
                  <c:v>10056</c:v>
                </c:pt>
                <c:pt idx="9">
                  <c:v>94</c:v>
                </c:pt>
                <c:pt idx="10">
                  <c:v>10476</c:v>
                </c:pt>
                <c:pt idx="11">
                  <c:v>84</c:v>
                </c:pt>
                <c:pt idx="12">
                  <c:v>147</c:v>
                </c:pt>
                <c:pt idx="13">
                  <c:v>5</c:v>
                </c:pt>
                <c:pt idx="14">
                  <c:v>1975</c:v>
                </c:pt>
                <c:pt idx="15">
                  <c:v>14</c:v>
                </c:pt>
                <c:pt idx="16">
                  <c:v>80907</c:v>
                </c:pt>
                <c:pt idx="17">
                  <c:v>287</c:v>
                </c:pt>
                <c:pt idx="20">
                  <c:v>53</c:v>
                </c:pt>
                <c:pt idx="21">
                  <c:v>4</c:v>
                </c:pt>
                <c:pt idx="22">
                  <c:v>50</c:v>
                </c:pt>
                <c:pt idx="23">
                  <c:v>2</c:v>
                </c:pt>
                <c:pt idx="24">
                  <c:v>141</c:v>
                </c:pt>
                <c:pt idx="25">
                  <c:v>2</c:v>
                </c:pt>
                <c:pt idx="28">
                  <c:v>1.8</c:v>
                </c:pt>
                <c:pt idx="29">
                  <c:v>0.4</c:v>
                </c:pt>
                <c:pt idx="30">
                  <c:v>161.9</c:v>
                </c:pt>
                <c:pt idx="31">
                  <c:v>1.2</c:v>
                </c:pt>
                <c:pt idx="32">
                  <c:v>558</c:v>
                </c:pt>
                <c:pt idx="33">
                  <c:v>7</c:v>
                </c:pt>
                <c:pt idx="34">
                  <c:v>637</c:v>
                </c:pt>
                <c:pt idx="35">
                  <c:v>8</c:v>
                </c:pt>
                <c:pt idx="36">
                  <c:v>8.1</c:v>
                </c:pt>
                <c:pt idx="37">
                  <c:v>1.8</c:v>
                </c:pt>
                <c:pt idx="46">
                  <c:v>704</c:v>
                </c:pt>
                <c:pt idx="47">
                  <c:v>15</c:v>
                </c:pt>
                <c:pt idx="48">
                  <c:v>5</c:v>
                </c:pt>
                <c:pt idx="49">
                  <c:v>1</c:v>
                </c:pt>
                <c:pt idx="50">
                  <c:v>46</c:v>
                </c:pt>
                <c:pt idx="5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B-4D9B-BCCB-B6E162DE9ED6}"/>
            </c:ext>
          </c:extLst>
        </c:ser>
        <c:ser>
          <c:idx val="3"/>
          <c:order val="3"/>
          <c:tx>
            <c:strRef>
              <c:f>Res_550311_02_05_20_new!$D$35</c:f>
              <c:strCache>
                <c:ptCount val="1"/>
                <c:pt idx="0">
                  <c:v>2vol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Res_550311_02_05_20_new!$T$35:$BS$35</c:f>
              <c:numCache>
                <c:formatCode>General</c:formatCode>
                <c:ptCount val="52"/>
                <c:pt idx="0">
                  <c:v>11435</c:v>
                </c:pt>
                <c:pt idx="1">
                  <c:v>1201</c:v>
                </c:pt>
                <c:pt idx="2">
                  <c:v>3431</c:v>
                </c:pt>
                <c:pt idx="3">
                  <c:v>230</c:v>
                </c:pt>
                <c:pt idx="4">
                  <c:v>14700</c:v>
                </c:pt>
                <c:pt idx="5">
                  <c:v>174</c:v>
                </c:pt>
                <c:pt idx="6">
                  <c:v>18959</c:v>
                </c:pt>
                <c:pt idx="7">
                  <c:v>149</c:v>
                </c:pt>
                <c:pt idx="8">
                  <c:v>10246</c:v>
                </c:pt>
                <c:pt idx="9">
                  <c:v>93</c:v>
                </c:pt>
                <c:pt idx="10">
                  <c:v>10173</c:v>
                </c:pt>
                <c:pt idx="11">
                  <c:v>81</c:v>
                </c:pt>
                <c:pt idx="12">
                  <c:v>144</c:v>
                </c:pt>
                <c:pt idx="13">
                  <c:v>5</c:v>
                </c:pt>
                <c:pt idx="14">
                  <c:v>1933</c:v>
                </c:pt>
                <c:pt idx="15">
                  <c:v>14</c:v>
                </c:pt>
                <c:pt idx="16">
                  <c:v>78641</c:v>
                </c:pt>
                <c:pt idx="17">
                  <c:v>276</c:v>
                </c:pt>
                <c:pt idx="20">
                  <c:v>61</c:v>
                </c:pt>
                <c:pt idx="21">
                  <c:v>4</c:v>
                </c:pt>
                <c:pt idx="22">
                  <c:v>54</c:v>
                </c:pt>
                <c:pt idx="23">
                  <c:v>2</c:v>
                </c:pt>
                <c:pt idx="24">
                  <c:v>140</c:v>
                </c:pt>
                <c:pt idx="25">
                  <c:v>2</c:v>
                </c:pt>
                <c:pt idx="28">
                  <c:v>1.4</c:v>
                </c:pt>
                <c:pt idx="29">
                  <c:v>0.4</c:v>
                </c:pt>
                <c:pt idx="30">
                  <c:v>160.80000000000001</c:v>
                </c:pt>
                <c:pt idx="31">
                  <c:v>1.2</c:v>
                </c:pt>
                <c:pt idx="32">
                  <c:v>457</c:v>
                </c:pt>
                <c:pt idx="33">
                  <c:v>5</c:v>
                </c:pt>
                <c:pt idx="34">
                  <c:v>552</c:v>
                </c:pt>
                <c:pt idx="35">
                  <c:v>6</c:v>
                </c:pt>
                <c:pt idx="36">
                  <c:v>6.1</c:v>
                </c:pt>
                <c:pt idx="37">
                  <c:v>1.5</c:v>
                </c:pt>
                <c:pt idx="42">
                  <c:v>9</c:v>
                </c:pt>
                <c:pt idx="43">
                  <c:v>3</c:v>
                </c:pt>
                <c:pt idx="46">
                  <c:v>759</c:v>
                </c:pt>
                <c:pt idx="47">
                  <c:v>14</c:v>
                </c:pt>
                <c:pt idx="48">
                  <c:v>7.3</c:v>
                </c:pt>
                <c:pt idx="49">
                  <c:v>1</c:v>
                </c:pt>
                <c:pt idx="50">
                  <c:v>43</c:v>
                </c:pt>
                <c:pt idx="5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B-4D9B-BCCB-B6E162DE9ED6}"/>
            </c:ext>
          </c:extLst>
        </c:ser>
        <c:ser>
          <c:idx val="4"/>
          <c:order val="4"/>
          <c:tx>
            <c:strRef>
              <c:f>Res_550311_02_05_20_new!$D$29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Res_550311_02_05_20_new!$T$29:$BS$29</c:f>
              <c:numCache>
                <c:formatCode>General</c:formatCode>
                <c:ptCount val="52"/>
                <c:pt idx="0">
                  <c:v>10231</c:v>
                </c:pt>
                <c:pt idx="1">
                  <c:v>1395</c:v>
                </c:pt>
                <c:pt idx="2">
                  <c:v>1596</c:v>
                </c:pt>
                <c:pt idx="3">
                  <c:v>203</c:v>
                </c:pt>
                <c:pt idx="4">
                  <c:v>6995</c:v>
                </c:pt>
                <c:pt idx="5">
                  <c:v>119</c:v>
                </c:pt>
                <c:pt idx="6">
                  <c:v>27090</c:v>
                </c:pt>
                <c:pt idx="7">
                  <c:v>192</c:v>
                </c:pt>
                <c:pt idx="8">
                  <c:v>34313</c:v>
                </c:pt>
                <c:pt idx="9">
                  <c:v>217</c:v>
                </c:pt>
                <c:pt idx="10">
                  <c:v>9275</c:v>
                </c:pt>
                <c:pt idx="11">
                  <c:v>73</c:v>
                </c:pt>
                <c:pt idx="12">
                  <c:v>68</c:v>
                </c:pt>
                <c:pt idx="13">
                  <c:v>4</c:v>
                </c:pt>
                <c:pt idx="14">
                  <c:v>1267</c:v>
                </c:pt>
                <c:pt idx="15">
                  <c:v>10</c:v>
                </c:pt>
                <c:pt idx="16">
                  <c:v>66671</c:v>
                </c:pt>
                <c:pt idx="17">
                  <c:v>241</c:v>
                </c:pt>
                <c:pt idx="20">
                  <c:v>45</c:v>
                </c:pt>
                <c:pt idx="21">
                  <c:v>4</c:v>
                </c:pt>
                <c:pt idx="22">
                  <c:v>40.299999999999997</c:v>
                </c:pt>
                <c:pt idx="23">
                  <c:v>2</c:v>
                </c:pt>
                <c:pt idx="24">
                  <c:v>120</c:v>
                </c:pt>
                <c:pt idx="25">
                  <c:v>2</c:v>
                </c:pt>
                <c:pt idx="30">
                  <c:v>118.6</c:v>
                </c:pt>
                <c:pt idx="31">
                  <c:v>1</c:v>
                </c:pt>
                <c:pt idx="32">
                  <c:v>1120</c:v>
                </c:pt>
                <c:pt idx="33">
                  <c:v>12</c:v>
                </c:pt>
                <c:pt idx="34">
                  <c:v>522</c:v>
                </c:pt>
                <c:pt idx="35">
                  <c:v>8</c:v>
                </c:pt>
                <c:pt idx="46">
                  <c:v>511</c:v>
                </c:pt>
                <c:pt idx="47">
                  <c:v>15</c:v>
                </c:pt>
                <c:pt idx="48">
                  <c:v>3.7</c:v>
                </c:pt>
                <c:pt idx="49">
                  <c:v>1</c:v>
                </c:pt>
                <c:pt idx="50">
                  <c:v>20.8</c:v>
                </c:pt>
                <c:pt idx="5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B-4D9B-BCCB-B6E162DE9ED6}"/>
            </c:ext>
          </c:extLst>
        </c:ser>
        <c:ser>
          <c:idx val="5"/>
          <c:order val="5"/>
          <c:tx>
            <c:strRef>
              <c:f>Res_550311_02_05_20_new!$D$37</c:f>
              <c:strCache>
                <c:ptCount val="1"/>
                <c:pt idx="0">
                  <c:v>24vol</c:v>
                </c:pt>
              </c:strCache>
            </c:strRef>
          </c:tx>
          <c:spPr>
            <a:ln w="28575">
              <a:noFill/>
            </a:ln>
          </c:spPr>
          <c:yVal>
            <c:numRef>
              <c:f>Res_550311_02_05_20_new!$T$37:$BS$37</c:f>
              <c:numCache>
                <c:formatCode>General</c:formatCode>
                <c:ptCount val="52"/>
                <c:pt idx="0">
                  <c:v>8544</c:v>
                </c:pt>
                <c:pt idx="1">
                  <c:v>1360</c:v>
                </c:pt>
                <c:pt idx="2">
                  <c:v>1427</c:v>
                </c:pt>
                <c:pt idx="3">
                  <c:v>197</c:v>
                </c:pt>
                <c:pt idx="4">
                  <c:v>6867</c:v>
                </c:pt>
                <c:pt idx="5">
                  <c:v>116</c:v>
                </c:pt>
                <c:pt idx="6">
                  <c:v>26151</c:v>
                </c:pt>
                <c:pt idx="7">
                  <c:v>184</c:v>
                </c:pt>
                <c:pt idx="8">
                  <c:v>34720</c:v>
                </c:pt>
                <c:pt idx="9">
                  <c:v>216</c:v>
                </c:pt>
                <c:pt idx="10">
                  <c:v>9123</c:v>
                </c:pt>
                <c:pt idx="11">
                  <c:v>71</c:v>
                </c:pt>
                <c:pt idx="12">
                  <c:v>78</c:v>
                </c:pt>
                <c:pt idx="13">
                  <c:v>4</c:v>
                </c:pt>
                <c:pt idx="14">
                  <c:v>1255</c:v>
                </c:pt>
                <c:pt idx="15">
                  <c:v>10</c:v>
                </c:pt>
                <c:pt idx="16">
                  <c:v>59913</c:v>
                </c:pt>
                <c:pt idx="17">
                  <c:v>210</c:v>
                </c:pt>
                <c:pt idx="20">
                  <c:v>47</c:v>
                </c:pt>
                <c:pt idx="21">
                  <c:v>3</c:v>
                </c:pt>
                <c:pt idx="22">
                  <c:v>41.4</c:v>
                </c:pt>
                <c:pt idx="23">
                  <c:v>1.9</c:v>
                </c:pt>
                <c:pt idx="24">
                  <c:v>112.9</c:v>
                </c:pt>
                <c:pt idx="25">
                  <c:v>2</c:v>
                </c:pt>
                <c:pt idx="30">
                  <c:v>109.9</c:v>
                </c:pt>
                <c:pt idx="31">
                  <c:v>1</c:v>
                </c:pt>
                <c:pt idx="32">
                  <c:v>760</c:v>
                </c:pt>
                <c:pt idx="33">
                  <c:v>7</c:v>
                </c:pt>
                <c:pt idx="34">
                  <c:v>374</c:v>
                </c:pt>
                <c:pt idx="35">
                  <c:v>5</c:v>
                </c:pt>
                <c:pt idx="36">
                  <c:v>4.5</c:v>
                </c:pt>
                <c:pt idx="37">
                  <c:v>1.2</c:v>
                </c:pt>
                <c:pt idx="46">
                  <c:v>590</c:v>
                </c:pt>
                <c:pt idx="47">
                  <c:v>12</c:v>
                </c:pt>
                <c:pt idx="48">
                  <c:v>3.9</c:v>
                </c:pt>
                <c:pt idx="49">
                  <c:v>0.9</c:v>
                </c:pt>
                <c:pt idx="50">
                  <c:v>21.9</c:v>
                </c:pt>
                <c:pt idx="51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6B-4D9B-BCCB-B6E162DE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7312"/>
        <c:axId val="126862464"/>
      </c:scatterChart>
      <c:valAx>
        <c:axId val="899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62464"/>
        <c:crosses val="autoZero"/>
        <c:crossBetween val="midCat"/>
      </c:valAx>
      <c:valAx>
        <c:axId val="12686246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9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13</xdr:row>
      <xdr:rowOff>7621</xdr:rowOff>
    </xdr:from>
    <xdr:to>
      <xdr:col>39</xdr:col>
      <xdr:colOff>60960</xdr:colOff>
      <xdr:row>31</xdr:row>
      <xdr:rowOff>182881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2"/>
  <sheetViews>
    <sheetView topLeftCell="P28" workbookViewId="0">
      <selection activeCell="AD45" sqref="AD45"/>
    </sheetView>
  </sheetViews>
  <sheetFormatPr defaultRowHeight="14.4" x14ac:dyDescent="0.3"/>
  <cols>
    <col min="8" max="8" width="11.6640625" customWidth="1"/>
    <col min="9" max="9" width="12.6640625" customWidth="1"/>
    <col min="10" max="10" width="13.44140625" customWidth="1"/>
    <col min="11" max="11" width="12.33203125" customWidth="1"/>
    <col min="12" max="12" width="15" customWidth="1"/>
    <col min="13" max="13" width="16.6640625" customWidth="1"/>
  </cols>
  <sheetData>
    <row r="1" spans="1:71" ht="15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</row>
    <row r="2" spans="1:71" ht="15" x14ac:dyDescent="0.3">
      <c r="A2" s="1">
        <v>43866</v>
      </c>
      <c r="B2" s="2">
        <v>0.60814814814814822</v>
      </c>
      <c r="C2" t="s">
        <v>69</v>
      </c>
      <c r="D2" t="s">
        <v>108</v>
      </c>
      <c r="E2" t="s">
        <v>70</v>
      </c>
      <c r="F2">
        <v>14.79</v>
      </c>
      <c r="I2">
        <v>14.79</v>
      </c>
      <c r="J2">
        <v>12</v>
      </c>
      <c r="M2">
        <v>12</v>
      </c>
      <c r="N2">
        <v>550311</v>
      </c>
      <c r="O2" t="s">
        <v>71</v>
      </c>
      <c r="P2" t="s">
        <v>72</v>
      </c>
      <c r="Q2" t="s">
        <v>73</v>
      </c>
    </row>
    <row r="3" spans="1:71" ht="15" x14ac:dyDescent="0.3">
      <c r="A3" s="1">
        <v>43866</v>
      </c>
      <c r="B3" s="2">
        <v>0.61185185185185187</v>
      </c>
      <c r="C3" t="s">
        <v>74</v>
      </c>
      <c r="D3">
        <v>2</v>
      </c>
      <c r="E3" t="s">
        <v>75</v>
      </c>
      <c r="F3">
        <v>59.36</v>
      </c>
      <c r="G3">
        <v>57.98</v>
      </c>
      <c r="H3">
        <v>58.79</v>
      </c>
      <c r="I3">
        <v>176.12</v>
      </c>
      <c r="J3">
        <v>50.98</v>
      </c>
      <c r="K3">
        <v>44.75</v>
      </c>
      <c r="L3">
        <v>42.09</v>
      </c>
      <c r="M3">
        <v>137.82</v>
      </c>
      <c r="N3">
        <v>550311</v>
      </c>
      <c r="O3" t="s">
        <v>71</v>
      </c>
      <c r="P3" t="s">
        <v>72</v>
      </c>
      <c r="Q3" t="s">
        <v>76</v>
      </c>
      <c r="R3" t="s">
        <v>77</v>
      </c>
      <c r="S3">
        <v>5</v>
      </c>
      <c r="T3">
        <v>14731</v>
      </c>
      <c r="U3">
        <v>1260</v>
      </c>
      <c r="V3">
        <v>3516</v>
      </c>
      <c r="W3">
        <v>235</v>
      </c>
      <c r="X3">
        <v>14522</v>
      </c>
      <c r="Y3">
        <v>176</v>
      </c>
      <c r="Z3">
        <v>19563</v>
      </c>
      <c r="AA3">
        <v>155</v>
      </c>
      <c r="AB3">
        <v>10056</v>
      </c>
      <c r="AC3">
        <v>94</v>
      </c>
      <c r="AD3">
        <v>10476</v>
      </c>
      <c r="AE3">
        <v>84</v>
      </c>
      <c r="AF3">
        <v>147</v>
      </c>
      <c r="AG3">
        <v>5</v>
      </c>
      <c r="AH3">
        <v>1975</v>
      </c>
      <c r="AI3">
        <v>14</v>
      </c>
      <c r="AJ3">
        <v>80907</v>
      </c>
      <c r="AK3">
        <v>287</v>
      </c>
      <c r="AN3">
        <v>53</v>
      </c>
      <c r="AO3">
        <v>4</v>
      </c>
      <c r="AP3">
        <v>50</v>
      </c>
      <c r="AQ3">
        <v>2</v>
      </c>
      <c r="AR3">
        <v>141</v>
      </c>
      <c r="AS3">
        <v>2</v>
      </c>
      <c r="AV3">
        <v>1.8</v>
      </c>
      <c r="AW3">
        <v>0.4</v>
      </c>
      <c r="AX3">
        <v>161.9</v>
      </c>
      <c r="AY3">
        <v>1.2</v>
      </c>
      <c r="AZ3">
        <v>558</v>
      </c>
      <c r="BA3">
        <v>7</v>
      </c>
      <c r="BB3">
        <v>637</v>
      </c>
      <c r="BC3">
        <v>8</v>
      </c>
      <c r="BD3">
        <v>8.1</v>
      </c>
      <c r="BE3">
        <v>1.8</v>
      </c>
      <c r="BN3">
        <v>704</v>
      </c>
      <c r="BO3">
        <v>15</v>
      </c>
      <c r="BP3">
        <v>5</v>
      </c>
      <c r="BQ3">
        <v>1</v>
      </c>
      <c r="BR3">
        <v>46</v>
      </c>
      <c r="BS3">
        <v>1.4</v>
      </c>
    </row>
    <row r="4" spans="1:71" ht="15" x14ac:dyDescent="0.3">
      <c r="A4" s="1">
        <v>43866</v>
      </c>
      <c r="B4" s="2">
        <v>0.61518518518518517</v>
      </c>
      <c r="C4" t="s">
        <v>78</v>
      </c>
      <c r="D4" t="s">
        <v>109</v>
      </c>
      <c r="E4" t="s">
        <v>79</v>
      </c>
      <c r="N4">
        <v>550311</v>
      </c>
      <c r="O4" t="s">
        <v>71</v>
      </c>
      <c r="P4" t="s">
        <v>72</v>
      </c>
      <c r="Q4" t="s">
        <v>73</v>
      </c>
    </row>
    <row r="5" spans="1:71" ht="15" x14ac:dyDescent="0.3">
      <c r="A5" s="1">
        <v>43866</v>
      </c>
      <c r="B5" s="2">
        <v>0.61561342592592594</v>
      </c>
      <c r="C5" t="s">
        <v>80</v>
      </c>
      <c r="D5" t="s">
        <v>109</v>
      </c>
      <c r="E5" t="s">
        <v>79</v>
      </c>
      <c r="N5">
        <v>550311</v>
      </c>
      <c r="O5" t="s">
        <v>71</v>
      </c>
      <c r="P5" t="s">
        <v>72</v>
      </c>
      <c r="Q5" t="s">
        <v>73</v>
      </c>
    </row>
    <row r="6" spans="1:71" ht="15" x14ac:dyDescent="0.3">
      <c r="A6" s="1">
        <v>43866</v>
      </c>
      <c r="B6" s="2">
        <v>0.61576388888888889</v>
      </c>
      <c r="C6" t="s">
        <v>81</v>
      </c>
      <c r="D6" t="s">
        <v>109</v>
      </c>
      <c r="E6" t="s">
        <v>79</v>
      </c>
      <c r="N6">
        <v>550311</v>
      </c>
      <c r="O6" t="s">
        <v>71</v>
      </c>
      <c r="P6" t="s">
        <v>72</v>
      </c>
      <c r="Q6" t="s">
        <v>73</v>
      </c>
    </row>
    <row r="7" spans="1:71" ht="15" x14ac:dyDescent="0.3">
      <c r="A7" s="1">
        <v>43866</v>
      </c>
      <c r="B7" s="2">
        <v>0.61826388888888884</v>
      </c>
      <c r="C7" t="s">
        <v>82</v>
      </c>
      <c r="D7">
        <v>3</v>
      </c>
      <c r="E7" t="s">
        <v>75</v>
      </c>
      <c r="F7">
        <v>59.45</v>
      </c>
      <c r="G7">
        <v>58.24</v>
      </c>
      <c r="H7">
        <v>58.66</v>
      </c>
      <c r="I7">
        <v>176.36</v>
      </c>
      <c r="J7">
        <v>51.55</v>
      </c>
      <c r="K7">
        <v>45.8</v>
      </c>
      <c r="L7">
        <v>40.42</v>
      </c>
      <c r="M7">
        <v>137.77000000000001</v>
      </c>
      <c r="N7">
        <v>550311</v>
      </c>
      <c r="O7" t="s">
        <v>71</v>
      </c>
      <c r="P7" t="s">
        <v>72</v>
      </c>
      <c r="Q7" t="s">
        <v>76</v>
      </c>
      <c r="R7" t="s">
        <v>77</v>
      </c>
      <c r="S7">
        <v>12.5</v>
      </c>
      <c r="T7">
        <v>17048</v>
      </c>
      <c r="U7">
        <v>1311</v>
      </c>
      <c r="X7">
        <v>4306</v>
      </c>
      <c r="Y7">
        <v>109</v>
      </c>
      <c r="Z7">
        <v>22802</v>
      </c>
      <c r="AA7">
        <v>179</v>
      </c>
      <c r="AB7">
        <v>8121</v>
      </c>
      <c r="AC7">
        <v>88</v>
      </c>
      <c r="AD7">
        <v>13355</v>
      </c>
      <c r="AE7">
        <v>102</v>
      </c>
      <c r="AF7">
        <v>171</v>
      </c>
      <c r="AG7">
        <v>5</v>
      </c>
      <c r="AH7">
        <v>1970</v>
      </c>
      <c r="AI7">
        <v>15</v>
      </c>
      <c r="AJ7">
        <v>108759</v>
      </c>
      <c r="AK7">
        <v>409</v>
      </c>
      <c r="AN7">
        <v>68</v>
      </c>
      <c r="AO7">
        <v>4</v>
      </c>
      <c r="AP7">
        <v>61</v>
      </c>
      <c r="AQ7">
        <v>2</v>
      </c>
      <c r="AR7">
        <v>167</v>
      </c>
      <c r="AS7">
        <v>3</v>
      </c>
      <c r="AT7">
        <v>5.5</v>
      </c>
      <c r="AU7">
        <v>1.3</v>
      </c>
      <c r="AV7">
        <v>1.4</v>
      </c>
      <c r="AW7">
        <v>0.4</v>
      </c>
      <c r="AX7">
        <v>178.6</v>
      </c>
      <c r="AY7">
        <v>1.4</v>
      </c>
      <c r="AZ7">
        <v>608</v>
      </c>
      <c r="BA7">
        <v>8</v>
      </c>
      <c r="BB7">
        <v>759</v>
      </c>
      <c r="BC7">
        <v>10</v>
      </c>
      <c r="BN7">
        <v>675</v>
      </c>
      <c r="BO7">
        <v>17</v>
      </c>
      <c r="BP7">
        <v>8.1</v>
      </c>
      <c r="BQ7">
        <v>1.1000000000000001</v>
      </c>
      <c r="BR7">
        <v>50.5</v>
      </c>
      <c r="BS7">
        <v>1.6</v>
      </c>
    </row>
    <row r="8" spans="1:71" ht="15" x14ac:dyDescent="0.3">
      <c r="A8" s="1">
        <v>43866</v>
      </c>
      <c r="B8" s="2">
        <v>0.61906249999999996</v>
      </c>
      <c r="C8" t="s">
        <v>83</v>
      </c>
      <c r="D8" t="s">
        <v>109</v>
      </c>
      <c r="E8" t="s">
        <v>79</v>
      </c>
      <c r="N8">
        <v>550311</v>
      </c>
      <c r="O8" t="s">
        <v>71</v>
      </c>
      <c r="P8" t="s">
        <v>72</v>
      </c>
      <c r="Q8" t="s">
        <v>73</v>
      </c>
    </row>
    <row r="9" spans="1:71" ht="15" x14ac:dyDescent="0.3">
      <c r="A9" s="1">
        <v>43866</v>
      </c>
      <c r="B9" s="2">
        <v>0.62159722222222225</v>
      </c>
      <c r="C9" t="s">
        <v>84</v>
      </c>
      <c r="D9">
        <v>4</v>
      </c>
      <c r="E9" t="s">
        <v>75</v>
      </c>
      <c r="F9">
        <v>59.43</v>
      </c>
      <c r="G9">
        <v>58.19</v>
      </c>
      <c r="H9">
        <v>58.74</v>
      </c>
      <c r="I9">
        <v>176.37</v>
      </c>
      <c r="J9">
        <v>51.39</v>
      </c>
      <c r="K9">
        <v>45.64</v>
      </c>
      <c r="L9">
        <v>41.46</v>
      </c>
      <c r="M9">
        <v>138.47999999999999</v>
      </c>
      <c r="N9">
        <v>550311</v>
      </c>
      <c r="O9" t="s">
        <v>71</v>
      </c>
      <c r="P9" t="s">
        <v>72</v>
      </c>
      <c r="Q9" t="s">
        <v>76</v>
      </c>
      <c r="R9" t="s">
        <v>77</v>
      </c>
      <c r="S9">
        <v>17.5</v>
      </c>
      <c r="T9">
        <v>14986</v>
      </c>
      <c r="U9">
        <v>1299</v>
      </c>
      <c r="V9">
        <v>647</v>
      </c>
      <c r="W9">
        <v>200</v>
      </c>
      <c r="X9">
        <v>4241</v>
      </c>
      <c r="Y9">
        <v>106</v>
      </c>
      <c r="Z9">
        <v>22275</v>
      </c>
      <c r="AA9">
        <v>174</v>
      </c>
      <c r="AB9">
        <v>11102</v>
      </c>
      <c r="AC9">
        <v>102</v>
      </c>
      <c r="AD9">
        <v>12189</v>
      </c>
      <c r="AE9">
        <v>95</v>
      </c>
      <c r="AF9">
        <v>147</v>
      </c>
      <c r="AG9">
        <v>5</v>
      </c>
      <c r="AH9">
        <v>1768</v>
      </c>
      <c r="AI9">
        <v>13</v>
      </c>
      <c r="AJ9">
        <v>97685</v>
      </c>
      <c r="AK9">
        <v>362</v>
      </c>
      <c r="AN9">
        <v>67</v>
      </c>
      <c r="AO9">
        <v>4</v>
      </c>
      <c r="AP9">
        <v>56</v>
      </c>
      <c r="AQ9">
        <v>2</v>
      </c>
      <c r="AR9">
        <v>146</v>
      </c>
      <c r="AS9">
        <v>2</v>
      </c>
      <c r="AT9">
        <v>4.0999999999999996</v>
      </c>
      <c r="AU9">
        <v>1.2</v>
      </c>
      <c r="AX9">
        <v>166.5</v>
      </c>
      <c r="AY9">
        <v>1.3</v>
      </c>
      <c r="AZ9">
        <v>671</v>
      </c>
      <c r="BA9">
        <v>8</v>
      </c>
      <c r="BB9">
        <v>719</v>
      </c>
      <c r="BC9">
        <v>9</v>
      </c>
      <c r="BF9">
        <v>5.7</v>
      </c>
      <c r="BG9">
        <v>1.6</v>
      </c>
      <c r="BJ9">
        <v>12</v>
      </c>
      <c r="BK9">
        <v>3</v>
      </c>
      <c r="BN9">
        <v>746</v>
      </c>
      <c r="BO9">
        <v>17</v>
      </c>
      <c r="BP9">
        <v>7.4</v>
      </c>
      <c r="BQ9">
        <v>1.1000000000000001</v>
      </c>
      <c r="BR9">
        <v>49.8</v>
      </c>
      <c r="BS9">
        <v>1.5</v>
      </c>
    </row>
    <row r="10" spans="1:71" ht="15" x14ac:dyDescent="0.3">
      <c r="A10" s="1">
        <v>43866</v>
      </c>
      <c r="B10" s="2">
        <v>0.62428240740740748</v>
      </c>
      <c r="C10" t="s">
        <v>85</v>
      </c>
      <c r="D10">
        <v>5</v>
      </c>
      <c r="E10" t="s">
        <v>75</v>
      </c>
      <c r="F10">
        <v>59.39</v>
      </c>
      <c r="G10">
        <v>58.06</v>
      </c>
      <c r="H10">
        <v>58.69</v>
      </c>
      <c r="I10">
        <v>176.14</v>
      </c>
      <c r="J10">
        <v>51.17</v>
      </c>
      <c r="K10">
        <v>44.93</v>
      </c>
      <c r="L10">
        <v>40.82</v>
      </c>
      <c r="M10">
        <v>136.91999999999999</v>
      </c>
      <c r="N10">
        <v>550311</v>
      </c>
      <c r="O10" t="s">
        <v>71</v>
      </c>
      <c r="P10" t="s">
        <v>72</v>
      </c>
      <c r="Q10" t="s">
        <v>76</v>
      </c>
      <c r="R10" t="s">
        <v>77</v>
      </c>
      <c r="S10">
        <v>22.5</v>
      </c>
      <c r="T10">
        <v>13691</v>
      </c>
      <c r="U10">
        <v>1256</v>
      </c>
      <c r="V10">
        <v>7768</v>
      </c>
      <c r="W10">
        <v>292</v>
      </c>
      <c r="X10">
        <v>5629</v>
      </c>
      <c r="Y10">
        <v>117</v>
      </c>
      <c r="Z10">
        <v>18819</v>
      </c>
      <c r="AA10">
        <v>153</v>
      </c>
      <c r="AB10">
        <v>8093</v>
      </c>
      <c r="AC10">
        <v>86</v>
      </c>
      <c r="AD10">
        <v>11489</v>
      </c>
      <c r="AE10">
        <v>91</v>
      </c>
      <c r="AF10">
        <v>140</v>
      </c>
      <c r="AG10">
        <v>5</v>
      </c>
      <c r="AH10">
        <v>1825</v>
      </c>
      <c r="AI10">
        <v>14</v>
      </c>
      <c r="AJ10">
        <v>96971</v>
      </c>
      <c r="AK10">
        <v>352</v>
      </c>
      <c r="AN10">
        <v>64</v>
      </c>
      <c r="AO10">
        <v>4</v>
      </c>
      <c r="AP10">
        <v>56</v>
      </c>
      <c r="AQ10">
        <v>2</v>
      </c>
      <c r="AR10">
        <v>150</v>
      </c>
      <c r="AS10">
        <v>2</v>
      </c>
      <c r="AT10">
        <v>5.3</v>
      </c>
      <c r="AU10">
        <v>1.2</v>
      </c>
      <c r="AX10">
        <v>168.2</v>
      </c>
      <c r="AY10">
        <v>1.3</v>
      </c>
      <c r="AZ10">
        <v>514</v>
      </c>
      <c r="BA10">
        <v>7</v>
      </c>
      <c r="BB10">
        <v>648</v>
      </c>
      <c r="BC10">
        <v>8</v>
      </c>
      <c r="BN10">
        <v>728</v>
      </c>
      <c r="BO10">
        <v>15</v>
      </c>
      <c r="BP10">
        <v>7.2</v>
      </c>
      <c r="BQ10">
        <v>1</v>
      </c>
      <c r="BR10">
        <v>44.4</v>
      </c>
      <c r="BS10">
        <v>1.5</v>
      </c>
    </row>
    <row r="11" spans="1:71" ht="15" x14ac:dyDescent="0.3">
      <c r="A11" s="1">
        <v>43866</v>
      </c>
      <c r="B11" s="2">
        <v>0.62784722222222222</v>
      </c>
      <c r="C11" t="s">
        <v>86</v>
      </c>
      <c r="D11">
        <v>6</v>
      </c>
      <c r="E11" t="s">
        <v>75</v>
      </c>
      <c r="F11">
        <v>59.48</v>
      </c>
      <c r="G11">
        <v>58.29</v>
      </c>
      <c r="H11">
        <v>58.74</v>
      </c>
      <c r="I11">
        <v>176.51</v>
      </c>
      <c r="J11">
        <v>51.67</v>
      </c>
      <c r="K11">
        <v>46.12</v>
      </c>
      <c r="L11">
        <v>41.43</v>
      </c>
      <c r="M11">
        <v>139.22</v>
      </c>
      <c r="N11">
        <v>550311</v>
      </c>
      <c r="O11" t="s">
        <v>71</v>
      </c>
      <c r="P11" t="s">
        <v>72</v>
      </c>
      <c r="Q11" t="s">
        <v>76</v>
      </c>
      <c r="R11" t="s">
        <v>77</v>
      </c>
      <c r="S11">
        <v>27.5</v>
      </c>
      <c r="T11">
        <v>14515</v>
      </c>
      <c r="U11">
        <v>1267</v>
      </c>
      <c r="V11">
        <v>11440</v>
      </c>
      <c r="W11">
        <v>326</v>
      </c>
      <c r="X11">
        <v>7665</v>
      </c>
      <c r="Y11">
        <v>129</v>
      </c>
      <c r="Z11">
        <v>17585</v>
      </c>
      <c r="AA11">
        <v>143</v>
      </c>
      <c r="AB11">
        <v>10031</v>
      </c>
      <c r="AC11">
        <v>93</v>
      </c>
      <c r="AD11">
        <v>11295</v>
      </c>
      <c r="AE11">
        <v>87</v>
      </c>
      <c r="AF11">
        <v>114</v>
      </c>
      <c r="AG11">
        <v>5</v>
      </c>
      <c r="AH11">
        <v>1500</v>
      </c>
      <c r="AI11">
        <v>12</v>
      </c>
      <c r="AJ11">
        <v>98639</v>
      </c>
      <c r="AK11">
        <v>366</v>
      </c>
      <c r="AN11">
        <v>61</v>
      </c>
      <c r="AO11">
        <v>4</v>
      </c>
      <c r="AP11">
        <v>62</v>
      </c>
      <c r="AQ11">
        <v>2</v>
      </c>
      <c r="AR11">
        <v>148</v>
      </c>
      <c r="AS11">
        <v>2</v>
      </c>
      <c r="AX11">
        <v>159.30000000000001</v>
      </c>
      <c r="AY11">
        <v>1.3</v>
      </c>
      <c r="AZ11">
        <v>599</v>
      </c>
      <c r="BA11">
        <v>8</v>
      </c>
      <c r="BB11">
        <v>765</v>
      </c>
      <c r="BC11">
        <v>10</v>
      </c>
      <c r="BN11">
        <v>545</v>
      </c>
      <c r="BO11">
        <v>17</v>
      </c>
      <c r="BP11">
        <v>6.2</v>
      </c>
      <c r="BQ11">
        <v>1.1000000000000001</v>
      </c>
      <c r="BR11">
        <v>41.7</v>
      </c>
      <c r="BS11">
        <v>1.5</v>
      </c>
    </row>
    <row r="12" spans="1:71" ht="15" x14ac:dyDescent="0.3">
      <c r="A12" s="1">
        <v>43866</v>
      </c>
      <c r="B12" s="2">
        <v>0.63082175925925921</v>
      </c>
      <c r="C12" t="s">
        <v>87</v>
      </c>
      <c r="D12">
        <v>7</v>
      </c>
      <c r="E12" t="s">
        <v>75</v>
      </c>
      <c r="F12">
        <v>59.43</v>
      </c>
      <c r="G12">
        <v>58.13</v>
      </c>
      <c r="H12">
        <v>58.73</v>
      </c>
      <c r="I12">
        <v>176.29</v>
      </c>
      <c r="J12">
        <v>51.42</v>
      </c>
      <c r="K12">
        <v>45.34</v>
      </c>
      <c r="L12">
        <v>41.24</v>
      </c>
      <c r="M12">
        <v>138</v>
      </c>
      <c r="N12">
        <v>550311</v>
      </c>
      <c r="O12" t="s">
        <v>71</v>
      </c>
      <c r="P12" t="s">
        <v>72</v>
      </c>
      <c r="Q12" t="s">
        <v>76</v>
      </c>
      <c r="R12" t="s">
        <v>77</v>
      </c>
      <c r="S12">
        <v>32.5</v>
      </c>
      <c r="T12">
        <v>14709</v>
      </c>
      <c r="U12">
        <v>1260</v>
      </c>
      <c r="V12">
        <v>9159</v>
      </c>
      <c r="W12">
        <v>302</v>
      </c>
      <c r="X12">
        <v>7924</v>
      </c>
      <c r="Y12">
        <v>131</v>
      </c>
      <c r="Z12">
        <v>17596</v>
      </c>
      <c r="AA12">
        <v>143</v>
      </c>
      <c r="AB12">
        <v>9391</v>
      </c>
      <c r="AC12">
        <v>90</v>
      </c>
      <c r="AD12">
        <v>11490</v>
      </c>
      <c r="AE12">
        <v>88</v>
      </c>
      <c r="AF12">
        <v>125</v>
      </c>
      <c r="AG12">
        <v>5</v>
      </c>
      <c r="AH12">
        <v>1513</v>
      </c>
      <c r="AI12">
        <v>12</v>
      </c>
      <c r="AJ12">
        <v>93210</v>
      </c>
      <c r="AK12">
        <v>339</v>
      </c>
      <c r="AN12">
        <v>72</v>
      </c>
      <c r="AO12">
        <v>4</v>
      </c>
      <c r="AP12">
        <v>53</v>
      </c>
      <c r="AQ12">
        <v>2</v>
      </c>
      <c r="AR12">
        <v>139</v>
      </c>
      <c r="AS12">
        <v>2</v>
      </c>
      <c r="AX12">
        <v>159.1</v>
      </c>
      <c r="AY12">
        <v>1.2</v>
      </c>
      <c r="AZ12">
        <v>596</v>
      </c>
      <c r="BA12">
        <v>8</v>
      </c>
      <c r="BB12">
        <v>731</v>
      </c>
      <c r="BC12">
        <v>9</v>
      </c>
      <c r="BD12">
        <v>9</v>
      </c>
      <c r="BE12">
        <v>2</v>
      </c>
      <c r="BN12">
        <v>617</v>
      </c>
      <c r="BO12">
        <v>16</v>
      </c>
      <c r="BP12">
        <v>5.8</v>
      </c>
      <c r="BQ12">
        <v>1</v>
      </c>
      <c r="BR12">
        <v>45.8</v>
      </c>
      <c r="BS12">
        <v>1.5</v>
      </c>
    </row>
    <row r="13" spans="1:71" ht="15" x14ac:dyDescent="0.3">
      <c r="A13" s="1">
        <v>43866</v>
      </c>
      <c r="B13" s="2">
        <v>0.63415509259259262</v>
      </c>
      <c r="C13" t="s">
        <v>88</v>
      </c>
      <c r="D13" t="s">
        <v>110</v>
      </c>
      <c r="E13" t="s">
        <v>75</v>
      </c>
      <c r="F13">
        <v>58.63</v>
      </c>
      <c r="G13">
        <v>56.52</v>
      </c>
      <c r="H13">
        <v>59.6</v>
      </c>
      <c r="I13">
        <v>174.76</v>
      </c>
      <c r="J13">
        <v>47.43</v>
      </c>
      <c r="K13">
        <v>40.1</v>
      </c>
      <c r="L13">
        <v>55.1</v>
      </c>
      <c r="M13">
        <v>142.63</v>
      </c>
      <c r="N13">
        <v>550311</v>
      </c>
      <c r="O13" t="s">
        <v>71</v>
      </c>
      <c r="P13" t="s">
        <v>72</v>
      </c>
      <c r="Q13" t="s">
        <v>76</v>
      </c>
      <c r="R13" t="s">
        <v>77</v>
      </c>
      <c r="Z13">
        <v>72</v>
      </c>
      <c r="AA13">
        <v>10</v>
      </c>
    </row>
    <row r="14" spans="1:71" ht="15" x14ac:dyDescent="0.3">
      <c r="A14" s="1">
        <v>43866</v>
      </c>
      <c r="B14" s="2">
        <v>0.63879629629629631</v>
      </c>
      <c r="C14" t="s">
        <v>89</v>
      </c>
      <c r="D14" t="s">
        <v>111</v>
      </c>
      <c r="E14" t="s">
        <v>75</v>
      </c>
      <c r="F14">
        <v>58.99</v>
      </c>
      <c r="G14">
        <v>57.44</v>
      </c>
      <c r="H14">
        <v>59.29</v>
      </c>
      <c r="I14">
        <v>175.72</v>
      </c>
      <c r="J14">
        <v>49.19</v>
      </c>
      <c r="K14">
        <v>43.13</v>
      </c>
      <c r="L14">
        <v>49.49</v>
      </c>
      <c r="M14">
        <v>141.81</v>
      </c>
      <c r="N14">
        <v>550311</v>
      </c>
      <c r="O14" t="s">
        <v>71</v>
      </c>
      <c r="P14" t="s">
        <v>72</v>
      </c>
      <c r="Q14" t="s">
        <v>76</v>
      </c>
      <c r="R14" t="s">
        <v>77</v>
      </c>
      <c r="V14">
        <v>2077</v>
      </c>
      <c r="W14">
        <v>155</v>
      </c>
      <c r="X14">
        <v>152</v>
      </c>
      <c r="Y14">
        <v>40</v>
      </c>
      <c r="Z14">
        <v>24112</v>
      </c>
      <c r="AA14">
        <v>154</v>
      </c>
      <c r="AB14">
        <v>24615</v>
      </c>
      <c r="AC14">
        <v>143</v>
      </c>
      <c r="AD14">
        <v>2864</v>
      </c>
      <c r="AE14">
        <v>32</v>
      </c>
      <c r="AF14">
        <v>43</v>
      </c>
      <c r="AG14">
        <v>2</v>
      </c>
      <c r="AH14">
        <v>588</v>
      </c>
      <c r="AI14">
        <v>5</v>
      </c>
      <c r="AJ14">
        <v>24507</v>
      </c>
      <c r="AK14">
        <v>89</v>
      </c>
      <c r="AN14">
        <v>22</v>
      </c>
      <c r="AO14">
        <v>3</v>
      </c>
      <c r="AP14">
        <v>131</v>
      </c>
      <c r="AQ14">
        <v>3</v>
      </c>
      <c r="AR14">
        <v>368</v>
      </c>
      <c r="AS14">
        <v>3</v>
      </c>
      <c r="AT14">
        <v>71</v>
      </c>
      <c r="AU14">
        <v>4</v>
      </c>
      <c r="AV14">
        <v>1.7</v>
      </c>
      <c r="AW14">
        <v>0.5</v>
      </c>
      <c r="AX14">
        <v>117.4</v>
      </c>
      <c r="AY14">
        <v>0.9</v>
      </c>
      <c r="AZ14">
        <v>232</v>
      </c>
      <c r="BA14">
        <v>3</v>
      </c>
      <c r="BB14">
        <v>404</v>
      </c>
      <c r="BC14">
        <v>4</v>
      </c>
      <c r="BD14">
        <v>4</v>
      </c>
      <c r="BE14">
        <v>1</v>
      </c>
      <c r="BF14">
        <v>4.4000000000000004</v>
      </c>
      <c r="BG14">
        <v>0.9</v>
      </c>
      <c r="BH14">
        <v>48.2</v>
      </c>
      <c r="BI14">
        <v>1.4</v>
      </c>
      <c r="BJ14">
        <v>12</v>
      </c>
      <c r="BK14">
        <v>2</v>
      </c>
      <c r="BL14">
        <v>28</v>
      </c>
      <c r="BM14">
        <v>2</v>
      </c>
      <c r="BN14">
        <v>610</v>
      </c>
      <c r="BO14">
        <v>11</v>
      </c>
      <c r="BP14">
        <v>10.4</v>
      </c>
      <c r="BQ14">
        <v>1.1000000000000001</v>
      </c>
      <c r="BR14">
        <v>1385</v>
      </c>
      <c r="BS14">
        <v>7</v>
      </c>
    </row>
    <row r="15" spans="1:71" ht="15" x14ac:dyDescent="0.3">
      <c r="A15" s="1">
        <v>43866</v>
      </c>
      <c r="B15" s="2">
        <v>0.64150462962962962</v>
      </c>
      <c r="C15" t="s">
        <v>90</v>
      </c>
      <c r="D15" t="s">
        <v>112</v>
      </c>
      <c r="E15" t="s">
        <v>75</v>
      </c>
      <c r="F15">
        <v>58.95</v>
      </c>
      <c r="G15">
        <v>57.2</v>
      </c>
      <c r="H15">
        <v>58.92</v>
      </c>
      <c r="I15">
        <v>175.06</v>
      </c>
      <c r="J15">
        <v>49.33</v>
      </c>
      <c r="K15">
        <v>40.54</v>
      </c>
      <c r="L15">
        <v>44.46</v>
      </c>
      <c r="M15">
        <v>134.33000000000001</v>
      </c>
      <c r="N15">
        <v>550311</v>
      </c>
      <c r="O15" t="s">
        <v>71</v>
      </c>
      <c r="P15" t="s">
        <v>72</v>
      </c>
      <c r="Q15" t="s">
        <v>76</v>
      </c>
      <c r="R15" t="s">
        <v>77</v>
      </c>
      <c r="T15">
        <v>9765</v>
      </c>
      <c r="U15">
        <v>1071</v>
      </c>
      <c r="V15">
        <v>19133</v>
      </c>
      <c r="W15">
        <v>362</v>
      </c>
      <c r="X15">
        <v>519</v>
      </c>
      <c r="Y15">
        <v>55</v>
      </c>
      <c r="Z15">
        <v>23623</v>
      </c>
      <c r="AA15">
        <v>165</v>
      </c>
      <c r="AB15">
        <v>7636</v>
      </c>
      <c r="AC15">
        <v>73</v>
      </c>
      <c r="AD15">
        <v>3404</v>
      </c>
      <c r="AE15">
        <v>39</v>
      </c>
      <c r="AH15">
        <v>2127</v>
      </c>
      <c r="AI15">
        <v>14</v>
      </c>
      <c r="AJ15">
        <v>47361</v>
      </c>
      <c r="AK15">
        <v>176</v>
      </c>
      <c r="AP15">
        <v>3379</v>
      </c>
      <c r="AQ15">
        <v>17</v>
      </c>
      <c r="AR15">
        <v>4226</v>
      </c>
      <c r="AS15">
        <v>18</v>
      </c>
      <c r="AT15">
        <v>1533</v>
      </c>
      <c r="AU15">
        <v>12</v>
      </c>
      <c r="AV15">
        <v>5.8</v>
      </c>
      <c r="AW15">
        <v>1</v>
      </c>
      <c r="AX15">
        <v>117.8</v>
      </c>
      <c r="AY15">
        <v>1.1000000000000001</v>
      </c>
      <c r="AZ15">
        <v>253</v>
      </c>
      <c r="BA15">
        <v>3</v>
      </c>
      <c r="BB15">
        <v>321</v>
      </c>
      <c r="BC15">
        <v>4</v>
      </c>
      <c r="BD15">
        <v>12</v>
      </c>
      <c r="BE15">
        <v>1.1000000000000001</v>
      </c>
      <c r="BF15">
        <v>37.5</v>
      </c>
      <c r="BG15">
        <v>1.2</v>
      </c>
      <c r="BH15">
        <v>11.5</v>
      </c>
      <c r="BI15">
        <v>1.2</v>
      </c>
      <c r="BJ15">
        <v>20</v>
      </c>
      <c r="BK15">
        <v>2</v>
      </c>
      <c r="BL15">
        <v>46</v>
      </c>
      <c r="BM15">
        <v>3</v>
      </c>
      <c r="BN15">
        <v>730</v>
      </c>
      <c r="BO15">
        <v>12</v>
      </c>
      <c r="BP15">
        <v>52</v>
      </c>
      <c r="BQ15">
        <v>2</v>
      </c>
      <c r="BR15">
        <v>5494</v>
      </c>
      <c r="BS15">
        <v>22</v>
      </c>
    </row>
    <row r="16" spans="1:71" ht="15" x14ac:dyDescent="0.3">
      <c r="A16" s="1">
        <v>43866</v>
      </c>
      <c r="B16" s="2">
        <v>0.66086805555555561</v>
      </c>
      <c r="C16" t="s">
        <v>91</v>
      </c>
      <c r="D16">
        <v>8</v>
      </c>
      <c r="E16" t="s">
        <v>75</v>
      </c>
      <c r="F16">
        <v>59.76</v>
      </c>
      <c r="G16">
        <v>59.61</v>
      </c>
      <c r="H16">
        <v>59.78</v>
      </c>
      <c r="I16">
        <v>179.15</v>
      </c>
      <c r="J16">
        <v>50.28</v>
      </c>
      <c r="K16">
        <v>54.75</v>
      </c>
      <c r="L16">
        <v>56.88</v>
      </c>
      <c r="M16">
        <v>161.91999999999999</v>
      </c>
      <c r="N16">
        <v>550311</v>
      </c>
      <c r="O16" t="s">
        <v>71</v>
      </c>
      <c r="P16" t="s">
        <v>72</v>
      </c>
      <c r="Q16" t="s">
        <v>76</v>
      </c>
      <c r="R16" t="s">
        <v>77</v>
      </c>
      <c r="S16">
        <v>37.5</v>
      </c>
      <c r="V16">
        <v>3997</v>
      </c>
      <c r="W16">
        <v>537</v>
      </c>
      <c r="X16">
        <v>7246</v>
      </c>
      <c r="Y16">
        <v>294</v>
      </c>
      <c r="Z16">
        <v>12693</v>
      </c>
      <c r="AA16">
        <v>288</v>
      </c>
      <c r="AB16">
        <v>7795</v>
      </c>
      <c r="AC16">
        <v>177</v>
      </c>
      <c r="AD16">
        <v>8613</v>
      </c>
      <c r="AE16">
        <v>164</v>
      </c>
      <c r="AF16">
        <v>76</v>
      </c>
      <c r="AG16">
        <v>9</v>
      </c>
      <c r="AH16">
        <v>990</v>
      </c>
      <c r="AI16">
        <v>20</v>
      </c>
      <c r="AJ16">
        <v>60820</v>
      </c>
      <c r="AK16">
        <v>492</v>
      </c>
      <c r="AN16">
        <v>41</v>
      </c>
      <c r="AO16">
        <v>11</v>
      </c>
      <c r="AP16">
        <v>38</v>
      </c>
      <c r="AQ16">
        <v>5</v>
      </c>
      <c r="AR16">
        <v>83</v>
      </c>
      <c r="AS16">
        <v>4</v>
      </c>
      <c r="AX16">
        <v>60.7</v>
      </c>
      <c r="AY16">
        <v>1.6</v>
      </c>
      <c r="AZ16">
        <v>295</v>
      </c>
      <c r="BA16">
        <v>11</v>
      </c>
      <c r="BB16">
        <v>315</v>
      </c>
      <c r="BC16">
        <v>12</v>
      </c>
      <c r="BF16">
        <v>24</v>
      </c>
      <c r="BG16">
        <v>4</v>
      </c>
      <c r="BN16">
        <v>195</v>
      </c>
      <c r="BO16">
        <v>33</v>
      </c>
      <c r="BR16">
        <v>18</v>
      </c>
      <c r="BS16">
        <v>2</v>
      </c>
    </row>
    <row r="17" spans="1:71" ht="15" x14ac:dyDescent="0.3">
      <c r="A17" s="1">
        <v>43866</v>
      </c>
      <c r="B17" s="2">
        <v>0.66408564814814819</v>
      </c>
      <c r="C17" t="s">
        <v>92</v>
      </c>
      <c r="D17">
        <v>9</v>
      </c>
      <c r="E17" t="s">
        <v>75</v>
      </c>
      <c r="F17">
        <v>59.46</v>
      </c>
      <c r="G17">
        <v>58.21</v>
      </c>
      <c r="H17">
        <v>58.73</v>
      </c>
      <c r="I17">
        <v>176.4</v>
      </c>
      <c r="J17">
        <v>51.54</v>
      </c>
      <c r="K17">
        <v>45.67</v>
      </c>
      <c r="L17">
        <v>41.13</v>
      </c>
      <c r="M17">
        <v>138.34</v>
      </c>
      <c r="N17">
        <v>550311</v>
      </c>
      <c r="O17" t="s">
        <v>71</v>
      </c>
      <c r="P17" t="s">
        <v>72</v>
      </c>
      <c r="Q17" t="s">
        <v>76</v>
      </c>
      <c r="R17" t="s">
        <v>77</v>
      </c>
      <c r="S17">
        <v>42.5</v>
      </c>
      <c r="T17">
        <v>15531</v>
      </c>
      <c r="U17">
        <v>1281</v>
      </c>
      <c r="V17">
        <v>5822</v>
      </c>
      <c r="W17">
        <v>263</v>
      </c>
      <c r="X17">
        <v>8703</v>
      </c>
      <c r="Y17">
        <v>136</v>
      </c>
      <c r="Z17">
        <v>17803</v>
      </c>
      <c r="AA17">
        <v>144</v>
      </c>
      <c r="AB17">
        <v>11576</v>
      </c>
      <c r="AC17">
        <v>101</v>
      </c>
      <c r="AD17">
        <v>11064</v>
      </c>
      <c r="AE17">
        <v>86</v>
      </c>
      <c r="AF17">
        <v>126</v>
      </c>
      <c r="AG17">
        <v>5</v>
      </c>
      <c r="AH17">
        <v>1828</v>
      </c>
      <c r="AI17">
        <v>13</v>
      </c>
      <c r="AJ17">
        <v>96186</v>
      </c>
      <c r="AK17">
        <v>352</v>
      </c>
      <c r="AN17">
        <v>73</v>
      </c>
      <c r="AO17">
        <v>4</v>
      </c>
      <c r="AP17">
        <v>53</v>
      </c>
      <c r="AQ17">
        <v>2</v>
      </c>
      <c r="AR17">
        <v>144</v>
      </c>
      <c r="AS17">
        <v>2</v>
      </c>
      <c r="AT17">
        <v>6</v>
      </c>
      <c r="AU17">
        <v>1.2</v>
      </c>
      <c r="AX17">
        <v>162.5</v>
      </c>
      <c r="AY17">
        <v>1.3</v>
      </c>
      <c r="AZ17">
        <v>638</v>
      </c>
      <c r="BA17">
        <v>8</v>
      </c>
      <c r="BB17">
        <v>676</v>
      </c>
      <c r="BC17">
        <v>9</v>
      </c>
      <c r="BD17">
        <v>6.7</v>
      </c>
      <c r="BE17">
        <v>2</v>
      </c>
      <c r="BJ17">
        <v>14</v>
      </c>
      <c r="BK17">
        <v>3</v>
      </c>
      <c r="BN17">
        <v>609</v>
      </c>
      <c r="BO17">
        <v>16</v>
      </c>
      <c r="BP17">
        <v>6.6</v>
      </c>
      <c r="BQ17">
        <v>1</v>
      </c>
      <c r="BR17">
        <v>51.1</v>
      </c>
      <c r="BS17">
        <v>1.5</v>
      </c>
    </row>
    <row r="18" spans="1:71" ht="15" x14ac:dyDescent="0.3">
      <c r="A18" s="1">
        <v>43866</v>
      </c>
      <c r="B18" s="2">
        <v>0.66667824074074078</v>
      </c>
      <c r="C18" t="s">
        <v>93</v>
      </c>
      <c r="D18">
        <v>10</v>
      </c>
      <c r="E18" t="s">
        <v>75</v>
      </c>
      <c r="F18">
        <v>59.45</v>
      </c>
      <c r="G18">
        <v>58.23</v>
      </c>
      <c r="H18">
        <v>58.99</v>
      </c>
      <c r="I18">
        <v>176.66</v>
      </c>
      <c r="J18">
        <v>51.32</v>
      </c>
      <c r="K18">
        <v>46.17</v>
      </c>
      <c r="L18">
        <v>44.46</v>
      </c>
      <c r="M18">
        <v>141.94</v>
      </c>
      <c r="N18">
        <v>550311</v>
      </c>
      <c r="O18" t="s">
        <v>71</v>
      </c>
      <c r="P18" t="s">
        <v>72</v>
      </c>
      <c r="Q18" t="s">
        <v>76</v>
      </c>
      <c r="R18" t="s">
        <v>77</v>
      </c>
      <c r="S18">
        <v>47.5</v>
      </c>
      <c r="T18">
        <v>8541</v>
      </c>
      <c r="U18">
        <v>1674</v>
      </c>
      <c r="V18">
        <v>1584</v>
      </c>
      <c r="W18">
        <v>217</v>
      </c>
      <c r="X18">
        <v>7390</v>
      </c>
      <c r="Y18">
        <v>123</v>
      </c>
      <c r="Z18">
        <v>24773</v>
      </c>
      <c r="AA18">
        <v>179</v>
      </c>
      <c r="AB18">
        <v>69176</v>
      </c>
      <c r="AC18">
        <v>401</v>
      </c>
      <c r="AD18">
        <v>9686</v>
      </c>
      <c r="AE18">
        <v>75</v>
      </c>
      <c r="AF18">
        <v>98</v>
      </c>
      <c r="AG18">
        <v>4</v>
      </c>
      <c r="AH18">
        <v>1243</v>
      </c>
      <c r="AI18">
        <v>10</v>
      </c>
      <c r="AJ18">
        <v>65545</v>
      </c>
      <c r="AK18">
        <v>246</v>
      </c>
      <c r="AN18">
        <v>50</v>
      </c>
      <c r="AO18">
        <v>4</v>
      </c>
      <c r="AP18">
        <v>61</v>
      </c>
      <c r="AQ18">
        <v>2</v>
      </c>
      <c r="AR18">
        <v>111</v>
      </c>
      <c r="AS18">
        <v>2</v>
      </c>
      <c r="AV18">
        <v>1.8</v>
      </c>
      <c r="AW18">
        <v>0.4</v>
      </c>
      <c r="AX18">
        <v>121.8</v>
      </c>
      <c r="AY18">
        <v>1.1000000000000001</v>
      </c>
      <c r="AZ18">
        <v>1749</v>
      </c>
      <c r="BA18">
        <v>17</v>
      </c>
      <c r="BB18">
        <v>596</v>
      </c>
      <c r="BC18">
        <v>9</v>
      </c>
      <c r="BD18">
        <v>6</v>
      </c>
      <c r="BE18">
        <v>1.9</v>
      </c>
      <c r="BN18">
        <v>651</v>
      </c>
      <c r="BO18">
        <v>16</v>
      </c>
      <c r="BP18">
        <v>4.0999999999999996</v>
      </c>
      <c r="BQ18">
        <v>1</v>
      </c>
      <c r="BR18">
        <v>21.3</v>
      </c>
      <c r="BS18">
        <v>1.2</v>
      </c>
    </row>
    <row r="19" spans="1:71" ht="15" x14ac:dyDescent="0.3">
      <c r="A19" s="1">
        <v>43866</v>
      </c>
      <c r="B19" s="2">
        <v>0.66971064814814818</v>
      </c>
      <c r="C19" t="s">
        <v>94</v>
      </c>
      <c r="D19">
        <v>11</v>
      </c>
      <c r="E19" t="s">
        <v>75</v>
      </c>
      <c r="F19">
        <v>59.47</v>
      </c>
      <c r="G19">
        <v>58.24</v>
      </c>
      <c r="H19">
        <v>59.02</v>
      </c>
      <c r="I19">
        <v>176.74</v>
      </c>
      <c r="J19">
        <v>51.49</v>
      </c>
      <c r="K19">
        <v>46.27</v>
      </c>
      <c r="L19">
        <v>44.79</v>
      </c>
      <c r="M19">
        <v>142.55000000000001</v>
      </c>
      <c r="N19">
        <v>550311</v>
      </c>
      <c r="O19" t="s">
        <v>71</v>
      </c>
      <c r="P19" t="s">
        <v>72</v>
      </c>
      <c r="Q19" t="s">
        <v>76</v>
      </c>
      <c r="R19" t="s">
        <v>77</v>
      </c>
      <c r="S19">
        <v>52.5</v>
      </c>
      <c r="T19">
        <v>11788</v>
      </c>
      <c r="U19">
        <v>1813</v>
      </c>
      <c r="V19">
        <v>1548</v>
      </c>
      <c r="W19">
        <v>222</v>
      </c>
      <c r="X19">
        <v>8250</v>
      </c>
      <c r="Y19">
        <v>129</v>
      </c>
      <c r="Z19">
        <v>23354</v>
      </c>
      <c r="AA19">
        <v>171</v>
      </c>
      <c r="AB19">
        <v>83914</v>
      </c>
      <c r="AC19">
        <v>480</v>
      </c>
      <c r="AD19">
        <v>9626</v>
      </c>
      <c r="AE19">
        <v>75</v>
      </c>
      <c r="AF19">
        <v>103</v>
      </c>
      <c r="AG19">
        <v>4</v>
      </c>
      <c r="AH19">
        <v>1232</v>
      </c>
      <c r="AI19">
        <v>10</v>
      </c>
      <c r="AJ19">
        <v>61327</v>
      </c>
      <c r="AK19">
        <v>230</v>
      </c>
      <c r="AN19">
        <v>51</v>
      </c>
      <c r="AO19">
        <v>4</v>
      </c>
      <c r="AP19">
        <v>49</v>
      </c>
      <c r="AQ19">
        <v>2</v>
      </c>
      <c r="AR19">
        <v>105</v>
      </c>
      <c r="AS19">
        <v>2</v>
      </c>
      <c r="AV19">
        <v>1.2</v>
      </c>
      <c r="AW19">
        <v>0.4</v>
      </c>
      <c r="AX19">
        <v>109.4</v>
      </c>
      <c r="AY19">
        <v>1</v>
      </c>
      <c r="AZ19">
        <v>1898</v>
      </c>
      <c r="BA19">
        <v>19</v>
      </c>
      <c r="BB19">
        <v>595</v>
      </c>
      <c r="BC19">
        <v>9</v>
      </c>
      <c r="BD19">
        <v>7.6</v>
      </c>
      <c r="BE19">
        <v>2</v>
      </c>
      <c r="BN19">
        <v>657</v>
      </c>
      <c r="BO19">
        <v>17</v>
      </c>
      <c r="BP19">
        <v>3.4</v>
      </c>
      <c r="BQ19">
        <v>1</v>
      </c>
      <c r="BR19">
        <v>21.8</v>
      </c>
      <c r="BS19">
        <v>1.2</v>
      </c>
    </row>
    <row r="20" spans="1:71" ht="15" x14ac:dyDescent="0.3">
      <c r="A20" s="1">
        <v>43866</v>
      </c>
      <c r="B20" s="2">
        <v>0.6729398148148148</v>
      </c>
      <c r="C20" t="s">
        <v>95</v>
      </c>
      <c r="D20">
        <v>12</v>
      </c>
      <c r="E20" t="s">
        <v>75</v>
      </c>
      <c r="F20">
        <v>59.46</v>
      </c>
      <c r="G20">
        <v>58.23</v>
      </c>
      <c r="H20">
        <v>58.98</v>
      </c>
      <c r="I20">
        <v>176.67</v>
      </c>
      <c r="J20">
        <v>51.49</v>
      </c>
      <c r="K20">
        <v>46.16</v>
      </c>
      <c r="L20">
        <v>44.26</v>
      </c>
      <c r="M20">
        <v>141.91</v>
      </c>
      <c r="N20">
        <v>550311</v>
      </c>
      <c r="O20" t="s">
        <v>71</v>
      </c>
      <c r="P20" t="s">
        <v>72</v>
      </c>
      <c r="Q20" t="s">
        <v>76</v>
      </c>
      <c r="R20" t="s">
        <v>77</v>
      </c>
      <c r="S20">
        <v>57.5</v>
      </c>
      <c r="T20">
        <v>10803</v>
      </c>
      <c r="U20">
        <v>1680</v>
      </c>
      <c r="V20">
        <v>2012</v>
      </c>
      <c r="W20">
        <v>222</v>
      </c>
      <c r="X20">
        <v>9038</v>
      </c>
      <c r="Y20">
        <v>135</v>
      </c>
      <c r="Z20">
        <v>22552</v>
      </c>
      <c r="AA20">
        <v>167</v>
      </c>
      <c r="AB20">
        <v>67309</v>
      </c>
      <c r="AC20">
        <v>392</v>
      </c>
      <c r="AD20">
        <v>9965</v>
      </c>
      <c r="AE20">
        <v>76</v>
      </c>
      <c r="AF20">
        <v>104</v>
      </c>
      <c r="AG20">
        <v>4</v>
      </c>
      <c r="AH20">
        <v>1242</v>
      </c>
      <c r="AI20">
        <v>10</v>
      </c>
      <c r="AJ20">
        <v>65200</v>
      </c>
      <c r="AK20">
        <v>241</v>
      </c>
      <c r="AN20">
        <v>54</v>
      </c>
      <c r="AO20">
        <v>4</v>
      </c>
      <c r="AP20">
        <v>74</v>
      </c>
      <c r="AQ20">
        <v>2</v>
      </c>
      <c r="AR20">
        <v>110</v>
      </c>
      <c r="AS20">
        <v>2</v>
      </c>
      <c r="AX20">
        <v>114.6</v>
      </c>
      <c r="AY20">
        <v>1.1000000000000001</v>
      </c>
      <c r="AZ20">
        <v>1550</v>
      </c>
      <c r="BA20">
        <v>16</v>
      </c>
      <c r="BB20">
        <v>557</v>
      </c>
      <c r="BC20">
        <v>9</v>
      </c>
      <c r="BD20">
        <v>6.2</v>
      </c>
      <c r="BE20">
        <v>1.9</v>
      </c>
      <c r="BN20">
        <v>610</v>
      </c>
      <c r="BO20">
        <v>16</v>
      </c>
      <c r="BP20">
        <v>5.3</v>
      </c>
      <c r="BQ20">
        <v>1</v>
      </c>
      <c r="BR20">
        <v>20.6</v>
      </c>
      <c r="BS20">
        <v>1.2</v>
      </c>
    </row>
    <row r="21" spans="1:71" ht="15" x14ac:dyDescent="0.3">
      <c r="A21" s="1">
        <v>43866</v>
      </c>
      <c r="B21" s="2">
        <v>0.67594907407407412</v>
      </c>
      <c r="C21" t="s">
        <v>96</v>
      </c>
      <c r="D21">
        <v>13</v>
      </c>
      <c r="E21" t="s">
        <v>75</v>
      </c>
      <c r="F21">
        <v>59.41</v>
      </c>
      <c r="G21">
        <v>58.11</v>
      </c>
      <c r="H21">
        <v>59.02</v>
      </c>
      <c r="I21">
        <v>176.54</v>
      </c>
      <c r="J21">
        <v>51.18</v>
      </c>
      <c r="K21">
        <v>45.54</v>
      </c>
      <c r="L21">
        <v>44.59</v>
      </c>
      <c r="M21">
        <v>141.32</v>
      </c>
      <c r="N21">
        <v>550311</v>
      </c>
      <c r="O21" t="s">
        <v>71</v>
      </c>
      <c r="P21" t="s">
        <v>72</v>
      </c>
      <c r="Q21" t="s">
        <v>76</v>
      </c>
      <c r="R21" t="s">
        <v>77</v>
      </c>
      <c r="S21">
        <v>62.5</v>
      </c>
      <c r="T21">
        <v>9445</v>
      </c>
      <c r="U21">
        <v>1749</v>
      </c>
      <c r="V21">
        <v>2473</v>
      </c>
      <c r="W21">
        <v>230</v>
      </c>
      <c r="X21">
        <v>8914</v>
      </c>
      <c r="Y21">
        <v>133</v>
      </c>
      <c r="Z21">
        <v>22816</v>
      </c>
      <c r="AA21">
        <v>167</v>
      </c>
      <c r="AB21">
        <v>79797</v>
      </c>
      <c r="AC21">
        <v>454</v>
      </c>
      <c r="AD21">
        <v>9816</v>
      </c>
      <c r="AE21">
        <v>75</v>
      </c>
      <c r="AF21">
        <v>98</v>
      </c>
      <c r="AG21">
        <v>4</v>
      </c>
      <c r="AH21">
        <v>1222</v>
      </c>
      <c r="AI21">
        <v>10</v>
      </c>
      <c r="AJ21">
        <v>58356</v>
      </c>
      <c r="AK21">
        <v>214</v>
      </c>
      <c r="AN21">
        <v>45</v>
      </c>
      <c r="AO21">
        <v>4</v>
      </c>
      <c r="AP21">
        <v>47</v>
      </c>
      <c r="AQ21">
        <v>2</v>
      </c>
      <c r="AR21">
        <v>104</v>
      </c>
      <c r="AS21">
        <v>2</v>
      </c>
      <c r="AX21">
        <v>108.6</v>
      </c>
      <c r="AY21">
        <v>1</v>
      </c>
      <c r="AZ21">
        <v>1724</v>
      </c>
      <c r="BA21">
        <v>16</v>
      </c>
      <c r="BB21">
        <v>559</v>
      </c>
      <c r="BC21">
        <v>8</v>
      </c>
      <c r="BD21">
        <v>8.8000000000000007</v>
      </c>
      <c r="BE21">
        <v>1.8</v>
      </c>
      <c r="BN21">
        <v>649</v>
      </c>
      <c r="BO21">
        <v>15</v>
      </c>
      <c r="BP21">
        <v>3.8</v>
      </c>
      <c r="BQ21">
        <v>1</v>
      </c>
      <c r="BR21">
        <v>19.7</v>
      </c>
      <c r="BS21">
        <v>1.1000000000000001</v>
      </c>
    </row>
    <row r="22" spans="1:71" ht="15" x14ac:dyDescent="0.3">
      <c r="A22" s="1">
        <v>43866</v>
      </c>
      <c r="B22" s="2">
        <v>0.67912037037037043</v>
      </c>
      <c r="C22" t="s">
        <v>97</v>
      </c>
      <c r="D22">
        <v>14</v>
      </c>
      <c r="E22" t="s">
        <v>75</v>
      </c>
      <c r="F22">
        <v>59.47</v>
      </c>
      <c r="G22">
        <v>58.25</v>
      </c>
      <c r="H22">
        <v>59.02</v>
      </c>
      <c r="I22">
        <v>176.74</v>
      </c>
      <c r="J22">
        <v>51.49</v>
      </c>
      <c r="K22">
        <v>46.23</v>
      </c>
      <c r="L22">
        <v>44.69</v>
      </c>
      <c r="M22">
        <v>142.41999999999999</v>
      </c>
      <c r="N22">
        <v>550311</v>
      </c>
      <c r="O22" t="s">
        <v>71</v>
      </c>
      <c r="P22" t="s">
        <v>72</v>
      </c>
      <c r="Q22" t="s">
        <v>76</v>
      </c>
      <c r="R22" t="s">
        <v>77</v>
      </c>
      <c r="S22">
        <v>67.5</v>
      </c>
      <c r="T22">
        <v>10126</v>
      </c>
      <c r="U22">
        <v>1854</v>
      </c>
      <c r="V22">
        <v>2372</v>
      </c>
      <c r="W22">
        <v>237</v>
      </c>
      <c r="X22">
        <v>8454</v>
      </c>
      <c r="Y22">
        <v>132</v>
      </c>
      <c r="Z22">
        <v>23356</v>
      </c>
      <c r="AA22">
        <v>172</v>
      </c>
      <c r="AB22">
        <v>90613</v>
      </c>
      <c r="AC22">
        <v>517</v>
      </c>
      <c r="AD22">
        <v>10072</v>
      </c>
      <c r="AE22">
        <v>77</v>
      </c>
      <c r="AF22">
        <v>104</v>
      </c>
      <c r="AG22">
        <v>4</v>
      </c>
      <c r="AH22">
        <v>1254</v>
      </c>
      <c r="AI22">
        <v>10</v>
      </c>
      <c r="AJ22">
        <v>61122</v>
      </c>
      <c r="AK22">
        <v>230</v>
      </c>
      <c r="AN22">
        <v>47</v>
      </c>
      <c r="AO22">
        <v>4</v>
      </c>
      <c r="AP22">
        <v>47</v>
      </c>
      <c r="AQ22">
        <v>2</v>
      </c>
      <c r="AR22">
        <v>107</v>
      </c>
      <c r="AS22">
        <v>2</v>
      </c>
      <c r="AV22">
        <v>1.3</v>
      </c>
      <c r="AW22">
        <v>0.4</v>
      </c>
      <c r="AX22">
        <v>109.8</v>
      </c>
      <c r="AY22">
        <v>1.1000000000000001</v>
      </c>
      <c r="AZ22">
        <v>2008</v>
      </c>
      <c r="BA22">
        <v>20</v>
      </c>
      <c r="BB22">
        <v>577</v>
      </c>
      <c r="BC22">
        <v>9</v>
      </c>
      <c r="BD22">
        <v>10.3</v>
      </c>
      <c r="BE22">
        <v>2</v>
      </c>
      <c r="BN22">
        <v>657</v>
      </c>
      <c r="BO22">
        <v>16</v>
      </c>
      <c r="BR22">
        <v>22.7</v>
      </c>
      <c r="BS22">
        <v>1.2</v>
      </c>
    </row>
    <row r="23" spans="1:71" ht="15" x14ac:dyDescent="0.3">
      <c r="A23" s="1">
        <v>43866</v>
      </c>
      <c r="B23" s="2">
        <v>0.68334490740740739</v>
      </c>
      <c r="C23" t="s">
        <v>98</v>
      </c>
      <c r="D23">
        <v>15</v>
      </c>
      <c r="E23" t="s">
        <v>75</v>
      </c>
      <c r="F23">
        <v>59.47</v>
      </c>
      <c r="G23">
        <v>58.25</v>
      </c>
      <c r="H23">
        <v>58.98</v>
      </c>
      <c r="I23">
        <v>176.7</v>
      </c>
      <c r="J23">
        <v>51.53</v>
      </c>
      <c r="K23">
        <v>46.25</v>
      </c>
      <c r="L23">
        <v>44.35</v>
      </c>
      <c r="M23">
        <v>142.13</v>
      </c>
      <c r="N23">
        <v>550311</v>
      </c>
      <c r="O23" t="s">
        <v>71</v>
      </c>
      <c r="P23" t="s">
        <v>72</v>
      </c>
      <c r="Q23" t="s">
        <v>76</v>
      </c>
      <c r="R23" t="s">
        <v>77</v>
      </c>
      <c r="S23">
        <v>70.5</v>
      </c>
      <c r="T23">
        <v>8840</v>
      </c>
      <c r="U23">
        <v>1704</v>
      </c>
      <c r="V23">
        <v>2045</v>
      </c>
      <c r="W23">
        <v>226</v>
      </c>
      <c r="X23">
        <v>8748</v>
      </c>
      <c r="Y23">
        <v>133</v>
      </c>
      <c r="Z23">
        <v>22378</v>
      </c>
      <c r="AA23">
        <v>167</v>
      </c>
      <c r="AB23">
        <v>71297</v>
      </c>
      <c r="AC23">
        <v>415</v>
      </c>
      <c r="AD23">
        <v>10042</v>
      </c>
      <c r="AE23">
        <v>77</v>
      </c>
      <c r="AF23">
        <v>103</v>
      </c>
      <c r="AG23">
        <v>4</v>
      </c>
      <c r="AH23">
        <v>1293</v>
      </c>
      <c r="AI23">
        <v>10</v>
      </c>
      <c r="AJ23">
        <v>65182</v>
      </c>
      <c r="AK23">
        <v>244</v>
      </c>
      <c r="AN23">
        <v>47</v>
      </c>
      <c r="AO23">
        <v>4</v>
      </c>
      <c r="AP23">
        <v>55</v>
      </c>
      <c r="AQ23">
        <v>2</v>
      </c>
      <c r="AR23">
        <v>115</v>
      </c>
      <c r="AS23">
        <v>2</v>
      </c>
      <c r="AX23">
        <v>116.1</v>
      </c>
      <c r="AY23">
        <v>1.1000000000000001</v>
      </c>
      <c r="AZ23">
        <v>1983</v>
      </c>
      <c r="BA23">
        <v>20</v>
      </c>
      <c r="BB23">
        <v>565</v>
      </c>
      <c r="BC23">
        <v>9</v>
      </c>
      <c r="BD23">
        <v>10.8</v>
      </c>
      <c r="BE23">
        <v>2</v>
      </c>
      <c r="BF23">
        <v>6.2</v>
      </c>
      <c r="BG23">
        <v>1.6</v>
      </c>
      <c r="BN23">
        <v>663</v>
      </c>
      <c r="BO23">
        <v>17</v>
      </c>
      <c r="BP23">
        <v>4.2</v>
      </c>
      <c r="BQ23">
        <v>1</v>
      </c>
      <c r="BR23">
        <v>23.5</v>
      </c>
      <c r="BS23">
        <v>1.2</v>
      </c>
    </row>
    <row r="24" spans="1:71" ht="15" x14ac:dyDescent="0.3">
      <c r="A24" s="1">
        <v>43866</v>
      </c>
      <c r="B24" s="2">
        <v>0.68670138888888888</v>
      </c>
      <c r="C24" t="s">
        <v>99</v>
      </c>
      <c r="D24">
        <v>18</v>
      </c>
      <c r="E24" t="s">
        <v>75</v>
      </c>
      <c r="F24">
        <v>59.45</v>
      </c>
      <c r="G24">
        <v>58.19</v>
      </c>
      <c r="H24">
        <v>59.03</v>
      </c>
      <c r="I24">
        <v>176.67</v>
      </c>
      <c r="J24">
        <v>51.36</v>
      </c>
      <c r="K24">
        <v>45.99</v>
      </c>
      <c r="L24">
        <v>44.87</v>
      </c>
      <c r="M24">
        <v>142.22</v>
      </c>
      <c r="N24">
        <v>550311</v>
      </c>
      <c r="O24" t="s">
        <v>71</v>
      </c>
      <c r="P24" t="s">
        <v>72</v>
      </c>
      <c r="Q24" t="s">
        <v>76</v>
      </c>
      <c r="R24" t="s">
        <v>77</v>
      </c>
      <c r="S24">
        <v>73.5</v>
      </c>
      <c r="T24">
        <v>9195</v>
      </c>
      <c r="U24">
        <v>1757</v>
      </c>
      <c r="V24">
        <v>1654</v>
      </c>
      <c r="W24">
        <v>218</v>
      </c>
      <c r="X24">
        <v>9786</v>
      </c>
      <c r="Y24">
        <v>137</v>
      </c>
      <c r="Z24">
        <v>21003</v>
      </c>
      <c r="AA24">
        <v>155</v>
      </c>
      <c r="AB24">
        <v>84083</v>
      </c>
      <c r="AC24">
        <v>471</v>
      </c>
      <c r="AD24">
        <v>8911</v>
      </c>
      <c r="AE24">
        <v>69</v>
      </c>
      <c r="AF24">
        <v>91</v>
      </c>
      <c r="AG24">
        <v>4</v>
      </c>
      <c r="AH24">
        <v>1200</v>
      </c>
      <c r="AI24">
        <v>9</v>
      </c>
      <c r="AJ24">
        <v>58395</v>
      </c>
      <c r="AK24">
        <v>217</v>
      </c>
      <c r="AN24">
        <v>48</v>
      </c>
      <c r="AO24">
        <v>4</v>
      </c>
      <c r="AP24">
        <v>44</v>
      </c>
      <c r="AQ24">
        <v>2</v>
      </c>
      <c r="AR24">
        <v>107</v>
      </c>
      <c r="AS24">
        <v>2</v>
      </c>
      <c r="AV24">
        <v>2.2999999999999998</v>
      </c>
      <c r="AW24">
        <v>0.4</v>
      </c>
      <c r="AX24">
        <v>103.2</v>
      </c>
      <c r="AY24">
        <v>1</v>
      </c>
      <c r="AZ24">
        <v>2088</v>
      </c>
      <c r="BA24">
        <v>20</v>
      </c>
      <c r="BB24">
        <v>499</v>
      </c>
      <c r="BC24">
        <v>9</v>
      </c>
      <c r="BD24">
        <v>7.5</v>
      </c>
      <c r="BE24">
        <v>1.8</v>
      </c>
      <c r="BN24">
        <v>675</v>
      </c>
      <c r="BO24">
        <v>16</v>
      </c>
      <c r="BP24">
        <v>5.5</v>
      </c>
      <c r="BQ24">
        <v>1</v>
      </c>
      <c r="BR24">
        <v>21.4</v>
      </c>
      <c r="BS24">
        <v>1.2</v>
      </c>
    </row>
    <row r="25" spans="1:71" ht="15" x14ac:dyDescent="0.3">
      <c r="A25" s="1">
        <v>43866</v>
      </c>
      <c r="B25" s="2">
        <v>0.70502314814814815</v>
      </c>
      <c r="C25" t="s">
        <v>100</v>
      </c>
      <c r="D25">
        <v>20</v>
      </c>
      <c r="E25" t="s">
        <v>75</v>
      </c>
      <c r="F25">
        <v>59.46</v>
      </c>
      <c r="G25">
        <v>58.25</v>
      </c>
      <c r="H25">
        <v>59.02</v>
      </c>
      <c r="I25">
        <v>176.74</v>
      </c>
      <c r="J25">
        <v>51.47</v>
      </c>
      <c r="K25">
        <v>46.27</v>
      </c>
      <c r="L25">
        <v>44.89</v>
      </c>
      <c r="M25">
        <v>142.63999999999999</v>
      </c>
      <c r="N25">
        <v>550311</v>
      </c>
      <c r="O25" t="s">
        <v>71</v>
      </c>
      <c r="P25" t="s">
        <v>72</v>
      </c>
      <c r="Q25" t="s">
        <v>76</v>
      </c>
      <c r="R25" t="s">
        <v>77</v>
      </c>
      <c r="S25">
        <v>77.5</v>
      </c>
      <c r="T25">
        <v>10104</v>
      </c>
      <c r="U25">
        <v>1719</v>
      </c>
      <c r="V25">
        <v>4523</v>
      </c>
      <c r="W25">
        <v>252</v>
      </c>
      <c r="X25">
        <v>7994</v>
      </c>
      <c r="Y25">
        <v>126</v>
      </c>
      <c r="Z25">
        <v>21434</v>
      </c>
      <c r="AA25">
        <v>159</v>
      </c>
      <c r="AB25">
        <v>75376</v>
      </c>
      <c r="AC25">
        <v>429</v>
      </c>
      <c r="AD25">
        <v>9197</v>
      </c>
      <c r="AE25">
        <v>72</v>
      </c>
      <c r="AF25">
        <v>89</v>
      </c>
      <c r="AG25">
        <v>4</v>
      </c>
      <c r="AH25">
        <v>1226</v>
      </c>
      <c r="AI25">
        <v>10</v>
      </c>
      <c r="AJ25">
        <v>62309</v>
      </c>
      <c r="AK25">
        <v>234</v>
      </c>
      <c r="AN25">
        <v>57</v>
      </c>
      <c r="AO25">
        <v>4</v>
      </c>
      <c r="AP25">
        <v>52</v>
      </c>
      <c r="AQ25">
        <v>2</v>
      </c>
      <c r="AR25">
        <v>108</v>
      </c>
      <c r="AS25">
        <v>2</v>
      </c>
      <c r="AX25">
        <v>108.2</v>
      </c>
      <c r="AY25">
        <v>1</v>
      </c>
      <c r="AZ25">
        <v>1950</v>
      </c>
      <c r="BA25">
        <v>19</v>
      </c>
      <c r="BB25">
        <v>521</v>
      </c>
      <c r="BC25">
        <v>9</v>
      </c>
      <c r="BD25">
        <v>11.3</v>
      </c>
      <c r="BE25">
        <v>1.9</v>
      </c>
      <c r="BF25">
        <v>5</v>
      </c>
      <c r="BG25">
        <v>1.6</v>
      </c>
      <c r="BN25">
        <v>609</v>
      </c>
      <c r="BO25">
        <v>16</v>
      </c>
      <c r="BP25">
        <v>5.7</v>
      </c>
      <c r="BQ25">
        <v>1</v>
      </c>
      <c r="BR25">
        <v>28.8</v>
      </c>
      <c r="BS25">
        <v>1.3</v>
      </c>
    </row>
    <row r="26" spans="1:71" ht="15" x14ac:dyDescent="0.3">
      <c r="A26" s="1">
        <v>43866</v>
      </c>
      <c r="B26" s="2">
        <v>0.71133101851851854</v>
      </c>
      <c r="C26" t="s">
        <v>101</v>
      </c>
      <c r="D26">
        <v>21</v>
      </c>
      <c r="E26" t="s">
        <v>75</v>
      </c>
      <c r="F26">
        <v>59.47</v>
      </c>
      <c r="G26">
        <v>58.28</v>
      </c>
      <c r="H26">
        <v>59.1</v>
      </c>
      <c r="I26">
        <v>176.85</v>
      </c>
      <c r="J26">
        <v>51.45</v>
      </c>
      <c r="K26">
        <v>46.52</v>
      </c>
      <c r="L26">
        <v>45.78</v>
      </c>
      <c r="M26">
        <v>143.75</v>
      </c>
      <c r="N26">
        <v>550311</v>
      </c>
      <c r="O26" t="s">
        <v>71</v>
      </c>
      <c r="P26" t="s">
        <v>72</v>
      </c>
      <c r="Q26" t="s">
        <v>76</v>
      </c>
      <c r="R26" t="s">
        <v>77</v>
      </c>
      <c r="S26">
        <v>82.5</v>
      </c>
      <c r="T26">
        <v>9777</v>
      </c>
      <c r="U26">
        <v>1929</v>
      </c>
      <c r="V26">
        <v>9888</v>
      </c>
      <c r="W26">
        <v>318</v>
      </c>
      <c r="X26">
        <v>8395</v>
      </c>
      <c r="Y26">
        <v>130</v>
      </c>
      <c r="Z26">
        <v>20684</v>
      </c>
      <c r="AA26">
        <v>156</v>
      </c>
      <c r="AB26">
        <v>102991</v>
      </c>
      <c r="AC26">
        <v>577</v>
      </c>
      <c r="AD26">
        <v>8175</v>
      </c>
      <c r="AE26">
        <v>67</v>
      </c>
      <c r="AF26">
        <v>77</v>
      </c>
      <c r="AG26">
        <v>4</v>
      </c>
      <c r="AH26">
        <v>1158</v>
      </c>
      <c r="AI26">
        <v>9</v>
      </c>
      <c r="AJ26">
        <v>55788</v>
      </c>
      <c r="AK26">
        <v>215</v>
      </c>
      <c r="AN26">
        <v>47</v>
      </c>
      <c r="AO26">
        <v>4</v>
      </c>
      <c r="AP26">
        <v>48</v>
      </c>
      <c r="AQ26">
        <v>2</v>
      </c>
      <c r="AR26">
        <v>100</v>
      </c>
      <c r="AS26">
        <v>2</v>
      </c>
      <c r="AV26">
        <v>1.9</v>
      </c>
      <c r="AW26">
        <v>0.4</v>
      </c>
      <c r="AX26">
        <v>97.6</v>
      </c>
      <c r="AY26">
        <v>1</v>
      </c>
      <c r="AZ26">
        <v>2588</v>
      </c>
      <c r="BA26">
        <v>24</v>
      </c>
      <c r="BB26">
        <v>513</v>
      </c>
      <c r="BC26">
        <v>9</v>
      </c>
      <c r="BD26">
        <v>12.6</v>
      </c>
      <c r="BE26">
        <v>2</v>
      </c>
      <c r="BF26">
        <v>5.6</v>
      </c>
      <c r="BG26">
        <v>1.6</v>
      </c>
      <c r="BN26">
        <v>686</v>
      </c>
      <c r="BO26">
        <v>17</v>
      </c>
      <c r="BP26">
        <v>4.3</v>
      </c>
      <c r="BQ26">
        <v>1</v>
      </c>
      <c r="BR26">
        <v>22.6</v>
      </c>
      <c r="BS26">
        <v>1.2</v>
      </c>
    </row>
    <row r="27" spans="1:71" ht="15" x14ac:dyDescent="0.3">
      <c r="A27" s="1">
        <v>43866</v>
      </c>
      <c r="B27" s="2">
        <v>0.71385416666666668</v>
      </c>
      <c r="C27" t="s">
        <v>102</v>
      </c>
      <c r="D27">
        <v>22</v>
      </c>
      <c r="E27" t="s">
        <v>75</v>
      </c>
      <c r="F27">
        <v>59.41</v>
      </c>
      <c r="G27">
        <v>58.11</v>
      </c>
      <c r="H27">
        <v>59.13</v>
      </c>
      <c r="I27">
        <v>176.65</v>
      </c>
      <c r="J27">
        <v>51.19</v>
      </c>
      <c r="K27">
        <v>45.7</v>
      </c>
      <c r="L27">
        <v>45.79</v>
      </c>
      <c r="M27">
        <v>142.68</v>
      </c>
      <c r="N27">
        <v>550311</v>
      </c>
      <c r="O27" t="s">
        <v>71</v>
      </c>
      <c r="P27" t="s">
        <v>72</v>
      </c>
      <c r="Q27" t="s">
        <v>76</v>
      </c>
      <c r="R27" t="s">
        <v>77</v>
      </c>
      <c r="S27">
        <v>87.5</v>
      </c>
      <c r="T27">
        <v>7660</v>
      </c>
      <c r="U27">
        <v>1989</v>
      </c>
      <c r="V27">
        <v>5776</v>
      </c>
      <c r="W27">
        <v>280</v>
      </c>
      <c r="X27">
        <v>7543</v>
      </c>
      <c r="Y27">
        <v>125</v>
      </c>
      <c r="Z27">
        <v>21493</v>
      </c>
      <c r="AA27">
        <v>161</v>
      </c>
      <c r="AB27">
        <v>113583</v>
      </c>
      <c r="AC27">
        <v>636</v>
      </c>
      <c r="AD27">
        <v>8383</v>
      </c>
      <c r="AE27">
        <v>68</v>
      </c>
      <c r="AF27">
        <v>104</v>
      </c>
      <c r="AG27">
        <v>4</v>
      </c>
      <c r="AH27">
        <v>1302</v>
      </c>
      <c r="AI27">
        <v>10</v>
      </c>
      <c r="AJ27">
        <v>51041</v>
      </c>
      <c r="AK27">
        <v>193</v>
      </c>
      <c r="AN27">
        <v>50</v>
      </c>
      <c r="AO27">
        <v>4</v>
      </c>
      <c r="AP27">
        <v>55</v>
      </c>
      <c r="AQ27">
        <v>2</v>
      </c>
      <c r="AR27">
        <v>94.9</v>
      </c>
      <c r="AS27">
        <v>2</v>
      </c>
      <c r="AV27">
        <v>1.5</v>
      </c>
      <c r="AW27">
        <v>0.4</v>
      </c>
      <c r="AX27">
        <v>93.6</v>
      </c>
      <c r="AY27">
        <v>1</v>
      </c>
      <c r="AZ27">
        <v>2608</v>
      </c>
      <c r="BA27">
        <v>23</v>
      </c>
      <c r="BB27">
        <v>454</v>
      </c>
      <c r="BC27">
        <v>8</v>
      </c>
      <c r="BD27">
        <v>9.9</v>
      </c>
      <c r="BE27">
        <v>1.7</v>
      </c>
      <c r="BN27">
        <v>823</v>
      </c>
      <c r="BO27">
        <v>16</v>
      </c>
      <c r="BP27">
        <v>3.7</v>
      </c>
      <c r="BQ27">
        <v>1</v>
      </c>
      <c r="BR27">
        <v>28.6</v>
      </c>
      <c r="BS27">
        <v>1.3</v>
      </c>
    </row>
    <row r="28" spans="1:71" ht="15" x14ac:dyDescent="0.3">
      <c r="A28" s="1">
        <v>43866</v>
      </c>
      <c r="B28" s="2">
        <v>0.71677083333333336</v>
      </c>
      <c r="C28" t="s">
        <v>103</v>
      </c>
      <c r="D28">
        <v>23</v>
      </c>
      <c r="E28" t="s">
        <v>75</v>
      </c>
      <c r="F28">
        <v>59.49</v>
      </c>
      <c r="G28">
        <v>58.34</v>
      </c>
      <c r="H28">
        <v>59.01</v>
      </c>
      <c r="I28">
        <v>176.83</v>
      </c>
      <c r="J28">
        <v>51.55</v>
      </c>
      <c r="K28">
        <v>46.67</v>
      </c>
      <c r="L28">
        <v>44.61</v>
      </c>
      <c r="M28">
        <v>142.83000000000001</v>
      </c>
      <c r="N28">
        <v>550311</v>
      </c>
      <c r="O28" t="s">
        <v>71</v>
      </c>
      <c r="P28" t="s">
        <v>72</v>
      </c>
      <c r="Q28" t="s">
        <v>76</v>
      </c>
      <c r="R28" t="s">
        <v>77</v>
      </c>
      <c r="S28">
        <v>92.5</v>
      </c>
      <c r="T28">
        <v>13530</v>
      </c>
      <c r="U28">
        <v>1709</v>
      </c>
      <c r="V28">
        <v>2120</v>
      </c>
      <c r="W28">
        <v>225</v>
      </c>
      <c r="X28">
        <v>6688</v>
      </c>
      <c r="Y28">
        <v>119</v>
      </c>
      <c r="Z28">
        <v>25280</v>
      </c>
      <c r="AA28">
        <v>183</v>
      </c>
      <c r="AB28">
        <v>66111</v>
      </c>
      <c r="AC28">
        <v>388</v>
      </c>
      <c r="AD28">
        <v>9216</v>
      </c>
      <c r="AE28">
        <v>73</v>
      </c>
      <c r="AF28">
        <v>103</v>
      </c>
      <c r="AG28">
        <v>4</v>
      </c>
      <c r="AH28">
        <v>1266</v>
      </c>
      <c r="AI28">
        <v>10</v>
      </c>
      <c r="AJ28">
        <v>70378</v>
      </c>
      <c r="AK28">
        <v>271</v>
      </c>
      <c r="AN28">
        <v>56</v>
      </c>
      <c r="AO28">
        <v>4</v>
      </c>
      <c r="AP28">
        <v>51</v>
      </c>
      <c r="AQ28">
        <v>2</v>
      </c>
      <c r="AR28">
        <v>123</v>
      </c>
      <c r="AS28">
        <v>2</v>
      </c>
      <c r="AX28">
        <v>116.5</v>
      </c>
      <c r="AY28">
        <v>1.1000000000000001</v>
      </c>
      <c r="AZ28">
        <v>2116</v>
      </c>
      <c r="BA28">
        <v>21</v>
      </c>
      <c r="BB28">
        <v>469</v>
      </c>
      <c r="BC28">
        <v>9</v>
      </c>
      <c r="BN28">
        <v>660</v>
      </c>
      <c r="BO28">
        <v>17</v>
      </c>
      <c r="BP28">
        <v>4.0999999999999996</v>
      </c>
      <c r="BQ28">
        <v>1.1000000000000001</v>
      </c>
      <c r="BR28">
        <v>26.4</v>
      </c>
      <c r="BS28">
        <v>1.3</v>
      </c>
    </row>
    <row r="29" spans="1:71" ht="15" x14ac:dyDescent="0.3">
      <c r="A29" s="1">
        <v>43866</v>
      </c>
      <c r="B29" s="2">
        <v>0.71929398148148149</v>
      </c>
      <c r="C29" t="s">
        <v>104</v>
      </c>
      <c r="D29">
        <v>24</v>
      </c>
      <c r="E29" t="s">
        <v>75</v>
      </c>
      <c r="F29">
        <v>59.44</v>
      </c>
      <c r="G29">
        <v>58.17</v>
      </c>
      <c r="H29">
        <v>58.95</v>
      </c>
      <c r="I29">
        <v>176.56</v>
      </c>
      <c r="J29">
        <v>51.32</v>
      </c>
      <c r="K29">
        <v>45.85</v>
      </c>
      <c r="L29">
        <v>44</v>
      </c>
      <c r="M29">
        <v>141.18</v>
      </c>
      <c r="N29">
        <v>550311</v>
      </c>
      <c r="O29" t="s">
        <v>71</v>
      </c>
      <c r="P29" t="s">
        <v>72</v>
      </c>
      <c r="Q29" t="s">
        <v>76</v>
      </c>
      <c r="R29" t="s">
        <v>77</v>
      </c>
      <c r="S29">
        <v>97.5</v>
      </c>
      <c r="T29">
        <v>10231</v>
      </c>
      <c r="U29">
        <v>1395</v>
      </c>
      <c r="V29">
        <v>1596</v>
      </c>
      <c r="W29">
        <v>203</v>
      </c>
      <c r="X29">
        <v>6995</v>
      </c>
      <c r="Y29">
        <v>119</v>
      </c>
      <c r="Z29">
        <v>27090</v>
      </c>
      <c r="AA29">
        <v>192</v>
      </c>
      <c r="AB29">
        <v>34313</v>
      </c>
      <c r="AC29">
        <v>217</v>
      </c>
      <c r="AD29">
        <v>9275</v>
      </c>
      <c r="AE29">
        <v>73</v>
      </c>
      <c r="AF29">
        <v>68</v>
      </c>
      <c r="AG29">
        <v>4</v>
      </c>
      <c r="AH29">
        <v>1267</v>
      </c>
      <c r="AI29">
        <v>10</v>
      </c>
      <c r="AJ29">
        <v>66671</v>
      </c>
      <c r="AK29">
        <v>241</v>
      </c>
      <c r="AN29">
        <v>45</v>
      </c>
      <c r="AO29">
        <v>4</v>
      </c>
      <c r="AP29">
        <v>40.299999999999997</v>
      </c>
      <c r="AQ29">
        <v>2</v>
      </c>
      <c r="AR29">
        <v>120</v>
      </c>
      <c r="AS29">
        <v>2</v>
      </c>
      <c r="AX29">
        <v>118.6</v>
      </c>
      <c r="AY29">
        <v>1</v>
      </c>
      <c r="AZ29">
        <v>1120</v>
      </c>
      <c r="BA29">
        <v>12</v>
      </c>
      <c r="BB29">
        <v>522</v>
      </c>
      <c r="BC29">
        <v>8</v>
      </c>
      <c r="BN29">
        <v>511</v>
      </c>
      <c r="BO29">
        <v>15</v>
      </c>
      <c r="BP29">
        <v>3.7</v>
      </c>
      <c r="BQ29">
        <v>1</v>
      </c>
      <c r="BR29">
        <v>20.8</v>
      </c>
      <c r="BS29">
        <v>1.1000000000000001</v>
      </c>
    </row>
    <row r="30" spans="1:71" ht="15" x14ac:dyDescent="0.3">
      <c r="A30" s="1">
        <v>43866</v>
      </c>
      <c r="B30" s="2">
        <v>0.72335648148148157</v>
      </c>
      <c r="C30" t="s">
        <v>105</v>
      </c>
      <c r="D30">
        <v>25</v>
      </c>
      <c r="E30" t="s">
        <v>75</v>
      </c>
      <c r="F30">
        <v>59.43</v>
      </c>
      <c r="G30">
        <v>58.2</v>
      </c>
      <c r="H30">
        <v>58.87</v>
      </c>
      <c r="I30">
        <v>176.5</v>
      </c>
      <c r="J30">
        <v>51.41</v>
      </c>
      <c r="K30">
        <v>45.84</v>
      </c>
      <c r="L30">
        <v>43</v>
      </c>
      <c r="M30">
        <v>140.24</v>
      </c>
      <c r="N30">
        <v>550311</v>
      </c>
      <c r="O30" t="s">
        <v>71</v>
      </c>
      <c r="P30" t="s">
        <v>72</v>
      </c>
      <c r="Q30" t="s">
        <v>76</v>
      </c>
      <c r="R30" t="s">
        <v>77</v>
      </c>
      <c r="S30">
        <v>105</v>
      </c>
      <c r="T30">
        <v>12732</v>
      </c>
      <c r="U30">
        <v>1257</v>
      </c>
      <c r="V30">
        <v>1684</v>
      </c>
      <c r="W30">
        <v>206</v>
      </c>
      <c r="X30">
        <v>6857</v>
      </c>
      <c r="Y30">
        <v>122</v>
      </c>
      <c r="Z30">
        <v>28696</v>
      </c>
      <c r="AA30">
        <v>207</v>
      </c>
      <c r="AB30">
        <v>12973</v>
      </c>
      <c r="AC30">
        <v>109</v>
      </c>
      <c r="AD30">
        <v>10146</v>
      </c>
      <c r="AE30">
        <v>81</v>
      </c>
      <c r="AF30">
        <v>97</v>
      </c>
      <c r="AG30">
        <v>4</v>
      </c>
      <c r="AH30">
        <v>1604</v>
      </c>
      <c r="AI30">
        <v>12</v>
      </c>
      <c r="AJ30">
        <v>79509</v>
      </c>
      <c r="AK30">
        <v>291</v>
      </c>
      <c r="AN30">
        <v>56</v>
      </c>
      <c r="AO30">
        <v>4</v>
      </c>
      <c r="AP30">
        <v>54</v>
      </c>
      <c r="AQ30">
        <v>2</v>
      </c>
      <c r="AR30">
        <v>151</v>
      </c>
      <c r="AS30">
        <v>2</v>
      </c>
      <c r="AT30">
        <v>5.0999999999999996</v>
      </c>
      <c r="AU30">
        <v>1.1000000000000001</v>
      </c>
      <c r="AX30">
        <v>145.5</v>
      </c>
      <c r="AY30">
        <v>1.2</v>
      </c>
      <c r="AZ30">
        <v>834</v>
      </c>
      <c r="BA30">
        <v>10</v>
      </c>
      <c r="BB30">
        <v>533</v>
      </c>
      <c r="BC30">
        <v>8</v>
      </c>
      <c r="BN30">
        <v>686</v>
      </c>
      <c r="BO30">
        <v>16</v>
      </c>
      <c r="BP30">
        <v>5.6</v>
      </c>
      <c r="BQ30">
        <v>1</v>
      </c>
      <c r="BR30">
        <v>38</v>
      </c>
      <c r="BS30">
        <v>1.4</v>
      </c>
    </row>
    <row r="31" spans="1:71" ht="15" x14ac:dyDescent="0.3">
      <c r="A31" s="1">
        <v>43866</v>
      </c>
      <c r="B31" s="2">
        <v>0.72608796296296296</v>
      </c>
      <c r="C31" t="s">
        <v>106</v>
      </c>
      <c r="D31">
        <v>26</v>
      </c>
      <c r="E31" t="s">
        <v>75</v>
      </c>
      <c r="F31">
        <v>59.38</v>
      </c>
      <c r="G31">
        <v>58.07</v>
      </c>
      <c r="H31">
        <v>58.85</v>
      </c>
      <c r="I31">
        <v>176.3</v>
      </c>
      <c r="J31">
        <v>51.14</v>
      </c>
      <c r="K31">
        <v>45.16</v>
      </c>
      <c r="L31">
        <v>42.71</v>
      </c>
      <c r="M31">
        <v>139.01</v>
      </c>
      <c r="N31">
        <v>550311</v>
      </c>
      <c r="O31" t="s">
        <v>71</v>
      </c>
      <c r="P31" t="s">
        <v>72</v>
      </c>
      <c r="Q31" t="s">
        <v>76</v>
      </c>
      <c r="R31" t="s">
        <v>77</v>
      </c>
      <c r="S31">
        <v>115</v>
      </c>
      <c r="T31">
        <v>11498</v>
      </c>
      <c r="U31">
        <v>1208</v>
      </c>
      <c r="X31">
        <v>6677</v>
      </c>
      <c r="Y31">
        <v>120</v>
      </c>
      <c r="Z31">
        <v>28710</v>
      </c>
      <c r="AA31">
        <v>206</v>
      </c>
      <c r="AB31">
        <v>10444</v>
      </c>
      <c r="AC31">
        <v>96</v>
      </c>
      <c r="AD31">
        <v>10431</v>
      </c>
      <c r="AE31">
        <v>83</v>
      </c>
      <c r="AF31">
        <v>113</v>
      </c>
      <c r="AG31">
        <v>5</v>
      </c>
      <c r="AH31">
        <v>1849</v>
      </c>
      <c r="AI31">
        <v>13</v>
      </c>
      <c r="AJ31">
        <v>76868</v>
      </c>
      <c r="AK31">
        <v>276</v>
      </c>
      <c r="AN31">
        <v>50</v>
      </c>
      <c r="AO31">
        <v>4</v>
      </c>
      <c r="AP31">
        <v>42</v>
      </c>
      <c r="AQ31">
        <v>2</v>
      </c>
      <c r="AR31">
        <v>149</v>
      </c>
      <c r="AS31">
        <v>2</v>
      </c>
      <c r="AT31">
        <v>7.6</v>
      </c>
      <c r="AU31">
        <v>1.1000000000000001</v>
      </c>
      <c r="AX31">
        <v>150.1</v>
      </c>
      <c r="AY31">
        <v>1.2</v>
      </c>
      <c r="AZ31">
        <v>709</v>
      </c>
      <c r="BA31">
        <v>8</v>
      </c>
      <c r="BB31">
        <v>510</v>
      </c>
      <c r="BC31">
        <v>7</v>
      </c>
      <c r="BD31">
        <v>6.1</v>
      </c>
      <c r="BE31">
        <v>1.6</v>
      </c>
      <c r="BN31">
        <v>754</v>
      </c>
      <c r="BO31">
        <v>15</v>
      </c>
      <c r="BP31">
        <v>8.6</v>
      </c>
      <c r="BQ31">
        <v>1</v>
      </c>
      <c r="BR31">
        <v>41.5</v>
      </c>
      <c r="BS31">
        <v>1.4</v>
      </c>
    </row>
    <row r="32" spans="1:71" ht="15" x14ac:dyDescent="0.3">
      <c r="A32" s="1">
        <v>43866</v>
      </c>
      <c r="B32" s="2">
        <v>0.73292824074074081</v>
      </c>
      <c r="C32" t="s">
        <v>107</v>
      </c>
      <c r="D32" t="s">
        <v>110</v>
      </c>
      <c r="E32" t="s">
        <v>75</v>
      </c>
      <c r="F32">
        <v>58.63</v>
      </c>
      <c r="G32">
        <v>56.53</v>
      </c>
      <c r="H32">
        <v>59.61</v>
      </c>
      <c r="I32">
        <v>174.77</v>
      </c>
      <c r="J32">
        <v>47.48</v>
      </c>
      <c r="K32">
        <v>40.04</v>
      </c>
      <c r="L32">
        <v>55.1</v>
      </c>
      <c r="M32">
        <v>142.62</v>
      </c>
      <c r="N32">
        <v>550311</v>
      </c>
      <c r="O32" t="s">
        <v>71</v>
      </c>
      <c r="P32" t="s">
        <v>72</v>
      </c>
      <c r="Q32" t="s">
        <v>76</v>
      </c>
      <c r="R32" t="s">
        <v>77</v>
      </c>
      <c r="X32">
        <v>54</v>
      </c>
      <c r="Y32">
        <v>14</v>
      </c>
      <c r="Z32">
        <v>54</v>
      </c>
      <c r="AA32">
        <v>10</v>
      </c>
      <c r="AD32">
        <v>11</v>
      </c>
      <c r="AE32">
        <v>3</v>
      </c>
    </row>
    <row r="33" spans="1:71" x14ac:dyDescent="0.3">
      <c r="A33" s="1">
        <v>43867</v>
      </c>
      <c r="B33" s="2">
        <v>0.48241898148148149</v>
      </c>
      <c r="C33" t="s">
        <v>69</v>
      </c>
      <c r="D33" t="s">
        <v>108</v>
      </c>
      <c r="E33" t="s">
        <v>70</v>
      </c>
      <c r="F33">
        <v>14.78</v>
      </c>
      <c r="I33">
        <v>14.78</v>
      </c>
      <c r="J33">
        <v>11.91</v>
      </c>
      <c r="M33">
        <v>11.91</v>
      </c>
      <c r="N33">
        <v>550311</v>
      </c>
      <c r="O33" t="s">
        <v>71</v>
      </c>
      <c r="P33" t="s">
        <v>72</v>
      </c>
      <c r="Q33" t="s">
        <v>73</v>
      </c>
    </row>
    <row r="34" spans="1:71" x14ac:dyDescent="0.3">
      <c r="A34" s="1">
        <v>43867</v>
      </c>
      <c r="B34" s="2">
        <v>0.48513888888888884</v>
      </c>
      <c r="C34" t="s">
        <v>74</v>
      </c>
      <c r="D34" t="s">
        <v>121</v>
      </c>
      <c r="E34" t="s">
        <v>75</v>
      </c>
      <c r="F34">
        <v>59.24</v>
      </c>
      <c r="G34">
        <v>57.76</v>
      </c>
      <c r="H34">
        <v>58.72</v>
      </c>
      <c r="I34">
        <v>175.71</v>
      </c>
      <c r="J34">
        <v>50.33</v>
      </c>
      <c r="K34">
        <v>43.67</v>
      </c>
      <c r="L34">
        <v>41.2</v>
      </c>
      <c r="M34">
        <v>135.19999999999999</v>
      </c>
      <c r="N34">
        <v>550311</v>
      </c>
      <c r="O34" t="s">
        <v>71</v>
      </c>
      <c r="P34" t="s">
        <v>72</v>
      </c>
      <c r="Q34" t="s">
        <v>76</v>
      </c>
      <c r="R34" t="s">
        <v>77</v>
      </c>
      <c r="S34">
        <v>37.5</v>
      </c>
      <c r="T34">
        <v>13572</v>
      </c>
      <c r="U34">
        <v>1207</v>
      </c>
      <c r="V34">
        <v>4716</v>
      </c>
      <c r="W34">
        <v>244</v>
      </c>
      <c r="X34">
        <v>8651</v>
      </c>
      <c r="Y34">
        <v>134</v>
      </c>
      <c r="Z34">
        <v>16805</v>
      </c>
      <c r="AA34">
        <v>136</v>
      </c>
      <c r="AB34">
        <v>8921</v>
      </c>
      <c r="AC34">
        <v>86</v>
      </c>
      <c r="AD34">
        <v>11272</v>
      </c>
      <c r="AE34">
        <v>86</v>
      </c>
      <c r="AF34">
        <v>120</v>
      </c>
      <c r="AG34">
        <v>5</v>
      </c>
      <c r="AH34">
        <v>1479</v>
      </c>
      <c r="AI34">
        <v>11</v>
      </c>
      <c r="AJ34">
        <v>82987</v>
      </c>
      <c r="AK34">
        <v>289</v>
      </c>
      <c r="AN34">
        <v>64</v>
      </c>
      <c r="AO34">
        <v>4</v>
      </c>
      <c r="AP34">
        <v>61</v>
      </c>
      <c r="AQ34">
        <v>2</v>
      </c>
      <c r="AR34">
        <v>129</v>
      </c>
      <c r="AS34">
        <v>2</v>
      </c>
      <c r="AX34">
        <v>143.80000000000001</v>
      </c>
      <c r="AY34">
        <v>1.1000000000000001</v>
      </c>
      <c r="AZ34">
        <v>431</v>
      </c>
      <c r="BA34">
        <v>5</v>
      </c>
      <c r="BB34">
        <v>551</v>
      </c>
      <c r="BC34">
        <v>6</v>
      </c>
      <c r="BD34">
        <v>8.6999999999999993</v>
      </c>
      <c r="BE34">
        <v>1.5</v>
      </c>
      <c r="BN34">
        <v>639</v>
      </c>
      <c r="BO34">
        <v>13</v>
      </c>
      <c r="BP34">
        <v>6.5</v>
      </c>
      <c r="BQ34">
        <v>1</v>
      </c>
      <c r="BR34">
        <v>41</v>
      </c>
      <c r="BS34">
        <v>1.3</v>
      </c>
    </row>
    <row r="35" spans="1:71" x14ac:dyDescent="0.3">
      <c r="A35" s="1">
        <v>43867</v>
      </c>
      <c r="B35" s="2">
        <v>0.48905092592592592</v>
      </c>
      <c r="C35" t="s">
        <v>78</v>
      </c>
      <c r="D35" t="s">
        <v>113</v>
      </c>
      <c r="E35" t="s">
        <v>75</v>
      </c>
      <c r="F35">
        <v>59.23</v>
      </c>
      <c r="G35">
        <v>57.78</v>
      </c>
      <c r="H35">
        <v>58.77</v>
      </c>
      <c r="I35">
        <v>175.79</v>
      </c>
      <c r="J35">
        <v>50.39</v>
      </c>
      <c r="K35">
        <v>43.82</v>
      </c>
      <c r="L35">
        <v>41.83</v>
      </c>
      <c r="M35">
        <v>136.04</v>
      </c>
      <c r="N35">
        <v>550311</v>
      </c>
      <c r="O35" t="s">
        <v>71</v>
      </c>
      <c r="P35" t="s">
        <v>72</v>
      </c>
      <c r="Q35" t="s">
        <v>76</v>
      </c>
      <c r="R35" t="s">
        <v>77</v>
      </c>
      <c r="S35">
        <v>5</v>
      </c>
      <c r="T35">
        <v>11435</v>
      </c>
      <c r="U35">
        <v>1201</v>
      </c>
      <c r="V35">
        <v>3431</v>
      </c>
      <c r="W35">
        <v>230</v>
      </c>
      <c r="X35">
        <v>14700</v>
      </c>
      <c r="Y35">
        <v>174</v>
      </c>
      <c r="Z35">
        <v>18959</v>
      </c>
      <c r="AA35">
        <v>149</v>
      </c>
      <c r="AB35">
        <v>10246</v>
      </c>
      <c r="AC35">
        <v>93</v>
      </c>
      <c r="AD35">
        <v>10173</v>
      </c>
      <c r="AE35">
        <v>81</v>
      </c>
      <c r="AF35">
        <v>144</v>
      </c>
      <c r="AG35">
        <v>5</v>
      </c>
      <c r="AH35">
        <v>1933</v>
      </c>
      <c r="AI35">
        <v>14</v>
      </c>
      <c r="AJ35">
        <v>78641</v>
      </c>
      <c r="AK35">
        <v>276</v>
      </c>
      <c r="AN35">
        <v>61</v>
      </c>
      <c r="AO35">
        <v>4</v>
      </c>
      <c r="AP35">
        <v>54</v>
      </c>
      <c r="AQ35">
        <v>2</v>
      </c>
      <c r="AR35">
        <v>140</v>
      </c>
      <c r="AS35">
        <v>2</v>
      </c>
      <c r="AV35">
        <v>1.4</v>
      </c>
      <c r="AW35">
        <v>0.4</v>
      </c>
      <c r="AX35">
        <v>160.80000000000001</v>
      </c>
      <c r="AY35">
        <v>1.2</v>
      </c>
      <c r="AZ35">
        <v>457</v>
      </c>
      <c r="BA35">
        <v>5</v>
      </c>
      <c r="BB35">
        <v>552</v>
      </c>
      <c r="BC35">
        <v>6</v>
      </c>
      <c r="BD35">
        <v>6.1</v>
      </c>
      <c r="BE35">
        <v>1.5</v>
      </c>
      <c r="BJ35">
        <v>9</v>
      </c>
      <c r="BK35">
        <v>3</v>
      </c>
      <c r="BN35">
        <v>759</v>
      </c>
      <c r="BO35">
        <v>14</v>
      </c>
      <c r="BP35">
        <v>7.3</v>
      </c>
      <c r="BQ35">
        <v>1</v>
      </c>
      <c r="BR35">
        <v>43</v>
      </c>
      <c r="BS35">
        <v>1.4</v>
      </c>
    </row>
    <row r="36" spans="1:71" x14ac:dyDescent="0.3">
      <c r="A36" s="1">
        <v>43867</v>
      </c>
      <c r="B36" s="2">
        <v>0.49245370370370373</v>
      </c>
      <c r="C36" t="s">
        <v>80</v>
      </c>
      <c r="D36" t="s">
        <v>114</v>
      </c>
      <c r="E36" t="s">
        <v>75</v>
      </c>
      <c r="F36">
        <v>59.14</v>
      </c>
      <c r="G36">
        <v>57.68</v>
      </c>
      <c r="H36">
        <v>58.64</v>
      </c>
      <c r="I36">
        <v>175.46</v>
      </c>
      <c r="J36">
        <v>49.98</v>
      </c>
      <c r="K36">
        <v>43.19</v>
      </c>
      <c r="L36">
        <v>40.1</v>
      </c>
      <c r="M36">
        <v>133.27000000000001</v>
      </c>
      <c r="N36">
        <v>550311</v>
      </c>
      <c r="O36" t="s">
        <v>71</v>
      </c>
      <c r="P36" t="s">
        <v>72</v>
      </c>
      <c r="Q36" t="s">
        <v>76</v>
      </c>
      <c r="R36" t="s">
        <v>77</v>
      </c>
      <c r="S36">
        <v>12.5</v>
      </c>
      <c r="T36">
        <v>15890</v>
      </c>
      <c r="U36">
        <v>1260</v>
      </c>
      <c r="X36">
        <v>4141</v>
      </c>
      <c r="Y36">
        <v>104</v>
      </c>
      <c r="Z36">
        <v>21840</v>
      </c>
      <c r="AA36">
        <v>169</v>
      </c>
      <c r="AB36">
        <v>7954</v>
      </c>
      <c r="AC36">
        <v>85</v>
      </c>
      <c r="AD36">
        <v>12862</v>
      </c>
      <c r="AE36">
        <v>97</v>
      </c>
      <c r="AF36">
        <v>164</v>
      </c>
      <c r="AG36">
        <v>5</v>
      </c>
      <c r="AH36">
        <v>1892</v>
      </c>
      <c r="AI36">
        <v>14</v>
      </c>
      <c r="AJ36">
        <v>93001</v>
      </c>
      <c r="AK36">
        <v>331</v>
      </c>
      <c r="AN36">
        <v>69</v>
      </c>
      <c r="AO36">
        <v>4</v>
      </c>
      <c r="AP36">
        <v>55</v>
      </c>
      <c r="AQ36">
        <v>2</v>
      </c>
      <c r="AR36">
        <v>148</v>
      </c>
      <c r="AS36">
        <v>2</v>
      </c>
      <c r="AT36">
        <v>3.8</v>
      </c>
      <c r="AU36">
        <v>1.2</v>
      </c>
      <c r="AV36">
        <v>1.7</v>
      </c>
      <c r="AW36">
        <v>0.4</v>
      </c>
      <c r="AX36">
        <v>162.19999999999999</v>
      </c>
      <c r="AY36">
        <v>1.2</v>
      </c>
      <c r="AZ36">
        <v>377</v>
      </c>
      <c r="BA36">
        <v>4</v>
      </c>
      <c r="BB36">
        <v>516</v>
      </c>
      <c r="BC36">
        <v>6</v>
      </c>
      <c r="BD36">
        <v>5.9</v>
      </c>
      <c r="BE36">
        <v>1.3</v>
      </c>
      <c r="BJ36">
        <v>9</v>
      </c>
      <c r="BK36">
        <v>2</v>
      </c>
      <c r="BN36">
        <v>826</v>
      </c>
      <c r="BO36">
        <v>13</v>
      </c>
      <c r="BP36">
        <v>7.1</v>
      </c>
      <c r="BQ36">
        <v>1</v>
      </c>
      <c r="BR36">
        <v>47.2</v>
      </c>
      <c r="BS36">
        <v>1.5</v>
      </c>
    </row>
    <row r="37" spans="1:71" x14ac:dyDescent="0.3">
      <c r="A37" s="1">
        <v>43867</v>
      </c>
      <c r="B37" s="2">
        <v>0.49723379629629627</v>
      </c>
      <c r="C37" t="s">
        <v>81</v>
      </c>
      <c r="D37" t="s">
        <v>115</v>
      </c>
      <c r="E37" t="s">
        <v>75</v>
      </c>
      <c r="F37">
        <v>59.17</v>
      </c>
      <c r="G37">
        <v>57.68</v>
      </c>
      <c r="H37">
        <v>58.91</v>
      </c>
      <c r="I37">
        <v>175.76</v>
      </c>
      <c r="J37">
        <v>50.08</v>
      </c>
      <c r="K37">
        <v>43.65</v>
      </c>
      <c r="L37">
        <v>43.62</v>
      </c>
      <c r="M37">
        <v>137.35</v>
      </c>
      <c r="N37">
        <v>550311</v>
      </c>
      <c r="O37" t="s">
        <v>71</v>
      </c>
      <c r="P37" t="s">
        <v>72</v>
      </c>
      <c r="Q37" t="s">
        <v>76</v>
      </c>
      <c r="R37" t="s">
        <v>77</v>
      </c>
      <c r="S37">
        <v>97.5</v>
      </c>
      <c r="T37">
        <v>8544</v>
      </c>
      <c r="U37">
        <v>1360</v>
      </c>
      <c r="V37">
        <v>1427</v>
      </c>
      <c r="W37">
        <v>197</v>
      </c>
      <c r="X37">
        <v>6867</v>
      </c>
      <c r="Y37">
        <v>116</v>
      </c>
      <c r="Z37">
        <v>26151</v>
      </c>
      <c r="AA37">
        <v>184</v>
      </c>
      <c r="AB37">
        <v>34720</v>
      </c>
      <c r="AC37">
        <v>216</v>
      </c>
      <c r="AD37">
        <v>9123</v>
      </c>
      <c r="AE37">
        <v>71</v>
      </c>
      <c r="AF37">
        <v>78</v>
      </c>
      <c r="AG37">
        <v>4</v>
      </c>
      <c r="AH37">
        <v>1255</v>
      </c>
      <c r="AI37">
        <v>10</v>
      </c>
      <c r="AJ37">
        <v>59913</v>
      </c>
      <c r="AK37">
        <v>210</v>
      </c>
      <c r="AN37">
        <v>47</v>
      </c>
      <c r="AO37">
        <v>3</v>
      </c>
      <c r="AP37">
        <v>41.4</v>
      </c>
      <c r="AQ37">
        <v>1.9</v>
      </c>
      <c r="AR37">
        <v>112.9</v>
      </c>
      <c r="AS37">
        <v>2</v>
      </c>
      <c r="AX37">
        <v>109.9</v>
      </c>
      <c r="AY37">
        <v>1</v>
      </c>
      <c r="AZ37">
        <v>760</v>
      </c>
      <c r="BA37">
        <v>7</v>
      </c>
      <c r="BB37">
        <v>374</v>
      </c>
      <c r="BC37">
        <v>5</v>
      </c>
      <c r="BD37">
        <v>4.5</v>
      </c>
      <c r="BE37">
        <v>1.2</v>
      </c>
      <c r="BN37">
        <v>590</v>
      </c>
      <c r="BO37">
        <v>12</v>
      </c>
      <c r="BP37">
        <v>3.9</v>
      </c>
      <c r="BQ37">
        <v>0.9</v>
      </c>
      <c r="BR37">
        <v>21.9</v>
      </c>
      <c r="BS37">
        <v>1.1000000000000001</v>
      </c>
    </row>
    <row r="38" spans="1:71" x14ac:dyDescent="0.3">
      <c r="A38" s="1">
        <v>43867</v>
      </c>
      <c r="B38" s="2">
        <v>0.50031250000000005</v>
      </c>
      <c r="C38" t="s">
        <v>82</v>
      </c>
      <c r="D38">
        <v>22</v>
      </c>
      <c r="E38" t="s">
        <v>75</v>
      </c>
      <c r="F38">
        <v>59.46</v>
      </c>
      <c r="G38">
        <v>58.3</v>
      </c>
      <c r="H38">
        <v>59.09</v>
      </c>
      <c r="I38">
        <v>176.85</v>
      </c>
      <c r="J38">
        <v>51.41</v>
      </c>
      <c r="K38">
        <v>46.7</v>
      </c>
      <c r="L38">
        <v>45.76</v>
      </c>
      <c r="M38">
        <v>143.87</v>
      </c>
      <c r="N38">
        <v>550311</v>
      </c>
      <c r="O38" t="s">
        <v>71</v>
      </c>
      <c r="P38" t="s">
        <v>72</v>
      </c>
      <c r="Q38" t="s">
        <v>76</v>
      </c>
      <c r="R38" t="s">
        <v>77</v>
      </c>
      <c r="S38">
        <v>87.5</v>
      </c>
      <c r="T38">
        <v>7616</v>
      </c>
      <c r="U38">
        <v>1980</v>
      </c>
      <c r="V38">
        <v>6022</v>
      </c>
      <c r="W38">
        <v>282</v>
      </c>
      <c r="X38">
        <v>7630</v>
      </c>
      <c r="Y38">
        <v>125</v>
      </c>
      <c r="Z38">
        <v>21219</v>
      </c>
      <c r="AA38">
        <v>159</v>
      </c>
      <c r="AB38">
        <v>113506</v>
      </c>
      <c r="AC38">
        <v>633</v>
      </c>
      <c r="AD38">
        <v>8233</v>
      </c>
      <c r="AE38">
        <v>67</v>
      </c>
      <c r="AF38">
        <v>101</v>
      </c>
      <c r="AG38">
        <v>4</v>
      </c>
      <c r="AH38">
        <v>1301</v>
      </c>
      <c r="AI38">
        <v>10</v>
      </c>
      <c r="AJ38">
        <v>56798</v>
      </c>
      <c r="AK38">
        <v>221</v>
      </c>
      <c r="AN38">
        <v>50</v>
      </c>
      <c r="AO38">
        <v>4</v>
      </c>
      <c r="AP38">
        <v>60</v>
      </c>
      <c r="AQ38">
        <v>2</v>
      </c>
      <c r="AR38">
        <v>102</v>
      </c>
      <c r="AS38">
        <v>2</v>
      </c>
      <c r="AV38">
        <v>1.7</v>
      </c>
      <c r="AW38">
        <v>0.4</v>
      </c>
      <c r="AX38">
        <v>102.9</v>
      </c>
      <c r="AY38">
        <v>1.1000000000000001</v>
      </c>
      <c r="AZ38">
        <v>2924</v>
      </c>
      <c r="BA38">
        <v>27</v>
      </c>
      <c r="BB38">
        <v>489</v>
      </c>
      <c r="BC38">
        <v>10</v>
      </c>
      <c r="BD38">
        <v>11.2</v>
      </c>
      <c r="BE38">
        <v>2</v>
      </c>
      <c r="BN38">
        <v>798</v>
      </c>
      <c r="BO38">
        <v>18</v>
      </c>
      <c r="BP38">
        <v>6.6</v>
      </c>
      <c r="BQ38">
        <v>1.1000000000000001</v>
      </c>
      <c r="BR38">
        <v>32.799999999999997</v>
      </c>
      <c r="BS38">
        <v>1.4</v>
      </c>
    </row>
    <row r="39" spans="1:71" x14ac:dyDescent="0.3">
      <c r="A39" s="1">
        <v>43867</v>
      </c>
      <c r="B39" s="2">
        <v>0.50312499999999993</v>
      </c>
      <c r="C39" t="s">
        <v>83</v>
      </c>
      <c r="D39" t="s">
        <v>116</v>
      </c>
      <c r="E39" t="s">
        <v>75</v>
      </c>
      <c r="F39">
        <v>58.59</v>
      </c>
      <c r="G39">
        <v>56.44</v>
      </c>
      <c r="H39">
        <v>59.61</v>
      </c>
      <c r="I39">
        <v>174.64</v>
      </c>
      <c r="J39">
        <v>47.25</v>
      </c>
      <c r="K39">
        <v>39.81</v>
      </c>
      <c r="L39">
        <v>55.07</v>
      </c>
      <c r="M39">
        <v>142.13</v>
      </c>
      <c r="N39">
        <v>550311</v>
      </c>
      <c r="O39" t="s">
        <v>71</v>
      </c>
      <c r="P39" t="s">
        <v>72</v>
      </c>
      <c r="Q39" t="s">
        <v>76</v>
      </c>
      <c r="R39" t="s">
        <v>77</v>
      </c>
      <c r="Z39">
        <v>70</v>
      </c>
      <c r="AA39">
        <v>10</v>
      </c>
    </row>
    <row r="40" spans="1:71" x14ac:dyDescent="0.3">
      <c r="A40" s="1">
        <v>43867</v>
      </c>
      <c r="B40" s="2">
        <v>0.54164351851851855</v>
      </c>
      <c r="C40" t="s">
        <v>84</v>
      </c>
      <c r="D40">
        <v>8</v>
      </c>
      <c r="E40" t="s">
        <v>75</v>
      </c>
      <c r="F40">
        <v>59.5</v>
      </c>
      <c r="G40">
        <v>58.34</v>
      </c>
      <c r="H40">
        <v>58.74</v>
      </c>
      <c r="I40">
        <v>176.58</v>
      </c>
      <c r="J40">
        <v>51.76</v>
      </c>
      <c r="K40">
        <v>46.38</v>
      </c>
      <c r="L40">
        <v>41.47</v>
      </c>
      <c r="M40">
        <v>139.61000000000001</v>
      </c>
      <c r="N40">
        <v>550311</v>
      </c>
      <c r="O40" t="s">
        <v>71</v>
      </c>
      <c r="P40" t="s">
        <v>72</v>
      </c>
      <c r="Q40" t="s">
        <v>76</v>
      </c>
      <c r="R40" t="s">
        <v>77</v>
      </c>
      <c r="S40">
        <v>37.5</v>
      </c>
      <c r="T40">
        <v>13229</v>
      </c>
      <c r="U40">
        <v>1242</v>
      </c>
      <c r="V40">
        <v>5640</v>
      </c>
      <c r="W40">
        <v>263</v>
      </c>
      <c r="X40">
        <v>8843</v>
      </c>
      <c r="Y40">
        <v>139</v>
      </c>
      <c r="Z40">
        <v>17583</v>
      </c>
      <c r="AA40">
        <v>144</v>
      </c>
      <c r="AB40">
        <v>9358</v>
      </c>
      <c r="AC40">
        <v>90</v>
      </c>
      <c r="AD40">
        <v>11738</v>
      </c>
      <c r="AE40">
        <v>90</v>
      </c>
      <c r="AF40">
        <v>120</v>
      </c>
      <c r="AG40">
        <v>5</v>
      </c>
      <c r="AH40">
        <v>1540</v>
      </c>
      <c r="AI40">
        <v>12</v>
      </c>
      <c r="AJ40">
        <v>101623</v>
      </c>
      <c r="AK40">
        <v>382</v>
      </c>
      <c r="AN40">
        <v>80</v>
      </c>
      <c r="AO40">
        <v>4</v>
      </c>
      <c r="AP40">
        <v>70</v>
      </c>
      <c r="AQ40">
        <v>2</v>
      </c>
      <c r="AR40">
        <v>156</v>
      </c>
      <c r="AS40">
        <v>3</v>
      </c>
      <c r="AT40">
        <v>4.4000000000000004</v>
      </c>
      <c r="AU40">
        <v>1.3</v>
      </c>
      <c r="AV40">
        <v>1.6</v>
      </c>
      <c r="AW40">
        <v>0.4</v>
      </c>
      <c r="AX40">
        <v>166.6</v>
      </c>
      <c r="AY40">
        <v>1.3</v>
      </c>
      <c r="AZ40">
        <v>643</v>
      </c>
      <c r="BA40">
        <v>9</v>
      </c>
      <c r="BB40">
        <v>734</v>
      </c>
      <c r="BC40">
        <v>10</v>
      </c>
      <c r="BN40">
        <v>524</v>
      </c>
      <c r="BO40">
        <v>17</v>
      </c>
      <c r="BP40">
        <v>5.3</v>
      </c>
      <c r="BQ40">
        <v>1.1000000000000001</v>
      </c>
      <c r="BR40">
        <v>49.9</v>
      </c>
      <c r="BS40">
        <v>1.6</v>
      </c>
    </row>
    <row r="41" spans="1:71" x14ac:dyDescent="0.3">
      <c r="A41" s="1">
        <v>43867</v>
      </c>
      <c r="B41" s="2">
        <v>0.54519675925925926</v>
      </c>
      <c r="C41" t="s">
        <v>85</v>
      </c>
      <c r="D41" t="s">
        <v>119</v>
      </c>
      <c r="E41" t="s">
        <v>75</v>
      </c>
      <c r="F41">
        <v>59.77</v>
      </c>
      <c r="G41">
        <v>59.5</v>
      </c>
      <c r="H41">
        <v>59.75</v>
      </c>
      <c r="I41">
        <v>179.02</v>
      </c>
      <c r="J41">
        <v>48.74</v>
      </c>
      <c r="K41">
        <v>53.69</v>
      </c>
      <c r="L41">
        <v>56.72</v>
      </c>
      <c r="M41">
        <v>159.13999999999999</v>
      </c>
      <c r="N41">
        <v>550311</v>
      </c>
      <c r="O41" t="s">
        <v>71</v>
      </c>
      <c r="P41" t="s">
        <v>72</v>
      </c>
      <c r="Q41" t="s">
        <v>76</v>
      </c>
      <c r="R41" t="s">
        <v>77</v>
      </c>
      <c r="X41">
        <v>158</v>
      </c>
      <c r="Y41">
        <v>42</v>
      </c>
      <c r="Z41">
        <v>169</v>
      </c>
      <c r="AA41">
        <v>37</v>
      </c>
      <c r="AB41">
        <v>66</v>
      </c>
      <c r="AC41">
        <v>10</v>
      </c>
      <c r="AF41">
        <v>20.6</v>
      </c>
      <c r="AG41">
        <v>1.9</v>
      </c>
      <c r="AH41">
        <v>48</v>
      </c>
      <c r="AI41">
        <v>3</v>
      </c>
      <c r="AJ41">
        <v>93</v>
      </c>
      <c r="AK41">
        <v>7</v>
      </c>
      <c r="AX41">
        <v>14.9</v>
      </c>
      <c r="AY41">
        <v>0.7</v>
      </c>
      <c r="BD41">
        <v>10</v>
      </c>
      <c r="BE41">
        <v>2</v>
      </c>
      <c r="BF41">
        <v>18</v>
      </c>
      <c r="BG41">
        <v>4</v>
      </c>
      <c r="BR41">
        <v>20</v>
      </c>
      <c r="BS41">
        <v>1.6</v>
      </c>
    </row>
    <row r="42" spans="1:71" x14ac:dyDescent="0.3">
      <c r="A42" s="1">
        <v>43867</v>
      </c>
      <c r="B42" s="2">
        <v>0.54622685185185182</v>
      </c>
      <c r="C42" t="s">
        <v>86</v>
      </c>
      <c r="D42" t="s">
        <v>120</v>
      </c>
      <c r="E42" t="s">
        <v>75</v>
      </c>
      <c r="F42">
        <v>59.86</v>
      </c>
      <c r="I42">
        <v>59.86</v>
      </c>
      <c r="J42">
        <v>44.68</v>
      </c>
      <c r="M42">
        <v>44.68</v>
      </c>
      <c r="N42">
        <v>550311</v>
      </c>
      <c r="O42" t="s">
        <v>71</v>
      </c>
      <c r="P42" t="s">
        <v>72</v>
      </c>
      <c r="Q42" t="s">
        <v>76</v>
      </c>
      <c r="R42" t="s">
        <v>77</v>
      </c>
    </row>
    <row r="43" spans="1:71" x14ac:dyDescent="0.3">
      <c r="T43">
        <f>T34-T40</f>
        <v>343</v>
      </c>
      <c r="V43">
        <f t="shared" ref="U43:BS43" si="0">V34-V40</f>
        <v>-924</v>
      </c>
      <c r="X43">
        <f t="shared" si="0"/>
        <v>-192</v>
      </c>
      <c r="Z43">
        <f t="shared" si="0"/>
        <v>-778</v>
      </c>
      <c r="AB43">
        <f t="shared" si="0"/>
        <v>-437</v>
      </c>
      <c r="AD43">
        <f t="shared" si="0"/>
        <v>-466</v>
      </c>
      <c r="AF43">
        <f t="shared" si="0"/>
        <v>0</v>
      </c>
      <c r="AH43">
        <f t="shared" si="0"/>
        <v>-61</v>
      </c>
      <c r="AJ43">
        <f t="shared" si="0"/>
        <v>-18636</v>
      </c>
      <c r="AL43">
        <f t="shared" si="0"/>
        <v>0</v>
      </c>
      <c r="AN43">
        <f t="shared" si="0"/>
        <v>-16</v>
      </c>
      <c r="AP43">
        <f t="shared" si="0"/>
        <v>-9</v>
      </c>
      <c r="AR43">
        <f t="shared" si="0"/>
        <v>-27</v>
      </c>
      <c r="AT43">
        <f t="shared" si="0"/>
        <v>-4.4000000000000004</v>
      </c>
      <c r="AV43">
        <f t="shared" si="0"/>
        <v>-1.6</v>
      </c>
      <c r="AX43">
        <f t="shared" si="0"/>
        <v>-22.799999999999983</v>
      </c>
      <c r="AZ43">
        <f t="shared" si="0"/>
        <v>-212</v>
      </c>
      <c r="BB43">
        <f t="shared" si="0"/>
        <v>-183</v>
      </c>
      <c r="BD43">
        <f t="shared" si="0"/>
        <v>8.6999999999999993</v>
      </c>
      <c r="BF43">
        <f t="shared" si="0"/>
        <v>0</v>
      </c>
      <c r="BH43">
        <f t="shared" si="0"/>
        <v>0</v>
      </c>
      <c r="BJ43">
        <f t="shared" si="0"/>
        <v>0</v>
      </c>
      <c r="BL43">
        <f t="shared" si="0"/>
        <v>0</v>
      </c>
      <c r="BN43">
        <f t="shared" si="0"/>
        <v>115</v>
      </c>
      <c r="BP43">
        <f t="shared" si="0"/>
        <v>1.2000000000000002</v>
      </c>
      <c r="BR43">
        <f t="shared" si="0"/>
        <v>-8.8999999999999986</v>
      </c>
    </row>
    <row r="44" spans="1:71" x14ac:dyDescent="0.3">
      <c r="T44">
        <f>T27-T38</f>
        <v>44</v>
      </c>
      <c r="V44">
        <f>V27-V38</f>
        <v>-246</v>
      </c>
      <c r="X44">
        <f>X27-X38</f>
        <v>-87</v>
      </c>
      <c r="Z44">
        <f>Z27-Z38</f>
        <v>274</v>
      </c>
      <c r="AB44">
        <f>AB27-AB38</f>
        <v>77</v>
      </c>
      <c r="AD44">
        <f>AD27-AD38</f>
        <v>150</v>
      </c>
      <c r="AF44">
        <f>AF27-AF38</f>
        <v>3</v>
      </c>
      <c r="AH44">
        <f>AH27-AH38</f>
        <v>1</v>
      </c>
      <c r="AJ44">
        <f>AJ27-AJ38</f>
        <v>-5757</v>
      </c>
      <c r="AL44">
        <f>AL27-AL38</f>
        <v>0</v>
      </c>
      <c r="AN44">
        <f>AN27-AN38</f>
        <v>0</v>
      </c>
      <c r="AP44">
        <f>AP27-AP38</f>
        <v>-5</v>
      </c>
      <c r="AR44">
        <f>AR27-AR38</f>
        <v>-7.0999999999999943</v>
      </c>
      <c r="AT44">
        <f>AT27-AT38</f>
        <v>0</v>
      </c>
      <c r="AV44">
        <f>AV27-AV38</f>
        <v>-0.19999999999999996</v>
      </c>
      <c r="AX44">
        <f>AX27-AX38</f>
        <v>-9.3000000000000114</v>
      </c>
      <c r="AZ44">
        <f>AZ27-AZ38</f>
        <v>-316</v>
      </c>
      <c r="BB44">
        <f>BB27-BB38</f>
        <v>-35</v>
      </c>
      <c r="BD44">
        <f>BD27-BD38</f>
        <v>-1.2999999999999989</v>
      </c>
      <c r="BF44">
        <f>BF27-BF38</f>
        <v>0</v>
      </c>
      <c r="BH44">
        <f>BH27-BH38</f>
        <v>0</v>
      </c>
      <c r="BJ44">
        <f>BJ27-BJ38</f>
        <v>0</v>
      </c>
      <c r="BL44">
        <f>BL27-BL38</f>
        <v>0</v>
      </c>
      <c r="BN44">
        <f>BN27-BN38</f>
        <v>25</v>
      </c>
      <c r="BP44">
        <f>BP27-BP38</f>
        <v>-2.8999999999999995</v>
      </c>
      <c r="BR44">
        <f>BR27-BR38</f>
        <v>-4.1999999999999957</v>
      </c>
    </row>
    <row r="45" spans="1:71" x14ac:dyDescent="0.3">
      <c r="T45">
        <f>T3-T35</f>
        <v>3296</v>
      </c>
      <c r="V45">
        <f>V3-V35</f>
        <v>85</v>
      </c>
      <c r="X45">
        <f>X3-X35</f>
        <v>-178</v>
      </c>
      <c r="Z45">
        <f>Z3-Z35</f>
        <v>604</v>
      </c>
      <c r="AB45">
        <f>AB3-AB35</f>
        <v>-190</v>
      </c>
      <c r="AD45">
        <f>AD3-AD35</f>
        <v>303</v>
      </c>
      <c r="AF45">
        <f>AF3-AF35</f>
        <v>3</v>
      </c>
      <c r="AH45">
        <f>AH3-AH35</f>
        <v>42</v>
      </c>
      <c r="AJ45">
        <f>AJ3-AJ35</f>
        <v>2266</v>
      </c>
      <c r="AL45">
        <f>AL3-AL35</f>
        <v>0</v>
      </c>
      <c r="AN45">
        <f>AN3-AN35</f>
        <v>-8</v>
      </c>
      <c r="AP45">
        <f>AP3-AP35</f>
        <v>-4</v>
      </c>
      <c r="AR45">
        <f>AR3-AR35</f>
        <v>1</v>
      </c>
      <c r="AT45">
        <f>AT3-AT35</f>
        <v>0</v>
      </c>
      <c r="AV45">
        <f>AV3-AV35</f>
        <v>0.40000000000000013</v>
      </c>
      <c r="AX45">
        <f>AX3-AX35</f>
        <v>1.0999999999999943</v>
      </c>
      <c r="AZ45">
        <f>AZ3-AZ35</f>
        <v>101</v>
      </c>
      <c r="BB45">
        <f>BB3-BB35</f>
        <v>85</v>
      </c>
      <c r="BD45">
        <f>BD3-BD35</f>
        <v>2</v>
      </c>
      <c r="BF45">
        <f>BF3-BF35</f>
        <v>0</v>
      </c>
      <c r="BH45">
        <f>BH3-BH35</f>
        <v>0</v>
      </c>
      <c r="BJ45">
        <f>BJ3-BJ35</f>
        <v>-9</v>
      </c>
      <c r="BL45">
        <f>BL3-BL35</f>
        <v>0</v>
      </c>
      <c r="BN45">
        <f>BN3-BN35</f>
        <v>-55</v>
      </c>
      <c r="BP45">
        <f>BP3-BP35</f>
        <v>-2.2999999999999998</v>
      </c>
      <c r="BR45">
        <f>BR3-BR35</f>
        <v>3</v>
      </c>
    </row>
    <row r="46" spans="1:71" x14ac:dyDescent="0.3">
      <c r="T46">
        <f>T7-T36</f>
        <v>1158</v>
      </c>
      <c r="V46">
        <f>V7-V36</f>
        <v>0</v>
      </c>
      <c r="X46">
        <f>X7-X36</f>
        <v>165</v>
      </c>
      <c r="Z46">
        <f>Z7-Z36</f>
        <v>962</v>
      </c>
      <c r="AB46">
        <f>AB7-AB36</f>
        <v>167</v>
      </c>
      <c r="AD46">
        <f>AD7-AD36</f>
        <v>493</v>
      </c>
      <c r="AF46">
        <f>AF7-AF36</f>
        <v>7</v>
      </c>
      <c r="AH46">
        <f>AH7-AH36</f>
        <v>78</v>
      </c>
      <c r="AJ46">
        <f>AJ7-AJ36</f>
        <v>15758</v>
      </c>
      <c r="AL46">
        <f>AL7-AL36</f>
        <v>0</v>
      </c>
      <c r="AN46">
        <f>AN7-AN36</f>
        <v>-1</v>
      </c>
      <c r="AP46">
        <f>AP7-AP36</f>
        <v>6</v>
      </c>
      <c r="AR46">
        <f>AR7-AR36</f>
        <v>19</v>
      </c>
      <c r="AT46">
        <f>AT7-AT36</f>
        <v>1.7000000000000002</v>
      </c>
      <c r="AV46">
        <f>AV7-AV36</f>
        <v>-0.30000000000000004</v>
      </c>
      <c r="AX46">
        <f>AX7-AX36</f>
        <v>16.400000000000006</v>
      </c>
      <c r="AZ46">
        <f>AZ7-AZ36</f>
        <v>231</v>
      </c>
      <c r="BB46">
        <f>BB7-BB36</f>
        <v>243</v>
      </c>
      <c r="BD46">
        <f>BD7-BD36</f>
        <v>-5.9</v>
      </c>
      <c r="BF46">
        <f>BF7-BF36</f>
        <v>0</v>
      </c>
      <c r="BH46">
        <f>BH7-BH36</f>
        <v>0</v>
      </c>
      <c r="BJ46">
        <f>BJ7-BJ36</f>
        <v>-9</v>
      </c>
      <c r="BL46">
        <f>BL7-BL36</f>
        <v>0</v>
      </c>
      <c r="BN46">
        <f>BN7-BN36</f>
        <v>-151</v>
      </c>
      <c r="BP46">
        <f>BP7-BP36</f>
        <v>1</v>
      </c>
      <c r="BR46">
        <f>BR7-BR36</f>
        <v>3.2999999999999972</v>
      </c>
    </row>
    <row r="47" spans="1:71" x14ac:dyDescent="0.3">
      <c r="T47">
        <f>T29-T37</f>
        <v>1687</v>
      </c>
      <c r="V47">
        <f>V29-V37</f>
        <v>169</v>
      </c>
      <c r="X47">
        <f>X29-X37</f>
        <v>128</v>
      </c>
      <c r="Z47">
        <f>Z29-Z37</f>
        <v>939</v>
      </c>
      <c r="AB47">
        <f>AB29-AB37</f>
        <v>-407</v>
      </c>
      <c r="AD47">
        <f>AD29-AD37</f>
        <v>152</v>
      </c>
      <c r="AF47">
        <f>AF29-AF37</f>
        <v>-10</v>
      </c>
      <c r="AH47">
        <f>AH29-AH37</f>
        <v>12</v>
      </c>
      <c r="AJ47">
        <f>AJ29-AJ37</f>
        <v>6758</v>
      </c>
      <c r="AL47">
        <f>AL29-AL37</f>
        <v>0</v>
      </c>
      <c r="AN47">
        <f>AN29-AN37</f>
        <v>-2</v>
      </c>
      <c r="AP47">
        <f>AP29-AP37</f>
        <v>-1.1000000000000014</v>
      </c>
      <c r="AR47">
        <f>AR29-AR37</f>
        <v>7.0999999999999943</v>
      </c>
      <c r="AT47">
        <f>AT29-AT37</f>
        <v>0</v>
      </c>
      <c r="AV47">
        <f>AV29-AV37</f>
        <v>0</v>
      </c>
      <c r="AX47">
        <f>AX29-AX37</f>
        <v>8.6999999999999886</v>
      </c>
      <c r="AZ47">
        <f>AZ29-AZ37</f>
        <v>360</v>
      </c>
      <c r="BB47">
        <f>BB29-BB37</f>
        <v>148</v>
      </c>
      <c r="BD47">
        <f>BD29-BD37</f>
        <v>-4.5</v>
      </c>
      <c r="BF47">
        <f>BF29-BF37</f>
        <v>0</v>
      </c>
      <c r="BH47">
        <f>BH29-BH37</f>
        <v>0</v>
      </c>
      <c r="BJ47">
        <f>BJ29-BJ37</f>
        <v>0</v>
      </c>
      <c r="BL47">
        <f>BL29-BL37</f>
        <v>0</v>
      </c>
      <c r="BN47">
        <f>BN29-BN37</f>
        <v>-79</v>
      </c>
      <c r="BP47">
        <f>BP29-BP37</f>
        <v>-0.19999999999999973</v>
      </c>
      <c r="BR47">
        <f>BR29-BR37</f>
        <v>-1.0999999999999979</v>
      </c>
    </row>
    <row r="49" spans="18:70" x14ac:dyDescent="0.3">
      <c r="R49" t="s">
        <v>118</v>
      </c>
      <c r="T49">
        <f>((T45+T46+T47)-(T44*3))/3</f>
        <v>2003</v>
      </c>
      <c r="U49">
        <f t="shared" ref="U49:BR49" si="1">((U45+U46+U47)-(U44*3))/3</f>
        <v>0</v>
      </c>
      <c r="V49">
        <f t="shared" si="1"/>
        <v>330.66666666666669</v>
      </c>
      <c r="W49">
        <f t="shared" si="1"/>
        <v>0</v>
      </c>
      <c r="X49">
        <f t="shared" si="1"/>
        <v>125.33333333333333</v>
      </c>
      <c r="Y49">
        <f t="shared" si="1"/>
        <v>0</v>
      </c>
      <c r="Z49">
        <f t="shared" si="1"/>
        <v>561</v>
      </c>
      <c r="AA49">
        <f t="shared" si="1"/>
        <v>0</v>
      </c>
      <c r="AB49">
        <f t="shared" si="1"/>
        <v>-220.33333333333334</v>
      </c>
      <c r="AC49">
        <f t="shared" si="1"/>
        <v>0</v>
      </c>
      <c r="AD49">
        <f t="shared" si="1"/>
        <v>166</v>
      </c>
      <c r="AE49">
        <f t="shared" si="1"/>
        <v>0</v>
      </c>
      <c r="AF49">
        <f t="shared" si="1"/>
        <v>-3</v>
      </c>
      <c r="AG49">
        <f t="shared" si="1"/>
        <v>0</v>
      </c>
      <c r="AH49">
        <f t="shared" si="1"/>
        <v>43</v>
      </c>
      <c r="AI49">
        <f t="shared" si="1"/>
        <v>0</v>
      </c>
      <c r="AJ49">
        <f t="shared" si="1"/>
        <v>14017.666666666666</v>
      </c>
      <c r="AK49">
        <f t="shared" si="1"/>
        <v>0</v>
      </c>
      <c r="AL49">
        <f t="shared" si="1"/>
        <v>0</v>
      </c>
      <c r="AM49">
        <f t="shared" si="1"/>
        <v>0</v>
      </c>
      <c r="AN49">
        <f t="shared" si="1"/>
        <v>-3.6666666666666665</v>
      </c>
      <c r="AO49">
        <f t="shared" si="1"/>
        <v>0</v>
      </c>
      <c r="AP49">
        <f t="shared" si="1"/>
        <v>5.3</v>
      </c>
      <c r="AQ49">
        <f t="shared" si="1"/>
        <v>0</v>
      </c>
      <c r="AR49">
        <f t="shared" si="1"/>
        <v>16.133333333333326</v>
      </c>
      <c r="AS49">
        <f t="shared" si="1"/>
        <v>0</v>
      </c>
      <c r="AT49">
        <f t="shared" si="1"/>
        <v>0.56666666666666676</v>
      </c>
      <c r="AU49">
        <f t="shared" si="1"/>
        <v>0</v>
      </c>
      <c r="AV49">
        <f t="shared" si="1"/>
        <v>0.23333333333333331</v>
      </c>
      <c r="AW49">
        <f t="shared" si="1"/>
        <v>0</v>
      </c>
      <c r="AX49">
        <f t="shared" si="1"/>
        <v>18.033333333333342</v>
      </c>
      <c r="AY49">
        <f t="shared" si="1"/>
        <v>0</v>
      </c>
      <c r="AZ49">
        <f t="shared" si="1"/>
        <v>546.66666666666663</v>
      </c>
      <c r="BA49">
        <f t="shared" si="1"/>
        <v>0</v>
      </c>
      <c r="BB49">
        <f t="shared" si="1"/>
        <v>193.66666666666666</v>
      </c>
      <c r="BC49">
        <f t="shared" si="1"/>
        <v>0</v>
      </c>
      <c r="BD49">
        <f t="shared" si="1"/>
        <v>-1.5000000000000011</v>
      </c>
      <c r="BE49">
        <f t="shared" si="1"/>
        <v>0</v>
      </c>
      <c r="BF49">
        <f t="shared" si="1"/>
        <v>0</v>
      </c>
      <c r="BG49">
        <f t="shared" si="1"/>
        <v>0</v>
      </c>
      <c r="BH49">
        <f t="shared" si="1"/>
        <v>0</v>
      </c>
      <c r="BI49">
        <f t="shared" si="1"/>
        <v>0</v>
      </c>
      <c r="BJ49">
        <f t="shared" si="1"/>
        <v>-6</v>
      </c>
      <c r="BK49">
        <f t="shared" si="1"/>
        <v>0</v>
      </c>
      <c r="BL49">
        <f t="shared" si="1"/>
        <v>0</v>
      </c>
      <c r="BM49">
        <f t="shared" si="1"/>
        <v>0</v>
      </c>
      <c r="BN49">
        <f t="shared" si="1"/>
        <v>-120</v>
      </c>
      <c r="BO49">
        <f t="shared" si="1"/>
        <v>0</v>
      </c>
      <c r="BP49">
        <f t="shared" si="1"/>
        <v>2.4</v>
      </c>
      <c r="BQ49">
        <f t="shared" si="1"/>
        <v>0</v>
      </c>
      <c r="BR49">
        <f t="shared" si="1"/>
        <v>5.9333333333333291</v>
      </c>
    </row>
    <row r="50" spans="18:70" x14ac:dyDescent="0.3">
      <c r="R50" t="s">
        <v>117</v>
      </c>
      <c r="T50">
        <f>(ABS(T17-T18) +ABS(T18-T19)+ABS(T19-T20)+ABS(T20-T21)+ABS(T21-T22)+ABS(T22-T23)+ABS(T23-T24)+ABS(T24-T25)+ABS(T25-T26)+ABS(T26-T27)+ABS(T27-T28)+ABS(T28-T29)+ABS(T29-T30)+ABS(T30-T31))/14</f>
        <v>2225.6428571428573</v>
      </c>
      <c r="V50">
        <f>(ABS(V17-V18) +ABS(V18-V19)+ABS(V19-V20)+ABS(V20-V21)+ABS(V21-V22)+ABS(V22-V23)+ABS(V23-V24)+ABS(V24-V25)+ABS(V25-V26)+ABS(V26-V27)+ABS(V27-V28)+ABS(V28-V29)+ABS(V29-V30)+ABS(V30-V31))/14</f>
        <v>1736.8571428571429</v>
      </c>
      <c r="X50">
        <f>(ABS(X17-X18) +ABS(X18-X19)+ABS(X19-X20)+ABS(X20-X21)+ABS(X21-X22)+ABS(X22-X23)+ABS(X23-X24)+ABS(X24-X25)+ABS(X25-X26)+ABS(X26-X27)+ABS(X27-X28)+ABS(X28-X29)+ABS(X29-X30)+ABS(X30-X31))/14</f>
        <v>671.57142857142856</v>
      </c>
      <c r="Z50">
        <f>(ABS(Z17-Z18) +ABS(Z18-Z19)+ABS(Z19-Z20)+ABS(Z20-Z21)+ABS(Z21-Z22)+ABS(Z22-Z23)+ABS(Z23-Z24)+ABS(Z24-Z25)+ABS(Z25-Z26)+ABS(Z26-Z27)+ABS(Z27-Z28)+ABS(Z28-Z29)+ABS(Z29-Z30)+ABS(Z30-Z31))/14</f>
        <v>1539.6428571428571</v>
      </c>
      <c r="AB50">
        <f>(ABS(AB17-AB18) +ABS(AB18-AB19)+ABS(AB19-AB20)+ABS(AB20-AB21)+ABS(AB21-AB22)+ABS(AB22-AB23)+ABS(AB23-AB24)+ABS(AB24-AB25)+ABS(AB25-AB26)+ABS(AB26-AB27)+ABS(AB27-AB28)+ABS(AB28-AB29)+ABS(AB29-AB30)+ABS(AB30-AB31))/14</f>
        <v>21028.714285714286</v>
      </c>
      <c r="AD50">
        <f>(ABS(AD17-AD18) +ABS(AD18-AD19)+ABS(AD19-AD20)+ABS(AD20-AD21)+ABS(AD21-AD22)+ABS(AD22-AD23)+ABS(AD23-AD24)+ABS(AD24-AD25)+ABS(AD25-AD26)+ABS(AD26-AD27)+ABS(AD27-AD28)+ABS(AD28-AD29)+ABS(AD29-AD30)+ABS(AD30-AD31))/14</f>
        <v>493.35714285714283</v>
      </c>
      <c r="AF50">
        <f>(ABS(AF17-AF18) +ABS(AF18-AF19)+ABS(AF19-AF20)+ABS(AF20-AF21)+ABS(AF21-AF22)+ABS(AF22-AF23)+ABS(AF23-AF24)+ABS(AF24-AF25)+ABS(AF25-AF26)+ABS(AF26-AF27)+ABS(AF27-AF28)+ABS(AF28-AF29)+ABS(AF29-AF30)+ABS(AF30-AF31))/14</f>
        <v>12.928571428571429</v>
      </c>
      <c r="AH50">
        <f>(ABS(AH17-AH18) +ABS(AH18-AH19)+ABS(AH19-AH20)+ABS(AH20-AH21)+ABS(AH21-AH22)+ABS(AH22-AH23)+ABS(AH23-AH24)+ABS(AH24-AH25)+ABS(AH25-AH26)+ABS(AH26-AH27)+ABS(AH27-AH28)+ABS(AH28-AH29)+ABS(AH29-AH30)+ABS(AH30-AH31))/14</f>
        <v>117.64285714285714</v>
      </c>
      <c r="AJ50">
        <f>(ABS(AJ17-AJ18) +ABS(AJ18-AJ19)+ABS(AJ19-AJ20)+ABS(AJ20-AJ21)+ABS(AJ21-AJ22)+ABS(AJ22-AJ23)+ABS(AJ23-AJ24)+ABS(AJ24-AJ25)+ABS(AJ25-AJ26)+ABS(AJ26-AJ27)+ABS(AJ27-AJ28)+ABS(AJ28-AJ29)+ABS(AJ29-AJ30)+ABS(AJ30-AJ31))/14</f>
        <v>8063.8571428571431</v>
      </c>
      <c r="AL50">
        <f>(ABS(AL17-AL18) +ABS(AL18-AL19)+ABS(AL19-AL20)+ABS(AL20-AL21)+ABS(AL21-AL22)+ABS(AL22-AL23)+ABS(AL23-AL24)+ABS(AL24-AL25)+ABS(AL25-AL26)+ABS(AL26-AL27)+ABS(AL27-AL28)+ABS(AL28-AL29)+ABS(AL29-AL30)+ABS(AL30-AL31))/14</f>
        <v>0</v>
      </c>
      <c r="AN50">
        <f>(ABS(AN17-AN18) +ABS(AN18-AN19)+ABS(AN19-AN20)+ABS(AN20-AN21)+ABS(AN21-AN22)+ABS(AN22-AN23)+ABS(AN23-AN24)+ABS(AN24-AN25)+ABS(AN25-AN26)+ABS(AN26-AN27)+ABS(AN27-AN28)+ABS(AN28-AN29)+ABS(AN29-AN30)+ABS(AN30-AN31))/14</f>
        <v>6.7857142857142856</v>
      </c>
      <c r="AP50">
        <f>(ABS(AP17-AP18) +ABS(AP18-AP19)+ABS(AP19-AP20)+ABS(AP20-AP21)+ABS(AP21-AP22)+ABS(AP22-AP23)+ABS(AP23-AP24)+ABS(AP24-AP25)+ABS(AP25-AP26)+ABS(AP26-AP27)+ABS(AP27-AP28)+ABS(AP28-AP29)+ABS(AP29-AP30)+ABS(AP30-AP31))/14</f>
        <v>10.742857142857144</v>
      </c>
      <c r="AR50">
        <f>(ABS(AR17-AR18) +ABS(AR18-AR19)+ABS(AR19-AR20)+ABS(AR20-AR21)+ABS(AR21-AR22)+ABS(AR22-AR23)+ABS(AR23-AR24)+ABS(AR24-AR25)+ABS(AR25-AR26)+ABS(AR26-AR27)+ABS(AR27-AR28)+ABS(AR28-AR29)+ABS(AR29-AR30)+ABS(AR30-AR31))/14</f>
        <v>10.514285714285714</v>
      </c>
      <c r="AT50">
        <f>(ABS(AT17-AT18) +ABS(AT18-AT19)+ABS(AT19-AT20)+ABS(AT20-AT21)+ABS(AT21-AT22)+ABS(AT22-AT23)+ABS(AT23-AT24)+ABS(AT24-AT25)+ABS(AT25-AT26)+ABS(AT26-AT27)+ABS(AT27-AT28)+ABS(AT28-AT29)+ABS(AT29-AT30)+ABS(AT30-AT31))/14</f>
        <v>0.97142857142857142</v>
      </c>
      <c r="AV50">
        <f>(ABS(AV17-AV18) +ABS(AV18-AV19)+ABS(AV19-AV20)+ABS(AV20-AV21)+ABS(AV21-AV22)+ABS(AV22-AV23)+ABS(AV23-AV24)+ABS(AV24-AV25)+ABS(AV25-AV26)+ABS(AV26-AV27)+ABS(AV27-AV28)+ABS(AV28-AV29)+ABS(AV29-AV30)+ABS(AV30-AV31))/14</f>
        <v>1.0428571428571429</v>
      </c>
      <c r="AX50">
        <f>(ABS(AX17-AX18) +ABS(AX18-AX19)+ABS(AX19-AX20)+ABS(AX20-AX21)+ABS(AX21-AX22)+ABS(AX22-AX23)+ABS(AX23-AX24)+ABS(AX24-AX25)+ABS(AX25-AX26)+ABS(AX26-AX27)+ABS(AX27-AX28)+ABS(AX28-AX29)+ABS(AX29-AX30)+ABS(AX30-AX31))/14</f>
        <v>11.485714285714284</v>
      </c>
      <c r="AZ50">
        <f>(ABS(AZ17-AZ18) +ABS(AZ18-AZ19)+ABS(AZ19-AZ20)+ABS(AZ20-AZ21)+ABS(AZ21-AZ22)+ABS(AZ22-AZ23)+ABS(AZ23-AZ24)+ABS(AZ24-AZ25)+ABS(AZ25-AZ26)+ABS(AZ26-AZ27)+ABS(AZ27-AZ28)+ABS(AZ28-AZ29)+ABS(AZ29-AZ30)+ABS(AZ30-AZ31))/14</f>
        <v>349.35714285714283</v>
      </c>
      <c r="BB50">
        <f>(ABS(BB17-BB18) +ABS(BB18-BB19)+ABS(BB19-BB20)+ABS(BB20-BB21)+ABS(BB21-BB22)+ABS(BB22-BB23)+ABS(BB23-BB24)+ABS(BB24-BB25)+ABS(BB25-BB26)+ABS(BB26-BB27)+ABS(BB27-BB28)+ABS(BB28-BB29)+ABS(BB29-BB30)+ABS(BB30-BB31))/14</f>
        <v>29.142857142857142</v>
      </c>
      <c r="BD50">
        <f>(ABS(BD17-BD18) +ABS(BD18-BD19)+ABS(BD19-BD20)+ABS(BD20-BD21)+ABS(BD21-BD22)+ABS(BD22-BD23)+ABS(BD23-BD24)+ABS(BD24-BD25)+ABS(BD25-BD26)+ABS(BD26-BD27)+ABS(BD27-BD28)+ABS(BD28-BD29)+ABS(BD29-BD30)+ABS(BD30-BD31))/14</f>
        <v>2.5285714285714289</v>
      </c>
      <c r="BF50">
        <f>(ABS(BF17-BF18) +ABS(BF18-BF19)+ABS(BF19-BF20)+ABS(BF20-BF21)+ABS(BF21-BF22)+ABS(BF22-BF23)+ABS(BF23-BF24)+ABS(BF24-BF25)+ABS(BF25-BF26)+ABS(BF26-BF27)+ABS(BF27-BF28)+ABS(BF28-BF29)+ABS(BF29-BF30)+ABS(BF30-BF31))/14</f>
        <v>1.6857142857142857</v>
      </c>
      <c r="BH50">
        <f>(ABS(BH17-BH18) +ABS(BH18-BH19)+ABS(BH19-BH20)+ABS(BH20-BH21)+ABS(BH21-BH22)+ABS(BH22-BH23)+ABS(BH23-BH24)+ABS(BH24-BH25)+ABS(BH25-BH26)+ABS(BH26-BH27)+ABS(BH27-BH28)+ABS(BH28-BH29)+ABS(BH29-BH30)+ABS(BH30-BH31))/14</f>
        <v>0</v>
      </c>
      <c r="BJ50">
        <f>(ABS(BJ17-BJ18) +ABS(BJ18-BJ19)+ABS(BJ19-BJ20)+ABS(BJ20-BJ21)+ABS(BJ21-BJ22)+ABS(BJ22-BJ23)+ABS(BJ23-BJ24)+ABS(BJ24-BJ25)+ABS(BJ25-BJ26)+ABS(BJ26-BJ27)+ABS(BJ27-BJ28)+ABS(BJ28-BJ29)+ABS(BJ29-BJ30)+ABS(BJ30-BJ31))/14</f>
        <v>1</v>
      </c>
      <c r="BL50">
        <f>(ABS(BL17-BL18) +ABS(BL18-BL19)+ABS(BL19-BL20)+ABS(BL20-BL21)+ABS(BL21-BL22)+ABS(BL22-BL23)+ABS(BL23-BL24)+ABS(BL24-BL25)+ABS(BL25-BL26)+ABS(BL26-BL27)+ABS(BL27-BL28)+ABS(BL28-BL29)+ABS(BL29-BL30)+ABS(BL30-BL31))/14</f>
        <v>0</v>
      </c>
      <c r="BN50">
        <f>(ABS(BN17-BN18) +ABS(BN18-BN19)+ABS(BN19-BN20)+ABS(BN20-BN21)+ABS(BN21-BN22)+ABS(BN22-BN23)+ABS(BN23-BN24)+ABS(BN24-BN25)+ABS(BN25-BN26)+ABS(BN26-BN27)+ABS(BN27-BN28)+ABS(BN28-BN29)+ABS(BN29-BN30)+ABS(BN30-BN31))/14</f>
        <v>71.071428571428569</v>
      </c>
      <c r="BP50">
        <f>(ABS(BP17-BP18) +ABS(BP18-BP19)+ABS(BP19-BP20)+ABS(BP20-BP21)+ABS(BP21-BP22)+ABS(BP22-BP23)+ABS(BP23-BP24)+ABS(BP24-BP25)+ABS(BP25-BP26)+ABS(BP26-BP27)+ABS(BP27-BP28)+ABS(BP28-BP29)+ABS(BP29-BP30)+ABS(BP30-BP31))/14</f>
        <v>1.6999999999999997</v>
      </c>
      <c r="BR50">
        <f>(ABS(BR17-BR18) +ABS(BR18-BR19)+ABS(BR19-BR20)+ABS(BR20-BR21)+ABS(BR21-BR22)+ABS(BR22-BR23)+ABS(BR23-BR24)+ABS(BR24-BR25)+ABS(BR25-BR26)+ABS(BR26-BR27)+ABS(BR27-BR28)+ABS(BR28-BR29)+ABS(BR29-BR30)+ABS(BR30-BR31))/14</f>
        <v>6.1714285714285717</v>
      </c>
    </row>
    <row r="52" spans="18:70" x14ac:dyDescent="0.3">
      <c r="T52">
        <f t="shared" ref="T52:AY52" si="2">T16-T34</f>
        <v>-13572</v>
      </c>
      <c r="U52">
        <f t="shared" si="2"/>
        <v>-1207</v>
      </c>
      <c r="V52">
        <f t="shared" si="2"/>
        <v>-719</v>
      </c>
      <c r="W52">
        <f t="shared" si="2"/>
        <v>293</v>
      </c>
      <c r="X52">
        <f t="shared" si="2"/>
        <v>-1405</v>
      </c>
      <c r="Y52">
        <f t="shared" si="2"/>
        <v>160</v>
      </c>
      <c r="Z52">
        <f t="shared" si="2"/>
        <v>-4112</v>
      </c>
      <c r="AA52">
        <f t="shared" si="2"/>
        <v>152</v>
      </c>
      <c r="AB52">
        <f t="shared" si="2"/>
        <v>-1126</v>
      </c>
      <c r="AC52">
        <f t="shared" si="2"/>
        <v>91</v>
      </c>
      <c r="AD52">
        <f t="shared" si="2"/>
        <v>-2659</v>
      </c>
      <c r="AE52">
        <f t="shared" si="2"/>
        <v>78</v>
      </c>
      <c r="AF52">
        <f t="shared" si="2"/>
        <v>-44</v>
      </c>
      <c r="AG52">
        <f t="shared" si="2"/>
        <v>4</v>
      </c>
      <c r="AH52">
        <f t="shared" si="2"/>
        <v>-489</v>
      </c>
      <c r="AI52">
        <f t="shared" si="2"/>
        <v>9</v>
      </c>
      <c r="AJ52">
        <f t="shared" si="2"/>
        <v>-22167</v>
      </c>
      <c r="AK52">
        <f t="shared" si="2"/>
        <v>203</v>
      </c>
      <c r="AL52">
        <f t="shared" si="2"/>
        <v>0</v>
      </c>
      <c r="AM52">
        <f t="shared" si="2"/>
        <v>0</v>
      </c>
      <c r="AN52">
        <f t="shared" si="2"/>
        <v>-23</v>
      </c>
      <c r="AO52">
        <f t="shared" si="2"/>
        <v>7</v>
      </c>
      <c r="AP52">
        <f t="shared" si="2"/>
        <v>-23</v>
      </c>
      <c r="AQ52">
        <f t="shared" si="2"/>
        <v>3</v>
      </c>
      <c r="AR52">
        <f t="shared" si="2"/>
        <v>-46</v>
      </c>
      <c r="AS52">
        <f t="shared" si="2"/>
        <v>2</v>
      </c>
      <c r="AT52">
        <f t="shared" si="2"/>
        <v>0</v>
      </c>
      <c r="AU52">
        <f t="shared" si="2"/>
        <v>0</v>
      </c>
      <c r="AV52">
        <f t="shared" si="2"/>
        <v>0</v>
      </c>
      <c r="AW52">
        <f t="shared" si="2"/>
        <v>0</v>
      </c>
      <c r="AX52">
        <f t="shared" si="2"/>
        <v>-83.100000000000009</v>
      </c>
      <c r="AY52">
        <f t="shared" si="2"/>
        <v>0.5</v>
      </c>
      <c r="AZ52">
        <f t="shared" ref="AZ52:BS52" si="3">AZ16-AZ34</f>
        <v>-136</v>
      </c>
      <c r="BA52">
        <f t="shared" si="3"/>
        <v>6</v>
      </c>
      <c r="BB52">
        <f t="shared" si="3"/>
        <v>-236</v>
      </c>
      <c r="BC52">
        <f t="shared" si="3"/>
        <v>6</v>
      </c>
      <c r="BD52">
        <f t="shared" si="3"/>
        <v>-8.6999999999999993</v>
      </c>
      <c r="BE52">
        <f t="shared" si="3"/>
        <v>-1.5</v>
      </c>
      <c r="BF52">
        <f t="shared" si="3"/>
        <v>24</v>
      </c>
      <c r="BG52">
        <f t="shared" si="3"/>
        <v>4</v>
      </c>
      <c r="BH52">
        <f t="shared" si="3"/>
        <v>0</v>
      </c>
      <c r="BI52">
        <f t="shared" si="3"/>
        <v>0</v>
      </c>
      <c r="BJ52">
        <f t="shared" si="3"/>
        <v>0</v>
      </c>
      <c r="BK52">
        <f t="shared" si="3"/>
        <v>0</v>
      </c>
      <c r="BL52">
        <f t="shared" si="3"/>
        <v>0</v>
      </c>
      <c r="BM52">
        <f t="shared" si="3"/>
        <v>0</v>
      </c>
      <c r="BN52">
        <f t="shared" si="3"/>
        <v>-444</v>
      </c>
      <c r="BO52">
        <f t="shared" si="3"/>
        <v>20</v>
      </c>
      <c r="BP52">
        <f t="shared" si="3"/>
        <v>-6.5</v>
      </c>
      <c r="BQ52">
        <f t="shared" si="3"/>
        <v>-1</v>
      </c>
      <c r="BR52">
        <f t="shared" si="3"/>
        <v>-23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AB26-F3AF-41E0-B355-D87E8E645931}">
  <dimension ref="A1:AB23"/>
  <sheetViews>
    <sheetView workbookViewId="0">
      <selection activeCell="D23" sqref="D23"/>
    </sheetView>
  </sheetViews>
  <sheetFormatPr defaultRowHeight="14.4" x14ac:dyDescent="0.3"/>
  <sheetData>
    <row r="1" spans="1:28" x14ac:dyDescent="0.3">
      <c r="A1" t="s">
        <v>123</v>
      </c>
      <c r="B1" t="s">
        <v>122</v>
      </c>
      <c r="C1" t="s">
        <v>17</v>
      </c>
      <c r="D1" t="s">
        <v>19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37</v>
      </c>
      <c r="N1" t="s">
        <v>39</v>
      </c>
      <c r="O1" t="s">
        <v>41</v>
      </c>
      <c r="P1" t="s">
        <v>43</v>
      </c>
      <c r="Q1" t="s">
        <v>45</v>
      </c>
      <c r="R1" t="s">
        <v>47</v>
      </c>
      <c r="S1" t="s">
        <v>49</v>
      </c>
      <c r="T1" t="s">
        <v>51</v>
      </c>
      <c r="U1" t="s">
        <v>53</v>
      </c>
      <c r="V1" t="s">
        <v>55</v>
      </c>
      <c r="W1" t="s">
        <v>57</v>
      </c>
      <c r="X1" t="s">
        <v>59</v>
      </c>
      <c r="Y1" t="s">
        <v>61</v>
      </c>
      <c r="Z1" t="s">
        <v>63</v>
      </c>
      <c r="AA1" t="s">
        <v>65</v>
      </c>
      <c r="AB1" t="s">
        <v>67</v>
      </c>
    </row>
    <row r="2" spans="1:28" x14ac:dyDescent="0.3">
      <c r="A2" s="3">
        <v>2</v>
      </c>
      <c r="B2" s="4">
        <v>5</v>
      </c>
      <c r="C2" s="4">
        <v>14731</v>
      </c>
      <c r="D2" s="4">
        <v>3516</v>
      </c>
      <c r="E2" s="4">
        <v>14522</v>
      </c>
      <c r="F2" s="4">
        <v>19563</v>
      </c>
      <c r="G2" s="4">
        <v>10056</v>
      </c>
      <c r="H2" s="4">
        <v>10476</v>
      </c>
      <c r="I2" s="4">
        <v>147</v>
      </c>
      <c r="J2" s="4">
        <v>1975</v>
      </c>
      <c r="K2" s="4">
        <v>80907</v>
      </c>
      <c r="L2" s="4"/>
      <c r="M2" s="4">
        <v>53</v>
      </c>
      <c r="N2" s="4">
        <v>50</v>
      </c>
      <c r="O2" s="4">
        <v>141</v>
      </c>
      <c r="P2" s="4"/>
      <c r="Q2" s="4">
        <v>1.8</v>
      </c>
      <c r="R2" s="4">
        <v>161.9</v>
      </c>
      <c r="S2" s="4">
        <v>558</v>
      </c>
      <c r="T2" s="4">
        <v>637</v>
      </c>
      <c r="U2" s="4">
        <v>8.1</v>
      </c>
      <c r="V2" s="4"/>
      <c r="W2" s="4"/>
      <c r="X2" s="4"/>
      <c r="Y2" s="4"/>
      <c r="Z2" s="4">
        <v>704</v>
      </c>
      <c r="AA2" s="4">
        <v>5</v>
      </c>
      <c r="AB2" s="5">
        <v>46</v>
      </c>
    </row>
    <row r="3" spans="1:28" x14ac:dyDescent="0.3">
      <c r="A3" s="6">
        <v>3</v>
      </c>
      <c r="B3" s="7">
        <v>12.5</v>
      </c>
      <c r="C3" s="7">
        <v>17048</v>
      </c>
      <c r="D3" s="7"/>
      <c r="E3" s="7">
        <v>4306</v>
      </c>
      <c r="F3" s="7">
        <v>22802</v>
      </c>
      <c r="G3" s="7">
        <v>8121</v>
      </c>
      <c r="H3" s="7">
        <v>13355</v>
      </c>
      <c r="I3" s="7">
        <v>171</v>
      </c>
      <c r="J3" s="7">
        <v>1970</v>
      </c>
      <c r="K3" s="7">
        <v>108759</v>
      </c>
      <c r="L3" s="7"/>
      <c r="M3" s="7">
        <v>68</v>
      </c>
      <c r="N3" s="7">
        <v>61</v>
      </c>
      <c r="O3" s="7">
        <v>167</v>
      </c>
      <c r="P3" s="7">
        <v>5.5</v>
      </c>
      <c r="Q3" s="7">
        <v>1.4</v>
      </c>
      <c r="R3" s="7">
        <v>178.6</v>
      </c>
      <c r="S3" s="7">
        <v>608</v>
      </c>
      <c r="T3" s="7">
        <v>759</v>
      </c>
      <c r="U3" s="7"/>
      <c r="V3" s="7"/>
      <c r="W3" s="7"/>
      <c r="X3" s="7"/>
      <c r="Y3" s="7"/>
      <c r="Z3" s="7">
        <v>675</v>
      </c>
      <c r="AA3" s="7">
        <v>8.1</v>
      </c>
      <c r="AB3" s="8">
        <v>50.5</v>
      </c>
    </row>
    <row r="4" spans="1:28" x14ac:dyDescent="0.3">
      <c r="A4" s="6">
        <v>4</v>
      </c>
      <c r="B4" s="7">
        <v>17.5</v>
      </c>
      <c r="C4" s="7">
        <v>14986</v>
      </c>
      <c r="D4" s="7">
        <v>647</v>
      </c>
      <c r="E4" s="7">
        <v>4241</v>
      </c>
      <c r="F4" s="7">
        <v>22275</v>
      </c>
      <c r="G4" s="7">
        <v>11102</v>
      </c>
      <c r="H4" s="7">
        <v>12189</v>
      </c>
      <c r="I4" s="7">
        <v>147</v>
      </c>
      <c r="J4" s="7">
        <v>1768</v>
      </c>
      <c r="K4" s="7">
        <v>97685</v>
      </c>
      <c r="L4" s="7"/>
      <c r="M4" s="7">
        <v>67</v>
      </c>
      <c r="N4" s="7">
        <v>56</v>
      </c>
      <c r="O4" s="7">
        <v>146</v>
      </c>
      <c r="P4" s="7">
        <v>4.0999999999999996</v>
      </c>
      <c r="Q4" s="7"/>
      <c r="R4" s="7">
        <v>166.5</v>
      </c>
      <c r="S4" s="7">
        <v>671</v>
      </c>
      <c r="T4" s="7">
        <v>719</v>
      </c>
      <c r="U4" s="7"/>
      <c r="V4" s="7">
        <v>5.7</v>
      </c>
      <c r="W4" s="7"/>
      <c r="X4" s="7">
        <v>12</v>
      </c>
      <c r="Y4" s="7"/>
      <c r="Z4" s="7">
        <v>746</v>
      </c>
      <c r="AA4" s="7">
        <v>7.4</v>
      </c>
      <c r="AB4" s="8">
        <v>49.8</v>
      </c>
    </row>
    <row r="5" spans="1:28" x14ac:dyDescent="0.3">
      <c r="A5" s="6">
        <v>5</v>
      </c>
      <c r="B5" s="7">
        <v>22.5</v>
      </c>
      <c r="C5" s="7">
        <v>13691</v>
      </c>
      <c r="D5" s="7">
        <v>7768</v>
      </c>
      <c r="E5" s="7">
        <v>5629</v>
      </c>
      <c r="F5" s="7">
        <v>18819</v>
      </c>
      <c r="G5" s="7">
        <v>8093</v>
      </c>
      <c r="H5" s="7">
        <v>11489</v>
      </c>
      <c r="I5" s="7">
        <v>140</v>
      </c>
      <c r="J5" s="7">
        <v>1825</v>
      </c>
      <c r="K5" s="7">
        <v>96971</v>
      </c>
      <c r="L5" s="7"/>
      <c r="M5" s="7">
        <v>64</v>
      </c>
      <c r="N5" s="7">
        <v>56</v>
      </c>
      <c r="O5" s="7">
        <v>150</v>
      </c>
      <c r="P5" s="7">
        <v>5.3</v>
      </c>
      <c r="Q5" s="7"/>
      <c r="R5" s="7">
        <v>168.2</v>
      </c>
      <c r="S5" s="7">
        <v>514</v>
      </c>
      <c r="T5" s="7">
        <v>648</v>
      </c>
      <c r="U5" s="7"/>
      <c r="V5" s="7"/>
      <c r="W5" s="7"/>
      <c r="X5" s="7"/>
      <c r="Y5" s="7"/>
      <c r="Z5" s="7">
        <v>728</v>
      </c>
      <c r="AA5" s="7">
        <v>7.2</v>
      </c>
      <c r="AB5" s="8">
        <v>44.4</v>
      </c>
    </row>
    <row r="6" spans="1:28" x14ac:dyDescent="0.3">
      <c r="A6" s="6">
        <v>6</v>
      </c>
      <c r="B6" s="7">
        <v>27.5</v>
      </c>
      <c r="C6" s="7">
        <v>14515</v>
      </c>
      <c r="D6" s="7">
        <v>11440</v>
      </c>
      <c r="E6" s="7">
        <v>7665</v>
      </c>
      <c r="F6" s="7">
        <v>17585</v>
      </c>
      <c r="G6" s="7">
        <v>10031</v>
      </c>
      <c r="H6" s="7">
        <v>11295</v>
      </c>
      <c r="I6" s="7">
        <v>114</v>
      </c>
      <c r="J6" s="7">
        <v>1500</v>
      </c>
      <c r="K6" s="7">
        <v>98639</v>
      </c>
      <c r="L6" s="7"/>
      <c r="M6" s="7">
        <v>61</v>
      </c>
      <c r="N6" s="7">
        <v>62</v>
      </c>
      <c r="O6" s="7">
        <v>148</v>
      </c>
      <c r="P6" s="7"/>
      <c r="Q6" s="7"/>
      <c r="R6" s="7">
        <v>159.30000000000001</v>
      </c>
      <c r="S6" s="7">
        <v>599</v>
      </c>
      <c r="T6" s="7">
        <v>765</v>
      </c>
      <c r="U6" s="7"/>
      <c r="V6" s="7"/>
      <c r="W6" s="7"/>
      <c r="X6" s="7"/>
      <c r="Y6" s="7"/>
      <c r="Z6" s="7">
        <v>545</v>
      </c>
      <c r="AA6" s="7">
        <v>6.2</v>
      </c>
      <c r="AB6" s="8">
        <v>41.7</v>
      </c>
    </row>
    <row r="7" spans="1:28" x14ac:dyDescent="0.3">
      <c r="A7" s="6">
        <v>7</v>
      </c>
      <c r="B7" s="7">
        <v>32.5</v>
      </c>
      <c r="C7" s="7">
        <v>14709</v>
      </c>
      <c r="D7" s="7">
        <v>9159</v>
      </c>
      <c r="E7" s="7">
        <v>7924</v>
      </c>
      <c r="F7" s="7">
        <v>17596</v>
      </c>
      <c r="G7" s="7">
        <v>9391</v>
      </c>
      <c r="H7" s="7">
        <v>11490</v>
      </c>
      <c r="I7" s="7">
        <v>125</v>
      </c>
      <c r="J7" s="7">
        <v>1513</v>
      </c>
      <c r="K7" s="7">
        <v>93210</v>
      </c>
      <c r="L7" s="7"/>
      <c r="M7" s="7">
        <v>72</v>
      </c>
      <c r="N7" s="7">
        <v>53</v>
      </c>
      <c r="O7" s="7">
        <v>139</v>
      </c>
      <c r="P7" s="7"/>
      <c r="Q7" s="7"/>
      <c r="R7" s="7">
        <v>159.1</v>
      </c>
      <c r="S7" s="7">
        <v>596</v>
      </c>
      <c r="T7" s="7">
        <v>731</v>
      </c>
      <c r="U7" s="7">
        <v>9</v>
      </c>
      <c r="V7" s="7"/>
      <c r="W7" s="7"/>
      <c r="X7" s="7"/>
      <c r="Y7" s="7"/>
      <c r="Z7" s="7">
        <v>617</v>
      </c>
      <c r="AA7" s="7">
        <v>5.8</v>
      </c>
      <c r="AB7" s="8">
        <v>45.8</v>
      </c>
    </row>
    <row r="8" spans="1:28" x14ac:dyDescent="0.3">
      <c r="A8" s="6">
        <v>8</v>
      </c>
      <c r="B8" s="7">
        <v>37.5</v>
      </c>
      <c r="C8" s="7">
        <v>13229</v>
      </c>
      <c r="D8" s="7">
        <v>5640</v>
      </c>
      <c r="E8" s="7">
        <v>8843</v>
      </c>
      <c r="F8" s="7">
        <v>17583</v>
      </c>
      <c r="G8" s="7">
        <v>9358</v>
      </c>
      <c r="H8" s="7">
        <v>11738</v>
      </c>
      <c r="I8" s="7">
        <v>120</v>
      </c>
      <c r="J8" s="7">
        <v>1540</v>
      </c>
      <c r="K8" s="7">
        <v>101623</v>
      </c>
      <c r="L8" s="7"/>
      <c r="M8" s="7">
        <v>80</v>
      </c>
      <c r="N8" s="7">
        <v>70</v>
      </c>
      <c r="O8" s="7">
        <v>156</v>
      </c>
      <c r="P8" s="7">
        <v>4.4000000000000004</v>
      </c>
      <c r="Q8" s="7">
        <v>1.6</v>
      </c>
      <c r="R8" s="7">
        <v>166.6</v>
      </c>
      <c r="S8" s="7">
        <v>643</v>
      </c>
      <c r="T8" s="7">
        <v>734</v>
      </c>
      <c r="U8" s="7"/>
      <c r="V8" s="7"/>
      <c r="W8" s="7"/>
      <c r="X8" s="7"/>
      <c r="Y8" s="7"/>
      <c r="Z8" s="7">
        <v>524</v>
      </c>
      <c r="AA8" s="7">
        <v>5.3</v>
      </c>
      <c r="AB8" s="8">
        <v>49.9</v>
      </c>
    </row>
    <row r="9" spans="1:28" x14ac:dyDescent="0.3">
      <c r="A9" s="6">
        <v>9</v>
      </c>
      <c r="B9" s="7">
        <v>42.5</v>
      </c>
      <c r="C9" s="7">
        <v>15531</v>
      </c>
      <c r="D9" s="7">
        <v>5822</v>
      </c>
      <c r="E9" s="7">
        <v>8703</v>
      </c>
      <c r="F9" s="7">
        <v>17803</v>
      </c>
      <c r="G9" s="7">
        <v>11576</v>
      </c>
      <c r="H9" s="7">
        <v>11064</v>
      </c>
      <c r="I9" s="7">
        <v>126</v>
      </c>
      <c r="J9" s="7">
        <v>1828</v>
      </c>
      <c r="K9" s="7">
        <v>96186</v>
      </c>
      <c r="L9" s="7"/>
      <c r="M9" s="7">
        <v>73</v>
      </c>
      <c r="N9" s="7">
        <v>53</v>
      </c>
      <c r="O9" s="7">
        <v>144</v>
      </c>
      <c r="P9" s="7">
        <v>6</v>
      </c>
      <c r="Q9" s="7"/>
      <c r="R9" s="7">
        <v>162.5</v>
      </c>
      <c r="S9" s="7">
        <v>638</v>
      </c>
      <c r="T9" s="7">
        <v>676</v>
      </c>
      <c r="U9" s="7">
        <v>6.7</v>
      </c>
      <c r="V9" s="7"/>
      <c r="W9" s="7"/>
      <c r="X9" s="7">
        <v>14</v>
      </c>
      <c r="Y9" s="7"/>
      <c r="Z9" s="7">
        <v>609</v>
      </c>
      <c r="AA9" s="7">
        <v>6.6</v>
      </c>
      <c r="AB9" s="8">
        <v>51.1</v>
      </c>
    </row>
    <row r="10" spans="1:28" x14ac:dyDescent="0.3">
      <c r="A10" s="6">
        <v>10</v>
      </c>
      <c r="B10" s="7">
        <v>47.5</v>
      </c>
      <c r="C10" s="7">
        <v>8541</v>
      </c>
      <c r="D10" s="7">
        <v>1584</v>
      </c>
      <c r="E10" s="7">
        <v>7390</v>
      </c>
      <c r="F10" s="7">
        <v>24773</v>
      </c>
      <c r="G10" s="7">
        <v>69176</v>
      </c>
      <c r="H10" s="7">
        <v>9686</v>
      </c>
      <c r="I10" s="7">
        <v>98</v>
      </c>
      <c r="J10" s="7">
        <v>1243</v>
      </c>
      <c r="K10" s="7">
        <v>65545</v>
      </c>
      <c r="L10" s="7"/>
      <c r="M10" s="7">
        <v>50</v>
      </c>
      <c r="N10" s="7">
        <v>61</v>
      </c>
      <c r="O10" s="7">
        <v>111</v>
      </c>
      <c r="P10" s="7"/>
      <c r="Q10" s="7">
        <v>1.8</v>
      </c>
      <c r="R10" s="7">
        <v>121.8</v>
      </c>
      <c r="S10" s="7">
        <v>1749</v>
      </c>
      <c r="T10" s="7">
        <v>596</v>
      </c>
      <c r="U10" s="7">
        <v>6</v>
      </c>
      <c r="V10" s="7"/>
      <c r="W10" s="7"/>
      <c r="X10" s="7"/>
      <c r="Y10" s="7"/>
      <c r="Z10" s="7">
        <v>651</v>
      </c>
      <c r="AA10" s="7">
        <v>4.0999999999999996</v>
      </c>
      <c r="AB10" s="8">
        <v>21.3</v>
      </c>
    </row>
    <row r="11" spans="1:28" x14ac:dyDescent="0.3">
      <c r="A11" s="6">
        <v>11</v>
      </c>
      <c r="B11" s="7">
        <v>52.5</v>
      </c>
      <c r="C11" s="7">
        <v>11788</v>
      </c>
      <c r="D11" s="7">
        <v>1548</v>
      </c>
      <c r="E11" s="7">
        <v>8250</v>
      </c>
      <c r="F11" s="7">
        <v>23354</v>
      </c>
      <c r="G11" s="7">
        <v>83914</v>
      </c>
      <c r="H11" s="7">
        <v>9626</v>
      </c>
      <c r="I11" s="7">
        <v>103</v>
      </c>
      <c r="J11" s="7">
        <v>1232</v>
      </c>
      <c r="K11" s="7">
        <v>61327</v>
      </c>
      <c r="L11" s="7"/>
      <c r="M11" s="7">
        <v>51</v>
      </c>
      <c r="N11" s="7">
        <v>49</v>
      </c>
      <c r="O11" s="7">
        <v>105</v>
      </c>
      <c r="P11" s="7"/>
      <c r="Q11" s="7">
        <v>1.2</v>
      </c>
      <c r="R11" s="7">
        <v>109.4</v>
      </c>
      <c r="S11" s="7">
        <v>1898</v>
      </c>
      <c r="T11" s="7">
        <v>595</v>
      </c>
      <c r="U11" s="7">
        <v>7.6</v>
      </c>
      <c r="V11" s="7"/>
      <c r="W11" s="7"/>
      <c r="X11" s="7"/>
      <c r="Y11" s="7"/>
      <c r="Z11" s="7">
        <v>657</v>
      </c>
      <c r="AA11" s="7">
        <v>3.4</v>
      </c>
      <c r="AB11" s="8">
        <v>21.8</v>
      </c>
    </row>
    <row r="12" spans="1:28" x14ac:dyDescent="0.3">
      <c r="A12" s="6">
        <v>12</v>
      </c>
      <c r="B12" s="7">
        <v>57.5</v>
      </c>
      <c r="C12" s="7">
        <v>10803</v>
      </c>
      <c r="D12" s="7">
        <v>2012</v>
      </c>
      <c r="E12" s="7">
        <v>9038</v>
      </c>
      <c r="F12" s="7">
        <v>22552</v>
      </c>
      <c r="G12" s="7">
        <v>67309</v>
      </c>
      <c r="H12" s="7">
        <v>9965</v>
      </c>
      <c r="I12" s="7">
        <v>104</v>
      </c>
      <c r="J12" s="7">
        <v>1242</v>
      </c>
      <c r="K12" s="7">
        <v>65200</v>
      </c>
      <c r="L12" s="7"/>
      <c r="M12" s="7">
        <v>54</v>
      </c>
      <c r="N12" s="7">
        <v>74</v>
      </c>
      <c r="O12" s="7">
        <v>110</v>
      </c>
      <c r="P12" s="7"/>
      <c r="Q12" s="7"/>
      <c r="R12" s="7">
        <v>114.6</v>
      </c>
      <c r="S12" s="7">
        <v>1550</v>
      </c>
      <c r="T12" s="7">
        <v>557</v>
      </c>
      <c r="U12" s="7">
        <v>6.2</v>
      </c>
      <c r="V12" s="7"/>
      <c r="W12" s="7"/>
      <c r="X12" s="7"/>
      <c r="Y12" s="7"/>
      <c r="Z12" s="7">
        <v>610</v>
      </c>
      <c r="AA12" s="7">
        <v>5.3</v>
      </c>
      <c r="AB12" s="8">
        <v>20.6</v>
      </c>
    </row>
    <row r="13" spans="1:28" x14ac:dyDescent="0.3">
      <c r="A13" s="6">
        <v>13</v>
      </c>
      <c r="B13" s="7">
        <v>62.5</v>
      </c>
      <c r="C13" s="7">
        <v>9445</v>
      </c>
      <c r="D13" s="7">
        <v>2473</v>
      </c>
      <c r="E13" s="7">
        <v>8914</v>
      </c>
      <c r="F13" s="7">
        <v>22816</v>
      </c>
      <c r="G13" s="7">
        <v>79797</v>
      </c>
      <c r="H13" s="7">
        <v>9816</v>
      </c>
      <c r="I13" s="7">
        <v>98</v>
      </c>
      <c r="J13" s="7">
        <v>1222</v>
      </c>
      <c r="K13" s="7">
        <v>58356</v>
      </c>
      <c r="L13" s="7"/>
      <c r="M13" s="7">
        <v>45</v>
      </c>
      <c r="N13" s="7">
        <v>47</v>
      </c>
      <c r="O13" s="7">
        <v>104</v>
      </c>
      <c r="P13" s="7"/>
      <c r="Q13" s="7"/>
      <c r="R13" s="7">
        <v>108.6</v>
      </c>
      <c r="S13" s="7">
        <v>1724</v>
      </c>
      <c r="T13" s="7">
        <v>559</v>
      </c>
      <c r="U13" s="7">
        <v>8.8000000000000007</v>
      </c>
      <c r="V13" s="7"/>
      <c r="W13" s="7"/>
      <c r="X13" s="7"/>
      <c r="Y13" s="7"/>
      <c r="Z13" s="7">
        <v>649</v>
      </c>
      <c r="AA13" s="7">
        <v>3.8</v>
      </c>
      <c r="AB13" s="8">
        <v>19.7</v>
      </c>
    </row>
    <row r="14" spans="1:28" x14ac:dyDescent="0.3">
      <c r="A14" s="6">
        <v>14</v>
      </c>
      <c r="B14" s="7">
        <v>67.5</v>
      </c>
      <c r="C14" s="7">
        <v>10126</v>
      </c>
      <c r="D14" s="7">
        <v>2372</v>
      </c>
      <c r="E14" s="7">
        <v>8454</v>
      </c>
      <c r="F14" s="7">
        <v>23356</v>
      </c>
      <c r="G14" s="7">
        <v>90613</v>
      </c>
      <c r="H14" s="7">
        <v>10072</v>
      </c>
      <c r="I14" s="7">
        <v>104</v>
      </c>
      <c r="J14" s="7">
        <v>1254</v>
      </c>
      <c r="K14" s="7">
        <v>61122</v>
      </c>
      <c r="L14" s="7"/>
      <c r="M14" s="7">
        <v>47</v>
      </c>
      <c r="N14" s="7">
        <v>47</v>
      </c>
      <c r="O14" s="7">
        <v>107</v>
      </c>
      <c r="P14" s="7"/>
      <c r="Q14" s="7">
        <v>1.3</v>
      </c>
      <c r="R14" s="7">
        <v>109.8</v>
      </c>
      <c r="S14" s="7">
        <v>2008</v>
      </c>
      <c r="T14" s="7">
        <v>577</v>
      </c>
      <c r="U14" s="7">
        <v>10.3</v>
      </c>
      <c r="V14" s="7"/>
      <c r="W14" s="7"/>
      <c r="X14" s="7"/>
      <c r="Y14" s="7"/>
      <c r="Z14" s="7">
        <v>657</v>
      </c>
      <c r="AA14" s="7"/>
      <c r="AB14" s="8">
        <v>22.7</v>
      </c>
    </row>
    <row r="15" spans="1:28" x14ac:dyDescent="0.3">
      <c r="A15" s="6">
        <v>15</v>
      </c>
      <c r="B15" s="7">
        <v>70.5</v>
      </c>
      <c r="C15" s="7">
        <v>8840</v>
      </c>
      <c r="D15" s="7">
        <v>2045</v>
      </c>
      <c r="E15" s="7">
        <v>8748</v>
      </c>
      <c r="F15" s="7">
        <v>22378</v>
      </c>
      <c r="G15" s="7">
        <v>71297</v>
      </c>
      <c r="H15" s="7">
        <v>10042</v>
      </c>
      <c r="I15" s="7">
        <v>103</v>
      </c>
      <c r="J15" s="7">
        <v>1293</v>
      </c>
      <c r="K15" s="7">
        <v>65182</v>
      </c>
      <c r="L15" s="7"/>
      <c r="M15" s="7">
        <v>47</v>
      </c>
      <c r="N15" s="7">
        <v>55</v>
      </c>
      <c r="O15" s="7">
        <v>115</v>
      </c>
      <c r="P15" s="7"/>
      <c r="Q15" s="7"/>
      <c r="R15" s="7">
        <v>116.1</v>
      </c>
      <c r="S15" s="7">
        <v>1983</v>
      </c>
      <c r="T15" s="7">
        <v>565</v>
      </c>
      <c r="U15" s="7">
        <v>10.8</v>
      </c>
      <c r="V15" s="7">
        <v>6.2</v>
      </c>
      <c r="W15" s="7"/>
      <c r="X15" s="7"/>
      <c r="Y15" s="7"/>
      <c r="Z15" s="7">
        <v>663</v>
      </c>
      <c r="AA15" s="7">
        <v>4.2</v>
      </c>
      <c r="AB15" s="8">
        <v>23.5</v>
      </c>
    </row>
    <row r="16" spans="1:28" x14ac:dyDescent="0.3">
      <c r="A16" s="6">
        <v>18</v>
      </c>
      <c r="B16" s="7">
        <v>73.5</v>
      </c>
      <c r="C16" s="7">
        <v>9195</v>
      </c>
      <c r="D16" s="7">
        <v>1654</v>
      </c>
      <c r="E16" s="7">
        <v>9786</v>
      </c>
      <c r="F16" s="7">
        <v>21003</v>
      </c>
      <c r="G16" s="7">
        <v>84083</v>
      </c>
      <c r="H16" s="7">
        <v>8911</v>
      </c>
      <c r="I16" s="7">
        <v>91</v>
      </c>
      <c r="J16" s="7">
        <v>1200</v>
      </c>
      <c r="K16" s="7">
        <v>58395</v>
      </c>
      <c r="L16" s="7"/>
      <c r="M16" s="7">
        <v>48</v>
      </c>
      <c r="N16" s="7">
        <v>44</v>
      </c>
      <c r="O16" s="7">
        <v>107</v>
      </c>
      <c r="P16" s="7"/>
      <c r="Q16" s="7">
        <v>2.2999999999999998</v>
      </c>
      <c r="R16" s="7">
        <v>103.2</v>
      </c>
      <c r="S16" s="7">
        <v>2088</v>
      </c>
      <c r="T16" s="7">
        <v>499</v>
      </c>
      <c r="U16" s="7">
        <v>7.5</v>
      </c>
      <c r="V16" s="7"/>
      <c r="W16" s="7"/>
      <c r="X16" s="7"/>
      <c r="Y16" s="7"/>
      <c r="Z16" s="7">
        <v>675</v>
      </c>
      <c r="AA16" s="7">
        <v>5.5</v>
      </c>
      <c r="AB16" s="8">
        <v>21.4</v>
      </c>
    </row>
    <row r="17" spans="1:28" x14ac:dyDescent="0.3">
      <c r="A17" s="6">
        <v>20</v>
      </c>
      <c r="B17" s="7">
        <v>77.5</v>
      </c>
      <c r="C17" s="7">
        <v>10104</v>
      </c>
      <c r="D17" s="7">
        <v>4523</v>
      </c>
      <c r="E17" s="7">
        <v>7994</v>
      </c>
      <c r="F17" s="7">
        <v>21434</v>
      </c>
      <c r="G17" s="7">
        <v>75376</v>
      </c>
      <c r="H17" s="7">
        <v>9197</v>
      </c>
      <c r="I17" s="7">
        <v>89</v>
      </c>
      <c r="J17" s="7">
        <v>1226</v>
      </c>
      <c r="K17" s="7">
        <v>62309</v>
      </c>
      <c r="L17" s="7"/>
      <c r="M17" s="7">
        <v>57</v>
      </c>
      <c r="N17" s="7">
        <v>52</v>
      </c>
      <c r="O17" s="7">
        <v>108</v>
      </c>
      <c r="P17" s="7"/>
      <c r="Q17" s="7"/>
      <c r="R17" s="7">
        <v>108.2</v>
      </c>
      <c r="S17" s="7">
        <v>1950</v>
      </c>
      <c r="T17" s="7">
        <v>521</v>
      </c>
      <c r="U17" s="7">
        <v>11.3</v>
      </c>
      <c r="V17" s="7">
        <v>5</v>
      </c>
      <c r="W17" s="7"/>
      <c r="X17" s="7"/>
      <c r="Y17" s="7"/>
      <c r="Z17" s="7">
        <v>609</v>
      </c>
      <c r="AA17" s="7">
        <v>5.7</v>
      </c>
      <c r="AB17" s="8">
        <v>28.8</v>
      </c>
    </row>
    <row r="18" spans="1:28" x14ac:dyDescent="0.3">
      <c r="A18" s="6">
        <v>21</v>
      </c>
      <c r="B18" s="7">
        <v>82.5</v>
      </c>
      <c r="C18" s="7">
        <v>9777</v>
      </c>
      <c r="D18" s="7">
        <v>9888</v>
      </c>
      <c r="E18" s="7">
        <v>8395</v>
      </c>
      <c r="F18" s="7">
        <v>20684</v>
      </c>
      <c r="G18" s="7">
        <v>102991</v>
      </c>
      <c r="H18" s="7">
        <v>8175</v>
      </c>
      <c r="I18" s="7">
        <v>77</v>
      </c>
      <c r="J18" s="7">
        <v>1158</v>
      </c>
      <c r="K18" s="7">
        <v>55788</v>
      </c>
      <c r="L18" s="7"/>
      <c r="M18" s="7">
        <v>47</v>
      </c>
      <c r="N18" s="7">
        <v>48</v>
      </c>
      <c r="O18" s="7">
        <v>100</v>
      </c>
      <c r="P18" s="7"/>
      <c r="Q18" s="7">
        <v>1.9</v>
      </c>
      <c r="R18" s="7">
        <v>97.6</v>
      </c>
      <c r="S18" s="7">
        <v>2588</v>
      </c>
      <c r="T18" s="7">
        <v>513</v>
      </c>
      <c r="U18" s="7">
        <v>12.6</v>
      </c>
      <c r="V18" s="7">
        <v>5.6</v>
      </c>
      <c r="W18" s="7"/>
      <c r="X18" s="7"/>
      <c r="Y18" s="7"/>
      <c r="Z18" s="7">
        <v>686</v>
      </c>
      <c r="AA18" s="7">
        <v>4.3</v>
      </c>
      <c r="AB18" s="8">
        <v>22.6</v>
      </c>
    </row>
    <row r="19" spans="1:28" x14ac:dyDescent="0.3">
      <c r="A19" s="6">
        <v>22</v>
      </c>
      <c r="B19" s="7">
        <v>87.5</v>
      </c>
      <c r="C19" s="7">
        <v>7660</v>
      </c>
      <c r="D19" s="7">
        <v>5776</v>
      </c>
      <c r="E19" s="7">
        <v>7543</v>
      </c>
      <c r="F19" s="7">
        <v>21493</v>
      </c>
      <c r="G19" s="7">
        <v>113583</v>
      </c>
      <c r="H19" s="7">
        <v>8383</v>
      </c>
      <c r="I19" s="7">
        <v>104</v>
      </c>
      <c r="J19" s="7">
        <v>1302</v>
      </c>
      <c r="K19" s="7">
        <v>51041</v>
      </c>
      <c r="L19" s="7"/>
      <c r="M19" s="7">
        <v>50</v>
      </c>
      <c r="N19" s="7">
        <v>55</v>
      </c>
      <c r="O19" s="7">
        <v>94.9</v>
      </c>
      <c r="P19" s="7"/>
      <c r="Q19" s="7">
        <v>1.5</v>
      </c>
      <c r="R19" s="7">
        <v>93.6</v>
      </c>
      <c r="S19" s="7">
        <v>2608</v>
      </c>
      <c r="T19" s="7">
        <v>454</v>
      </c>
      <c r="U19" s="7">
        <v>9.9</v>
      </c>
      <c r="V19" s="7"/>
      <c r="W19" s="7"/>
      <c r="X19" s="7"/>
      <c r="Y19" s="7"/>
      <c r="Z19" s="7">
        <v>823</v>
      </c>
      <c r="AA19" s="7">
        <v>3.7</v>
      </c>
      <c r="AB19" s="8">
        <v>28.6</v>
      </c>
    </row>
    <row r="20" spans="1:28" x14ac:dyDescent="0.3">
      <c r="A20" s="6">
        <v>23</v>
      </c>
      <c r="B20" s="7">
        <v>92.5</v>
      </c>
      <c r="C20" s="7">
        <v>13530</v>
      </c>
      <c r="D20" s="7">
        <v>2120</v>
      </c>
      <c r="E20" s="7">
        <v>6688</v>
      </c>
      <c r="F20" s="7">
        <v>25280</v>
      </c>
      <c r="G20" s="7">
        <v>66111</v>
      </c>
      <c r="H20" s="7">
        <v>9216</v>
      </c>
      <c r="I20" s="7">
        <v>103</v>
      </c>
      <c r="J20" s="7">
        <v>1266</v>
      </c>
      <c r="K20" s="7">
        <v>70378</v>
      </c>
      <c r="L20" s="7"/>
      <c r="M20" s="7">
        <v>56</v>
      </c>
      <c r="N20" s="7">
        <v>51</v>
      </c>
      <c r="O20" s="7">
        <v>123</v>
      </c>
      <c r="P20" s="7"/>
      <c r="Q20" s="7"/>
      <c r="R20" s="7">
        <v>116.5</v>
      </c>
      <c r="S20" s="7">
        <v>2116</v>
      </c>
      <c r="T20" s="7">
        <v>469</v>
      </c>
      <c r="U20" s="7"/>
      <c r="V20" s="7"/>
      <c r="W20" s="7"/>
      <c r="X20" s="7"/>
      <c r="Y20" s="7"/>
      <c r="Z20" s="7">
        <v>660</v>
      </c>
      <c r="AA20" s="7">
        <v>4.0999999999999996</v>
      </c>
      <c r="AB20" s="8">
        <v>26.4</v>
      </c>
    </row>
    <row r="21" spans="1:28" x14ac:dyDescent="0.3">
      <c r="A21" s="6">
        <v>24</v>
      </c>
      <c r="B21" s="7">
        <v>97.5</v>
      </c>
      <c r="C21" s="7">
        <v>10231</v>
      </c>
      <c r="D21" s="7">
        <v>1596</v>
      </c>
      <c r="E21" s="7">
        <v>6995</v>
      </c>
      <c r="F21" s="7">
        <v>27090</v>
      </c>
      <c r="G21" s="7">
        <v>34313</v>
      </c>
      <c r="H21" s="7">
        <v>9275</v>
      </c>
      <c r="I21" s="7">
        <v>68</v>
      </c>
      <c r="J21" s="7">
        <v>1267</v>
      </c>
      <c r="K21" s="7">
        <v>66671</v>
      </c>
      <c r="L21" s="7"/>
      <c r="M21" s="7">
        <v>45</v>
      </c>
      <c r="N21" s="7">
        <v>40.299999999999997</v>
      </c>
      <c r="O21" s="7">
        <v>120</v>
      </c>
      <c r="P21" s="7"/>
      <c r="Q21" s="7"/>
      <c r="R21" s="7">
        <v>118.6</v>
      </c>
      <c r="S21" s="7">
        <v>1120</v>
      </c>
      <c r="T21" s="7">
        <v>522</v>
      </c>
      <c r="U21" s="7"/>
      <c r="V21" s="7"/>
      <c r="W21" s="7"/>
      <c r="X21" s="7"/>
      <c r="Y21" s="7"/>
      <c r="Z21" s="7">
        <v>511</v>
      </c>
      <c r="AA21" s="7">
        <v>3.7</v>
      </c>
      <c r="AB21" s="8">
        <v>20.8</v>
      </c>
    </row>
    <row r="22" spans="1:28" x14ac:dyDescent="0.3">
      <c r="A22" s="6">
        <v>25</v>
      </c>
      <c r="B22" s="7">
        <v>105</v>
      </c>
      <c r="C22" s="7">
        <v>12732</v>
      </c>
      <c r="D22" s="7">
        <v>1684</v>
      </c>
      <c r="E22" s="7">
        <v>6857</v>
      </c>
      <c r="F22" s="7">
        <v>28696</v>
      </c>
      <c r="G22" s="7">
        <v>12973</v>
      </c>
      <c r="H22" s="7">
        <v>10146</v>
      </c>
      <c r="I22" s="7">
        <v>97</v>
      </c>
      <c r="J22" s="7">
        <v>1604</v>
      </c>
      <c r="K22" s="7">
        <v>79509</v>
      </c>
      <c r="L22" s="7"/>
      <c r="M22" s="7">
        <v>56</v>
      </c>
      <c r="N22" s="7">
        <v>54</v>
      </c>
      <c r="O22" s="7">
        <v>151</v>
      </c>
      <c r="P22" s="7">
        <v>5.0999999999999996</v>
      </c>
      <c r="Q22" s="7"/>
      <c r="R22" s="7">
        <v>145.5</v>
      </c>
      <c r="S22" s="7">
        <v>834</v>
      </c>
      <c r="T22" s="7">
        <v>533</v>
      </c>
      <c r="U22" s="7"/>
      <c r="V22" s="7"/>
      <c r="W22" s="7"/>
      <c r="X22" s="7"/>
      <c r="Y22" s="7"/>
      <c r="Z22" s="7">
        <v>686</v>
      </c>
      <c r="AA22" s="7">
        <v>5.6</v>
      </c>
      <c r="AB22" s="8">
        <v>38</v>
      </c>
    </row>
    <row r="23" spans="1:28" x14ac:dyDescent="0.3">
      <c r="A23" s="9">
        <v>26</v>
      </c>
      <c r="B23" s="10">
        <v>115</v>
      </c>
      <c r="C23" s="10">
        <v>11498</v>
      </c>
      <c r="D23" s="10"/>
      <c r="E23" s="10">
        <v>6677</v>
      </c>
      <c r="F23" s="10">
        <v>28710</v>
      </c>
      <c r="G23" s="10">
        <v>10444</v>
      </c>
      <c r="H23" s="10">
        <v>10431</v>
      </c>
      <c r="I23" s="10">
        <v>113</v>
      </c>
      <c r="J23" s="10">
        <v>1849</v>
      </c>
      <c r="K23" s="10">
        <v>76868</v>
      </c>
      <c r="L23" s="10"/>
      <c r="M23" s="10">
        <v>50</v>
      </c>
      <c r="N23" s="10">
        <v>42</v>
      </c>
      <c r="O23" s="10">
        <v>149</v>
      </c>
      <c r="P23" s="10">
        <v>7.6</v>
      </c>
      <c r="Q23" s="10"/>
      <c r="R23" s="10">
        <v>150.1</v>
      </c>
      <c r="S23" s="10">
        <v>709</v>
      </c>
      <c r="T23" s="10">
        <v>510</v>
      </c>
      <c r="U23" s="10">
        <v>6.1</v>
      </c>
      <c r="V23" s="10"/>
      <c r="W23" s="10"/>
      <c r="X23" s="10"/>
      <c r="Y23" s="10"/>
      <c r="Z23" s="10">
        <v>754</v>
      </c>
      <c r="AA23" s="10">
        <v>8.6</v>
      </c>
      <c r="AB23" s="11">
        <v>41.5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9269-5AF2-44A4-9C7C-D0F282B937AD}">
  <dimension ref="A1:AB23"/>
  <sheetViews>
    <sheetView workbookViewId="0">
      <selection activeCell="B1" sqref="B1"/>
    </sheetView>
  </sheetViews>
  <sheetFormatPr defaultRowHeight="14.4" x14ac:dyDescent="0.3"/>
  <sheetData>
    <row r="1" spans="1:28" x14ac:dyDescent="0.3"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58</v>
      </c>
      <c r="X1" t="s">
        <v>60</v>
      </c>
      <c r="Y1" t="s">
        <v>62</v>
      </c>
      <c r="Z1" t="s">
        <v>64</v>
      </c>
      <c r="AA1" t="s">
        <v>66</v>
      </c>
      <c r="AB1" t="s">
        <v>68</v>
      </c>
    </row>
    <row r="2" spans="1:28" x14ac:dyDescent="0.3">
      <c r="A2">
        <v>2</v>
      </c>
      <c r="B2">
        <v>5</v>
      </c>
      <c r="C2">
        <v>1260</v>
      </c>
      <c r="D2">
        <v>235</v>
      </c>
      <c r="E2">
        <v>176</v>
      </c>
      <c r="F2">
        <v>155</v>
      </c>
      <c r="G2">
        <v>94</v>
      </c>
      <c r="H2">
        <v>84</v>
      </c>
      <c r="I2">
        <v>5</v>
      </c>
      <c r="J2">
        <v>14</v>
      </c>
      <c r="K2">
        <v>287</v>
      </c>
      <c r="M2">
        <v>4</v>
      </c>
      <c r="N2">
        <v>2</v>
      </c>
      <c r="O2">
        <v>2</v>
      </c>
      <c r="Q2">
        <v>0.4</v>
      </c>
      <c r="R2">
        <v>1.2</v>
      </c>
      <c r="S2">
        <v>7</v>
      </c>
      <c r="T2">
        <v>8</v>
      </c>
      <c r="U2">
        <v>1.8</v>
      </c>
      <c r="Z2">
        <v>15</v>
      </c>
      <c r="AA2">
        <v>1</v>
      </c>
      <c r="AB2">
        <v>1.4</v>
      </c>
    </row>
    <row r="3" spans="1:28" x14ac:dyDescent="0.3">
      <c r="A3">
        <v>3</v>
      </c>
      <c r="B3">
        <v>12.5</v>
      </c>
      <c r="C3">
        <v>1311</v>
      </c>
      <c r="E3">
        <v>109</v>
      </c>
      <c r="F3">
        <v>179</v>
      </c>
      <c r="G3">
        <v>88</v>
      </c>
      <c r="H3">
        <v>102</v>
      </c>
      <c r="I3">
        <v>5</v>
      </c>
      <c r="J3">
        <v>15</v>
      </c>
      <c r="K3">
        <v>409</v>
      </c>
      <c r="M3">
        <v>4</v>
      </c>
      <c r="N3">
        <v>2</v>
      </c>
      <c r="O3">
        <v>3</v>
      </c>
      <c r="P3">
        <v>1.3</v>
      </c>
      <c r="Q3">
        <v>0.4</v>
      </c>
      <c r="R3">
        <v>1.4</v>
      </c>
      <c r="S3">
        <v>8</v>
      </c>
      <c r="T3">
        <v>10</v>
      </c>
      <c r="Z3">
        <v>17</v>
      </c>
      <c r="AA3">
        <v>1.1000000000000001</v>
      </c>
      <c r="AB3">
        <v>1.6</v>
      </c>
    </row>
    <row r="4" spans="1:28" x14ac:dyDescent="0.3">
      <c r="A4">
        <v>4</v>
      </c>
      <c r="B4">
        <v>17.5</v>
      </c>
      <c r="C4">
        <v>1299</v>
      </c>
      <c r="D4">
        <v>200</v>
      </c>
      <c r="E4">
        <v>106</v>
      </c>
      <c r="F4">
        <v>174</v>
      </c>
      <c r="G4">
        <v>102</v>
      </c>
      <c r="H4">
        <v>95</v>
      </c>
      <c r="I4">
        <v>5</v>
      </c>
      <c r="J4">
        <v>13</v>
      </c>
      <c r="K4">
        <v>362</v>
      </c>
      <c r="M4">
        <v>4</v>
      </c>
      <c r="N4">
        <v>2</v>
      </c>
      <c r="O4">
        <v>2</v>
      </c>
      <c r="P4">
        <v>1.2</v>
      </c>
      <c r="R4">
        <v>1.3</v>
      </c>
      <c r="S4">
        <v>8</v>
      </c>
      <c r="T4">
        <v>9</v>
      </c>
      <c r="V4">
        <v>1.6</v>
      </c>
      <c r="X4">
        <v>3</v>
      </c>
      <c r="Z4">
        <v>17</v>
      </c>
      <c r="AA4">
        <v>1.1000000000000001</v>
      </c>
      <c r="AB4">
        <v>1.5</v>
      </c>
    </row>
    <row r="5" spans="1:28" x14ac:dyDescent="0.3">
      <c r="A5">
        <v>5</v>
      </c>
      <c r="B5">
        <v>22.5</v>
      </c>
      <c r="C5">
        <v>1256</v>
      </c>
      <c r="D5">
        <v>292</v>
      </c>
      <c r="E5">
        <v>117</v>
      </c>
      <c r="F5">
        <v>153</v>
      </c>
      <c r="G5">
        <v>86</v>
      </c>
      <c r="H5">
        <v>91</v>
      </c>
      <c r="I5">
        <v>5</v>
      </c>
      <c r="J5">
        <v>14</v>
      </c>
      <c r="K5">
        <v>352</v>
      </c>
      <c r="M5">
        <v>4</v>
      </c>
      <c r="N5">
        <v>2</v>
      </c>
      <c r="O5">
        <v>2</v>
      </c>
      <c r="P5">
        <v>1.2</v>
      </c>
      <c r="R5">
        <v>1.3</v>
      </c>
      <c r="S5">
        <v>7</v>
      </c>
      <c r="T5">
        <v>8</v>
      </c>
      <c r="Z5">
        <v>15</v>
      </c>
      <c r="AA5">
        <v>1</v>
      </c>
      <c r="AB5">
        <v>1.5</v>
      </c>
    </row>
    <row r="6" spans="1:28" x14ac:dyDescent="0.3">
      <c r="A6">
        <v>6</v>
      </c>
      <c r="B6">
        <v>27.5</v>
      </c>
      <c r="C6">
        <v>1267</v>
      </c>
      <c r="D6">
        <v>326</v>
      </c>
      <c r="E6">
        <v>129</v>
      </c>
      <c r="F6">
        <v>143</v>
      </c>
      <c r="G6">
        <v>93</v>
      </c>
      <c r="H6">
        <v>87</v>
      </c>
      <c r="I6">
        <v>5</v>
      </c>
      <c r="J6">
        <v>12</v>
      </c>
      <c r="K6">
        <v>366</v>
      </c>
      <c r="M6">
        <v>4</v>
      </c>
      <c r="N6">
        <v>2</v>
      </c>
      <c r="O6">
        <v>2</v>
      </c>
      <c r="R6">
        <v>1.3</v>
      </c>
      <c r="S6">
        <v>8</v>
      </c>
      <c r="T6">
        <v>10</v>
      </c>
      <c r="Z6">
        <v>17</v>
      </c>
      <c r="AA6">
        <v>1.1000000000000001</v>
      </c>
      <c r="AB6">
        <v>1.5</v>
      </c>
    </row>
    <row r="7" spans="1:28" x14ac:dyDescent="0.3">
      <c r="A7">
        <v>7</v>
      </c>
      <c r="B7">
        <v>32.5</v>
      </c>
      <c r="C7">
        <v>1260</v>
      </c>
      <c r="D7">
        <v>302</v>
      </c>
      <c r="E7">
        <v>131</v>
      </c>
      <c r="F7">
        <v>143</v>
      </c>
      <c r="G7">
        <v>90</v>
      </c>
      <c r="H7">
        <v>88</v>
      </c>
      <c r="I7">
        <v>5</v>
      </c>
      <c r="J7">
        <v>12</v>
      </c>
      <c r="K7">
        <v>339</v>
      </c>
      <c r="M7">
        <v>4</v>
      </c>
      <c r="N7">
        <v>2</v>
      </c>
      <c r="O7">
        <v>2</v>
      </c>
      <c r="R7">
        <v>1.2</v>
      </c>
      <c r="S7">
        <v>8</v>
      </c>
      <c r="T7">
        <v>9</v>
      </c>
      <c r="U7">
        <v>2</v>
      </c>
      <c r="Z7">
        <v>16</v>
      </c>
      <c r="AA7">
        <v>1</v>
      </c>
      <c r="AB7">
        <v>1.5</v>
      </c>
    </row>
    <row r="8" spans="1:28" x14ac:dyDescent="0.3">
      <c r="A8">
        <v>8</v>
      </c>
      <c r="B8">
        <v>37.5</v>
      </c>
      <c r="C8">
        <v>1242</v>
      </c>
      <c r="D8">
        <v>263</v>
      </c>
      <c r="E8">
        <v>139</v>
      </c>
      <c r="F8">
        <v>144</v>
      </c>
      <c r="G8">
        <v>90</v>
      </c>
      <c r="H8">
        <v>90</v>
      </c>
      <c r="I8">
        <v>5</v>
      </c>
      <c r="J8">
        <v>12</v>
      </c>
      <c r="K8">
        <v>382</v>
      </c>
      <c r="M8">
        <v>4</v>
      </c>
      <c r="N8">
        <v>2</v>
      </c>
      <c r="O8">
        <v>3</v>
      </c>
      <c r="P8">
        <v>1.3</v>
      </c>
      <c r="Q8">
        <v>0.4</v>
      </c>
      <c r="R8">
        <v>1.3</v>
      </c>
      <c r="S8">
        <v>9</v>
      </c>
      <c r="T8">
        <v>10</v>
      </c>
      <c r="Z8">
        <v>17</v>
      </c>
      <c r="AA8">
        <v>1.1000000000000001</v>
      </c>
      <c r="AB8">
        <v>1.6</v>
      </c>
    </row>
    <row r="9" spans="1:28" x14ac:dyDescent="0.3">
      <c r="A9">
        <v>9</v>
      </c>
      <c r="B9">
        <v>42.5</v>
      </c>
      <c r="C9">
        <v>1281</v>
      </c>
      <c r="D9">
        <v>263</v>
      </c>
      <c r="E9">
        <v>136</v>
      </c>
      <c r="F9">
        <v>144</v>
      </c>
      <c r="G9">
        <v>101</v>
      </c>
      <c r="H9">
        <v>86</v>
      </c>
      <c r="I9">
        <v>5</v>
      </c>
      <c r="J9">
        <v>13</v>
      </c>
      <c r="K9">
        <v>352</v>
      </c>
      <c r="M9">
        <v>4</v>
      </c>
      <c r="N9">
        <v>2</v>
      </c>
      <c r="O9">
        <v>2</v>
      </c>
      <c r="P9">
        <v>1.2</v>
      </c>
      <c r="R9">
        <v>1.3</v>
      </c>
      <c r="S9">
        <v>8</v>
      </c>
      <c r="T9">
        <v>9</v>
      </c>
      <c r="U9">
        <v>2</v>
      </c>
      <c r="X9">
        <v>3</v>
      </c>
      <c r="Z9">
        <v>16</v>
      </c>
      <c r="AA9">
        <v>1</v>
      </c>
      <c r="AB9">
        <v>1.5</v>
      </c>
    </row>
    <row r="10" spans="1:28" x14ac:dyDescent="0.3">
      <c r="A10">
        <v>10</v>
      </c>
      <c r="B10">
        <v>47.5</v>
      </c>
      <c r="C10">
        <v>1674</v>
      </c>
      <c r="D10">
        <v>217</v>
      </c>
      <c r="E10">
        <v>123</v>
      </c>
      <c r="F10">
        <v>179</v>
      </c>
      <c r="G10">
        <v>401</v>
      </c>
      <c r="H10">
        <v>75</v>
      </c>
      <c r="I10">
        <v>4</v>
      </c>
      <c r="J10">
        <v>10</v>
      </c>
      <c r="K10">
        <v>246</v>
      </c>
      <c r="M10">
        <v>4</v>
      </c>
      <c r="N10">
        <v>2</v>
      </c>
      <c r="O10">
        <v>2</v>
      </c>
      <c r="Q10">
        <v>0.4</v>
      </c>
      <c r="R10">
        <v>1.1000000000000001</v>
      </c>
      <c r="S10">
        <v>17</v>
      </c>
      <c r="T10">
        <v>9</v>
      </c>
      <c r="U10">
        <v>1.9</v>
      </c>
      <c r="Z10">
        <v>16</v>
      </c>
      <c r="AA10">
        <v>1</v>
      </c>
      <c r="AB10">
        <v>1.2</v>
      </c>
    </row>
    <row r="11" spans="1:28" x14ac:dyDescent="0.3">
      <c r="A11">
        <v>11</v>
      </c>
      <c r="B11">
        <v>52.5</v>
      </c>
      <c r="C11">
        <v>1813</v>
      </c>
      <c r="D11">
        <v>222</v>
      </c>
      <c r="E11">
        <v>129</v>
      </c>
      <c r="F11">
        <v>171</v>
      </c>
      <c r="G11">
        <v>480</v>
      </c>
      <c r="H11">
        <v>75</v>
      </c>
      <c r="I11">
        <v>4</v>
      </c>
      <c r="J11">
        <v>10</v>
      </c>
      <c r="K11">
        <v>230</v>
      </c>
      <c r="M11">
        <v>4</v>
      </c>
      <c r="N11">
        <v>2</v>
      </c>
      <c r="O11">
        <v>2</v>
      </c>
      <c r="Q11">
        <v>0.4</v>
      </c>
      <c r="R11">
        <v>1</v>
      </c>
      <c r="S11">
        <v>19</v>
      </c>
      <c r="T11">
        <v>9</v>
      </c>
      <c r="U11">
        <v>2</v>
      </c>
      <c r="Z11">
        <v>17</v>
      </c>
      <c r="AA11">
        <v>1</v>
      </c>
      <c r="AB11">
        <v>1.2</v>
      </c>
    </row>
    <row r="12" spans="1:28" x14ac:dyDescent="0.3">
      <c r="A12">
        <v>12</v>
      </c>
      <c r="B12">
        <v>57.5</v>
      </c>
      <c r="C12">
        <v>1680</v>
      </c>
      <c r="D12">
        <v>222</v>
      </c>
      <c r="E12">
        <v>135</v>
      </c>
      <c r="F12">
        <v>167</v>
      </c>
      <c r="G12">
        <v>392</v>
      </c>
      <c r="H12">
        <v>76</v>
      </c>
      <c r="I12">
        <v>4</v>
      </c>
      <c r="J12">
        <v>10</v>
      </c>
      <c r="K12">
        <v>241</v>
      </c>
      <c r="M12">
        <v>4</v>
      </c>
      <c r="N12">
        <v>2</v>
      </c>
      <c r="O12">
        <v>2</v>
      </c>
      <c r="R12">
        <v>1.1000000000000001</v>
      </c>
      <c r="S12">
        <v>16</v>
      </c>
      <c r="T12">
        <v>9</v>
      </c>
      <c r="U12">
        <v>1.9</v>
      </c>
      <c r="Z12">
        <v>16</v>
      </c>
      <c r="AA12">
        <v>1</v>
      </c>
      <c r="AB12">
        <v>1.2</v>
      </c>
    </row>
    <row r="13" spans="1:28" x14ac:dyDescent="0.3">
      <c r="A13">
        <v>13</v>
      </c>
      <c r="B13">
        <v>62.5</v>
      </c>
      <c r="C13">
        <v>1749</v>
      </c>
      <c r="D13">
        <v>230</v>
      </c>
      <c r="E13">
        <v>133</v>
      </c>
      <c r="F13">
        <v>167</v>
      </c>
      <c r="G13">
        <v>454</v>
      </c>
      <c r="H13">
        <v>75</v>
      </c>
      <c r="I13">
        <v>4</v>
      </c>
      <c r="J13">
        <v>10</v>
      </c>
      <c r="K13">
        <v>214</v>
      </c>
      <c r="M13">
        <v>4</v>
      </c>
      <c r="N13">
        <v>2</v>
      </c>
      <c r="O13">
        <v>2</v>
      </c>
      <c r="R13">
        <v>1</v>
      </c>
      <c r="S13">
        <v>16</v>
      </c>
      <c r="T13">
        <v>8</v>
      </c>
      <c r="U13">
        <v>1.8</v>
      </c>
      <c r="Z13">
        <v>15</v>
      </c>
      <c r="AA13">
        <v>1</v>
      </c>
      <c r="AB13">
        <v>1.1000000000000001</v>
      </c>
    </row>
    <row r="14" spans="1:28" x14ac:dyDescent="0.3">
      <c r="A14">
        <v>14</v>
      </c>
      <c r="B14">
        <v>67.5</v>
      </c>
      <c r="C14">
        <v>1854</v>
      </c>
      <c r="D14">
        <v>237</v>
      </c>
      <c r="E14">
        <v>132</v>
      </c>
      <c r="F14">
        <v>172</v>
      </c>
      <c r="G14">
        <v>517</v>
      </c>
      <c r="H14">
        <v>77</v>
      </c>
      <c r="I14">
        <v>4</v>
      </c>
      <c r="J14">
        <v>10</v>
      </c>
      <c r="K14">
        <v>230</v>
      </c>
      <c r="M14">
        <v>4</v>
      </c>
      <c r="N14">
        <v>2</v>
      </c>
      <c r="O14">
        <v>2</v>
      </c>
      <c r="Q14">
        <v>0.4</v>
      </c>
      <c r="R14">
        <v>1.1000000000000001</v>
      </c>
      <c r="S14">
        <v>20</v>
      </c>
      <c r="T14">
        <v>9</v>
      </c>
      <c r="U14">
        <v>2</v>
      </c>
      <c r="Z14">
        <v>16</v>
      </c>
      <c r="AB14">
        <v>1.2</v>
      </c>
    </row>
    <row r="15" spans="1:28" x14ac:dyDescent="0.3">
      <c r="A15">
        <v>15</v>
      </c>
      <c r="B15">
        <v>70.5</v>
      </c>
      <c r="C15">
        <v>1704</v>
      </c>
      <c r="D15">
        <v>226</v>
      </c>
      <c r="E15">
        <v>133</v>
      </c>
      <c r="F15">
        <v>167</v>
      </c>
      <c r="G15">
        <v>415</v>
      </c>
      <c r="H15">
        <v>77</v>
      </c>
      <c r="I15">
        <v>4</v>
      </c>
      <c r="J15">
        <v>10</v>
      </c>
      <c r="K15">
        <v>244</v>
      </c>
      <c r="M15">
        <v>4</v>
      </c>
      <c r="N15">
        <v>2</v>
      </c>
      <c r="O15">
        <v>2</v>
      </c>
      <c r="R15">
        <v>1.1000000000000001</v>
      </c>
      <c r="S15">
        <v>20</v>
      </c>
      <c r="T15">
        <v>9</v>
      </c>
      <c r="U15">
        <v>2</v>
      </c>
      <c r="V15">
        <v>1.6</v>
      </c>
      <c r="Z15">
        <v>17</v>
      </c>
      <c r="AA15">
        <v>1</v>
      </c>
      <c r="AB15">
        <v>1.2</v>
      </c>
    </row>
    <row r="16" spans="1:28" x14ac:dyDescent="0.3">
      <c r="A16">
        <v>18</v>
      </c>
      <c r="B16">
        <v>73.5</v>
      </c>
      <c r="C16">
        <v>1757</v>
      </c>
      <c r="D16">
        <v>218</v>
      </c>
      <c r="E16">
        <v>137</v>
      </c>
      <c r="F16">
        <v>155</v>
      </c>
      <c r="G16">
        <v>471</v>
      </c>
      <c r="H16">
        <v>69</v>
      </c>
      <c r="I16">
        <v>4</v>
      </c>
      <c r="J16">
        <v>9</v>
      </c>
      <c r="K16">
        <v>217</v>
      </c>
      <c r="M16">
        <v>4</v>
      </c>
      <c r="N16">
        <v>2</v>
      </c>
      <c r="O16">
        <v>2</v>
      </c>
      <c r="Q16">
        <v>0.4</v>
      </c>
      <c r="R16">
        <v>1</v>
      </c>
      <c r="S16">
        <v>20</v>
      </c>
      <c r="T16">
        <v>9</v>
      </c>
      <c r="U16">
        <v>1.8</v>
      </c>
      <c r="Z16">
        <v>16</v>
      </c>
      <c r="AA16">
        <v>1</v>
      </c>
      <c r="AB16">
        <v>1.2</v>
      </c>
    </row>
    <row r="17" spans="1:28" x14ac:dyDescent="0.3">
      <c r="A17">
        <v>20</v>
      </c>
      <c r="B17">
        <v>77.5</v>
      </c>
      <c r="C17">
        <v>1719</v>
      </c>
      <c r="D17">
        <v>252</v>
      </c>
      <c r="E17">
        <v>126</v>
      </c>
      <c r="F17">
        <v>159</v>
      </c>
      <c r="G17">
        <v>429</v>
      </c>
      <c r="H17">
        <v>72</v>
      </c>
      <c r="I17">
        <v>4</v>
      </c>
      <c r="J17">
        <v>10</v>
      </c>
      <c r="K17">
        <v>234</v>
      </c>
      <c r="M17">
        <v>4</v>
      </c>
      <c r="N17">
        <v>2</v>
      </c>
      <c r="O17">
        <v>2</v>
      </c>
      <c r="R17">
        <v>1</v>
      </c>
      <c r="S17">
        <v>19</v>
      </c>
      <c r="T17">
        <v>9</v>
      </c>
      <c r="U17">
        <v>1.9</v>
      </c>
      <c r="V17">
        <v>1.6</v>
      </c>
      <c r="Z17">
        <v>16</v>
      </c>
      <c r="AA17">
        <v>1</v>
      </c>
      <c r="AB17">
        <v>1.3</v>
      </c>
    </row>
    <row r="18" spans="1:28" x14ac:dyDescent="0.3">
      <c r="A18">
        <v>21</v>
      </c>
      <c r="B18">
        <v>82.5</v>
      </c>
      <c r="C18">
        <v>1929</v>
      </c>
      <c r="D18">
        <v>318</v>
      </c>
      <c r="E18">
        <v>130</v>
      </c>
      <c r="F18">
        <v>156</v>
      </c>
      <c r="G18">
        <v>577</v>
      </c>
      <c r="H18">
        <v>67</v>
      </c>
      <c r="I18">
        <v>4</v>
      </c>
      <c r="J18">
        <v>9</v>
      </c>
      <c r="K18">
        <v>215</v>
      </c>
      <c r="M18">
        <v>4</v>
      </c>
      <c r="N18">
        <v>2</v>
      </c>
      <c r="O18">
        <v>2</v>
      </c>
      <c r="Q18">
        <v>0.4</v>
      </c>
      <c r="R18">
        <v>1</v>
      </c>
      <c r="S18">
        <v>24</v>
      </c>
      <c r="T18">
        <v>9</v>
      </c>
      <c r="U18">
        <v>2</v>
      </c>
      <c r="V18">
        <v>1.6</v>
      </c>
      <c r="Z18">
        <v>17</v>
      </c>
      <c r="AA18">
        <v>1</v>
      </c>
      <c r="AB18">
        <v>1.2</v>
      </c>
    </row>
    <row r="19" spans="1:28" x14ac:dyDescent="0.3">
      <c r="A19">
        <v>22</v>
      </c>
      <c r="B19">
        <v>87.5</v>
      </c>
      <c r="C19">
        <v>1989</v>
      </c>
      <c r="D19">
        <v>280</v>
      </c>
      <c r="E19">
        <v>125</v>
      </c>
      <c r="F19">
        <v>161</v>
      </c>
      <c r="G19">
        <v>636</v>
      </c>
      <c r="H19">
        <v>68</v>
      </c>
      <c r="I19">
        <v>4</v>
      </c>
      <c r="J19">
        <v>10</v>
      </c>
      <c r="K19">
        <v>193</v>
      </c>
      <c r="M19">
        <v>4</v>
      </c>
      <c r="N19">
        <v>2</v>
      </c>
      <c r="O19">
        <v>2</v>
      </c>
      <c r="Q19">
        <v>0.4</v>
      </c>
      <c r="R19">
        <v>1</v>
      </c>
      <c r="S19">
        <v>23</v>
      </c>
      <c r="T19">
        <v>8</v>
      </c>
      <c r="U19">
        <v>1.7</v>
      </c>
      <c r="Z19">
        <v>16</v>
      </c>
      <c r="AA19">
        <v>1</v>
      </c>
      <c r="AB19">
        <v>1.3</v>
      </c>
    </row>
    <row r="20" spans="1:28" x14ac:dyDescent="0.3">
      <c r="A20">
        <v>23</v>
      </c>
      <c r="B20">
        <v>92.5</v>
      </c>
      <c r="C20">
        <v>1709</v>
      </c>
      <c r="D20">
        <v>225</v>
      </c>
      <c r="E20">
        <v>119</v>
      </c>
      <c r="F20">
        <v>183</v>
      </c>
      <c r="G20">
        <v>388</v>
      </c>
      <c r="H20">
        <v>73</v>
      </c>
      <c r="I20">
        <v>4</v>
      </c>
      <c r="J20">
        <v>10</v>
      </c>
      <c r="K20">
        <v>271</v>
      </c>
      <c r="M20">
        <v>4</v>
      </c>
      <c r="N20">
        <v>2</v>
      </c>
      <c r="O20">
        <v>2</v>
      </c>
      <c r="R20">
        <v>1.1000000000000001</v>
      </c>
      <c r="S20">
        <v>21</v>
      </c>
      <c r="T20">
        <v>9</v>
      </c>
      <c r="Z20">
        <v>17</v>
      </c>
      <c r="AA20">
        <v>1.1000000000000001</v>
      </c>
      <c r="AB20">
        <v>1.3</v>
      </c>
    </row>
    <row r="21" spans="1:28" x14ac:dyDescent="0.3">
      <c r="A21">
        <v>24</v>
      </c>
      <c r="B21">
        <v>97.5</v>
      </c>
      <c r="C21">
        <v>1395</v>
      </c>
      <c r="D21">
        <v>203</v>
      </c>
      <c r="E21">
        <v>119</v>
      </c>
      <c r="F21">
        <v>192</v>
      </c>
      <c r="G21">
        <v>217</v>
      </c>
      <c r="H21">
        <v>73</v>
      </c>
      <c r="I21">
        <v>4</v>
      </c>
      <c r="J21">
        <v>10</v>
      </c>
      <c r="K21">
        <v>241</v>
      </c>
      <c r="M21">
        <v>4</v>
      </c>
      <c r="N21">
        <v>2</v>
      </c>
      <c r="O21">
        <v>2</v>
      </c>
      <c r="R21">
        <v>1</v>
      </c>
      <c r="S21">
        <v>12</v>
      </c>
      <c r="T21">
        <v>8</v>
      </c>
      <c r="Z21">
        <v>15</v>
      </c>
      <c r="AA21">
        <v>1</v>
      </c>
      <c r="AB21">
        <v>1.1000000000000001</v>
      </c>
    </row>
    <row r="22" spans="1:28" x14ac:dyDescent="0.3">
      <c r="A22">
        <v>25</v>
      </c>
      <c r="B22">
        <v>105</v>
      </c>
      <c r="C22">
        <v>1257</v>
      </c>
      <c r="D22">
        <v>206</v>
      </c>
      <c r="E22">
        <v>122</v>
      </c>
      <c r="F22">
        <v>207</v>
      </c>
      <c r="G22">
        <v>109</v>
      </c>
      <c r="H22">
        <v>81</v>
      </c>
      <c r="I22">
        <v>4</v>
      </c>
      <c r="J22">
        <v>12</v>
      </c>
      <c r="K22">
        <v>291</v>
      </c>
      <c r="M22">
        <v>4</v>
      </c>
      <c r="N22">
        <v>2</v>
      </c>
      <c r="O22">
        <v>2</v>
      </c>
      <c r="P22">
        <v>1.1000000000000001</v>
      </c>
      <c r="R22">
        <v>1.2</v>
      </c>
      <c r="S22">
        <v>10</v>
      </c>
      <c r="T22">
        <v>8</v>
      </c>
      <c r="Z22">
        <v>16</v>
      </c>
      <c r="AA22">
        <v>1</v>
      </c>
      <c r="AB22">
        <v>1.4</v>
      </c>
    </row>
    <row r="23" spans="1:28" x14ac:dyDescent="0.3">
      <c r="A23">
        <v>26</v>
      </c>
      <c r="B23">
        <v>115</v>
      </c>
      <c r="C23">
        <v>1208</v>
      </c>
      <c r="E23">
        <v>120</v>
      </c>
      <c r="F23">
        <v>206</v>
      </c>
      <c r="G23">
        <v>96</v>
      </c>
      <c r="H23">
        <v>83</v>
      </c>
      <c r="I23">
        <v>5</v>
      </c>
      <c r="J23">
        <v>13</v>
      </c>
      <c r="K23">
        <v>276</v>
      </c>
      <c r="M23">
        <v>4</v>
      </c>
      <c r="N23">
        <v>2</v>
      </c>
      <c r="O23">
        <v>2</v>
      </c>
      <c r="P23">
        <v>1.1000000000000001</v>
      </c>
      <c r="R23">
        <v>1.2</v>
      </c>
      <c r="S23">
        <v>8</v>
      </c>
      <c r="T23">
        <v>7</v>
      </c>
      <c r="U23">
        <v>1.6</v>
      </c>
      <c r="Z23">
        <v>15</v>
      </c>
      <c r="AA23">
        <v>1</v>
      </c>
      <c r="AB23">
        <v>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0531-CB46-40C9-B19F-4646C341DDCD}">
  <dimension ref="A1:BS52"/>
  <sheetViews>
    <sheetView tabSelected="1" topLeftCell="AG31" workbookViewId="0">
      <selection activeCell="AX51" sqref="AX51"/>
    </sheetView>
  </sheetViews>
  <sheetFormatPr defaultRowHeight="14.4" x14ac:dyDescent="0.3"/>
  <cols>
    <col min="21" max="21" width="16.109375" bestFit="1" customWidth="1"/>
  </cols>
  <sheetData>
    <row r="1" spans="1:71" ht="15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s="13" t="s">
        <v>17</v>
      </c>
      <c r="U1" t="s">
        <v>18</v>
      </c>
      <c r="V1" s="13" t="s">
        <v>19</v>
      </c>
      <c r="W1" t="s">
        <v>20</v>
      </c>
      <c r="X1" s="13" t="s">
        <v>21</v>
      </c>
      <c r="Y1" t="s">
        <v>22</v>
      </c>
      <c r="Z1" s="13" t="s">
        <v>23</v>
      </c>
      <c r="AA1" t="s">
        <v>24</v>
      </c>
      <c r="AB1" s="13" t="s">
        <v>25</v>
      </c>
      <c r="AC1" t="s">
        <v>26</v>
      </c>
      <c r="AD1" s="13" t="s">
        <v>27</v>
      </c>
      <c r="AE1" t="s">
        <v>28</v>
      </c>
      <c r="AF1" s="13" t="s">
        <v>29</v>
      </c>
      <c r="AG1" t="s">
        <v>30</v>
      </c>
      <c r="AH1" s="13" t="s">
        <v>31</v>
      </c>
      <c r="AI1" t="s">
        <v>32</v>
      </c>
      <c r="AJ1" s="13" t="s">
        <v>33</v>
      </c>
      <c r="AK1" t="s">
        <v>34</v>
      </c>
      <c r="AL1" s="16" t="s">
        <v>35</v>
      </c>
      <c r="AM1" t="s">
        <v>36</v>
      </c>
      <c r="AN1" s="13" t="s">
        <v>37</v>
      </c>
      <c r="AO1" t="s">
        <v>38</v>
      </c>
      <c r="AP1" s="13" t="s">
        <v>39</v>
      </c>
      <c r="AQ1" t="s">
        <v>40</v>
      </c>
      <c r="AR1" s="13" t="s">
        <v>41</v>
      </c>
      <c r="AS1" t="s">
        <v>42</v>
      </c>
      <c r="AT1" s="16" t="s">
        <v>43</v>
      </c>
      <c r="AU1" t="s">
        <v>44</v>
      </c>
      <c r="AV1" s="16" t="s">
        <v>45</v>
      </c>
      <c r="AW1" t="s">
        <v>46</v>
      </c>
      <c r="AX1" s="13" t="s">
        <v>47</v>
      </c>
      <c r="AY1" t="s">
        <v>48</v>
      </c>
      <c r="AZ1" s="13" t="s">
        <v>49</v>
      </c>
      <c r="BA1" t="s">
        <v>50</v>
      </c>
      <c r="BB1" s="13" t="s">
        <v>51</v>
      </c>
      <c r="BC1" t="s">
        <v>52</v>
      </c>
      <c r="BD1" s="16" t="s">
        <v>53</v>
      </c>
      <c r="BE1" t="s">
        <v>54</v>
      </c>
      <c r="BF1" s="16" t="s">
        <v>55</v>
      </c>
      <c r="BG1" t="s">
        <v>56</v>
      </c>
      <c r="BH1" s="16" t="s">
        <v>57</v>
      </c>
      <c r="BI1" t="s">
        <v>58</v>
      </c>
      <c r="BJ1" s="16" t="s">
        <v>59</v>
      </c>
      <c r="BK1" t="s">
        <v>60</v>
      </c>
      <c r="BL1" s="16" t="s">
        <v>61</v>
      </c>
      <c r="BM1" t="s">
        <v>62</v>
      </c>
      <c r="BN1" s="13" t="s">
        <v>63</v>
      </c>
      <c r="BO1" t="s">
        <v>64</v>
      </c>
      <c r="BP1" s="13" t="s">
        <v>65</v>
      </c>
      <c r="BQ1" t="s">
        <v>66</v>
      </c>
      <c r="BR1" s="13" t="s">
        <v>67</v>
      </c>
      <c r="BS1" t="s">
        <v>68</v>
      </c>
    </row>
    <row r="2" spans="1:71" s="12" customFormat="1" ht="15" x14ac:dyDescent="0.3">
      <c r="A2" s="14">
        <v>43866</v>
      </c>
      <c r="B2" s="15">
        <v>0.61185185185185187</v>
      </c>
      <c r="C2" s="12" t="s">
        <v>74</v>
      </c>
      <c r="D2" s="12">
        <v>2</v>
      </c>
      <c r="E2" s="12" t="s">
        <v>75</v>
      </c>
      <c r="F2" s="12">
        <v>59.36</v>
      </c>
      <c r="G2" s="12">
        <v>57.98</v>
      </c>
      <c r="H2" s="12">
        <v>58.79</v>
      </c>
      <c r="I2" s="12">
        <v>176.12</v>
      </c>
      <c r="J2" s="12">
        <v>50.98</v>
      </c>
      <c r="K2" s="12">
        <v>44.75</v>
      </c>
      <c r="L2" s="12">
        <v>42.09</v>
      </c>
      <c r="M2" s="12">
        <v>137.82</v>
      </c>
      <c r="N2" s="12">
        <v>550311</v>
      </c>
      <c r="O2" s="12" t="s">
        <v>71</v>
      </c>
      <c r="P2" s="12" t="s">
        <v>72</v>
      </c>
      <c r="Q2" s="12" t="s">
        <v>76</v>
      </c>
      <c r="R2" s="12" t="s">
        <v>77</v>
      </c>
      <c r="S2" s="12">
        <v>5</v>
      </c>
      <c r="T2" s="12">
        <v>14731</v>
      </c>
      <c r="U2" s="12">
        <v>1260</v>
      </c>
      <c r="V2" s="12">
        <v>3516</v>
      </c>
      <c r="W2" s="12">
        <v>235</v>
      </c>
      <c r="X2" s="12">
        <v>14522</v>
      </c>
      <c r="Y2" s="12">
        <v>176</v>
      </c>
      <c r="Z2" s="12">
        <v>19563</v>
      </c>
      <c r="AA2" s="12">
        <v>155</v>
      </c>
      <c r="AB2" s="12">
        <v>10056</v>
      </c>
      <c r="AC2" s="12">
        <v>94</v>
      </c>
      <c r="AD2" s="12">
        <v>10476</v>
      </c>
      <c r="AE2" s="12">
        <v>84</v>
      </c>
      <c r="AF2" s="12">
        <v>147</v>
      </c>
      <c r="AG2" s="12">
        <v>5</v>
      </c>
      <c r="AH2" s="12">
        <v>1975</v>
      </c>
      <c r="AI2" s="12">
        <v>14</v>
      </c>
      <c r="AJ2" s="12">
        <v>80907</v>
      </c>
      <c r="AK2" s="12">
        <v>287</v>
      </c>
      <c r="AN2" s="12">
        <v>53</v>
      </c>
      <c r="AO2" s="12">
        <v>4</v>
      </c>
      <c r="AP2" s="12">
        <v>50</v>
      </c>
      <c r="AQ2" s="12">
        <v>2</v>
      </c>
      <c r="AR2" s="12">
        <v>141</v>
      </c>
      <c r="AS2" s="12">
        <v>2</v>
      </c>
      <c r="AV2" s="12">
        <v>1.8</v>
      </c>
      <c r="AW2" s="12">
        <v>0.4</v>
      </c>
      <c r="AX2" s="12">
        <v>161.9</v>
      </c>
      <c r="AY2" s="12">
        <v>1.2</v>
      </c>
      <c r="AZ2" s="12">
        <v>558</v>
      </c>
      <c r="BA2" s="12">
        <v>7</v>
      </c>
      <c r="BB2" s="12">
        <v>637</v>
      </c>
      <c r="BC2" s="12">
        <v>8</v>
      </c>
      <c r="BD2" s="12">
        <v>8.1</v>
      </c>
      <c r="BE2" s="12">
        <v>1.8</v>
      </c>
      <c r="BN2" s="12">
        <v>704</v>
      </c>
      <c r="BO2" s="12">
        <v>15</v>
      </c>
      <c r="BP2" s="12">
        <v>5</v>
      </c>
      <c r="BQ2" s="12">
        <v>1</v>
      </c>
      <c r="BR2" s="12">
        <v>46</v>
      </c>
      <c r="BS2" s="12">
        <v>1.4</v>
      </c>
    </row>
    <row r="3" spans="1:71" ht="15" x14ac:dyDescent="0.3">
      <c r="A3" s="1">
        <v>43866</v>
      </c>
      <c r="B3" s="2">
        <v>0.61826388888888884</v>
      </c>
      <c r="C3" t="s">
        <v>82</v>
      </c>
      <c r="D3">
        <v>3</v>
      </c>
      <c r="E3" t="s">
        <v>75</v>
      </c>
      <c r="F3">
        <v>59.45</v>
      </c>
      <c r="G3">
        <v>58.24</v>
      </c>
      <c r="H3">
        <v>58.66</v>
      </c>
      <c r="I3">
        <v>176.36</v>
      </c>
      <c r="J3">
        <v>51.55</v>
      </c>
      <c r="K3">
        <v>45.8</v>
      </c>
      <c r="L3">
        <v>40.42</v>
      </c>
      <c r="M3">
        <v>137.77000000000001</v>
      </c>
      <c r="N3">
        <v>550311</v>
      </c>
      <c r="O3" t="s">
        <v>71</v>
      </c>
      <c r="P3" t="s">
        <v>72</v>
      </c>
      <c r="Q3" t="s">
        <v>76</v>
      </c>
      <c r="R3" t="s">
        <v>77</v>
      </c>
      <c r="S3">
        <v>12.5</v>
      </c>
      <c r="T3">
        <v>17048</v>
      </c>
      <c r="U3">
        <v>1311</v>
      </c>
      <c r="X3">
        <v>4306</v>
      </c>
      <c r="Y3">
        <v>109</v>
      </c>
      <c r="Z3">
        <v>22802</v>
      </c>
      <c r="AA3">
        <v>179</v>
      </c>
      <c r="AB3">
        <v>8121</v>
      </c>
      <c r="AC3">
        <v>88</v>
      </c>
      <c r="AD3">
        <v>13355</v>
      </c>
      <c r="AE3">
        <v>102</v>
      </c>
      <c r="AF3">
        <v>171</v>
      </c>
      <c r="AG3">
        <v>5</v>
      </c>
      <c r="AH3">
        <v>1970</v>
      </c>
      <c r="AI3">
        <v>15</v>
      </c>
      <c r="AJ3">
        <v>108759</v>
      </c>
      <c r="AK3">
        <v>409</v>
      </c>
      <c r="AN3">
        <v>68</v>
      </c>
      <c r="AO3">
        <v>4</v>
      </c>
      <c r="AP3">
        <v>61</v>
      </c>
      <c r="AQ3">
        <v>2</v>
      </c>
      <c r="AR3">
        <v>167</v>
      </c>
      <c r="AS3">
        <v>3</v>
      </c>
      <c r="AT3">
        <v>5.5</v>
      </c>
      <c r="AU3">
        <v>1.3</v>
      </c>
      <c r="AV3">
        <v>1.4</v>
      </c>
      <c r="AW3">
        <v>0.4</v>
      </c>
      <c r="AX3">
        <v>178.6</v>
      </c>
      <c r="AY3">
        <v>1.4</v>
      </c>
      <c r="AZ3">
        <v>608</v>
      </c>
      <c r="BA3">
        <v>8</v>
      </c>
      <c r="BB3">
        <v>759</v>
      </c>
      <c r="BC3">
        <v>10</v>
      </c>
      <c r="BN3">
        <v>675</v>
      </c>
      <c r="BO3">
        <v>17</v>
      </c>
      <c r="BP3">
        <v>8.1</v>
      </c>
      <c r="BQ3">
        <v>1.1000000000000001</v>
      </c>
      <c r="BR3">
        <v>50.5</v>
      </c>
      <c r="BS3">
        <v>1.6</v>
      </c>
    </row>
    <row r="4" spans="1:71" ht="15" x14ac:dyDescent="0.3">
      <c r="A4" s="1">
        <v>43866</v>
      </c>
      <c r="B4" s="2">
        <v>0.62159722222222225</v>
      </c>
      <c r="C4" t="s">
        <v>84</v>
      </c>
      <c r="D4">
        <v>4</v>
      </c>
      <c r="E4" t="s">
        <v>75</v>
      </c>
      <c r="F4">
        <v>59.43</v>
      </c>
      <c r="G4">
        <v>58.19</v>
      </c>
      <c r="H4">
        <v>58.74</v>
      </c>
      <c r="I4">
        <v>176.37</v>
      </c>
      <c r="J4">
        <v>51.39</v>
      </c>
      <c r="K4">
        <v>45.64</v>
      </c>
      <c r="L4">
        <v>41.46</v>
      </c>
      <c r="M4">
        <v>138.47999999999999</v>
      </c>
      <c r="N4">
        <v>550311</v>
      </c>
      <c r="O4" t="s">
        <v>71</v>
      </c>
      <c r="P4" t="s">
        <v>72</v>
      </c>
      <c r="Q4" t="s">
        <v>76</v>
      </c>
      <c r="R4" t="s">
        <v>77</v>
      </c>
      <c r="S4">
        <v>17.5</v>
      </c>
      <c r="T4">
        <v>14986</v>
      </c>
      <c r="U4">
        <v>1299</v>
      </c>
      <c r="V4">
        <v>647</v>
      </c>
      <c r="W4">
        <v>200</v>
      </c>
      <c r="X4">
        <v>4241</v>
      </c>
      <c r="Y4">
        <v>106</v>
      </c>
      <c r="Z4">
        <v>22275</v>
      </c>
      <c r="AA4">
        <v>174</v>
      </c>
      <c r="AB4">
        <v>11102</v>
      </c>
      <c r="AC4">
        <v>102</v>
      </c>
      <c r="AD4">
        <v>12189</v>
      </c>
      <c r="AE4">
        <v>95</v>
      </c>
      <c r="AF4">
        <v>147</v>
      </c>
      <c r="AG4">
        <v>5</v>
      </c>
      <c r="AH4">
        <v>1768</v>
      </c>
      <c r="AI4">
        <v>13</v>
      </c>
      <c r="AJ4">
        <v>97685</v>
      </c>
      <c r="AK4">
        <v>362</v>
      </c>
      <c r="AN4">
        <v>67</v>
      </c>
      <c r="AO4">
        <v>4</v>
      </c>
      <c r="AP4">
        <v>56</v>
      </c>
      <c r="AQ4">
        <v>2</v>
      </c>
      <c r="AR4">
        <v>146</v>
      </c>
      <c r="AS4">
        <v>2</v>
      </c>
      <c r="AT4">
        <v>4.0999999999999996</v>
      </c>
      <c r="AU4">
        <v>1.2</v>
      </c>
      <c r="AX4">
        <v>166.5</v>
      </c>
      <c r="AY4">
        <v>1.3</v>
      </c>
      <c r="AZ4">
        <v>671</v>
      </c>
      <c r="BA4">
        <v>8</v>
      </c>
      <c r="BB4">
        <v>719</v>
      </c>
      <c r="BC4">
        <v>9</v>
      </c>
      <c r="BF4">
        <v>5.7</v>
      </c>
      <c r="BG4">
        <v>1.6</v>
      </c>
      <c r="BJ4">
        <v>12</v>
      </c>
      <c r="BK4">
        <v>3</v>
      </c>
      <c r="BN4">
        <v>746</v>
      </c>
      <c r="BO4">
        <v>17</v>
      </c>
      <c r="BP4">
        <v>7.4</v>
      </c>
      <c r="BQ4">
        <v>1.1000000000000001</v>
      </c>
      <c r="BR4">
        <v>49.8</v>
      </c>
      <c r="BS4">
        <v>1.5</v>
      </c>
    </row>
    <row r="5" spans="1:71" ht="15" x14ac:dyDescent="0.3">
      <c r="A5" s="1">
        <v>43866</v>
      </c>
      <c r="B5" s="2">
        <v>0.62428240740740748</v>
      </c>
      <c r="C5" t="s">
        <v>85</v>
      </c>
      <c r="D5">
        <v>5</v>
      </c>
      <c r="E5" t="s">
        <v>75</v>
      </c>
      <c r="F5">
        <v>59.39</v>
      </c>
      <c r="G5">
        <v>58.06</v>
      </c>
      <c r="H5">
        <v>58.69</v>
      </c>
      <c r="I5">
        <v>176.14</v>
      </c>
      <c r="J5">
        <v>51.17</v>
      </c>
      <c r="K5">
        <v>44.93</v>
      </c>
      <c r="L5">
        <v>40.82</v>
      </c>
      <c r="M5">
        <v>136.91999999999999</v>
      </c>
      <c r="N5">
        <v>550311</v>
      </c>
      <c r="O5" t="s">
        <v>71</v>
      </c>
      <c r="P5" t="s">
        <v>72</v>
      </c>
      <c r="Q5" t="s">
        <v>76</v>
      </c>
      <c r="R5" t="s">
        <v>77</v>
      </c>
      <c r="S5">
        <v>22.5</v>
      </c>
      <c r="T5">
        <v>13691</v>
      </c>
      <c r="U5">
        <v>1256</v>
      </c>
      <c r="V5">
        <v>7768</v>
      </c>
      <c r="W5">
        <v>292</v>
      </c>
      <c r="X5">
        <v>5629</v>
      </c>
      <c r="Y5">
        <v>117</v>
      </c>
      <c r="Z5">
        <v>18819</v>
      </c>
      <c r="AA5">
        <v>153</v>
      </c>
      <c r="AB5">
        <v>8093</v>
      </c>
      <c r="AC5">
        <v>86</v>
      </c>
      <c r="AD5">
        <v>11489</v>
      </c>
      <c r="AE5">
        <v>91</v>
      </c>
      <c r="AF5">
        <v>140</v>
      </c>
      <c r="AG5">
        <v>5</v>
      </c>
      <c r="AH5">
        <v>1825</v>
      </c>
      <c r="AI5">
        <v>14</v>
      </c>
      <c r="AJ5">
        <v>96971</v>
      </c>
      <c r="AK5">
        <v>352</v>
      </c>
      <c r="AN5">
        <v>64</v>
      </c>
      <c r="AO5">
        <v>4</v>
      </c>
      <c r="AP5">
        <v>56</v>
      </c>
      <c r="AQ5">
        <v>2</v>
      </c>
      <c r="AR5">
        <v>150</v>
      </c>
      <c r="AS5">
        <v>2</v>
      </c>
      <c r="AT5">
        <v>5.3</v>
      </c>
      <c r="AU5">
        <v>1.2</v>
      </c>
      <c r="AX5">
        <v>168.2</v>
      </c>
      <c r="AY5">
        <v>1.3</v>
      </c>
      <c r="AZ5">
        <v>514</v>
      </c>
      <c r="BA5">
        <v>7</v>
      </c>
      <c r="BB5">
        <v>648</v>
      </c>
      <c r="BC5">
        <v>8</v>
      </c>
      <c r="BN5">
        <v>728</v>
      </c>
      <c r="BO5">
        <v>15</v>
      </c>
      <c r="BP5">
        <v>7.2</v>
      </c>
      <c r="BQ5">
        <v>1</v>
      </c>
      <c r="BR5">
        <v>44.4</v>
      </c>
      <c r="BS5">
        <v>1.5</v>
      </c>
    </row>
    <row r="6" spans="1:71" ht="15" x14ac:dyDescent="0.3">
      <c r="A6" s="1">
        <v>43866</v>
      </c>
      <c r="B6" s="2">
        <v>0.62784722222222222</v>
      </c>
      <c r="C6" t="s">
        <v>86</v>
      </c>
      <c r="D6">
        <v>6</v>
      </c>
      <c r="E6" t="s">
        <v>75</v>
      </c>
      <c r="F6">
        <v>59.48</v>
      </c>
      <c r="G6">
        <v>58.29</v>
      </c>
      <c r="H6">
        <v>58.74</v>
      </c>
      <c r="I6">
        <v>176.51</v>
      </c>
      <c r="J6">
        <v>51.67</v>
      </c>
      <c r="K6">
        <v>46.12</v>
      </c>
      <c r="L6">
        <v>41.43</v>
      </c>
      <c r="M6">
        <v>139.22</v>
      </c>
      <c r="N6">
        <v>550311</v>
      </c>
      <c r="O6" t="s">
        <v>71</v>
      </c>
      <c r="P6" t="s">
        <v>72</v>
      </c>
      <c r="Q6" t="s">
        <v>76</v>
      </c>
      <c r="R6" t="s">
        <v>77</v>
      </c>
      <c r="S6">
        <v>27.5</v>
      </c>
      <c r="T6">
        <v>14515</v>
      </c>
      <c r="U6">
        <v>1267</v>
      </c>
      <c r="V6">
        <v>11440</v>
      </c>
      <c r="W6">
        <v>326</v>
      </c>
      <c r="X6">
        <v>7665</v>
      </c>
      <c r="Y6">
        <v>129</v>
      </c>
      <c r="Z6">
        <v>17585</v>
      </c>
      <c r="AA6">
        <v>143</v>
      </c>
      <c r="AB6">
        <v>10031</v>
      </c>
      <c r="AC6">
        <v>93</v>
      </c>
      <c r="AD6">
        <v>11295</v>
      </c>
      <c r="AE6">
        <v>87</v>
      </c>
      <c r="AF6">
        <v>114</v>
      </c>
      <c r="AG6">
        <v>5</v>
      </c>
      <c r="AH6">
        <v>1500</v>
      </c>
      <c r="AI6">
        <v>12</v>
      </c>
      <c r="AJ6">
        <v>98639</v>
      </c>
      <c r="AK6">
        <v>366</v>
      </c>
      <c r="AN6">
        <v>61</v>
      </c>
      <c r="AO6">
        <v>4</v>
      </c>
      <c r="AP6">
        <v>62</v>
      </c>
      <c r="AQ6">
        <v>2</v>
      </c>
      <c r="AR6">
        <v>148</v>
      </c>
      <c r="AS6">
        <v>2</v>
      </c>
      <c r="AX6">
        <v>159.30000000000001</v>
      </c>
      <c r="AY6">
        <v>1.3</v>
      </c>
      <c r="AZ6">
        <v>599</v>
      </c>
      <c r="BA6">
        <v>8</v>
      </c>
      <c r="BB6">
        <v>765</v>
      </c>
      <c r="BC6">
        <v>10</v>
      </c>
      <c r="BN6">
        <v>545</v>
      </c>
      <c r="BO6">
        <v>17</v>
      </c>
      <c r="BP6">
        <v>6.2</v>
      </c>
      <c r="BQ6">
        <v>1.1000000000000001</v>
      </c>
      <c r="BR6">
        <v>41.7</v>
      </c>
      <c r="BS6">
        <v>1.5</v>
      </c>
    </row>
    <row r="7" spans="1:71" ht="15" x14ac:dyDescent="0.3">
      <c r="A7" s="1">
        <v>43866</v>
      </c>
      <c r="B7" s="2">
        <v>0.63082175925925921</v>
      </c>
      <c r="C7" t="s">
        <v>87</v>
      </c>
      <c r="D7">
        <v>7</v>
      </c>
      <c r="E7" t="s">
        <v>75</v>
      </c>
      <c r="F7">
        <v>59.43</v>
      </c>
      <c r="G7">
        <v>58.13</v>
      </c>
      <c r="H7">
        <v>58.73</v>
      </c>
      <c r="I7">
        <v>176.29</v>
      </c>
      <c r="J7">
        <v>51.42</v>
      </c>
      <c r="K7">
        <v>45.34</v>
      </c>
      <c r="L7">
        <v>41.24</v>
      </c>
      <c r="M7">
        <v>138</v>
      </c>
      <c r="N7">
        <v>550311</v>
      </c>
      <c r="O7" t="s">
        <v>71</v>
      </c>
      <c r="P7" t="s">
        <v>72</v>
      </c>
      <c r="Q7" t="s">
        <v>76</v>
      </c>
      <c r="R7" t="s">
        <v>77</v>
      </c>
      <c r="S7">
        <v>32.5</v>
      </c>
      <c r="T7">
        <v>14709</v>
      </c>
      <c r="U7">
        <v>1260</v>
      </c>
      <c r="V7">
        <v>9159</v>
      </c>
      <c r="W7">
        <v>302</v>
      </c>
      <c r="X7">
        <v>7924</v>
      </c>
      <c r="Y7">
        <v>131</v>
      </c>
      <c r="Z7">
        <v>17596</v>
      </c>
      <c r="AA7">
        <v>143</v>
      </c>
      <c r="AB7">
        <v>9391</v>
      </c>
      <c r="AC7">
        <v>90</v>
      </c>
      <c r="AD7">
        <v>11490</v>
      </c>
      <c r="AE7">
        <v>88</v>
      </c>
      <c r="AF7">
        <v>125</v>
      </c>
      <c r="AG7">
        <v>5</v>
      </c>
      <c r="AH7">
        <v>1513</v>
      </c>
      <c r="AI7">
        <v>12</v>
      </c>
      <c r="AJ7">
        <v>93210</v>
      </c>
      <c r="AK7">
        <v>339</v>
      </c>
      <c r="AN7">
        <v>72</v>
      </c>
      <c r="AO7">
        <v>4</v>
      </c>
      <c r="AP7">
        <v>53</v>
      </c>
      <c r="AQ7">
        <v>2</v>
      </c>
      <c r="AR7">
        <v>139</v>
      </c>
      <c r="AS7">
        <v>2</v>
      </c>
      <c r="AX7">
        <v>159.1</v>
      </c>
      <c r="AY7">
        <v>1.2</v>
      </c>
      <c r="AZ7">
        <v>596</v>
      </c>
      <c r="BA7">
        <v>8</v>
      </c>
      <c r="BB7">
        <v>731</v>
      </c>
      <c r="BC7">
        <v>9</v>
      </c>
      <c r="BD7">
        <v>9</v>
      </c>
      <c r="BE7">
        <v>2</v>
      </c>
      <c r="BN7">
        <v>617</v>
      </c>
      <c r="BO7">
        <v>16</v>
      </c>
      <c r="BP7">
        <v>5.8</v>
      </c>
      <c r="BQ7">
        <v>1</v>
      </c>
      <c r="BR7">
        <v>45.8</v>
      </c>
      <c r="BS7">
        <v>1.5</v>
      </c>
    </row>
    <row r="8" spans="1:71" x14ac:dyDescent="0.3">
      <c r="A8" s="1">
        <v>43867</v>
      </c>
      <c r="B8" s="2">
        <v>0.54164351851851855</v>
      </c>
      <c r="C8" t="s">
        <v>84</v>
      </c>
      <c r="D8">
        <v>8</v>
      </c>
      <c r="E8" t="s">
        <v>75</v>
      </c>
      <c r="F8">
        <v>59.5</v>
      </c>
      <c r="G8">
        <v>58.34</v>
      </c>
      <c r="H8">
        <v>58.74</v>
      </c>
      <c r="I8">
        <v>176.58</v>
      </c>
      <c r="J8">
        <v>51.76</v>
      </c>
      <c r="K8">
        <v>46.38</v>
      </c>
      <c r="L8">
        <v>41.47</v>
      </c>
      <c r="M8">
        <v>139.61000000000001</v>
      </c>
      <c r="N8">
        <v>550311</v>
      </c>
      <c r="O8" t="s">
        <v>71</v>
      </c>
      <c r="P8" t="s">
        <v>72</v>
      </c>
      <c r="Q8" t="s">
        <v>76</v>
      </c>
      <c r="R8" t="s">
        <v>77</v>
      </c>
      <c r="S8">
        <v>37.5</v>
      </c>
      <c r="T8">
        <v>13229</v>
      </c>
      <c r="U8">
        <v>1242</v>
      </c>
      <c r="V8">
        <v>5640</v>
      </c>
      <c r="W8">
        <v>263</v>
      </c>
      <c r="X8">
        <v>8843</v>
      </c>
      <c r="Y8">
        <v>139</v>
      </c>
      <c r="Z8">
        <v>17583</v>
      </c>
      <c r="AA8">
        <v>144</v>
      </c>
      <c r="AB8">
        <v>9358</v>
      </c>
      <c r="AC8">
        <v>90</v>
      </c>
      <c r="AD8">
        <v>11738</v>
      </c>
      <c r="AE8">
        <v>90</v>
      </c>
      <c r="AF8">
        <v>120</v>
      </c>
      <c r="AG8">
        <v>5</v>
      </c>
      <c r="AH8">
        <v>1540</v>
      </c>
      <c r="AI8">
        <v>12</v>
      </c>
      <c r="AJ8">
        <v>101623</v>
      </c>
      <c r="AK8">
        <v>382</v>
      </c>
      <c r="AN8">
        <v>80</v>
      </c>
      <c r="AO8">
        <v>4</v>
      </c>
      <c r="AP8">
        <v>70</v>
      </c>
      <c r="AQ8">
        <v>2</v>
      </c>
      <c r="AR8">
        <v>156</v>
      </c>
      <c r="AS8">
        <v>3</v>
      </c>
      <c r="AT8">
        <v>4.4000000000000004</v>
      </c>
      <c r="AU8">
        <v>1.3</v>
      </c>
      <c r="AV8">
        <v>1.6</v>
      </c>
      <c r="AW8">
        <v>0.4</v>
      </c>
      <c r="AX8">
        <v>166.6</v>
      </c>
      <c r="AY8">
        <v>1.3</v>
      </c>
      <c r="AZ8">
        <v>643</v>
      </c>
      <c r="BA8">
        <v>9</v>
      </c>
      <c r="BB8">
        <v>734</v>
      </c>
      <c r="BC8">
        <v>10</v>
      </c>
      <c r="BN8">
        <v>524</v>
      </c>
      <c r="BO8">
        <v>17</v>
      </c>
      <c r="BP8">
        <v>5.3</v>
      </c>
      <c r="BQ8">
        <v>1.1000000000000001</v>
      </c>
      <c r="BR8">
        <v>49.9</v>
      </c>
      <c r="BS8">
        <v>1.6</v>
      </c>
    </row>
    <row r="9" spans="1:71" ht="15" x14ac:dyDescent="0.3">
      <c r="A9" s="1">
        <v>43866</v>
      </c>
      <c r="B9" s="2">
        <v>0.66408564814814819</v>
      </c>
      <c r="C9" t="s">
        <v>92</v>
      </c>
      <c r="D9">
        <v>9</v>
      </c>
      <c r="E9" t="s">
        <v>75</v>
      </c>
      <c r="F9">
        <v>59.46</v>
      </c>
      <c r="G9">
        <v>58.21</v>
      </c>
      <c r="H9">
        <v>58.73</v>
      </c>
      <c r="I9">
        <v>176.4</v>
      </c>
      <c r="J9">
        <v>51.54</v>
      </c>
      <c r="K9">
        <v>45.67</v>
      </c>
      <c r="L9">
        <v>41.13</v>
      </c>
      <c r="M9">
        <v>138.34</v>
      </c>
      <c r="N9">
        <v>550311</v>
      </c>
      <c r="O9" t="s">
        <v>71</v>
      </c>
      <c r="P9" t="s">
        <v>72</v>
      </c>
      <c r="Q9" t="s">
        <v>76</v>
      </c>
      <c r="R9" t="s">
        <v>77</v>
      </c>
      <c r="S9">
        <v>42.5</v>
      </c>
      <c r="T9">
        <v>15531</v>
      </c>
      <c r="U9">
        <v>1281</v>
      </c>
      <c r="V9">
        <v>5822</v>
      </c>
      <c r="W9">
        <v>263</v>
      </c>
      <c r="X9">
        <v>8703</v>
      </c>
      <c r="Y9">
        <v>136</v>
      </c>
      <c r="Z9">
        <v>17803</v>
      </c>
      <c r="AA9">
        <v>144</v>
      </c>
      <c r="AB9">
        <v>11576</v>
      </c>
      <c r="AC9">
        <v>101</v>
      </c>
      <c r="AD9">
        <v>11064</v>
      </c>
      <c r="AE9">
        <v>86</v>
      </c>
      <c r="AF9">
        <v>126</v>
      </c>
      <c r="AG9">
        <v>5</v>
      </c>
      <c r="AH9">
        <v>1828</v>
      </c>
      <c r="AI9">
        <v>13</v>
      </c>
      <c r="AJ9">
        <v>96186</v>
      </c>
      <c r="AK9">
        <v>352</v>
      </c>
      <c r="AN9">
        <v>73</v>
      </c>
      <c r="AO9">
        <v>4</v>
      </c>
      <c r="AP9">
        <v>53</v>
      </c>
      <c r="AQ9">
        <v>2</v>
      </c>
      <c r="AR9">
        <v>144</v>
      </c>
      <c r="AS9">
        <v>2</v>
      </c>
      <c r="AT9">
        <v>6</v>
      </c>
      <c r="AU9">
        <v>1.2</v>
      </c>
      <c r="AX9">
        <v>162.5</v>
      </c>
      <c r="AY9">
        <v>1.3</v>
      </c>
      <c r="AZ9">
        <v>638</v>
      </c>
      <c r="BA9">
        <v>8</v>
      </c>
      <c r="BB9">
        <v>676</v>
      </c>
      <c r="BC9">
        <v>9</v>
      </c>
      <c r="BD9">
        <v>6.7</v>
      </c>
      <c r="BE9">
        <v>2</v>
      </c>
      <c r="BJ9">
        <v>14</v>
      </c>
      <c r="BK9">
        <v>3</v>
      </c>
      <c r="BN9">
        <v>609</v>
      </c>
      <c r="BO9">
        <v>16</v>
      </c>
      <c r="BP9">
        <v>6.6</v>
      </c>
      <c r="BQ9">
        <v>1</v>
      </c>
      <c r="BR9">
        <v>51.1</v>
      </c>
      <c r="BS9">
        <v>1.5</v>
      </c>
    </row>
    <row r="10" spans="1:71" ht="15" x14ac:dyDescent="0.3">
      <c r="A10" s="1">
        <v>43866</v>
      </c>
      <c r="B10" s="2">
        <v>0.66667824074074078</v>
      </c>
      <c r="C10" t="s">
        <v>93</v>
      </c>
      <c r="D10">
        <v>10</v>
      </c>
      <c r="E10" t="s">
        <v>75</v>
      </c>
      <c r="F10">
        <v>59.45</v>
      </c>
      <c r="G10">
        <v>58.23</v>
      </c>
      <c r="H10">
        <v>58.99</v>
      </c>
      <c r="I10">
        <v>176.66</v>
      </c>
      <c r="J10">
        <v>51.32</v>
      </c>
      <c r="K10">
        <v>46.17</v>
      </c>
      <c r="L10">
        <v>44.46</v>
      </c>
      <c r="M10">
        <v>141.94</v>
      </c>
      <c r="N10">
        <v>550311</v>
      </c>
      <c r="O10" t="s">
        <v>71</v>
      </c>
      <c r="P10" t="s">
        <v>72</v>
      </c>
      <c r="Q10" t="s">
        <v>76</v>
      </c>
      <c r="R10" t="s">
        <v>77</v>
      </c>
      <c r="S10">
        <v>47.5</v>
      </c>
      <c r="T10">
        <v>8541</v>
      </c>
      <c r="U10">
        <v>1674</v>
      </c>
      <c r="V10">
        <v>1584</v>
      </c>
      <c r="W10">
        <v>217</v>
      </c>
      <c r="X10">
        <v>7390</v>
      </c>
      <c r="Y10">
        <v>123</v>
      </c>
      <c r="Z10">
        <v>24773</v>
      </c>
      <c r="AA10">
        <v>179</v>
      </c>
      <c r="AB10">
        <v>69176</v>
      </c>
      <c r="AC10">
        <v>401</v>
      </c>
      <c r="AD10">
        <v>9686</v>
      </c>
      <c r="AE10">
        <v>75</v>
      </c>
      <c r="AF10">
        <v>98</v>
      </c>
      <c r="AG10">
        <v>4</v>
      </c>
      <c r="AH10">
        <v>1243</v>
      </c>
      <c r="AI10">
        <v>10</v>
      </c>
      <c r="AJ10">
        <v>65545</v>
      </c>
      <c r="AK10">
        <v>246</v>
      </c>
      <c r="AN10">
        <v>50</v>
      </c>
      <c r="AO10">
        <v>4</v>
      </c>
      <c r="AP10">
        <v>61</v>
      </c>
      <c r="AQ10">
        <v>2</v>
      </c>
      <c r="AR10">
        <v>111</v>
      </c>
      <c r="AS10">
        <v>2</v>
      </c>
      <c r="AV10">
        <v>1.8</v>
      </c>
      <c r="AW10">
        <v>0.4</v>
      </c>
      <c r="AX10">
        <v>121.8</v>
      </c>
      <c r="AY10">
        <v>1.1000000000000001</v>
      </c>
      <c r="AZ10">
        <v>1749</v>
      </c>
      <c r="BA10">
        <v>17</v>
      </c>
      <c r="BB10">
        <v>596</v>
      </c>
      <c r="BC10">
        <v>9</v>
      </c>
      <c r="BD10">
        <v>6</v>
      </c>
      <c r="BE10">
        <v>1.9</v>
      </c>
      <c r="BN10">
        <v>651</v>
      </c>
      <c r="BO10">
        <v>16</v>
      </c>
      <c r="BP10">
        <v>4.0999999999999996</v>
      </c>
      <c r="BQ10">
        <v>1</v>
      </c>
      <c r="BR10">
        <v>21.3</v>
      </c>
      <c r="BS10">
        <v>1.2</v>
      </c>
    </row>
    <row r="11" spans="1:71" ht="15" x14ac:dyDescent="0.3">
      <c r="A11" s="1">
        <v>43866</v>
      </c>
      <c r="B11" s="2">
        <v>0.66971064814814818</v>
      </c>
      <c r="C11" t="s">
        <v>94</v>
      </c>
      <c r="D11">
        <v>11</v>
      </c>
      <c r="E11" t="s">
        <v>75</v>
      </c>
      <c r="F11">
        <v>59.47</v>
      </c>
      <c r="G11">
        <v>58.24</v>
      </c>
      <c r="H11">
        <v>59.02</v>
      </c>
      <c r="I11">
        <v>176.74</v>
      </c>
      <c r="J11">
        <v>51.49</v>
      </c>
      <c r="K11">
        <v>46.27</v>
      </c>
      <c r="L11">
        <v>44.79</v>
      </c>
      <c r="M11">
        <v>142.55000000000001</v>
      </c>
      <c r="N11">
        <v>550311</v>
      </c>
      <c r="O11" t="s">
        <v>71</v>
      </c>
      <c r="P11" t="s">
        <v>72</v>
      </c>
      <c r="Q11" t="s">
        <v>76</v>
      </c>
      <c r="R11" t="s">
        <v>77</v>
      </c>
      <c r="S11">
        <v>52.5</v>
      </c>
      <c r="T11">
        <v>11788</v>
      </c>
      <c r="U11">
        <v>1813</v>
      </c>
      <c r="V11">
        <v>1548</v>
      </c>
      <c r="W11">
        <v>222</v>
      </c>
      <c r="X11">
        <v>8250</v>
      </c>
      <c r="Y11">
        <v>129</v>
      </c>
      <c r="Z11">
        <v>23354</v>
      </c>
      <c r="AA11">
        <v>171</v>
      </c>
      <c r="AB11">
        <v>83914</v>
      </c>
      <c r="AC11">
        <v>480</v>
      </c>
      <c r="AD11">
        <v>9626</v>
      </c>
      <c r="AE11">
        <v>75</v>
      </c>
      <c r="AF11">
        <v>103</v>
      </c>
      <c r="AG11">
        <v>4</v>
      </c>
      <c r="AH11">
        <v>1232</v>
      </c>
      <c r="AI11">
        <v>10</v>
      </c>
      <c r="AJ11">
        <v>61327</v>
      </c>
      <c r="AK11">
        <v>230</v>
      </c>
      <c r="AN11">
        <v>51</v>
      </c>
      <c r="AO11">
        <v>4</v>
      </c>
      <c r="AP11">
        <v>49</v>
      </c>
      <c r="AQ11">
        <v>2</v>
      </c>
      <c r="AR11">
        <v>105</v>
      </c>
      <c r="AS11">
        <v>2</v>
      </c>
      <c r="AV11">
        <v>1.2</v>
      </c>
      <c r="AW11">
        <v>0.4</v>
      </c>
      <c r="AX11">
        <v>109.4</v>
      </c>
      <c r="AY11">
        <v>1</v>
      </c>
      <c r="AZ11">
        <v>1898</v>
      </c>
      <c r="BA11">
        <v>19</v>
      </c>
      <c r="BB11">
        <v>595</v>
      </c>
      <c r="BC11">
        <v>9</v>
      </c>
      <c r="BD11">
        <v>7.6</v>
      </c>
      <c r="BE11">
        <v>2</v>
      </c>
      <c r="BN11">
        <v>657</v>
      </c>
      <c r="BO11">
        <v>17</v>
      </c>
      <c r="BP11">
        <v>3.4</v>
      </c>
      <c r="BQ11">
        <v>1</v>
      </c>
      <c r="BR11">
        <v>21.8</v>
      </c>
      <c r="BS11">
        <v>1.2</v>
      </c>
    </row>
    <row r="12" spans="1:71" ht="15" x14ac:dyDescent="0.3">
      <c r="A12" s="1">
        <v>43866</v>
      </c>
      <c r="B12" s="2">
        <v>0.6729398148148148</v>
      </c>
      <c r="C12" t="s">
        <v>95</v>
      </c>
      <c r="D12">
        <v>12</v>
      </c>
      <c r="E12" t="s">
        <v>75</v>
      </c>
      <c r="F12">
        <v>59.46</v>
      </c>
      <c r="G12">
        <v>58.23</v>
      </c>
      <c r="H12">
        <v>58.98</v>
      </c>
      <c r="I12">
        <v>176.67</v>
      </c>
      <c r="J12">
        <v>51.49</v>
      </c>
      <c r="K12">
        <v>46.16</v>
      </c>
      <c r="L12">
        <v>44.26</v>
      </c>
      <c r="M12">
        <v>141.91</v>
      </c>
      <c r="N12">
        <v>550311</v>
      </c>
      <c r="O12" t="s">
        <v>71</v>
      </c>
      <c r="P12" t="s">
        <v>72</v>
      </c>
      <c r="Q12" t="s">
        <v>76</v>
      </c>
      <c r="R12" t="s">
        <v>77</v>
      </c>
      <c r="S12">
        <v>57.5</v>
      </c>
      <c r="T12">
        <v>10803</v>
      </c>
      <c r="U12">
        <v>1680</v>
      </c>
      <c r="V12">
        <v>2012</v>
      </c>
      <c r="W12">
        <v>222</v>
      </c>
      <c r="X12">
        <v>9038</v>
      </c>
      <c r="Y12">
        <v>135</v>
      </c>
      <c r="Z12">
        <v>22552</v>
      </c>
      <c r="AA12">
        <v>167</v>
      </c>
      <c r="AB12">
        <v>67309</v>
      </c>
      <c r="AC12">
        <v>392</v>
      </c>
      <c r="AD12">
        <v>9965</v>
      </c>
      <c r="AE12">
        <v>76</v>
      </c>
      <c r="AF12">
        <v>104</v>
      </c>
      <c r="AG12">
        <v>4</v>
      </c>
      <c r="AH12">
        <v>1242</v>
      </c>
      <c r="AI12">
        <v>10</v>
      </c>
      <c r="AJ12">
        <v>65200</v>
      </c>
      <c r="AK12">
        <v>241</v>
      </c>
      <c r="AN12">
        <v>54</v>
      </c>
      <c r="AO12">
        <v>4</v>
      </c>
      <c r="AP12">
        <v>74</v>
      </c>
      <c r="AQ12">
        <v>2</v>
      </c>
      <c r="AR12">
        <v>110</v>
      </c>
      <c r="AS12">
        <v>2</v>
      </c>
      <c r="AX12">
        <v>114.6</v>
      </c>
      <c r="AY12">
        <v>1.1000000000000001</v>
      </c>
      <c r="AZ12">
        <v>1550</v>
      </c>
      <c r="BA12">
        <v>16</v>
      </c>
      <c r="BB12">
        <v>557</v>
      </c>
      <c r="BC12">
        <v>9</v>
      </c>
      <c r="BD12">
        <v>6.2</v>
      </c>
      <c r="BE12">
        <v>1.9</v>
      </c>
      <c r="BN12">
        <v>610</v>
      </c>
      <c r="BO12">
        <v>16</v>
      </c>
      <c r="BP12">
        <v>5.3</v>
      </c>
      <c r="BQ12">
        <v>1</v>
      </c>
      <c r="BR12">
        <v>20.6</v>
      </c>
      <c r="BS12">
        <v>1.2</v>
      </c>
    </row>
    <row r="13" spans="1:71" ht="15" x14ac:dyDescent="0.3">
      <c r="A13" s="1">
        <v>43866</v>
      </c>
      <c r="B13" s="2">
        <v>0.67594907407407412</v>
      </c>
      <c r="C13" t="s">
        <v>96</v>
      </c>
      <c r="D13">
        <v>13</v>
      </c>
      <c r="E13" t="s">
        <v>75</v>
      </c>
      <c r="F13">
        <v>59.41</v>
      </c>
      <c r="G13">
        <v>58.11</v>
      </c>
      <c r="H13">
        <v>59.02</v>
      </c>
      <c r="I13">
        <v>176.54</v>
      </c>
      <c r="J13">
        <v>51.18</v>
      </c>
      <c r="K13">
        <v>45.54</v>
      </c>
      <c r="L13">
        <v>44.59</v>
      </c>
      <c r="M13">
        <v>141.32</v>
      </c>
      <c r="N13">
        <v>550311</v>
      </c>
      <c r="O13" t="s">
        <v>71</v>
      </c>
      <c r="P13" t="s">
        <v>72</v>
      </c>
      <c r="Q13" t="s">
        <v>76</v>
      </c>
      <c r="R13" t="s">
        <v>77</v>
      </c>
      <c r="S13">
        <v>62.5</v>
      </c>
      <c r="T13">
        <v>9445</v>
      </c>
      <c r="U13">
        <v>1749</v>
      </c>
      <c r="V13">
        <v>2473</v>
      </c>
      <c r="W13">
        <v>230</v>
      </c>
      <c r="X13">
        <v>8914</v>
      </c>
      <c r="Y13">
        <v>133</v>
      </c>
      <c r="Z13">
        <v>22816</v>
      </c>
      <c r="AA13">
        <v>167</v>
      </c>
      <c r="AB13">
        <v>79797</v>
      </c>
      <c r="AC13">
        <v>454</v>
      </c>
      <c r="AD13">
        <v>9816</v>
      </c>
      <c r="AE13">
        <v>75</v>
      </c>
      <c r="AF13">
        <v>98</v>
      </c>
      <c r="AG13">
        <v>4</v>
      </c>
      <c r="AH13">
        <v>1222</v>
      </c>
      <c r="AI13">
        <v>10</v>
      </c>
      <c r="AJ13">
        <v>58356</v>
      </c>
      <c r="AK13">
        <v>214</v>
      </c>
      <c r="AN13">
        <v>45</v>
      </c>
      <c r="AO13">
        <v>4</v>
      </c>
      <c r="AP13">
        <v>47</v>
      </c>
      <c r="AQ13">
        <v>2</v>
      </c>
      <c r="AR13">
        <v>104</v>
      </c>
      <c r="AS13">
        <v>2</v>
      </c>
      <c r="AX13">
        <v>108.6</v>
      </c>
      <c r="AY13">
        <v>1</v>
      </c>
      <c r="AZ13">
        <v>1724</v>
      </c>
      <c r="BA13">
        <v>16</v>
      </c>
      <c r="BB13">
        <v>559</v>
      </c>
      <c r="BC13">
        <v>8</v>
      </c>
      <c r="BD13">
        <v>8.8000000000000007</v>
      </c>
      <c r="BE13">
        <v>1.8</v>
      </c>
      <c r="BN13">
        <v>649</v>
      </c>
      <c r="BO13">
        <v>15</v>
      </c>
      <c r="BP13">
        <v>3.8</v>
      </c>
      <c r="BQ13">
        <v>1</v>
      </c>
      <c r="BR13">
        <v>19.7</v>
      </c>
      <c r="BS13">
        <v>1.1000000000000001</v>
      </c>
    </row>
    <row r="14" spans="1:71" ht="15" x14ac:dyDescent="0.3">
      <c r="A14" s="1">
        <v>43866</v>
      </c>
      <c r="B14" s="2">
        <v>0.67912037037037043</v>
      </c>
      <c r="C14" t="s">
        <v>97</v>
      </c>
      <c r="D14">
        <v>14</v>
      </c>
      <c r="E14" t="s">
        <v>75</v>
      </c>
      <c r="F14">
        <v>59.47</v>
      </c>
      <c r="G14">
        <v>58.25</v>
      </c>
      <c r="H14">
        <v>59.02</v>
      </c>
      <c r="I14">
        <v>176.74</v>
      </c>
      <c r="J14">
        <v>51.49</v>
      </c>
      <c r="K14">
        <v>46.23</v>
      </c>
      <c r="L14">
        <v>44.69</v>
      </c>
      <c r="M14">
        <v>142.41999999999999</v>
      </c>
      <c r="N14">
        <v>550311</v>
      </c>
      <c r="O14" t="s">
        <v>71</v>
      </c>
      <c r="P14" t="s">
        <v>72</v>
      </c>
      <c r="Q14" t="s">
        <v>76</v>
      </c>
      <c r="R14" t="s">
        <v>77</v>
      </c>
      <c r="S14">
        <v>67.5</v>
      </c>
      <c r="T14">
        <v>10126</v>
      </c>
      <c r="U14">
        <v>1854</v>
      </c>
      <c r="V14">
        <v>2372</v>
      </c>
      <c r="W14">
        <v>237</v>
      </c>
      <c r="X14">
        <v>8454</v>
      </c>
      <c r="Y14">
        <v>132</v>
      </c>
      <c r="Z14">
        <v>23356</v>
      </c>
      <c r="AA14">
        <v>172</v>
      </c>
      <c r="AB14">
        <v>90613</v>
      </c>
      <c r="AC14">
        <v>517</v>
      </c>
      <c r="AD14">
        <v>10072</v>
      </c>
      <c r="AE14">
        <v>77</v>
      </c>
      <c r="AF14">
        <v>104</v>
      </c>
      <c r="AG14">
        <v>4</v>
      </c>
      <c r="AH14">
        <v>1254</v>
      </c>
      <c r="AI14">
        <v>10</v>
      </c>
      <c r="AJ14">
        <v>61122</v>
      </c>
      <c r="AK14">
        <v>230</v>
      </c>
      <c r="AN14">
        <v>47</v>
      </c>
      <c r="AO14">
        <v>4</v>
      </c>
      <c r="AP14">
        <v>47</v>
      </c>
      <c r="AQ14">
        <v>2</v>
      </c>
      <c r="AR14">
        <v>107</v>
      </c>
      <c r="AS14">
        <v>2</v>
      </c>
      <c r="AV14">
        <v>1.3</v>
      </c>
      <c r="AW14">
        <v>0.4</v>
      </c>
      <c r="AX14">
        <v>109.8</v>
      </c>
      <c r="AY14">
        <v>1.1000000000000001</v>
      </c>
      <c r="AZ14">
        <v>2008</v>
      </c>
      <c r="BA14">
        <v>20</v>
      </c>
      <c r="BB14">
        <v>577</v>
      </c>
      <c r="BC14">
        <v>9</v>
      </c>
      <c r="BD14">
        <v>10.3</v>
      </c>
      <c r="BE14">
        <v>2</v>
      </c>
      <c r="BN14">
        <v>657</v>
      </c>
      <c r="BO14">
        <v>16</v>
      </c>
      <c r="BR14">
        <v>22.7</v>
      </c>
      <c r="BS14">
        <v>1.2</v>
      </c>
    </row>
    <row r="15" spans="1:71" ht="15" x14ac:dyDescent="0.3">
      <c r="A15" s="1">
        <v>43866</v>
      </c>
      <c r="B15" s="2">
        <v>0.68334490740740739</v>
      </c>
      <c r="C15" t="s">
        <v>98</v>
      </c>
      <c r="D15">
        <v>15</v>
      </c>
      <c r="E15" t="s">
        <v>75</v>
      </c>
      <c r="F15">
        <v>59.47</v>
      </c>
      <c r="G15">
        <v>58.25</v>
      </c>
      <c r="H15">
        <v>58.98</v>
      </c>
      <c r="I15">
        <v>176.7</v>
      </c>
      <c r="J15">
        <v>51.53</v>
      </c>
      <c r="K15">
        <v>46.25</v>
      </c>
      <c r="L15">
        <v>44.35</v>
      </c>
      <c r="M15">
        <v>142.13</v>
      </c>
      <c r="N15">
        <v>550311</v>
      </c>
      <c r="O15" t="s">
        <v>71</v>
      </c>
      <c r="P15" t="s">
        <v>72</v>
      </c>
      <c r="Q15" t="s">
        <v>76</v>
      </c>
      <c r="R15" t="s">
        <v>77</v>
      </c>
      <c r="S15">
        <v>70.5</v>
      </c>
      <c r="T15">
        <v>8840</v>
      </c>
      <c r="U15">
        <v>1704</v>
      </c>
      <c r="V15">
        <v>2045</v>
      </c>
      <c r="W15">
        <v>226</v>
      </c>
      <c r="X15">
        <v>8748</v>
      </c>
      <c r="Y15">
        <v>133</v>
      </c>
      <c r="Z15">
        <v>22378</v>
      </c>
      <c r="AA15">
        <v>167</v>
      </c>
      <c r="AB15">
        <v>71297</v>
      </c>
      <c r="AC15">
        <v>415</v>
      </c>
      <c r="AD15">
        <v>10042</v>
      </c>
      <c r="AE15">
        <v>77</v>
      </c>
      <c r="AF15">
        <v>103</v>
      </c>
      <c r="AG15">
        <v>4</v>
      </c>
      <c r="AH15">
        <v>1293</v>
      </c>
      <c r="AI15">
        <v>10</v>
      </c>
      <c r="AJ15">
        <v>65182</v>
      </c>
      <c r="AK15">
        <v>244</v>
      </c>
      <c r="AN15">
        <v>47</v>
      </c>
      <c r="AO15">
        <v>4</v>
      </c>
      <c r="AP15">
        <v>55</v>
      </c>
      <c r="AQ15">
        <v>2</v>
      </c>
      <c r="AR15">
        <v>115</v>
      </c>
      <c r="AS15">
        <v>2</v>
      </c>
      <c r="AX15">
        <v>116.1</v>
      </c>
      <c r="AY15">
        <v>1.1000000000000001</v>
      </c>
      <c r="AZ15">
        <v>1983</v>
      </c>
      <c r="BA15">
        <v>20</v>
      </c>
      <c r="BB15">
        <v>565</v>
      </c>
      <c r="BC15">
        <v>9</v>
      </c>
      <c r="BD15">
        <v>10.8</v>
      </c>
      <c r="BE15">
        <v>2</v>
      </c>
      <c r="BF15">
        <v>6.2</v>
      </c>
      <c r="BG15">
        <v>1.6</v>
      </c>
      <c r="BN15">
        <v>663</v>
      </c>
      <c r="BO15">
        <v>17</v>
      </c>
      <c r="BP15">
        <v>4.2</v>
      </c>
      <c r="BQ15">
        <v>1</v>
      </c>
      <c r="BR15">
        <v>23.5</v>
      </c>
      <c r="BS15">
        <v>1.2</v>
      </c>
    </row>
    <row r="16" spans="1:71" ht="15" x14ac:dyDescent="0.3">
      <c r="A16" s="1">
        <v>43866</v>
      </c>
      <c r="B16" s="2">
        <v>0.68670138888888888</v>
      </c>
      <c r="C16" t="s">
        <v>99</v>
      </c>
      <c r="D16">
        <v>18</v>
      </c>
      <c r="E16" t="s">
        <v>75</v>
      </c>
      <c r="F16">
        <v>59.45</v>
      </c>
      <c r="G16">
        <v>58.19</v>
      </c>
      <c r="H16">
        <v>59.03</v>
      </c>
      <c r="I16">
        <v>176.67</v>
      </c>
      <c r="J16">
        <v>51.36</v>
      </c>
      <c r="K16">
        <v>45.99</v>
      </c>
      <c r="L16">
        <v>44.87</v>
      </c>
      <c r="M16">
        <v>142.22</v>
      </c>
      <c r="N16">
        <v>550311</v>
      </c>
      <c r="O16" t="s">
        <v>71</v>
      </c>
      <c r="P16" t="s">
        <v>72</v>
      </c>
      <c r="Q16" t="s">
        <v>76</v>
      </c>
      <c r="R16" t="s">
        <v>77</v>
      </c>
      <c r="S16">
        <v>73.5</v>
      </c>
      <c r="T16">
        <v>9195</v>
      </c>
      <c r="U16">
        <v>1757</v>
      </c>
      <c r="V16">
        <v>1654</v>
      </c>
      <c r="W16">
        <v>218</v>
      </c>
      <c r="X16">
        <v>9786</v>
      </c>
      <c r="Y16">
        <v>137</v>
      </c>
      <c r="Z16">
        <v>21003</v>
      </c>
      <c r="AA16">
        <v>155</v>
      </c>
      <c r="AB16">
        <v>84083</v>
      </c>
      <c r="AC16">
        <v>471</v>
      </c>
      <c r="AD16">
        <v>8911</v>
      </c>
      <c r="AE16">
        <v>69</v>
      </c>
      <c r="AF16">
        <v>91</v>
      </c>
      <c r="AG16">
        <v>4</v>
      </c>
      <c r="AH16">
        <v>1200</v>
      </c>
      <c r="AI16">
        <v>9</v>
      </c>
      <c r="AJ16">
        <v>58395</v>
      </c>
      <c r="AK16">
        <v>217</v>
      </c>
      <c r="AN16">
        <v>48</v>
      </c>
      <c r="AO16">
        <v>4</v>
      </c>
      <c r="AP16">
        <v>44</v>
      </c>
      <c r="AQ16">
        <v>2</v>
      </c>
      <c r="AR16">
        <v>107</v>
      </c>
      <c r="AS16">
        <v>2</v>
      </c>
      <c r="AV16">
        <v>2.2999999999999998</v>
      </c>
      <c r="AW16">
        <v>0.4</v>
      </c>
      <c r="AX16">
        <v>103.2</v>
      </c>
      <c r="AY16">
        <v>1</v>
      </c>
      <c r="AZ16">
        <v>2088</v>
      </c>
      <c r="BA16">
        <v>20</v>
      </c>
      <c r="BB16">
        <v>499</v>
      </c>
      <c r="BC16">
        <v>9</v>
      </c>
      <c r="BD16">
        <v>7.5</v>
      </c>
      <c r="BE16">
        <v>1.8</v>
      </c>
      <c r="BN16">
        <v>675</v>
      </c>
      <c r="BO16">
        <v>16</v>
      </c>
      <c r="BP16">
        <v>5.5</v>
      </c>
      <c r="BQ16">
        <v>1</v>
      </c>
      <c r="BR16">
        <v>21.4</v>
      </c>
      <c r="BS16">
        <v>1.2</v>
      </c>
    </row>
    <row r="17" spans="1:71" ht="15" x14ac:dyDescent="0.3">
      <c r="A17" s="1">
        <v>43866</v>
      </c>
      <c r="B17" s="2">
        <v>0.70502314814814815</v>
      </c>
      <c r="C17" t="s">
        <v>100</v>
      </c>
      <c r="D17">
        <v>20</v>
      </c>
      <c r="E17" t="s">
        <v>75</v>
      </c>
      <c r="F17">
        <v>59.46</v>
      </c>
      <c r="G17">
        <v>58.25</v>
      </c>
      <c r="H17">
        <v>59.02</v>
      </c>
      <c r="I17">
        <v>176.74</v>
      </c>
      <c r="J17">
        <v>51.47</v>
      </c>
      <c r="K17">
        <v>46.27</v>
      </c>
      <c r="L17">
        <v>44.89</v>
      </c>
      <c r="M17">
        <v>142.63999999999999</v>
      </c>
      <c r="N17">
        <v>550311</v>
      </c>
      <c r="O17" t="s">
        <v>71</v>
      </c>
      <c r="P17" t="s">
        <v>72</v>
      </c>
      <c r="Q17" t="s">
        <v>76</v>
      </c>
      <c r="R17" t="s">
        <v>77</v>
      </c>
      <c r="S17">
        <v>77.5</v>
      </c>
      <c r="T17">
        <v>10104</v>
      </c>
      <c r="U17">
        <v>1719</v>
      </c>
      <c r="V17">
        <v>4523</v>
      </c>
      <c r="W17">
        <v>252</v>
      </c>
      <c r="X17">
        <v>7994</v>
      </c>
      <c r="Y17">
        <v>126</v>
      </c>
      <c r="Z17">
        <v>21434</v>
      </c>
      <c r="AA17">
        <v>159</v>
      </c>
      <c r="AB17">
        <v>75376</v>
      </c>
      <c r="AC17">
        <v>429</v>
      </c>
      <c r="AD17">
        <v>9197</v>
      </c>
      <c r="AE17">
        <v>72</v>
      </c>
      <c r="AF17">
        <v>89</v>
      </c>
      <c r="AG17">
        <v>4</v>
      </c>
      <c r="AH17">
        <v>1226</v>
      </c>
      <c r="AI17">
        <v>10</v>
      </c>
      <c r="AJ17">
        <v>62309</v>
      </c>
      <c r="AK17">
        <v>234</v>
      </c>
      <c r="AN17">
        <v>57</v>
      </c>
      <c r="AO17">
        <v>4</v>
      </c>
      <c r="AP17">
        <v>52</v>
      </c>
      <c r="AQ17">
        <v>2</v>
      </c>
      <c r="AR17">
        <v>108</v>
      </c>
      <c r="AS17">
        <v>2</v>
      </c>
      <c r="AX17">
        <v>108.2</v>
      </c>
      <c r="AY17">
        <v>1</v>
      </c>
      <c r="AZ17">
        <v>1950</v>
      </c>
      <c r="BA17">
        <v>19</v>
      </c>
      <c r="BB17">
        <v>521</v>
      </c>
      <c r="BC17">
        <v>9</v>
      </c>
      <c r="BD17">
        <v>11.3</v>
      </c>
      <c r="BE17">
        <v>1.9</v>
      </c>
      <c r="BF17">
        <v>5</v>
      </c>
      <c r="BG17">
        <v>1.6</v>
      </c>
      <c r="BN17">
        <v>609</v>
      </c>
      <c r="BO17">
        <v>16</v>
      </c>
      <c r="BP17">
        <v>5.7</v>
      </c>
      <c r="BQ17">
        <v>1</v>
      </c>
      <c r="BR17">
        <v>28.8</v>
      </c>
      <c r="BS17">
        <v>1.3</v>
      </c>
    </row>
    <row r="18" spans="1:71" ht="15" x14ac:dyDescent="0.3">
      <c r="A18" s="1">
        <v>43866</v>
      </c>
      <c r="B18" s="2">
        <v>0.71133101851851854</v>
      </c>
      <c r="C18" t="s">
        <v>101</v>
      </c>
      <c r="D18">
        <v>21</v>
      </c>
      <c r="E18" t="s">
        <v>75</v>
      </c>
      <c r="F18">
        <v>59.47</v>
      </c>
      <c r="G18">
        <v>58.28</v>
      </c>
      <c r="H18">
        <v>59.1</v>
      </c>
      <c r="I18">
        <v>176.85</v>
      </c>
      <c r="J18">
        <v>51.45</v>
      </c>
      <c r="K18">
        <v>46.52</v>
      </c>
      <c r="L18">
        <v>45.78</v>
      </c>
      <c r="M18">
        <v>143.75</v>
      </c>
      <c r="N18">
        <v>550311</v>
      </c>
      <c r="O18" t="s">
        <v>71</v>
      </c>
      <c r="P18" t="s">
        <v>72</v>
      </c>
      <c r="Q18" t="s">
        <v>76</v>
      </c>
      <c r="R18" t="s">
        <v>77</v>
      </c>
      <c r="S18">
        <v>82.5</v>
      </c>
      <c r="T18">
        <v>9777</v>
      </c>
      <c r="U18">
        <v>1929</v>
      </c>
      <c r="V18">
        <v>9888</v>
      </c>
      <c r="W18">
        <v>318</v>
      </c>
      <c r="X18">
        <v>8395</v>
      </c>
      <c r="Y18">
        <v>130</v>
      </c>
      <c r="Z18">
        <v>20684</v>
      </c>
      <c r="AA18">
        <v>156</v>
      </c>
      <c r="AB18">
        <v>102991</v>
      </c>
      <c r="AC18">
        <v>577</v>
      </c>
      <c r="AD18">
        <v>8175</v>
      </c>
      <c r="AE18">
        <v>67</v>
      </c>
      <c r="AF18">
        <v>77</v>
      </c>
      <c r="AG18">
        <v>4</v>
      </c>
      <c r="AH18">
        <v>1158</v>
      </c>
      <c r="AI18">
        <v>9</v>
      </c>
      <c r="AJ18">
        <v>55788</v>
      </c>
      <c r="AK18">
        <v>215</v>
      </c>
      <c r="AN18">
        <v>47</v>
      </c>
      <c r="AO18">
        <v>4</v>
      </c>
      <c r="AP18">
        <v>48</v>
      </c>
      <c r="AQ18">
        <v>2</v>
      </c>
      <c r="AR18">
        <v>100</v>
      </c>
      <c r="AS18">
        <v>2</v>
      </c>
      <c r="AV18">
        <v>1.9</v>
      </c>
      <c r="AW18">
        <v>0.4</v>
      </c>
      <c r="AX18">
        <v>97.6</v>
      </c>
      <c r="AY18">
        <v>1</v>
      </c>
      <c r="AZ18">
        <v>2588</v>
      </c>
      <c r="BA18">
        <v>24</v>
      </c>
      <c r="BB18">
        <v>513</v>
      </c>
      <c r="BC18">
        <v>9</v>
      </c>
      <c r="BD18">
        <v>12.6</v>
      </c>
      <c r="BE18">
        <v>2</v>
      </c>
      <c r="BF18">
        <v>5.6</v>
      </c>
      <c r="BG18">
        <v>1.6</v>
      </c>
      <c r="BN18">
        <v>686</v>
      </c>
      <c r="BO18">
        <v>17</v>
      </c>
      <c r="BP18">
        <v>4.3</v>
      </c>
      <c r="BQ18">
        <v>1</v>
      </c>
      <c r="BR18">
        <v>22.6</v>
      </c>
      <c r="BS18">
        <v>1.2</v>
      </c>
    </row>
    <row r="19" spans="1:71" ht="15" x14ac:dyDescent="0.3">
      <c r="A19" s="1">
        <v>43866</v>
      </c>
      <c r="B19" s="2">
        <v>0.71385416666666668</v>
      </c>
      <c r="C19" t="s">
        <v>102</v>
      </c>
      <c r="D19">
        <v>22</v>
      </c>
      <c r="E19" t="s">
        <v>75</v>
      </c>
      <c r="F19">
        <v>59.41</v>
      </c>
      <c r="G19">
        <v>58.11</v>
      </c>
      <c r="H19">
        <v>59.13</v>
      </c>
      <c r="I19">
        <v>176.65</v>
      </c>
      <c r="J19">
        <v>51.19</v>
      </c>
      <c r="K19">
        <v>45.7</v>
      </c>
      <c r="L19">
        <v>45.79</v>
      </c>
      <c r="M19">
        <v>142.68</v>
      </c>
      <c r="N19">
        <v>550311</v>
      </c>
      <c r="O19" t="s">
        <v>71</v>
      </c>
      <c r="P19" t="s">
        <v>72</v>
      </c>
      <c r="Q19" t="s">
        <v>76</v>
      </c>
      <c r="R19" t="s">
        <v>77</v>
      </c>
      <c r="S19">
        <v>87.5</v>
      </c>
      <c r="T19">
        <v>7660</v>
      </c>
      <c r="U19">
        <v>1989</v>
      </c>
      <c r="V19">
        <v>5776</v>
      </c>
      <c r="W19">
        <v>280</v>
      </c>
      <c r="X19">
        <v>7543</v>
      </c>
      <c r="Y19">
        <v>125</v>
      </c>
      <c r="Z19">
        <v>21493</v>
      </c>
      <c r="AA19">
        <v>161</v>
      </c>
      <c r="AB19">
        <v>113583</v>
      </c>
      <c r="AC19">
        <v>636</v>
      </c>
      <c r="AD19">
        <v>8383</v>
      </c>
      <c r="AE19">
        <v>68</v>
      </c>
      <c r="AF19">
        <v>104</v>
      </c>
      <c r="AG19">
        <v>4</v>
      </c>
      <c r="AH19">
        <v>1302</v>
      </c>
      <c r="AI19">
        <v>10</v>
      </c>
      <c r="AJ19">
        <v>51041</v>
      </c>
      <c r="AK19">
        <v>193</v>
      </c>
      <c r="AN19">
        <v>50</v>
      </c>
      <c r="AO19">
        <v>4</v>
      </c>
      <c r="AP19">
        <v>55</v>
      </c>
      <c r="AQ19">
        <v>2</v>
      </c>
      <c r="AR19">
        <v>94.9</v>
      </c>
      <c r="AS19">
        <v>2</v>
      </c>
      <c r="AV19">
        <v>1.5</v>
      </c>
      <c r="AW19">
        <v>0.4</v>
      </c>
      <c r="AX19">
        <v>93.6</v>
      </c>
      <c r="AY19">
        <v>1</v>
      </c>
      <c r="AZ19">
        <v>2608</v>
      </c>
      <c r="BA19">
        <v>23</v>
      </c>
      <c r="BB19">
        <v>454</v>
      </c>
      <c r="BC19">
        <v>8</v>
      </c>
      <c r="BD19">
        <v>9.9</v>
      </c>
      <c r="BE19">
        <v>1.7</v>
      </c>
      <c r="BN19">
        <v>823</v>
      </c>
      <c r="BO19">
        <v>16</v>
      </c>
      <c r="BP19">
        <v>3.7</v>
      </c>
      <c r="BQ19">
        <v>1</v>
      </c>
      <c r="BR19">
        <v>28.6</v>
      </c>
      <c r="BS19">
        <v>1.3</v>
      </c>
    </row>
    <row r="20" spans="1:71" ht="15" x14ac:dyDescent="0.3">
      <c r="A20" s="1">
        <v>43866</v>
      </c>
      <c r="B20" s="2">
        <v>0.71677083333333336</v>
      </c>
      <c r="C20" t="s">
        <v>103</v>
      </c>
      <c r="D20">
        <v>23</v>
      </c>
      <c r="E20" t="s">
        <v>75</v>
      </c>
      <c r="F20">
        <v>59.49</v>
      </c>
      <c r="G20">
        <v>58.34</v>
      </c>
      <c r="H20">
        <v>59.01</v>
      </c>
      <c r="I20">
        <v>176.83</v>
      </c>
      <c r="J20">
        <v>51.55</v>
      </c>
      <c r="K20">
        <v>46.67</v>
      </c>
      <c r="L20">
        <v>44.61</v>
      </c>
      <c r="M20">
        <v>142.83000000000001</v>
      </c>
      <c r="N20">
        <v>550311</v>
      </c>
      <c r="O20" t="s">
        <v>71</v>
      </c>
      <c r="P20" t="s">
        <v>72</v>
      </c>
      <c r="Q20" t="s">
        <v>76</v>
      </c>
      <c r="R20" t="s">
        <v>77</v>
      </c>
      <c r="S20">
        <v>92.5</v>
      </c>
      <c r="T20">
        <v>13530</v>
      </c>
      <c r="U20">
        <v>1709</v>
      </c>
      <c r="V20">
        <v>2120</v>
      </c>
      <c r="W20">
        <v>225</v>
      </c>
      <c r="X20">
        <v>6688</v>
      </c>
      <c r="Y20">
        <v>119</v>
      </c>
      <c r="Z20">
        <v>25280</v>
      </c>
      <c r="AA20">
        <v>183</v>
      </c>
      <c r="AB20">
        <v>66111</v>
      </c>
      <c r="AC20">
        <v>388</v>
      </c>
      <c r="AD20">
        <v>9216</v>
      </c>
      <c r="AE20">
        <v>73</v>
      </c>
      <c r="AF20">
        <v>103</v>
      </c>
      <c r="AG20">
        <v>4</v>
      </c>
      <c r="AH20">
        <v>1266</v>
      </c>
      <c r="AI20">
        <v>10</v>
      </c>
      <c r="AJ20">
        <v>70378</v>
      </c>
      <c r="AK20">
        <v>271</v>
      </c>
      <c r="AN20">
        <v>56</v>
      </c>
      <c r="AO20">
        <v>4</v>
      </c>
      <c r="AP20">
        <v>51</v>
      </c>
      <c r="AQ20">
        <v>2</v>
      </c>
      <c r="AR20">
        <v>123</v>
      </c>
      <c r="AS20">
        <v>2</v>
      </c>
      <c r="AX20">
        <v>116.5</v>
      </c>
      <c r="AY20">
        <v>1.1000000000000001</v>
      </c>
      <c r="AZ20">
        <v>2116</v>
      </c>
      <c r="BA20">
        <v>21</v>
      </c>
      <c r="BB20">
        <v>469</v>
      </c>
      <c r="BC20">
        <v>9</v>
      </c>
      <c r="BN20">
        <v>660</v>
      </c>
      <c r="BO20">
        <v>17</v>
      </c>
      <c r="BP20">
        <v>4.0999999999999996</v>
      </c>
      <c r="BQ20">
        <v>1.1000000000000001</v>
      </c>
      <c r="BR20">
        <v>26.4</v>
      </c>
      <c r="BS20">
        <v>1.3</v>
      </c>
    </row>
    <row r="21" spans="1:71" ht="15" x14ac:dyDescent="0.3">
      <c r="A21" s="1">
        <v>43866</v>
      </c>
      <c r="B21" s="2">
        <v>0.71929398148148149</v>
      </c>
      <c r="C21" t="s">
        <v>104</v>
      </c>
      <c r="D21">
        <v>24</v>
      </c>
      <c r="E21" t="s">
        <v>75</v>
      </c>
      <c r="F21">
        <v>59.44</v>
      </c>
      <c r="G21">
        <v>58.17</v>
      </c>
      <c r="H21">
        <v>58.95</v>
      </c>
      <c r="I21">
        <v>176.56</v>
      </c>
      <c r="J21">
        <v>51.32</v>
      </c>
      <c r="K21">
        <v>45.85</v>
      </c>
      <c r="L21">
        <v>44</v>
      </c>
      <c r="M21">
        <v>141.18</v>
      </c>
      <c r="N21">
        <v>550311</v>
      </c>
      <c r="O21" t="s">
        <v>71</v>
      </c>
      <c r="P21" t="s">
        <v>72</v>
      </c>
      <c r="Q21" t="s">
        <v>76</v>
      </c>
      <c r="R21" t="s">
        <v>77</v>
      </c>
      <c r="S21">
        <v>97.5</v>
      </c>
      <c r="T21">
        <v>10231</v>
      </c>
      <c r="U21">
        <v>1395</v>
      </c>
      <c r="V21">
        <v>1596</v>
      </c>
      <c r="W21">
        <v>203</v>
      </c>
      <c r="X21">
        <v>6995</v>
      </c>
      <c r="Y21">
        <v>119</v>
      </c>
      <c r="Z21">
        <v>27090</v>
      </c>
      <c r="AA21">
        <v>192</v>
      </c>
      <c r="AB21">
        <v>34313</v>
      </c>
      <c r="AC21">
        <v>217</v>
      </c>
      <c r="AD21">
        <v>9275</v>
      </c>
      <c r="AE21">
        <v>73</v>
      </c>
      <c r="AF21">
        <v>68</v>
      </c>
      <c r="AG21">
        <v>4</v>
      </c>
      <c r="AH21">
        <v>1267</v>
      </c>
      <c r="AI21">
        <v>10</v>
      </c>
      <c r="AJ21">
        <v>66671</v>
      </c>
      <c r="AK21">
        <v>241</v>
      </c>
      <c r="AN21">
        <v>45</v>
      </c>
      <c r="AO21">
        <v>4</v>
      </c>
      <c r="AP21">
        <v>40.299999999999997</v>
      </c>
      <c r="AQ21">
        <v>2</v>
      </c>
      <c r="AR21">
        <v>120</v>
      </c>
      <c r="AS21">
        <v>2</v>
      </c>
      <c r="AX21">
        <v>118.6</v>
      </c>
      <c r="AY21">
        <v>1</v>
      </c>
      <c r="AZ21">
        <v>1120</v>
      </c>
      <c r="BA21">
        <v>12</v>
      </c>
      <c r="BB21">
        <v>522</v>
      </c>
      <c r="BC21">
        <v>8</v>
      </c>
      <c r="BN21">
        <v>511</v>
      </c>
      <c r="BO21">
        <v>15</v>
      </c>
      <c r="BP21">
        <v>3.7</v>
      </c>
      <c r="BQ21">
        <v>1</v>
      </c>
      <c r="BR21">
        <v>20.8</v>
      </c>
      <c r="BS21">
        <v>1.1000000000000001</v>
      </c>
    </row>
    <row r="22" spans="1:71" ht="15" x14ac:dyDescent="0.3">
      <c r="A22" s="1">
        <v>43866</v>
      </c>
      <c r="B22" s="2">
        <v>0.72335648148148157</v>
      </c>
      <c r="C22" t="s">
        <v>105</v>
      </c>
      <c r="D22">
        <v>25</v>
      </c>
      <c r="E22" t="s">
        <v>75</v>
      </c>
      <c r="F22">
        <v>59.43</v>
      </c>
      <c r="G22">
        <v>58.2</v>
      </c>
      <c r="H22">
        <v>58.87</v>
      </c>
      <c r="I22">
        <v>176.5</v>
      </c>
      <c r="J22">
        <v>51.41</v>
      </c>
      <c r="K22">
        <v>45.84</v>
      </c>
      <c r="L22">
        <v>43</v>
      </c>
      <c r="M22">
        <v>140.24</v>
      </c>
      <c r="N22">
        <v>550311</v>
      </c>
      <c r="O22" t="s">
        <v>71</v>
      </c>
      <c r="P22" t="s">
        <v>72</v>
      </c>
      <c r="Q22" t="s">
        <v>76</v>
      </c>
      <c r="R22" t="s">
        <v>77</v>
      </c>
      <c r="S22">
        <v>105</v>
      </c>
      <c r="T22">
        <v>12732</v>
      </c>
      <c r="U22">
        <v>1257</v>
      </c>
      <c r="V22">
        <v>1684</v>
      </c>
      <c r="W22">
        <v>206</v>
      </c>
      <c r="X22">
        <v>6857</v>
      </c>
      <c r="Y22">
        <v>122</v>
      </c>
      <c r="Z22">
        <v>28696</v>
      </c>
      <c r="AA22">
        <v>207</v>
      </c>
      <c r="AB22">
        <v>12973</v>
      </c>
      <c r="AC22">
        <v>109</v>
      </c>
      <c r="AD22">
        <v>10146</v>
      </c>
      <c r="AE22">
        <v>81</v>
      </c>
      <c r="AF22">
        <v>97</v>
      </c>
      <c r="AG22">
        <v>4</v>
      </c>
      <c r="AH22">
        <v>1604</v>
      </c>
      <c r="AI22">
        <v>12</v>
      </c>
      <c r="AJ22">
        <v>79509</v>
      </c>
      <c r="AK22">
        <v>291</v>
      </c>
      <c r="AN22">
        <v>56</v>
      </c>
      <c r="AO22">
        <v>4</v>
      </c>
      <c r="AP22">
        <v>54</v>
      </c>
      <c r="AQ22">
        <v>2</v>
      </c>
      <c r="AR22">
        <v>151</v>
      </c>
      <c r="AS22">
        <v>2</v>
      </c>
      <c r="AT22">
        <v>5.0999999999999996</v>
      </c>
      <c r="AU22">
        <v>1.1000000000000001</v>
      </c>
      <c r="AX22">
        <v>145.5</v>
      </c>
      <c r="AY22">
        <v>1.2</v>
      </c>
      <c r="AZ22">
        <v>834</v>
      </c>
      <c r="BA22">
        <v>10</v>
      </c>
      <c r="BB22">
        <v>533</v>
      </c>
      <c r="BC22">
        <v>8</v>
      </c>
      <c r="BN22">
        <v>686</v>
      </c>
      <c r="BO22">
        <v>16</v>
      </c>
      <c r="BP22">
        <v>5.6</v>
      </c>
      <c r="BQ22">
        <v>1</v>
      </c>
      <c r="BR22">
        <v>38</v>
      </c>
      <c r="BS22">
        <v>1.4</v>
      </c>
    </row>
    <row r="23" spans="1:71" ht="15" x14ac:dyDescent="0.3">
      <c r="A23" s="1">
        <v>43866</v>
      </c>
      <c r="B23" s="2">
        <v>0.72608796296296296</v>
      </c>
      <c r="C23" t="s">
        <v>106</v>
      </c>
      <c r="D23">
        <v>26</v>
      </c>
      <c r="E23" t="s">
        <v>75</v>
      </c>
      <c r="F23">
        <v>59.38</v>
      </c>
      <c r="G23">
        <v>58.07</v>
      </c>
      <c r="H23">
        <v>58.85</v>
      </c>
      <c r="I23">
        <v>176.3</v>
      </c>
      <c r="J23">
        <v>51.14</v>
      </c>
      <c r="K23">
        <v>45.16</v>
      </c>
      <c r="L23">
        <v>42.71</v>
      </c>
      <c r="M23">
        <v>139.01</v>
      </c>
      <c r="N23">
        <v>550311</v>
      </c>
      <c r="O23" t="s">
        <v>71</v>
      </c>
      <c r="P23" t="s">
        <v>72</v>
      </c>
      <c r="Q23" t="s">
        <v>76</v>
      </c>
      <c r="R23" t="s">
        <v>77</v>
      </c>
      <c r="S23">
        <v>115</v>
      </c>
      <c r="T23">
        <v>11498</v>
      </c>
      <c r="U23">
        <v>1208</v>
      </c>
      <c r="X23">
        <v>6677</v>
      </c>
      <c r="Y23">
        <v>120</v>
      </c>
      <c r="Z23">
        <v>28710</v>
      </c>
      <c r="AA23">
        <v>206</v>
      </c>
      <c r="AB23">
        <v>10444</v>
      </c>
      <c r="AC23">
        <v>96</v>
      </c>
      <c r="AD23">
        <v>10431</v>
      </c>
      <c r="AE23">
        <v>83</v>
      </c>
      <c r="AF23">
        <v>113</v>
      </c>
      <c r="AG23">
        <v>5</v>
      </c>
      <c r="AH23">
        <v>1849</v>
      </c>
      <c r="AI23">
        <v>13</v>
      </c>
      <c r="AJ23">
        <v>76868</v>
      </c>
      <c r="AK23">
        <v>276</v>
      </c>
      <c r="AN23">
        <v>50</v>
      </c>
      <c r="AO23">
        <v>4</v>
      </c>
      <c r="AP23">
        <v>42</v>
      </c>
      <c r="AQ23">
        <v>2</v>
      </c>
      <c r="AR23">
        <v>149</v>
      </c>
      <c r="AS23">
        <v>2</v>
      </c>
      <c r="AT23">
        <v>7.6</v>
      </c>
      <c r="AU23">
        <v>1.1000000000000001</v>
      </c>
      <c r="AX23">
        <v>150.1</v>
      </c>
      <c r="AY23">
        <v>1.2</v>
      </c>
      <c r="AZ23">
        <v>709</v>
      </c>
      <c r="BA23">
        <v>8</v>
      </c>
      <c r="BB23">
        <v>510</v>
      </c>
      <c r="BC23">
        <v>7</v>
      </c>
      <c r="BD23">
        <v>6.1</v>
      </c>
      <c r="BE23">
        <v>1.6</v>
      </c>
      <c r="BN23">
        <v>754</v>
      </c>
      <c r="BO23">
        <v>15</v>
      </c>
      <c r="BP23">
        <v>8.6</v>
      </c>
      <c r="BQ23">
        <v>1</v>
      </c>
      <c r="BR23">
        <v>41.5</v>
      </c>
      <c r="BS23">
        <v>1.4</v>
      </c>
    </row>
    <row r="25" spans="1:71" x14ac:dyDescent="0.3">
      <c r="A25" s="1">
        <v>43867</v>
      </c>
      <c r="B25" s="2">
        <v>0.48513888888888884</v>
      </c>
      <c r="C25" t="s">
        <v>74</v>
      </c>
      <c r="D25" t="s">
        <v>121</v>
      </c>
      <c r="E25" t="s">
        <v>75</v>
      </c>
      <c r="F25">
        <v>59.24</v>
      </c>
      <c r="G25">
        <v>57.76</v>
      </c>
      <c r="H25">
        <v>58.72</v>
      </c>
      <c r="I25">
        <v>175.71</v>
      </c>
      <c r="J25">
        <v>50.33</v>
      </c>
      <c r="K25">
        <v>43.67</v>
      </c>
      <c r="L25">
        <v>41.2</v>
      </c>
      <c r="M25">
        <v>135.19999999999999</v>
      </c>
      <c r="N25">
        <v>550311</v>
      </c>
      <c r="O25" t="s">
        <v>71</v>
      </c>
      <c r="P25" t="s">
        <v>72</v>
      </c>
      <c r="Q25" t="s">
        <v>76</v>
      </c>
      <c r="R25" t="s">
        <v>77</v>
      </c>
      <c r="S25">
        <v>37.5</v>
      </c>
      <c r="T25">
        <v>13572</v>
      </c>
      <c r="U25">
        <v>1207</v>
      </c>
      <c r="V25">
        <v>4716</v>
      </c>
      <c r="W25">
        <v>244</v>
      </c>
      <c r="X25">
        <v>8651</v>
      </c>
      <c r="Y25">
        <v>134</v>
      </c>
      <c r="Z25">
        <v>16805</v>
      </c>
      <c r="AA25">
        <v>136</v>
      </c>
      <c r="AB25">
        <v>8921</v>
      </c>
      <c r="AC25">
        <v>86</v>
      </c>
      <c r="AD25">
        <v>11272</v>
      </c>
      <c r="AE25">
        <v>86</v>
      </c>
      <c r="AF25">
        <v>120</v>
      </c>
      <c r="AG25">
        <v>5</v>
      </c>
      <c r="AH25">
        <v>1479</v>
      </c>
      <c r="AI25">
        <v>11</v>
      </c>
      <c r="AJ25">
        <v>82987</v>
      </c>
      <c r="AK25">
        <v>289</v>
      </c>
      <c r="AN25">
        <v>64</v>
      </c>
      <c r="AO25">
        <v>4</v>
      </c>
      <c r="AP25">
        <v>61</v>
      </c>
      <c r="AQ25">
        <v>2</v>
      </c>
      <c r="AR25">
        <v>129</v>
      </c>
      <c r="AS25">
        <v>2</v>
      </c>
      <c r="AX25">
        <v>143.80000000000001</v>
      </c>
      <c r="AY25">
        <v>1.1000000000000001</v>
      </c>
      <c r="AZ25">
        <v>431</v>
      </c>
      <c r="BA25">
        <v>5</v>
      </c>
      <c r="BB25">
        <v>551</v>
      </c>
      <c r="BC25">
        <v>6</v>
      </c>
      <c r="BD25">
        <v>8.6999999999999993</v>
      </c>
      <c r="BE25">
        <v>1.5</v>
      </c>
      <c r="BN25">
        <v>639</v>
      </c>
      <c r="BO25">
        <v>13</v>
      </c>
      <c r="BP25">
        <v>6.5</v>
      </c>
      <c r="BQ25">
        <v>1</v>
      </c>
      <c r="BR25">
        <v>41</v>
      </c>
      <c r="BS25">
        <v>1.3</v>
      </c>
    </row>
    <row r="26" spans="1:71" x14ac:dyDescent="0.3">
      <c r="A26" s="1">
        <v>43867</v>
      </c>
      <c r="B26" s="2">
        <v>0.48905092592592592</v>
      </c>
      <c r="C26" t="s">
        <v>78</v>
      </c>
      <c r="D26" t="s">
        <v>113</v>
      </c>
      <c r="E26" t="s">
        <v>75</v>
      </c>
      <c r="F26">
        <v>59.23</v>
      </c>
      <c r="G26">
        <v>57.78</v>
      </c>
      <c r="H26">
        <v>58.77</v>
      </c>
      <c r="I26">
        <v>175.79</v>
      </c>
      <c r="J26">
        <v>50.39</v>
      </c>
      <c r="K26">
        <v>43.82</v>
      </c>
      <c r="L26">
        <v>41.83</v>
      </c>
      <c r="M26">
        <v>136.04</v>
      </c>
      <c r="N26">
        <v>550311</v>
      </c>
      <c r="O26" t="s">
        <v>71</v>
      </c>
      <c r="P26" t="s">
        <v>72</v>
      </c>
      <c r="Q26" t="s">
        <v>76</v>
      </c>
      <c r="R26" t="s">
        <v>77</v>
      </c>
      <c r="S26">
        <v>5</v>
      </c>
      <c r="T26">
        <v>11435</v>
      </c>
      <c r="U26">
        <v>1201</v>
      </c>
      <c r="V26">
        <v>3431</v>
      </c>
      <c r="W26">
        <v>230</v>
      </c>
      <c r="X26">
        <v>14700</v>
      </c>
      <c r="Y26">
        <v>174</v>
      </c>
      <c r="Z26">
        <v>18959</v>
      </c>
      <c r="AA26">
        <v>149</v>
      </c>
      <c r="AB26">
        <v>10246</v>
      </c>
      <c r="AC26">
        <v>93</v>
      </c>
      <c r="AD26">
        <v>10173</v>
      </c>
      <c r="AE26">
        <v>81</v>
      </c>
      <c r="AF26">
        <v>144</v>
      </c>
      <c r="AG26">
        <v>5</v>
      </c>
      <c r="AH26">
        <v>1933</v>
      </c>
      <c r="AI26">
        <v>14</v>
      </c>
      <c r="AJ26">
        <v>78641</v>
      </c>
      <c r="AK26">
        <v>276</v>
      </c>
      <c r="AN26">
        <v>61</v>
      </c>
      <c r="AO26">
        <v>4</v>
      </c>
      <c r="AP26">
        <v>54</v>
      </c>
      <c r="AQ26">
        <v>2</v>
      </c>
      <c r="AR26">
        <v>140</v>
      </c>
      <c r="AS26">
        <v>2</v>
      </c>
      <c r="AV26">
        <v>1.4</v>
      </c>
      <c r="AW26">
        <v>0.4</v>
      </c>
      <c r="AX26">
        <v>160.80000000000001</v>
      </c>
      <c r="AY26">
        <v>1.2</v>
      </c>
      <c r="AZ26">
        <v>457</v>
      </c>
      <c r="BA26">
        <v>5</v>
      </c>
      <c r="BB26">
        <v>552</v>
      </c>
      <c r="BC26">
        <v>6</v>
      </c>
      <c r="BD26">
        <v>6.1</v>
      </c>
      <c r="BE26">
        <v>1.5</v>
      </c>
      <c r="BJ26">
        <v>9</v>
      </c>
      <c r="BK26">
        <v>3</v>
      </c>
      <c r="BN26">
        <v>759</v>
      </c>
      <c r="BO26">
        <v>14</v>
      </c>
      <c r="BP26">
        <v>7.3</v>
      </c>
      <c r="BQ26">
        <v>1</v>
      </c>
      <c r="BR26">
        <v>43</v>
      </c>
      <c r="BS26">
        <v>1.4</v>
      </c>
    </row>
    <row r="27" spans="1:71" x14ac:dyDescent="0.3">
      <c r="A27" s="1">
        <v>43867</v>
      </c>
      <c r="B27" s="2">
        <v>0.49245370370370373</v>
      </c>
      <c r="C27" t="s">
        <v>80</v>
      </c>
      <c r="D27" t="s">
        <v>114</v>
      </c>
      <c r="E27" t="s">
        <v>75</v>
      </c>
      <c r="F27">
        <v>59.14</v>
      </c>
      <c r="G27">
        <v>57.68</v>
      </c>
      <c r="H27">
        <v>58.64</v>
      </c>
      <c r="I27">
        <v>175.46</v>
      </c>
      <c r="J27">
        <v>49.98</v>
      </c>
      <c r="K27">
        <v>43.19</v>
      </c>
      <c r="L27">
        <v>40.1</v>
      </c>
      <c r="M27">
        <v>133.27000000000001</v>
      </c>
      <c r="N27">
        <v>550311</v>
      </c>
      <c r="O27" t="s">
        <v>71</v>
      </c>
      <c r="P27" t="s">
        <v>72</v>
      </c>
      <c r="Q27" t="s">
        <v>76</v>
      </c>
      <c r="R27" t="s">
        <v>77</v>
      </c>
      <c r="S27">
        <v>12.5</v>
      </c>
      <c r="T27">
        <v>15890</v>
      </c>
      <c r="U27">
        <v>1260</v>
      </c>
      <c r="X27">
        <v>4141</v>
      </c>
      <c r="Y27">
        <v>104</v>
      </c>
      <c r="Z27">
        <v>21840</v>
      </c>
      <c r="AA27">
        <v>169</v>
      </c>
      <c r="AB27">
        <v>7954</v>
      </c>
      <c r="AC27">
        <v>85</v>
      </c>
      <c r="AD27">
        <v>12862</v>
      </c>
      <c r="AE27">
        <v>97</v>
      </c>
      <c r="AF27">
        <v>164</v>
      </c>
      <c r="AG27">
        <v>5</v>
      </c>
      <c r="AH27">
        <v>1892</v>
      </c>
      <c r="AI27">
        <v>14</v>
      </c>
      <c r="AJ27">
        <v>93001</v>
      </c>
      <c r="AK27">
        <v>331</v>
      </c>
      <c r="AN27">
        <v>69</v>
      </c>
      <c r="AO27">
        <v>4</v>
      </c>
      <c r="AP27">
        <v>55</v>
      </c>
      <c r="AQ27">
        <v>2</v>
      </c>
      <c r="AR27">
        <v>148</v>
      </c>
      <c r="AS27">
        <v>2</v>
      </c>
      <c r="AT27">
        <v>3.8</v>
      </c>
      <c r="AU27">
        <v>1.2</v>
      </c>
      <c r="AV27">
        <v>1.7</v>
      </c>
      <c r="AW27">
        <v>0.4</v>
      </c>
      <c r="AX27">
        <v>162.19999999999999</v>
      </c>
      <c r="AY27">
        <v>1.2</v>
      </c>
      <c r="AZ27">
        <v>377</v>
      </c>
      <c r="BA27">
        <v>4</v>
      </c>
      <c r="BB27">
        <v>516</v>
      </c>
      <c r="BC27">
        <v>6</v>
      </c>
      <c r="BD27">
        <v>5.9</v>
      </c>
      <c r="BE27">
        <v>1.3</v>
      </c>
      <c r="BJ27">
        <v>9</v>
      </c>
      <c r="BK27">
        <v>2</v>
      </c>
      <c r="BN27">
        <v>826</v>
      </c>
      <c r="BO27">
        <v>13</v>
      </c>
      <c r="BP27">
        <v>7.1</v>
      </c>
      <c r="BQ27">
        <v>1</v>
      </c>
      <c r="BR27">
        <v>47.2</v>
      </c>
      <c r="BS27">
        <v>1.5</v>
      </c>
    </row>
    <row r="28" spans="1:71" x14ac:dyDescent="0.3">
      <c r="A28" s="1">
        <v>43867</v>
      </c>
      <c r="B28" s="2">
        <v>0.49723379629629627</v>
      </c>
      <c r="C28" t="s">
        <v>81</v>
      </c>
      <c r="D28" t="s">
        <v>115</v>
      </c>
      <c r="E28" t="s">
        <v>75</v>
      </c>
      <c r="F28">
        <v>59.17</v>
      </c>
      <c r="G28">
        <v>57.68</v>
      </c>
      <c r="H28">
        <v>58.91</v>
      </c>
      <c r="I28">
        <v>175.76</v>
      </c>
      <c r="J28">
        <v>50.08</v>
      </c>
      <c r="K28">
        <v>43.65</v>
      </c>
      <c r="L28">
        <v>43.62</v>
      </c>
      <c r="M28">
        <v>137.35</v>
      </c>
      <c r="N28">
        <v>550311</v>
      </c>
      <c r="O28" t="s">
        <v>71</v>
      </c>
      <c r="P28" t="s">
        <v>72</v>
      </c>
      <c r="Q28" t="s">
        <v>76</v>
      </c>
      <c r="R28" t="s">
        <v>77</v>
      </c>
      <c r="S28">
        <v>97.5</v>
      </c>
      <c r="T28">
        <v>8544</v>
      </c>
      <c r="U28">
        <v>1360</v>
      </c>
      <c r="V28">
        <v>1427</v>
      </c>
      <c r="W28">
        <v>197</v>
      </c>
      <c r="X28">
        <v>6867</v>
      </c>
      <c r="Y28">
        <v>116</v>
      </c>
      <c r="Z28">
        <v>26151</v>
      </c>
      <c r="AA28">
        <v>184</v>
      </c>
      <c r="AB28">
        <v>34720</v>
      </c>
      <c r="AC28">
        <v>216</v>
      </c>
      <c r="AD28">
        <v>9123</v>
      </c>
      <c r="AE28">
        <v>71</v>
      </c>
      <c r="AF28">
        <v>78</v>
      </c>
      <c r="AG28">
        <v>4</v>
      </c>
      <c r="AH28">
        <v>1255</v>
      </c>
      <c r="AI28">
        <v>10</v>
      </c>
      <c r="AJ28">
        <v>59913</v>
      </c>
      <c r="AK28">
        <v>210</v>
      </c>
      <c r="AN28">
        <v>47</v>
      </c>
      <c r="AO28">
        <v>3</v>
      </c>
      <c r="AP28">
        <v>41.4</v>
      </c>
      <c r="AQ28">
        <v>1.9</v>
      </c>
      <c r="AR28">
        <v>112.9</v>
      </c>
      <c r="AS28">
        <v>2</v>
      </c>
      <c r="AX28">
        <v>109.9</v>
      </c>
      <c r="AY28">
        <v>1</v>
      </c>
      <c r="AZ28">
        <v>760</v>
      </c>
      <c r="BA28">
        <v>7</v>
      </c>
      <c r="BB28">
        <v>374</v>
      </c>
      <c r="BC28">
        <v>5</v>
      </c>
      <c r="BD28">
        <v>4.5</v>
      </c>
      <c r="BE28">
        <v>1.2</v>
      </c>
      <c r="BN28">
        <v>590</v>
      </c>
      <c r="BO28">
        <v>12</v>
      </c>
      <c r="BP28">
        <v>3.9</v>
      </c>
      <c r="BQ28">
        <v>0.9</v>
      </c>
      <c r="BR28">
        <v>21.9</v>
      </c>
      <c r="BS28">
        <v>1.1000000000000001</v>
      </c>
    </row>
    <row r="29" spans="1:71" x14ac:dyDescent="0.3">
      <c r="A29" s="1">
        <v>43867</v>
      </c>
      <c r="B29" s="2">
        <v>0.50031250000000005</v>
      </c>
      <c r="C29" t="s">
        <v>82</v>
      </c>
      <c r="D29">
        <v>22</v>
      </c>
      <c r="E29" t="s">
        <v>75</v>
      </c>
      <c r="F29">
        <v>59.46</v>
      </c>
      <c r="G29">
        <v>58.3</v>
      </c>
      <c r="H29">
        <v>59.09</v>
      </c>
      <c r="I29">
        <v>176.85</v>
      </c>
      <c r="J29">
        <v>51.41</v>
      </c>
      <c r="K29">
        <v>46.7</v>
      </c>
      <c r="L29">
        <v>45.76</v>
      </c>
      <c r="M29">
        <v>143.87</v>
      </c>
      <c r="N29">
        <v>550311</v>
      </c>
      <c r="O29" t="s">
        <v>71</v>
      </c>
      <c r="P29" t="s">
        <v>72</v>
      </c>
      <c r="Q29" t="s">
        <v>76</v>
      </c>
      <c r="R29" t="s">
        <v>77</v>
      </c>
      <c r="S29">
        <v>87.5</v>
      </c>
      <c r="T29">
        <v>7616</v>
      </c>
      <c r="U29">
        <v>1980</v>
      </c>
      <c r="V29">
        <v>6022</v>
      </c>
      <c r="W29">
        <v>282</v>
      </c>
      <c r="X29">
        <v>7630</v>
      </c>
      <c r="Y29">
        <v>125</v>
      </c>
      <c r="Z29">
        <v>21219</v>
      </c>
      <c r="AA29">
        <v>159</v>
      </c>
      <c r="AB29">
        <v>113506</v>
      </c>
      <c r="AC29">
        <v>633</v>
      </c>
      <c r="AD29">
        <v>8233</v>
      </c>
      <c r="AE29">
        <v>67</v>
      </c>
      <c r="AF29">
        <v>101</v>
      </c>
      <c r="AG29">
        <v>4</v>
      </c>
      <c r="AH29">
        <v>1301</v>
      </c>
      <c r="AI29">
        <v>10</v>
      </c>
      <c r="AJ29">
        <v>56798</v>
      </c>
      <c r="AK29">
        <v>221</v>
      </c>
      <c r="AN29">
        <v>50</v>
      </c>
      <c r="AO29">
        <v>4</v>
      </c>
      <c r="AP29">
        <v>60</v>
      </c>
      <c r="AQ29">
        <v>2</v>
      </c>
      <c r="AR29">
        <v>102</v>
      </c>
      <c r="AS29">
        <v>2</v>
      </c>
      <c r="AV29">
        <v>1.7</v>
      </c>
      <c r="AW29">
        <v>0.4</v>
      </c>
      <c r="AX29">
        <v>102.9</v>
      </c>
      <c r="AY29">
        <v>1.1000000000000001</v>
      </c>
      <c r="AZ29">
        <v>2924</v>
      </c>
      <c r="BA29">
        <v>27</v>
      </c>
      <c r="BB29">
        <v>489</v>
      </c>
      <c r="BC29">
        <v>10</v>
      </c>
      <c r="BD29">
        <v>11.2</v>
      </c>
      <c r="BE29">
        <v>2</v>
      </c>
      <c r="BN29">
        <v>798</v>
      </c>
      <c r="BO29">
        <v>18</v>
      </c>
      <c r="BP29">
        <v>6.6</v>
      </c>
      <c r="BQ29">
        <v>1.1000000000000001</v>
      </c>
      <c r="BR29">
        <v>32.799999999999997</v>
      </c>
      <c r="BS29">
        <v>1.4</v>
      </c>
    </row>
    <row r="30" spans="1:71" ht="15" x14ac:dyDescent="0.3">
      <c r="A30" s="1">
        <v>43866</v>
      </c>
      <c r="B30" s="2">
        <v>0.66086805555555561</v>
      </c>
      <c r="C30" t="s">
        <v>91</v>
      </c>
      <c r="D30" t="s">
        <v>124</v>
      </c>
      <c r="E30" t="s">
        <v>75</v>
      </c>
      <c r="F30">
        <v>59.76</v>
      </c>
      <c r="G30">
        <v>59.61</v>
      </c>
      <c r="H30">
        <v>59.78</v>
      </c>
      <c r="I30">
        <v>179.15</v>
      </c>
      <c r="J30">
        <v>50.28</v>
      </c>
      <c r="K30">
        <v>54.75</v>
      </c>
      <c r="L30">
        <v>56.88</v>
      </c>
      <c r="M30">
        <v>161.91999999999999</v>
      </c>
      <c r="N30">
        <v>550311</v>
      </c>
      <c r="O30" t="s">
        <v>71</v>
      </c>
      <c r="P30" t="s">
        <v>72</v>
      </c>
      <c r="Q30" t="s">
        <v>76</v>
      </c>
      <c r="R30" t="s">
        <v>77</v>
      </c>
      <c r="S30">
        <v>37.5</v>
      </c>
      <c r="V30">
        <v>3997</v>
      </c>
      <c r="W30">
        <v>537</v>
      </c>
      <c r="X30">
        <v>7246</v>
      </c>
      <c r="Y30">
        <v>294</v>
      </c>
      <c r="Z30">
        <v>12693</v>
      </c>
      <c r="AA30">
        <v>288</v>
      </c>
      <c r="AB30">
        <v>7795</v>
      </c>
      <c r="AC30">
        <v>177</v>
      </c>
      <c r="AD30">
        <v>8613</v>
      </c>
      <c r="AE30">
        <v>164</v>
      </c>
      <c r="AF30">
        <v>76</v>
      </c>
      <c r="AG30">
        <v>9</v>
      </c>
      <c r="AH30">
        <v>990</v>
      </c>
      <c r="AI30">
        <v>20</v>
      </c>
      <c r="AJ30">
        <v>60820</v>
      </c>
      <c r="AK30">
        <v>492</v>
      </c>
      <c r="AN30">
        <v>41</v>
      </c>
      <c r="AO30">
        <v>11</v>
      </c>
      <c r="AP30">
        <v>38</v>
      </c>
      <c r="AQ30">
        <v>5</v>
      </c>
      <c r="AR30">
        <v>83</v>
      </c>
      <c r="AS30">
        <v>4</v>
      </c>
      <c r="AX30">
        <v>60.7</v>
      </c>
      <c r="AY30">
        <v>1.6</v>
      </c>
      <c r="AZ30">
        <v>295</v>
      </c>
      <c r="BA30">
        <v>11</v>
      </c>
      <c r="BB30">
        <v>315</v>
      </c>
      <c r="BC30">
        <v>12</v>
      </c>
      <c r="BF30">
        <v>24</v>
      </c>
      <c r="BG30">
        <v>4</v>
      </c>
      <c r="BN30">
        <v>195</v>
      </c>
      <c r="BO30">
        <v>33</v>
      </c>
      <c r="BR30">
        <v>18</v>
      </c>
      <c r="BS30">
        <v>2</v>
      </c>
    </row>
    <row r="32" spans="1:71" ht="15" thickBot="1" x14ac:dyDescent="0.35">
      <c r="Q32" t="s">
        <v>134</v>
      </c>
    </row>
    <row r="33" spans="17:70" ht="15" thickTop="1" x14ac:dyDescent="0.3">
      <c r="Q33" s="31"/>
      <c r="R33" s="31" t="s">
        <v>126</v>
      </c>
      <c r="S33" s="31"/>
      <c r="T33" s="31">
        <f>(MAX(T2:T23)-MIN(T2:T23))</f>
        <v>9388</v>
      </c>
      <c r="U33" s="31"/>
      <c r="V33" s="31">
        <f>(MAX(V2:V23)-MIN(V2:V23))</f>
        <v>10793</v>
      </c>
      <c r="W33" s="31"/>
      <c r="X33" s="31">
        <f>(MAX(X2:X23)-MIN(X2:X23))</f>
        <v>10281</v>
      </c>
      <c r="Y33" s="31"/>
      <c r="Z33" s="31">
        <f>(MAX(Z2:Z23)-MIN(Z2:Z23))</f>
        <v>11127</v>
      </c>
      <c r="AA33" s="31"/>
      <c r="AB33" s="31">
        <f>(MAX(AB2:AB23)-MIN(AB2:AB23))</f>
        <v>105490</v>
      </c>
      <c r="AC33" s="31"/>
      <c r="AD33" s="31">
        <f>(MAX(AD2:AD23)-MIN(AD2:AD23))</f>
        <v>5180</v>
      </c>
      <c r="AE33" s="31"/>
      <c r="AF33" s="31">
        <f>(MAX(AF2:AF23)-MIN(AF2:AF23))</f>
        <v>103</v>
      </c>
      <c r="AG33" s="31"/>
      <c r="AH33" s="31">
        <f>(MAX(AH2:AH23)-MIN(AH2:AH23))</f>
        <v>817</v>
      </c>
      <c r="AI33" s="31"/>
      <c r="AJ33" s="31">
        <f>(MAX(AJ2:AJ23)-MIN(AJ2:AJ23))</f>
        <v>57718</v>
      </c>
      <c r="AK33" s="31"/>
      <c r="AL33" s="31">
        <f>(MAX(AL2:AL23)-MIN(AL2:AL23))</f>
        <v>0</v>
      </c>
      <c r="AM33" s="31"/>
      <c r="AN33" s="31">
        <f>(MAX(AN2:AN23)-MIN(AN2:AN23))</f>
        <v>35</v>
      </c>
      <c r="AO33" s="31"/>
      <c r="AP33" s="31">
        <f>(MAX(AP2:AP23)-MIN(AP2:AP23))</f>
        <v>33.700000000000003</v>
      </c>
      <c r="AQ33" s="31"/>
      <c r="AR33" s="31">
        <f>(MAX(AR2:AR23)-MIN(AR2:AR23))</f>
        <v>72.099999999999994</v>
      </c>
      <c r="AS33" s="31"/>
      <c r="AT33" s="31">
        <f>(MAX(AT2:AT23)-MIN(AT2:AT23))</f>
        <v>3.5</v>
      </c>
      <c r="AU33" s="31"/>
      <c r="AV33" s="31">
        <f>(MAX(AV2:AV23)-MIN(AV2:AV23))</f>
        <v>1.0999999999999999</v>
      </c>
      <c r="AW33" s="31"/>
      <c r="AX33" s="31">
        <f>(MAX(AX2:AX23)-MIN(AX2:AX23))</f>
        <v>85</v>
      </c>
      <c r="AY33" s="31"/>
      <c r="AZ33" s="31">
        <f>(MAX(AZ2:AZ23)-MIN(AZ2:AZ23))</f>
        <v>2094</v>
      </c>
      <c r="BA33" s="31"/>
      <c r="BB33" s="31">
        <f>(MAX(BB2:BB23)-MIN(BB2:BB23))</f>
        <v>311</v>
      </c>
      <c r="BC33" s="31"/>
      <c r="BD33" s="31">
        <f>(MAX(BD2:BD23)-MIN(BD2:BD23))</f>
        <v>6.6</v>
      </c>
      <c r="BE33" s="31"/>
      <c r="BF33" s="31">
        <f>(MAX(BF2:BF23)-MIN(BF2:BF23))</f>
        <v>1.2000000000000002</v>
      </c>
      <c r="BG33" s="31"/>
      <c r="BH33" s="31">
        <f>(MAX(BH2:BH23)-MIN(BH2:BH23))</f>
        <v>0</v>
      </c>
      <c r="BI33" s="31"/>
      <c r="BJ33" s="31">
        <f>(MAX(BJ2:BJ23)-MIN(BJ2:BJ23))</f>
        <v>2</v>
      </c>
      <c r="BK33" s="31"/>
      <c r="BL33" s="31">
        <f>(MAX(BL2:BL23)-MIN(BL2:BL23))</f>
        <v>0</v>
      </c>
      <c r="BM33" s="31"/>
      <c r="BN33" s="31">
        <f>(MAX(BN2:BN23)-MIN(BN2:BN23))</f>
        <v>312</v>
      </c>
      <c r="BO33" s="31"/>
      <c r="BP33" s="31">
        <f>(MAX(BP2:BP23)-MIN(BP2:BP23))</f>
        <v>5.1999999999999993</v>
      </c>
      <c r="BQ33" s="31"/>
      <c r="BR33" s="31">
        <f>(MAX(BR2:BR23)-MIN(BR2:BR23))</f>
        <v>31.400000000000002</v>
      </c>
    </row>
    <row r="34" spans="17:70" x14ac:dyDescent="0.3"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</row>
    <row r="35" spans="17:70" x14ac:dyDescent="0.3">
      <c r="Q35" s="4" t="s">
        <v>135</v>
      </c>
      <c r="R35" s="4" t="s">
        <v>125</v>
      </c>
      <c r="S35" s="4" t="s">
        <v>128</v>
      </c>
      <c r="T35" s="26">
        <f xml:space="preserve"> U19-ABS((T19-T29))</f>
        <v>1945</v>
      </c>
      <c r="U35" s="4"/>
      <c r="V35" s="26">
        <f xml:space="preserve"> W19-ABS((V19-V29))</f>
        <v>34</v>
      </c>
      <c r="W35" s="4"/>
      <c r="X35" s="26">
        <f xml:space="preserve"> Y19-ABS((X19-X29))</f>
        <v>38</v>
      </c>
      <c r="Y35" s="4"/>
      <c r="Z35" s="27">
        <f xml:space="preserve"> AA19-ABS((Z19-Z29))</f>
        <v>-113</v>
      </c>
      <c r="AA35" s="4"/>
      <c r="AB35" s="26">
        <f xml:space="preserve"> AC19-ABS((AB19-AB29))</f>
        <v>559</v>
      </c>
      <c r="AC35" s="4"/>
      <c r="AD35" s="27">
        <f xml:space="preserve"> AE19-ABS((AD19-AD29))</f>
        <v>-82</v>
      </c>
      <c r="AE35" s="4"/>
      <c r="AF35" s="26">
        <f xml:space="preserve"> AG19-ABS((AF19-AF29))</f>
        <v>1</v>
      </c>
      <c r="AG35" s="4"/>
      <c r="AH35" s="26">
        <f xml:space="preserve"> AI19-ABS((AH19-AH29))</f>
        <v>9</v>
      </c>
      <c r="AI35" s="4"/>
      <c r="AJ35" s="28">
        <f xml:space="preserve"> AK19-ABS((AJ19-AJ29))</f>
        <v>-5564</v>
      </c>
      <c r="AK35" s="4"/>
      <c r="AL35" s="29">
        <f xml:space="preserve"> AM19-ABS((AL19-AL29))</f>
        <v>0</v>
      </c>
      <c r="AM35" s="4"/>
      <c r="AN35" s="29">
        <f xml:space="preserve"> AO19-ABS((AN19-AN29))</f>
        <v>4</v>
      </c>
      <c r="AO35" s="4"/>
      <c r="AP35" s="27">
        <f xml:space="preserve"> AQ19-ABS((AP19-AP29))</f>
        <v>-3</v>
      </c>
      <c r="AQ35" s="4"/>
      <c r="AR35" s="28">
        <f xml:space="preserve"> AS19-ABS((AR19-AR29))</f>
        <v>-5.0999999999999943</v>
      </c>
      <c r="AS35" s="4"/>
      <c r="AT35" s="29">
        <f xml:space="preserve"> AU19-ABS((AT19-AT29))</f>
        <v>0</v>
      </c>
      <c r="AU35" s="4"/>
      <c r="AV35" s="29">
        <f xml:space="preserve"> AW19-ABS((AV19-AV29))</f>
        <v>0.20000000000000007</v>
      </c>
      <c r="AW35" s="4"/>
      <c r="AX35" s="28">
        <f xml:space="preserve"> AY19-ABS((AX19-AX29))</f>
        <v>-8.3000000000000114</v>
      </c>
      <c r="AY35" s="4"/>
      <c r="AZ35" s="28">
        <f xml:space="preserve"> BA19-ABS((AZ19-AZ29))</f>
        <v>-293</v>
      </c>
      <c r="BA35" s="4"/>
      <c r="BB35" s="28">
        <f xml:space="preserve"> BC19-ABS((BB19-BB29))</f>
        <v>-27</v>
      </c>
      <c r="BC35" s="4"/>
      <c r="BD35" s="29">
        <f xml:space="preserve"> BE19-ABS((BD19-BD29))</f>
        <v>0.40000000000000102</v>
      </c>
      <c r="BE35" s="4"/>
      <c r="BF35" s="29">
        <f xml:space="preserve"> BG19-ABS((BF19-BF29))</f>
        <v>0</v>
      </c>
      <c r="BG35" s="4"/>
      <c r="BH35" s="29">
        <f xml:space="preserve"> BI19-ABS((BH19-BH29))</f>
        <v>0</v>
      </c>
      <c r="BI35" s="4"/>
      <c r="BJ35" s="29">
        <f xml:space="preserve"> BK19-ABS((BJ19-BJ29))</f>
        <v>0</v>
      </c>
      <c r="BK35" s="4"/>
      <c r="BL35" s="29">
        <f xml:space="preserve"> BM19-ABS((BL19-BL29))</f>
        <v>0</v>
      </c>
      <c r="BM35" s="4"/>
      <c r="BN35" s="27">
        <f xml:space="preserve"> BO19-ABS((BN19-BN29))</f>
        <v>-9</v>
      </c>
      <c r="BO35" s="4"/>
      <c r="BP35" s="28">
        <f xml:space="preserve"> BQ19-ABS((BP19-BP29))</f>
        <v>-1.8999999999999995</v>
      </c>
      <c r="BQ35" s="4"/>
      <c r="BR35" s="28">
        <f xml:space="preserve"> BS19-ABS((BR19-BR29))</f>
        <v>-2.8999999999999959</v>
      </c>
    </row>
    <row r="36" spans="17:70" x14ac:dyDescent="0.3">
      <c r="Q36" s="10"/>
      <c r="R36" s="10" t="s">
        <v>127</v>
      </c>
      <c r="S36" s="10"/>
      <c r="T36" s="22">
        <f>(ABS(T19-T29))/(T33/100)</f>
        <v>0.46868342564976567</v>
      </c>
      <c r="U36" s="10"/>
      <c r="V36" s="22">
        <f t="shared" ref="V36:BR36" si="0">(ABS(V19-V29))/(V33/100)</f>
        <v>2.2792550727323264</v>
      </c>
      <c r="W36" s="10"/>
      <c r="X36" s="22">
        <f t="shared" si="0"/>
        <v>0.84622118470965857</v>
      </c>
      <c r="Y36" s="10"/>
      <c r="Z36" s="22">
        <f t="shared" si="0"/>
        <v>2.4624786555226028</v>
      </c>
      <c r="AA36" s="10"/>
      <c r="AB36" s="22">
        <f t="shared" si="0"/>
        <v>7.2992700729927001E-2</v>
      </c>
      <c r="AC36" s="10"/>
      <c r="AD36" s="22">
        <f t="shared" si="0"/>
        <v>2.8957528957528957</v>
      </c>
      <c r="AE36" s="10"/>
      <c r="AF36" s="22">
        <f t="shared" si="0"/>
        <v>2.912621359223301</v>
      </c>
      <c r="AG36" s="10"/>
      <c r="AH36" s="22">
        <f t="shared" si="0"/>
        <v>0.12239902080783353</v>
      </c>
      <c r="AI36" s="10"/>
      <c r="AJ36" s="23">
        <f t="shared" si="0"/>
        <v>9.9743580858657612</v>
      </c>
      <c r="AK36" s="10"/>
      <c r="AL36" s="24" t="e">
        <f t="shared" si="0"/>
        <v>#DIV/0!</v>
      </c>
      <c r="AM36" s="10"/>
      <c r="AN36" s="24">
        <f t="shared" si="0"/>
        <v>0</v>
      </c>
      <c r="AO36" s="10"/>
      <c r="AP36" s="30">
        <f t="shared" si="0"/>
        <v>14.836795252225519</v>
      </c>
      <c r="AQ36" s="10"/>
      <c r="AR36" s="23">
        <f t="shared" si="0"/>
        <v>9.8474341192787715</v>
      </c>
      <c r="AS36" s="10"/>
      <c r="AT36" s="24">
        <f t="shared" si="0"/>
        <v>0</v>
      </c>
      <c r="AU36" s="10"/>
      <c r="AV36" s="30">
        <f t="shared" si="0"/>
        <v>18.18181818181818</v>
      </c>
      <c r="AW36" s="10"/>
      <c r="AX36" s="23">
        <f t="shared" si="0"/>
        <v>10.94117647058825</v>
      </c>
      <c r="AY36" s="10"/>
      <c r="AZ36" s="30">
        <f t="shared" si="0"/>
        <v>15.090735434574976</v>
      </c>
      <c r="BA36" s="10"/>
      <c r="BB36" s="23">
        <f t="shared" si="0"/>
        <v>11.254019292604502</v>
      </c>
      <c r="BC36" s="10"/>
      <c r="BD36" s="30">
        <f t="shared" si="0"/>
        <v>19.696969696969681</v>
      </c>
      <c r="BE36" s="10"/>
      <c r="BF36" s="10">
        <f t="shared" si="0"/>
        <v>0</v>
      </c>
      <c r="BG36" s="10"/>
      <c r="BH36" s="10" t="e">
        <f t="shared" si="0"/>
        <v>#DIV/0!</v>
      </c>
      <c r="BI36" s="10"/>
      <c r="BJ36" s="10">
        <f t="shared" si="0"/>
        <v>0</v>
      </c>
      <c r="BK36" s="10"/>
      <c r="BL36" s="10" t="e">
        <f t="shared" si="0"/>
        <v>#DIV/0!</v>
      </c>
      <c r="BM36" s="10"/>
      <c r="BN36" s="23">
        <f t="shared" si="0"/>
        <v>8.0128205128205128</v>
      </c>
      <c r="BO36" s="10"/>
      <c r="BP36" s="21">
        <f t="shared" si="0"/>
        <v>55.769230769230766</v>
      </c>
      <c r="BQ36" s="10"/>
      <c r="BR36" s="23">
        <f t="shared" si="0"/>
        <v>13.375796178343935</v>
      </c>
    </row>
    <row r="37" spans="17:70" x14ac:dyDescent="0.3"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</row>
    <row r="38" spans="17:70" x14ac:dyDescent="0.3">
      <c r="Q38" s="4" t="s">
        <v>133</v>
      </c>
      <c r="R38" s="4" t="s">
        <v>129</v>
      </c>
      <c r="S38" s="4">
        <v>2</v>
      </c>
      <c r="T38" s="4">
        <f>(T2-T26)</f>
        <v>3296</v>
      </c>
      <c r="U38" s="4"/>
      <c r="V38" s="4">
        <f>(V2-V26)</f>
        <v>85</v>
      </c>
      <c r="W38" s="4"/>
      <c r="X38" s="4">
        <f>(X2-X26)</f>
        <v>-178</v>
      </c>
      <c r="Y38" s="4"/>
      <c r="Z38" s="4">
        <f>(Z2-Z26)</f>
        <v>604</v>
      </c>
      <c r="AA38" s="4"/>
      <c r="AB38" s="4">
        <f>(AB2-AB26)</f>
        <v>-190</v>
      </c>
      <c r="AC38" s="4"/>
      <c r="AD38" s="4">
        <f>(AD2-AD26)</f>
        <v>303</v>
      </c>
      <c r="AE38" s="4"/>
      <c r="AF38" s="4">
        <f>(AF2-AF26)</f>
        <v>3</v>
      </c>
      <c r="AG38" s="4"/>
      <c r="AH38" s="4">
        <f>(AH2-AH26)</f>
        <v>42</v>
      </c>
      <c r="AI38" s="4"/>
      <c r="AJ38" s="4">
        <f>(AJ2-AJ26)</f>
        <v>2266</v>
      </c>
      <c r="AK38" s="4"/>
      <c r="AL38" s="4">
        <f>(AL2-AL26)</f>
        <v>0</v>
      </c>
      <c r="AM38" s="4"/>
      <c r="AN38" s="4">
        <f>(AN2-AN26)</f>
        <v>-8</v>
      </c>
      <c r="AO38" s="4"/>
      <c r="AP38" s="4">
        <f>(AP2-AP26)</f>
        <v>-4</v>
      </c>
      <c r="AQ38" s="4"/>
      <c r="AR38" s="4">
        <f>(AR2-AR26)</f>
        <v>1</v>
      </c>
      <c r="AS38" s="4"/>
      <c r="AT38" s="4">
        <f>(AT2-AT26)</f>
        <v>0</v>
      </c>
      <c r="AU38" s="4"/>
      <c r="AV38" s="4">
        <f>(AV2-AV26)</f>
        <v>0.40000000000000013</v>
      </c>
      <c r="AW38" s="4"/>
      <c r="AX38" s="4">
        <f>(AX2-AX26)</f>
        <v>1.0999999999999943</v>
      </c>
      <c r="AY38" s="4"/>
      <c r="AZ38" s="4">
        <f>(AZ2-AZ26)</f>
        <v>101</v>
      </c>
      <c r="BA38" s="4"/>
      <c r="BB38" s="4">
        <f>(BB2-BB26)</f>
        <v>85</v>
      </c>
      <c r="BC38" s="4"/>
      <c r="BD38" s="4">
        <f>(BD2-BD26)</f>
        <v>2</v>
      </c>
      <c r="BE38" s="4"/>
      <c r="BF38" s="4">
        <f>(BF2-BF26)</f>
        <v>0</v>
      </c>
      <c r="BG38" s="4"/>
      <c r="BH38" s="4">
        <f>(BH2-BH26)</f>
        <v>0</v>
      </c>
      <c r="BI38" s="4"/>
      <c r="BJ38" s="4">
        <f>(BJ2-BJ26)</f>
        <v>-9</v>
      </c>
      <c r="BK38" s="4"/>
      <c r="BL38" s="4">
        <f>(BL2-BL26)</f>
        <v>0</v>
      </c>
      <c r="BM38" s="4"/>
      <c r="BN38" s="4">
        <f>(BN2-BN26)</f>
        <v>-55</v>
      </c>
      <c r="BO38" s="4"/>
      <c r="BP38" s="4">
        <f>(BP2-BP26)</f>
        <v>-2.2999999999999998</v>
      </c>
      <c r="BQ38" s="4"/>
      <c r="BR38" s="4">
        <f>(BR2-BR26)</f>
        <v>3</v>
      </c>
    </row>
    <row r="39" spans="17:70" x14ac:dyDescent="0.3">
      <c r="Q39" s="7"/>
      <c r="R39" s="7"/>
      <c r="S39" s="7">
        <v>3</v>
      </c>
      <c r="T39" s="7">
        <f>(T3-T27)</f>
        <v>1158</v>
      </c>
      <c r="U39" s="7"/>
      <c r="V39" s="7">
        <f>(V3-V27)</f>
        <v>0</v>
      </c>
      <c r="W39" s="7"/>
      <c r="X39" s="7">
        <f>(X3-X27)</f>
        <v>165</v>
      </c>
      <c r="Y39" s="7"/>
      <c r="Z39" s="7">
        <f>(Z3-Z27)</f>
        <v>962</v>
      </c>
      <c r="AA39" s="7"/>
      <c r="AB39" s="7">
        <f>(AB3-AB27)</f>
        <v>167</v>
      </c>
      <c r="AC39" s="7"/>
      <c r="AD39" s="7">
        <f>(AD3-AD27)</f>
        <v>493</v>
      </c>
      <c r="AE39" s="7"/>
      <c r="AF39" s="7">
        <f>(AF3-AF27)</f>
        <v>7</v>
      </c>
      <c r="AG39" s="7"/>
      <c r="AH39" s="7">
        <f>(AH3-AH27)</f>
        <v>78</v>
      </c>
      <c r="AI39" s="7"/>
      <c r="AJ39" s="7">
        <f>(AJ3-AJ27)</f>
        <v>15758</v>
      </c>
      <c r="AK39" s="7"/>
      <c r="AL39" s="7">
        <f>(AL3-AL27)</f>
        <v>0</v>
      </c>
      <c r="AM39" s="7"/>
      <c r="AN39" s="7">
        <f>(AN3-AN27)</f>
        <v>-1</v>
      </c>
      <c r="AO39" s="7"/>
      <c r="AP39" s="7">
        <f>(AP3-AP27)</f>
        <v>6</v>
      </c>
      <c r="AQ39" s="7"/>
      <c r="AR39" s="7">
        <f>(AR3-AR27)</f>
        <v>19</v>
      </c>
      <c r="AS39" s="7"/>
      <c r="AT39" s="7">
        <f>(AT3-AT27)</f>
        <v>1.7000000000000002</v>
      </c>
      <c r="AU39" s="7"/>
      <c r="AV39" s="7">
        <f>(AV3-AV27)</f>
        <v>-0.30000000000000004</v>
      </c>
      <c r="AW39" s="7"/>
      <c r="AX39" s="7">
        <f>(AX3-AX27)</f>
        <v>16.400000000000006</v>
      </c>
      <c r="AY39" s="7"/>
      <c r="AZ39" s="7">
        <f>(AZ3-AZ27)</f>
        <v>231</v>
      </c>
      <c r="BA39" s="7"/>
      <c r="BB39" s="7">
        <f>(BB3-BB27)</f>
        <v>243</v>
      </c>
      <c r="BC39" s="7"/>
      <c r="BD39" s="7">
        <f>(BD3-BD27)</f>
        <v>-5.9</v>
      </c>
      <c r="BE39" s="7"/>
      <c r="BF39" s="7">
        <f>(BF3-BF27)</f>
        <v>0</v>
      </c>
      <c r="BG39" s="7"/>
      <c r="BH39" s="7">
        <f>(BH3-BH27)</f>
        <v>0</v>
      </c>
      <c r="BI39" s="7"/>
      <c r="BJ39" s="7">
        <f>(BJ3-BJ27)</f>
        <v>-9</v>
      </c>
      <c r="BK39" s="7"/>
      <c r="BL39" s="7">
        <f>(BL3-BL27)</f>
        <v>0</v>
      </c>
      <c r="BM39" s="7"/>
      <c r="BN39" s="7">
        <f>(BN3-BN27)</f>
        <v>-151</v>
      </c>
      <c r="BO39" s="7"/>
      <c r="BP39" s="7">
        <f>(BP3-BP27)</f>
        <v>1</v>
      </c>
      <c r="BQ39" s="7"/>
      <c r="BR39" s="7">
        <f>(BR3-BR27)</f>
        <v>3.2999999999999972</v>
      </c>
    </row>
    <row r="40" spans="17:70" x14ac:dyDescent="0.3">
      <c r="Q40" s="7"/>
      <c r="R40" s="7"/>
      <c r="S40" s="7">
        <v>24</v>
      </c>
      <c r="T40" s="7">
        <f>(T21-T28)</f>
        <v>1687</v>
      </c>
      <c r="U40" s="7"/>
      <c r="V40" s="7">
        <f>(V21-V28)</f>
        <v>169</v>
      </c>
      <c r="W40" s="7"/>
      <c r="X40" s="7">
        <f>(X21-X28)</f>
        <v>128</v>
      </c>
      <c r="Y40" s="7"/>
      <c r="Z40" s="7">
        <f>(Z21-Z28)</f>
        <v>939</v>
      </c>
      <c r="AA40" s="7"/>
      <c r="AB40" s="7">
        <f>(AB21-AB28)</f>
        <v>-407</v>
      </c>
      <c r="AC40" s="7"/>
      <c r="AD40" s="7">
        <f>(AD21-AD28)</f>
        <v>152</v>
      </c>
      <c r="AE40" s="7"/>
      <c r="AF40" s="7">
        <f>(AF21-AF28)</f>
        <v>-10</v>
      </c>
      <c r="AG40" s="7"/>
      <c r="AH40" s="7">
        <f>(AH21-AH28)</f>
        <v>12</v>
      </c>
      <c r="AI40" s="7"/>
      <c r="AJ40" s="7">
        <f>(AJ21-AJ28)</f>
        <v>6758</v>
      </c>
      <c r="AK40" s="7"/>
      <c r="AL40" s="7">
        <f>(AL21-AL28)</f>
        <v>0</v>
      </c>
      <c r="AM40" s="7"/>
      <c r="AN40" s="7">
        <f>(AN21-AN28)</f>
        <v>-2</v>
      </c>
      <c r="AO40" s="7"/>
      <c r="AP40" s="7">
        <f>(AP21-AP28)</f>
        <v>-1.1000000000000014</v>
      </c>
      <c r="AQ40" s="7"/>
      <c r="AR40" s="7">
        <f>(AR21-AR28)</f>
        <v>7.0999999999999943</v>
      </c>
      <c r="AS40" s="7"/>
      <c r="AT40" s="7">
        <f>(AT21-AT28)</f>
        <v>0</v>
      </c>
      <c r="AU40" s="7"/>
      <c r="AV40" s="7">
        <f>(AV21-AV28)</f>
        <v>0</v>
      </c>
      <c r="AW40" s="7"/>
      <c r="AX40" s="7">
        <f>(AX21-AX28)</f>
        <v>8.6999999999999886</v>
      </c>
      <c r="AY40" s="7"/>
      <c r="AZ40" s="7">
        <f>(AZ21-AZ28)</f>
        <v>360</v>
      </c>
      <c r="BA40" s="7"/>
      <c r="BB40" s="7">
        <f>(BB21-BB28)</f>
        <v>148</v>
      </c>
      <c r="BC40" s="7"/>
      <c r="BD40" s="7">
        <f>(BD21-BD28)</f>
        <v>-4.5</v>
      </c>
      <c r="BE40" s="7"/>
      <c r="BF40" s="7">
        <f>(BF21-BF28)</f>
        <v>0</v>
      </c>
      <c r="BG40" s="7"/>
      <c r="BH40" s="7">
        <f>(BH21-BH28)</f>
        <v>0</v>
      </c>
      <c r="BI40" s="7"/>
      <c r="BJ40" s="7">
        <f>(BJ21-BJ28)</f>
        <v>0</v>
      </c>
      <c r="BK40" s="7"/>
      <c r="BL40" s="7">
        <f>(BL21-BL28)</f>
        <v>0</v>
      </c>
      <c r="BM40" s="7"/>
      <c r="BN40" s="7">
        <f>(BN21-BN28)</f>
        <v>-79</v>
      </c>
      <c r="BO40" s="7"/>
      <c r="BP40" s="7">
        <f>(BP21-BP28)</f>
        <v>-0.19999999999999973</v>
      </c>
      <c r="BQ40" s="7"/>
      <c r="BR40" s="7">
        <f>(BR21-BR28)</f>
        <v>-1.0999999999999979</v>
      </c>
    </row>
    <row r="41" spans="17:70" x14ac:dyDescent="0.3">
      <c r="Q41" s="7"/>
      <c r="R41" s="7" t="s">
        <v>131</v>
      </c>
      <c r="S41" s="7"/>
      <c r="T41" s="7">
        <f>(ABS(T2-T26)+ABS(T3-T27)+ABS(T21-T28))/3</f>
        <v>2047</v>
      </c>
      <c r="U41" s="7"/>
      <c r="V41" s="7">
        <f>(ABS(V2-V26)+ABS(V3-V27)+ABS(V21-V28))/3</f>
        <v>84.666666666666671</v>
      </c>
      <c r="W41" s="7"/>
      <c r="X41" s="7">
        <f>(ABS(X2-X26)+ABS(X3-X27)+ABS(X21-X28))/3</f>
        <v>157</v>
      </c>
      <c r="Y41" s="7"/>
      <c r="Z41" s="7">
        <f>(ABS(Z2-Z26)+ABS(Z3-Z27)+ABS(Z21-Z28))/3</f>
        <v>835</v>
      </c>
      <c r="AA41" s="7"/>
      <c r="AB41" s="7">
        <f>(ABS(AB2-AB26)+ABS(AB3-AB27)+ABS(AB21-AB28))/3</f>
        <v>254.66666666666666</v>
      </c>
      <c r="AC41" s="7"/>
      <c r="AD41" s="7">
        <f>(ABS(AD2-AD26)+ABS(AD3-AD27)+ABS(AD21-AD28))/3</f>
        <v>316</v>
      </c>
      <c r="AE41" s="7"/>
      <c r="AF41" s="7">
        <f>(ABS(AF2-AF26)+ABS(AF3-AF27)+ABS(AF21-AF28))/3</f>
        <v>6.666666666666667</v>
      </c>
      <c r="AG41" s="7"/>
      <c r="AH41" s="7">
        <f>(ABS(AH2-AH26)+ABS(AH3-AH27)+ABS(AH21-AH28))/3</f>
        <v>44</v>
      </c>
      <c r="AI41" s="7"/>
      <c r="AJ41" s="7">
        <f>(ABS(AJ2-AJ26)+ABS(AJ3-AJ27)+ABS(AJ21-AJ28))/3</f>
        <v>8260.6666666666661</v>
      </c>
      <c r="AK41" s="7"/>
      <c r="AL41" s="7">
        <f>(ABS(AL2-AL26)+ABS(AL3-AL27)+ABS(AL21-AL28))/3</f>
        <v>0</v>
      </c>
      <c r="AM41" s="7"/>
      <c r="AN41" s="7">
        <f>(ABS(AN2-AN26)+ABS(AN3-AN27)+ABS(AN21-AN28))/3</f>
        <v>3.6666666666666665</v>
      </c>
      <c r="AO41" s="7"/>
      <c r="AP41" s="7">
        <f>(ABS(AP2-AP26)+ABS(AP3-AP27)+ABS(AP21-AP28))/3</f>
        <v>3.7000000000000006</v>
      </c>
      <c r="AQ41" s="7"/>
      <c r="AR41" s="7">
        <f>(ABS(AR2-AR26)+ABS(AR3-AR27)+ABS(AR21-AR28))/3</f>
        <v>9.0333333333333314</v>
      </c>
      <c r="AS41" s="7"/>
      <c r="AT41" s="7">
        <f>(ABS(AT2-AT26)+ABS(AT3-AT27)+ABS(AT21-AT28))/3</f>
        <v>0.56666666666666676</v>
      </c>
      <c r="AU41" s="7"/>
      <c r="AV41" s="7">
        <f>(ABS(AV2-AV26)+ABS(AV3-AV27)+ABS(AV21-AV28))/3</f>
        <v>0.23333333333333339</v>
      </c>
      <c r="AW41" s="7"/>
      <c r="AX41" s="7">
        <f>(ABS(AX2-AX26)+ABS(AX3-AX27)+ABS(AX21-AX28))/3</f>
        <v>8.733333333333329</v>
      </c>
      <c r="AY41" s="7"/>
      <c r="AZ41" s="7">
        <f>(ABS(AZ2-AZ26)+ABS(AZ3-AZ27)+ABS(AZ21-AZ28))/3</f>
        <v>230.66666666666666</v>
      </c>
      <c r="BA41" s="7"/>
      <c r="BB41" s="7">
        <f>(ABS(BB2-BB26)+ABS(BB3-BB27)+ABS(BB21-BB28))/3</f>
        <v>158.66666666666666</v>
      </c>
      <c r="BC41" s="7"/>
      <c r="BD41" s="7">
        <f>(ABS(BD2-BD26)+ABS(BD3-BD27)+ABS(BD21-BD28))/3</f>
        <v>4.1333333333333337</v>
      </c>
      <c r="BE41" s="7"/>
      <c r="BF41" s="7">
        <f>(ABS(BF2-BF26)+ABS(BF3-BF27)+ABS(BF21-BF28))/3</f>
        <v>0</v>
      </c>
      <c r="BG41" s="7"/>
      <c r="BH41" s="7">
        <f>(ABS(BH2-BH26)+ABS(BH3-BH27)+ABS(BH21-BH28))/3</f>
        <v>0</v>
      </c>
      <c r="BI41" s="7"/>
      <c r="BJ41" s="7">
        <f>(ABS(BJ2-BJ26)+ABS(BJ3-BJ27)+ABS(BJ21-BJ28))/3</f>
        <v>6</v>
      </c>
      <c r="BK41" s="7"/>
      <c r="BL41" s="7">
        <f>(ABS(BL2-BL26)+ABS(BL3-BL27)+ABS(BL21-BL28))/3</f>
        <v>0</v>
      </c>
      <c r="BM41" s="7"/>
      <c r="BN41" s="7">
        <f>(ABS(BN2-BN26)+ABS(BN3-BN27)+ABS(BN21-BN28))/3</f>
        <v>95</v>
      </c>
      <c r="BO41" s="7"/>
      <c r="BP41" s="7">
        <f>(ABS(BP2-BP26)+ABS(BP3-BP27)+ABS(BP21-BP28))/3</f>
        <v>1.1666666666666665</v>
      </c>
      <c r="BQ41" s="7"/>
      <c r="BR41" s="7">
        <f>(ABS(BR2-BR26)+ABS(BR3-BR27)+ABS(BR21-BR28))/3</f>
        <v>2.466666666666665</v>
      </c>
    </row>
    <row r="42" spans="17:70" x14ac:dyDescent="0.3"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</row>
    <row r="43" spans="17:70" x14ac:dyDescent="0.3"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</row>
    <row r="44" spans="17:70" x14ac:dyDescent="0.3">
      <c r="Q44" s="7"/>
      <c r="R44" s="7" t="s">
        <v>129</v>
      </c>
      <c r="S44" s="7">
        <v>2</v>
      </c>
      <c r="T44" s="17">
        <f>(ABS(T38))/(T33/100)</f>
        <v>35.108649339582449</v>
      </c>
      <c r="U44" s="7"/>
      <c r="V44" s="18">
        <f>(ABS(V38))/(V33/100)</f>
        <v>0.7875474844806819</v>
      </c>
      <c r="W44" s="7"/>
      <c r="X44" s="18">
        <f>(ABS(X38))/(X33/100)</f>
        <v>1.7313490905553934</v>
      </c>
      <c r="Y44" s="7"/>
      <c r="Z44" s="18">
        <f>(ABS(Z38))/(Z33/100)</f>
        <v>5.4282376202031095</v>
      </c>
      <c r="AA44" s="7"/>
      <c r="AB44" s="18">
        <f>(ABS(AB38))/(AB33/100)</f>
        <v>0.18011185894397572</v>
      </c>
      <c r="AC44" s="7"/>
      <c r="AD44" s="18">
        <f>(ABS(AD38))/(AD33/100)</f>
        <v>5.8494208494208495</v>
      </c>
      <c r="AE44" s="7"/>
      <c r="AF44" s="18">
        <f>(ABS(AF38))/(AF33/100)</f>
        <v>2.912621359223301</v>
      </c>
      <c r="AG44" s="7"/>
      <c r="AH44" s="18">
        <f>(ABS(AH38))/(AH33/100)</f>
        <v>5.1407588739290082</v>
      </c>
      <c r="AI44" s="7"/>
      <c r="AJ44" s="19">
        <f>(ABS(AJ38))/(AJ33/100)</f>
        <v>3.9259849613638731</v>
      </c>
      <c r="AK44" s="7"/>
      <c r="AL44" s="19" t="e">
        <f>(ABS(AL38))/(AL33/100)</f>
        <v>#DIV/0!</v>
      </c>
      <c r="AM44" s="7"/>
      <c r="AN44" s="17">
        <f>(ABS(AN38))/(AN33/100)</f>
        <v>22.857142857142858</v>
      </c>
      <c r="AO44" s="7"/>
      <c r="AP44" s="20">
        <f>(ABS(AP38))/(AP33/100)</f>
        <v>11.869436201780415</v>
      </c>
      <c r="AQ44" s="7"/>
      <c r="AR44" s="19">
        <f>(ABS(AR38))/(AR33/100)</f>
        <v>1.3869625520110958</v>
      </c>
      <c r="AS44" s="7"/>
      <c r="AT44" s="18">
        <f>(ABS(AT38))/(AT33/100)</f>
        <v>0</v>
      </c>
      <c r="AU44" s="7"/>
      <c r="AV44" s="17">
        <f>(ABS(AV38))/(AV33/100)</f>
        <v>36.363636363636381</v>
      </c>
      <c r="AW44" s="7"/>
      <c r="AX44" s="18">
        <f>(ABS(AX38))/(AX33/100)</f>
        <v>1.2941176470588169</v>
      </c>
      <c r="AY44" s="7"/>
      <c r="AZ44" s="18">
        <f>(ABS(AZ38))/(AZ33/100)</f>
        <v>4.8233046800382038</v>
      </c>
      <c r="BA44" s="7"/>
      <c r="BB44" s="17">
        <f>(ABS(BB38))/(BB33/100)</f>
        <v>27.331189710610932</v>
      </c>
      <c r="BC44" s="7"/>
      <c r="BD44" s="17">
        <f>(ABS(BD38))/(BD33/100)</f>
        <v>30.303030303030301</v>
      </c>
      <c r="BE44" s="7"/>
      <c r="BF44" s="18">
        <f>(ABS(BF38))/(BF33/100)</f>
        <v>0</v>
      </c>
      <c r="BG44" s="7"/>
      <c r="BH44" s="7" t="e">
        <f>(ABS(BH38))/(BH33/100)</f>
        <v>#DIV/0!</v>
      </c>
      <c r="BI44" s="7"/>
      <c r="BJ44" s="17">
        <f>(ABS(BJ38))/(BJ33/100)</f>
        <v>450</v>
      </c>
      <c r="BK44" s="7"/>
      <c r="BL44" s="7" t="e">
        <f>(ABS(BL38))/(BL33/100)</f>
        <v>#DIV/0!</v>
      </c>
      <c r="BM44" s="7"/>
      <c r="BN44" s="20">
        <f>(ABS(BN38))/(BN33/100)</f>
        <v>17.628205128205128</v>
      </c>
      <c r="BO44" s="7"/>
      <c r="BP44" s="17">
        <f>(ABS(BP38))/(BP33/100)</f>
        <v>44.230769230769234</v>
      </c>
      <c r="BQ44" s="7"/>
      <c r="BR44" s="19">
        <f>(ABS(BR38))/(BR33/100)</f>
        <v>9.5541401273885356</v>
      </c>
    </row>
    <row r="45" spans="17:70" x14ac:dyDescent="0.3">
      <c r="Q45" s="7"/>
      <c r="R45" s="7" t="s">
        <v>127</v>
      </c>
      <c r="S45" s="7">
        <v>3</v>
      </c>
      <c r="T45" s="20">
        <f>(ABS(T39))/(T33/100)</f>
        <v>12.334895611418833</v>
      </c>
      <c r="U45" s="7"/>
      <c r="V45" s="18">
        <f>(ABS(V39))/(V33/100)</f>
        <v>0</v>
      </c>
      <c r="W45" s="7"/>
      <c r="X45" s="18">
        <f>(ABS(X39))/(X33/100)</f>
        <v>1.6049022468631455</v>
      </c>
      <c r="Y45" s="7"/>
      <c r="Z45" s="18">
        <f>(ABS(Z39))/(Z33/100)</f>
        <v>8.6456367394625691</v>
      </c>
      <c r="AA45" s="7"/>
      <c r="AB45" s="18">
        <f>(ABS(AB39))/(AB33/100)</f>
        <v>0.1583088444402313</v>
      </c>
      <c r="AC45" s="7"/>
      <c r="AD45" s="18">
        <f>(ABS(AD39))/(AD33/100)</f>
        <v>9.5173745173745186</v>
      </c>
      <c r="AE45" s="7"/>
      <c r="AF45" s="18">
        <f>(ABS(AF39))/(AF33/100)</f>
        <v>6.7961165048543686</v>
      </c>
      <c r="AG45" s="7"/>
      <c r="AH45" s="18">
        <f>(ABS(AH39))/(AH33/100)</f>
        <v>9.5471236230110161</v>
      </c>
      <c r="AI45" s="7"/>
      <c r="AJ45" s="17">
        <f>(ABS(AJ39))/(AJ33/100)</f>
        <v>27.301708305901109</v>
      </c>
      <c r="AK45" s="7"/>
      <c r="AL45" s="19" t="e">
        <f>(ABS(AL39))/(AL33/100)</f>
        <v>#DIV/0!</v>
      </c>
      <c r="AM45" s="7"/>
      <c r="AN45" s="19">
        <f>(ABS(AN39))/(AN33/100)</f>
        <v>2.8571428571428572</v>
      </c>
      <c r="AO45" s="7"/>
      <c r="AP45" s="20">
        <f>(ABS(AP39))/(AP33/100)</f>
        <v>17.804154302670621</v>
      </c>
      <c r="AQ45" s="7"/>
      <c r="AR45" s="17">
        <f>(ABS(AR39))/(AR33/100)</f>
        <v>26.352288488210821</v>
      </c>
      <c r="AS45" s="7"/>
      <c r="AT45" s="17">
        <f>(ABS(AT39))/(AT33/100)</f>
        <v>48.571428571428569</v>
      </c>
      <c r="AU45" s="7"/>
      <c r="AV45" s="17">
        <f>(ABS(AV39))/(AV33/100)</f>
        <v>27.272727272727277</v>
      </c>
      <c r="AW45" s="7"/>
      <c r="AX45" s="20">
        <f>(ABS(AX39))/(AX33/100)</f>
        <v>19.29411764705883</v>
      </c>
      <c r="AY45" s="7"/>
      <c r="AZ45" s="20">
        <f>(ABS(AZ39))/(AZ33/100)</f>
        <v>11.031518624641834</v>
      </c>
      <c r="BA45" s="7"/>
      <c r="BB45" s="17">
        <f>(ABS(BB39))/(BB33/100)</f>
        <v>78.135048231511263</v>
      </c>
      <c r="BC45" s="7"/>
      <c r="BD45" s="17">
        <f>(ABS(BD39))/(BD33/100)</f>
        <v>89.393939393939391</v>
      </c>
      <c r="BE45" s="7"/>
      <c r="BF45" s="18">
        <f>(ABS(BF39))/(BF33/100)</f>
        <v>0</v>
      </c>
      <c r="BG45" s="7"/>
      <c r="BH45" s="7" t="e">
        <f>(ABS(BH39))/(BH33/100)</f>
        <v>#DIV/0!</v>
      </c>
      <c r="BI45" s="7"/>
      <c r="BJ45" s="17">
        <f>(ABS(BJ39))/(BJ33/100)</f>
        <v>450</v>
      </c>
      <c r="BK45" s="7"/>
      <c r="BL45" s="7" t="e">
        <f>(ABS(BL39))/(BL33/100)</f>
        <v>#DIV/0!</v>
      </c>
      <c r="BM45" s="7"/>
      <c r="BN45" s="17">
        <f>(ABS(BN39))/(BN33/100)</f>
        <v>48.397435897435898</v>
      </c>
      <c r="BO45" s="7"/>
      <c r="BP45" s="20">
        <f>(ABS(BP39))/(BP33/100)</f>
        <v>19.230769230769234</v>
      </c>
      <c r="BQ45" s="7"/>
      <c r="BR45" s="20">
        <f>(ABS(BR39))/(BR33/100)</f>
        <v>10.50955414012738</v>
      </c>
    </row>
    <row r="46" spans="17:70" x14ac:dyDescent="0.3">
      <c r="Q46" s="7"/>
      <c r="R46" s="7"/>
      <c r="S46" s="7">
        <v>24</v>
      </c>
      <c r="T46" s="20">
        <f>(ABS(T40))/(T33/100)</f>
        <v>17.969748615253515</v>
      </c>
      <c r="U46" s="7"/>
      <c r="V46" s="18">
        <f>(ABS(V40))/(V33/100)</f>
        <v>1.5658297044380616</v>
      </c>
      <c r="W46" s="7"/>
      <c r="X46" s="18">
        <f>(ABS(X40))/(X33/100)</f>
        <v>1.2450150763544403</v>
      </c>
      <c r="Y46" s="7"/>
      <c r="Z46" s="18">
        <f>(ABS(Z40))/(Z33/100)</f>
        <v>8.438932326772715</v>
      </c>
      <c r="AA46" s="7"/>
      <c r="AB46" s="18">
        <f>(ABS(AB40))/(AB33/100)</f>
        <v>0.38581856100104273</v>
      </c>
      <c r="AC46" s="7"/>
      <c r="AD46" s="18">
        <f>(ABS(AD40))/(AD33/100)</f>
        <v>2.9343629343629347</v>
      </c>
      <c r="AE46" s="7"/>
      <c r="AF46" s="18">
        <f>(ABS(AF40))/(AF33/100)</f>
        <v>9.7087378640776691</v>
      </c>
      <c r="AG46" s="7"/>
      <c r="AH46" s="18">
        <f>(ABS(AH40))/(AH33/100)</f>
        <v>1.4687882496940026</v>
      </c>
      <c r="AI46" s="7"/>
      <c r="AJ46" s="20">
        <f>(ABS(AJ40))/(AJ33/100)</f>
        <v>11.708652413458541</v>
      </c>
      <c r="AK46" s="7"/>
      <c r="AL46" s="19" t="e">
        <f>(ABS(AL40))/(AL33/100)</f>
        <v>#DIV/0!</v>
      </c>
      <c r="AM46" s="7"/>
      <c r="AN46" s="19">
        <f>(ABS(AN40))/(AN33/100)</f>
        <v>5.7142857142857144</v>
      </c>
      <c r="AO46" s="7"/>
      <c r="AP46" s="19">
        <f>(ABS(AP40))/(AP33/100)</f>
        <v>3.2640949554896181</v>
      </c>
      <c r="AQ46" s="7"/>
      <c r="AR46" s="19">
        <f>(ABS(AR40))/(AR33/100)</f>
        <v>9.8474341192787715</v>
      </c>
      <c r="AS46" s="7"/>
      <c r="AT46" s="18">
        <f>(ABS(AT40))/(AT33/100)</f>
        <v>0</v>
      </c>
      <c r="AU46" s="7"/>
      <c r="AV46" s="18">
        <f>(ABS(AV40))/(AV33/100)</f>
        <v>0</v>
      </c>
      <c r="AW46" s="7"/>
      <c r="AX46" s="20">
        <f>(ABS(AX40))/(AX33/100)</f>
        <v>10.235294117647046</v>
      </c>
      <c r="AY46" s="7"/>
      <c r="AZ46" s="20">
        <f>(ABS(AZ40))/(AZ33/100)</f>
        <v>17.191977077363894</v>
      </c>
      <c r="BA46" s="7"/>
      <c r="BB46" s="17">
        <f>(ABS(BB40))/(BB33/100)</f>
        <v>47.588424437299039</v>
      </c>
      <c r="BC46" s="7"/>
      <c r="BD46" s="17">
        <f>(ABS(BD40))/(BD33/100)</f>
        <v>68.181818181818173</v>
      </c>
      <c r="BE46" s="7"/>
      <c r="BF46" s="18">
        <f>(ABS(BF40))/(BF33/100)</f>
        <v>0</v>
      </c>
      <c r="BG46" s="7"/>
      <c r="BH46" s="7" t="e">
        <f>(ABS(BH40))/(BH33/100)</f>
        <v>#DIV/0!</v>
      </c>
      <c r="BI46" s="7"/>
      <c r="BJ46" s="19">
        <f>(ABS(BJ40))/(BJ33/100)</f>
        <v>0</v>
      </c>
      <c r="BK46" s="7"/>
      <c r="BL46" s="7" t="e">
        <f>(ABS(BL40))/(BL33/100)</f>
        <v>#DIV/0!</v>
      </c>
      <c r="BM46" s="7"/>
      <c r="BN46" s="17">
        <f>(ABS(BN40))/(BN33/100)</f>
        <v>25.320512820512821</v>
      </c>
      <c r="BO46" s="7"/>
      <c r="BP46" s="19">
        <f>(ABS(BP40))/(BP33/100)</f>
        <v>3.8461538461538418</v>
      </c>
      <c r="BQ46" s="7"/>
      <c r="BR46" s="19">
        <f>(ABS(BR40))/(BR33/100)</f>
        <v>3.5031847133757892</v>
      </c>
    </row>
    <row r="47" spans="17:70" x14ac:dyDescent="0.3">
      <c r="Q47" s="10"/>
      <c r="R47" s="10" t="s">
        <v>130</v>
      </c>
      <c r="S47" s="10"/>
      <c r="T47" s="21">
        <f>T41/(T33/100)</f>
        <v>21.8044311887516</v>
      </c>
      <c r="U47" s="10"/>
      <c r="V47" s="22">
        <f>V41/(V33/100)</f>
        <v>0.78445906297291457</v>
      </c>
      <c r="W47" s="10"/>
      <c r="X47" s="22">
        <f>X41/(X33/100)</f>
        <v>1.5270888045909932</v>
      </c>
      <c r="Y47" s="10"/>
      <c r="Z47" s="22">
        <f>Z41/(Z33/100)</f>
        <v>7.5042688954794645</v>
      </c>
      <c r="AA47" s="10"/>
      <c r="AB47" s="22">
        <f>AB41/(AB33/100)</f>
        <v>0.24141308812841655</v>
      </c>
      <c r="AC47" s="10"/>
      <c r="AD47" s="22">
        <f>AD41/(AD33/100)</f>
        <v>6.1003861003861006</v>
      </c>
      <c r="AE47" s="10"/>
      <c r="AF47" s="22">
        <f>AF41/(AF33/100)</f>
        <v>6.4724919093851137</v>
      </c>
      <c r="AG47" s="10"/>
      <c r="AH47" s="22">
        <f>AH41/(AH33/100)</f>
        <v>5.3855569155446759</v>
      </c>
      <c r="AI47" s="10"/>
      <c r="AJ47" s="23">
        <f>AJ41/(AJ33/100)</f>
        <v>14.312115226907839</v>
      </c>
      <c r="AK47" s="10"/>
      <c r="AL47" s="24" t="e">
        <f>AL41/(AL33/100)</f>
        <v>#DIV/0!</v>
      </c>
      <c r="AM47" s="10"/>
      <c r="AN47" s="23">
        <f>AN41/(AN33/100)</f>
        <v>10.476190476190476</v>
      </c>
      <c r="AO47" s="10"/>
      <c r="AP47" s="23">
        <f>AP41/(AP33/100)</f>
        <v>10.979228486646885</v>
      </c>
      <c r="AQ47" s="10"/>
      <c r="AR47" s="23">
        <f>AR41/(AR33/100)</f>
        <v>12.528895053166895</v>
      </c>
      <c r="AS47" s="10"/>
      <c r="AT47" s="23">
        <f>AT41/(AT33/100)</f>
        <v>16.190476190476193</v>
      </c>
      <c r="AU47" s="10"/>
      <c r="AV47" s="21">
        <f>AV41/(AV33/100)</f>
        <v>21.212121212121218</v>
      </c>
      <c r="AW47" s="10"/>
      <c r="AX47" s="23">
        <f>AX41/(AX33/100)</f>
        <v>10.274509803921564</v>
      </c>
      <c r="AY47" s="10"/>
      <c r="AZ47" s="23">
        <f>AZ41/(AZ33/100)</f>
        <v>11.015600127347977</v>
      </c>
      <c r="BA47" s="10"/>
      <c r="BB47" s="21">
        <f>BB41/(BB33/100)</f>
        <v>51.018220793140408</v>
      </c>
      <c r="BC47" s="10"/>
      <c r="BD47" s="21">
        <f>BD41/(BD33/100)</f>
        <v>62.62626262626263</v>
      </c>
      <c r="BE47" s="10"/>
      <c r="BF47" s="24">
        <f>BF41/(BF33/100)</f>
        <v>0</v>
      </c>
      <c r="BG47" s="10"/>
      <c r="BH47" s="10" t="e">
        <f>BH41/(BH33/100)</f>
        <v>#DIV/0!</v>
      </c>
      <c r="BI47" s="10"/>
      <c r="BJ47" s="21">
        <f>BJ41/(BJ33/100)</f>
        <v>300</v>
      </c>
      <c r="BK47" s="10"/>
      <c r="BL47" s="10" t="e">
        <f>BL41/(BL33/100)</f>
        <v>#DIV/0!</v>
      </c>
      <c r="BM47" s="10"/>
      <c r="BN47" s="21">
        <f>BN41/(BN33/100)</f>
        <v>30.448717948717949</v>
      </c>
      <c r="BO47" s="10"/>
      <c r="BP47" s="21">
        <f>BP41/(BP33/100)</f>
        <v>22.435897435897438</v>
      </c>
      <c r="BQ47" s="10"/>
      <c r="BR47" s="24">
        <f>BR41/(BR33/100)</f>
        <v>7.8556263269639013</v>
      </c>
    </row>
    <row r="48" spans="17:70" x14ac:dyDescent="0.3"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</row>
    <row r="49" spans="1:70" s="12" customFormat="1" x14ac:dyDescent="0.3">
      <c r="A49" s="14"/>
      <c r="B49" s="15"/>
      <c r="Q49" s="25" t="s">
        <v>136</v>
      </c>
      <c r="R49" s="25" t="s">
        <v>132</v>
      </c>
      <c r="S49" s="25"/>
      <c r="T49" s="25"/>
      <c r="U49" s="25"/>
      <c r="V49" s="25"/>
      <c r="W49" s="25"/>
      <c r="X49" s="25">
        <v>158</v>
      </c>
      <c r="Y49" s="25"/>
      <c r="Z49" s="25">
        <v>169</v>
      </c>
      <c r="AA49" s="25"/>
      <c r="AB49" s="25">
        <v>66</v>
      </c>
      <c r="AC49" s="25"/>
      <c r="AD49" s="25"/>
      <c r="AE49" s="25"/>
      <c r="AF49" s="25">
        <v>20.6</v>
      </c>
      <c r="AG49" s="25"/>
      <c r="AH49" s="25">
        <v>48</v>
      </c>
      <c r="AI49" s="25"/>
      <c r="AJ49" s="25">
        <v>93</v>
      </c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>
        <v>14.9</v>
      </c>
      <c r="AY49" s="25"/>
      <c r="AZ49" s="25"/>
      <c r="BA49" s="25"/>
      <c r="BB49" s="25"/>
      <c r="BC49" s="25"/>
      <c r="BD49" s="25">
        <v>10</v>
      </c>
      <c r="BE49" s="25"/>
      <c r="BF49" s="25">
        <v>18</v>
      </c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>
        <v>20</v>
      </c>
    </row>
    <row r="50" spans="1:70" x14ac:dyDescent="0.3">
      <c r="Q50" s="10"/>
      <c r="R50" s="10"/>
      <c r="S50" s="10"/>
      <c r="T50" s="10"/>
      <c r="U50" s="10"/>
      <c r="V50" s="22">
        <f>V49/(V33/100)</f>
        <v>0</v>
      </c>
      <c r="W50" s="10"/>
      <c r="X50" s="24">
        <f t="shared" ref="W50:BR50" si="1">X49/(X33/100)</f>
        <v>1.5368154848750122</v>
      </c>
      <c r="Y50" s="10"/>
      <c r="Z50" s="24">
        <f t="shared" si="1"/>
        <v>1.5188280758515325</v>
      </c>
      <c r="AA50" s="10"/>
      <c r="AB50" s="24">
        <f t="shared" si="1"/>
        <v>6.2565172054223142E-2</v>
      </c>
      <c r="AC50" s="10"/>
      <c r="AD50" s="24">
        <f t="shared" si="1"/>
        <v>0</v>
      </c>
      <c r="AE50" s="10"/>
      <c r="AF50" s="23">
        <f t="shared" si="1"/>
        <v>20</v>
      </c>
      <c r="AG50" s="10"/>
      <c r="AH50" s="24">
        <f t="shared" si="1"/>
        <v>5.8751529987760103</v>
      </c>
      <c r="AI50" s="10"/>
      <c r="AJ50" s="24">
        <f t="shared" si="1"/>
        <v>0.16112824422190652</v>
      </c>
      <c r="AK50" s="10"/>
      <c r="AL50" s="24" t="e">
        <f t="shared" si="1"/>
        <v>#DIV/0!</v>
      </c>
      <c r="AM50" s="10"/>
      <c r="AN50" s="24">
        <f t="shared" si="1"/>
        <v>0</v>
      </c>
      <c r="AO50" s="10"/>
      <c r="AP50" s="24">
        <f t="shared" si="1"/>
        <v>0</v>
      </c>
      <c r="AQ50" s="10"/>
      <c r="AR50" s="24">
        <f t="shared" si="1"/>
        <v>0</v>
      </c>
      <c r="AS50" s="10"/>
      <c r="AT50" s="24">
        <f t="shared" si="1"/>
        <v>0</v>
      </c>
      <c r="AU50" s="10"/>
      <c r="AV50" s="24">
        <f t="shared" si="1"/>
        <v>0</v>
      </c>
      <c r="AW50" s="10"/>
      <c r="AX50" s="23">
        <f t="shared" si="1"/>
        <v>17.529411764705884</v>
      </c>
      <c r="AY50" s="10"/>
      <c r="AZ50" s="24">
        <f t="shared" si="1"/>
        <v>0</v>
      </c>
      <c r="BA50" s="10"/>
      <c r="BB50" s="24">
        <f t="shared" si="1"/>
        <v>0</v>
      </c>
      <c r="BC50" s="10"/>
      <c r="BD50" s="21">
        <f t="shared" si="1"/>
        <v>151.5151515151515</v>
      </c>
      <c r="BE50" s="10"/>
      <c r="BF50" s="21">
        <f t="shared" si="1"/>
        <v>1499.9999999999998</v>
      </c>
      <c r="BG50" s="10"/>
      <c r="BH50" s="24" t="e">
        <f t="shared" si="1"/>
        <v>#DIV/0!</v>
      </c>
      <c r="BI50" s="10"/>
      <c r="BJ50" s="24">
        <f t="shared" si="1"/>
        <v>0</v>
      </c>
      <c r="BK50" s="10"/>
      <c r="BL50" s="24" t="e">
        <f t="shared" si="1"/>
        <v>#DIV/0!</v>
      </c>
      <c r="BM50" s="10"/>
      <c r="BN50" s="24">
        <f t="shared" si="1"/>
        <v>0</v>
      </c>
      <c r="BO50" s="10"/>
      <c r="BP50" s="24">
        <f t="shared" si="1"/>
        <v>0</v>
      </c>
      <c r="BQ50" s="10"/>
      <c r="BR50" s="21">
        <f t="shared" si="1"/>
        <v>63.694267515923563</v>
      </c>
    </row>
    <row r="51" spans="1:70" x14ac:dyDescent="0.3"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</row>
    <row r="52" spans="1:70" x14ac:dyDescent="0.3"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Res_550311_02_05_20_new</vt:lpstr>
      <vt:lpstr>Sample</vt:lpstr>
      <vt:lpstr>Range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Stan Schouten</cp:lastModifiedBy>
  <dcterms:created xsi:type="dcterms:W3CDTF">2020-02-05T16:42:17Z</dcterms:created>
  <dcterms:modified xsi:type="dcterms:W3CDTF">2020-02-06T22:59:49Z</dcterms:modified>
</cp:coreProperties>
</file>