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<sst xmlns="http://schemas.openxmlformats.org/spreadsheetml/2006/main" count="102" uniqueCount="49">
  <si>
    <t>er bound = 0.01, 100000 patterns, use "map -a"</t>
  </si>
  <si>
    <t>circuit</t>
  </si>
  <si>
    <t>original</t>
  </si>
  <si>
    <t>approximate</t>
  </si>
  <si>
    <t>area</t>
  </si>
  <si>
    <t>delay (from sis)</t>
  </si>
  <si>
    <t>#node</t>
  </si>
  <si>
    <t>#i/o</t>
  </si>
  <si>
    <t>error rate</t>
  </si>
  <si>
    <t>area ratio</t>
  </si>
  <si>
    <t>runtime/s</t>
  </si>
  <si>
    <t>adder</t>
  </si>
  <si>
    <t>256/129</t>
  </si>
  <si>
    <t>arbiter</t>
  </si>
  <si>
    <t>bar</t>
  </si>
  <si>
    <t>135/128</t>
  </si>
  <si>
    <t>cavlc</t>
  </si>
  <si>
    <t>10/11</t>
  </si>
  <si>
    <t>ctrl</t>
  </si>
  <si>
    <t>7/26</t>
  </si>
  <si>
    <t>dec</t>
  </si>
  <si>
    <t>8/256</t>
  </si>
  <si>
    <t>div</t>
  </si>
  <si>
    <t>128/128</t>
  </si>
  <si>
    <t>i2c</t>
  </si>
  <si>
    <t>147/142</t>
  </si>
  <si>
    <t>int2float</t>
  </si>
  <si>
    <t>11/7</t>
  </si>
  <si>
    <t>log</t>
  </si>
  <si>
    <t>32/32</t>
  </si>
  <si>
    <t>max</t>
  </si>
  <si>
    <t>512/130</t>
  </si>
  <si>
    <t>mem</t>
  </si>
  <si>
    <t>1204/1231</t>
  </si>
  <si>
    <t>multiplier</t>
  </si>
  <si>
    <t>priority</t>
  </si>
  <si>
    <t>128/8</t>
  </si>
  <si>
    <t>router</t>
  </si>
  <si>
    <t>60/30</t>
  </si>
  <si>
    <t>sin</t>
  </si>
  <si>
    <t>24/25</t>
  </si>
  <si>
    <t>sqrt</t>
  </si>
  <si>
    <t>128/64</t>
  </si>
  <si>
    <t>square</t>
  </si>
  <si>
    <t>64/128</t>
  </si>
  <si>
    <t>voter</t>
  </si>
  <si>
    <t>1001/1</t>
  </si>
  <si>
    <t>er bound = 0.05, 10000 patterns, "use map"</t>
  </si>
  <si>
    <t>delay (from abc)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</si>
</sst>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0_ "/>
    <numFmt numFmtId="178" formatCode="0.00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9" borderId="0" applyNumberFormat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3" fillId="34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15" fillId="28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3" fillId="33" borderId="0" applyNumberFormat="false" applyBorder="false" applyAlignment="false" applyProtection="false">
      <alignment vertical="center"/>
    </xf>
    <xf numFmtId="0" fontId="15" fillId="25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15" fillId="27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6" fillId="12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5" fillId="32" borderId="0" applyNumberFormat="false" applyBorder="false" applyAlignment="false" applyProtection="false">
      <alignment vertical="center"/>
    </xf>
    <xf numFmtId="0" fontId="0" fillId="10" borderId="5" applyNumberFormat="false" applyFont="false" applyAlignment="false" applyProtection="false">
      <alignment vertical="center"/>
    </xf>
    <xf numFmtId="0" fontId="14" fillId="9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9" fillId="12" borderId="4" applyNumberFormat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5" borderId="1" applyNumberFormat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ill="true">
      <alignment vertical="center"/>
    </xf>
    <xf numFmtId="0" fontId="0" fillId="0" borderId="0" xfId="0" applyFill="true">
      <alignment vertical="center"/>
    </xf>
    <xf numFmtId="0" fontId="1" fillId="0" borderId="0" xfId="0" applyFont="true">
      <alignment vertical="center"/>
    </xf>
    <xf numFmtId="49" fontId="0" fillId="0" borderId="0" xfId="0" applyNumberFormat="true">
      <alignment vertical="center"/>
    </xf>
    <xf numFmtId="178" fontId="2" fillId="0" borderId="0" xfId="0" applyNumberFormat="true" applyFont="true">
      <alignment vertical="center"/>
    </xf>
    <xf numFmtId="178" fontId="0" fillId="0" borderId="0" xfId="0" applyNumberFormat="true">
      <alignment vertical="center"/>
    </xf>
    <xf numFmtId="0" fontId="0" fillId="2" borderId="0" xfId="0" applyFill="true">
      <alignment vertical="center"/>
    </xf>
    <xf numFmtId="0" fontId="1" fillId="0" borderId="0" xfId="0" applyFont="true" applyFill="true">
      <alignment vertical="center"/>
    </xf>
    <xf numFmtId="0" fontId="1" fillId="2" borderId="0" xfId="0" applyFont="true" applyFill="true">
      <alignment vertical="center"/>
    </xf>
    <xf numFmtId="178" fontId="1" fillId="0" borderId="0" xfId="0" applyNumberFormat="true" applyFont="true" applyFill="true">
      <alignment vertical="center"/>
    </xf>
    <xf numFmtId="178" fontId="0" fillId="0" borderId="0" xfId="0" applyNumberFormat="true" applyFill="true">
      <alignment vertical="center"/>
    </xf>
    <xf numFmtId="0" fontId="0" fillId="3" borderId="0" xfId="0" applyFill="true">
      <alignment vertical="center"/>
    </xf>
    <xf numFmtId="178" fontId="1" fillId="0" borderId="0" xfId="0" applyNumberFormat="true" applyFont="true">
      <alignment vertical="center"/>
    </xf>
    <xf numFmtId="0" fontId="1" fillId="0" borderId="0" xfId="0" applyFont="true" applyFill="true">
      <alignment vertical="center"/>
    </xf>
    <xf numFmtId="177" fontId="0" fillId="0" borderId="0" xfId="0" applyNumberFormat="true">
      <alignment vertical="center"/>
    </xf>
    <xf numFmtId="176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tabSelected="1" zoomScale="85" zoomScaleNormal="85" workbookViewId="0">
      <selection activeCell="H29" sqref="H29"/>
    </sheetView>
  </sheetViews>
  <sheetFormatPr defaultColWidth="8.8" defaultRowHeight="15.75"/>
  <cols>
    <col min="1" max="1" width="8.5" customWidth="true"/>
    <col min="2" max="2" width="7.3" customWidth="true"/>
    <col min="3" max="3" width="13.4" customWidth="true"/>
    <col min="4" max="4" width="7.3" customWidth="true"/>
    <col min="5" max="5" width="9.8" customWidth="true"/>
    <col min="6" max="6" width="11" customWidth="true"/>
    <col min="7" max="7" width="14.2" customWidth="true"/>
    <col min="8" max="8" width="8.4" customWidth="true"/>
    <col min="9" max="9" width="8.5" customWidth="true"/>
    <col min="10" max="10" width="8.6" customWidth="true"/>
    <col min="11" max="11" width="12.5"/>
  </cols>
  <sheetData>
    <row r="1" spans="1:2">
      <c r="A1" s="1" t="s">
        <v>0</v>
      </c>
      <c r="B1" s="1"/>
    </row>
    <row r="2" spans="1:6">
      <c r="A2" t="s">
        <v>1</v>
      </c>
      <c r="B2" t="s">
        <v>2</v>
      </c>
      <c r="F2" t="s">
        <v>3</v>
      </c>
    </row>
    <row r="3" spans="2:10"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8</v>
      </c>
      <c r="I3" t="s">
        <v>9</v>
      </c>
      <c r="J3" t="s">
        <v>10</v>
      </c>
    </row>
    <row r="4" spans="1:10">
      <c r="A4" t="s">
        <v>11</v>
      </c>
      <c r="B4">
        <v>2594</v>
      </c>
      <c r="C4">
        <v>303.8</v>
      </c>
      <c r="D4" s="2">
        <v>1117</v>
      </c>
      <c r="E4" s="5" t="s">
        <v>12</v>
      </c>
      <c r="F4" s="4">
        <v>2512</v>
      </c>
      <c r="G4" s="4">
        <v>302.6</v>
      </c>
      <c r="H4" s="6">
        <v>0</v>
      </c>
      <c r="I4" s="16">
        <f t="shared" ref="I4:I10" si="0">F4/B4</f>
        <v>0.968388589051658</v>
      </c>
      <c r="J4" s="17">
        <v>3.84195</v>
      </c>
    </row>
    <row r="5" spans="1:10">
      <c r="A5" t="s">
        <v>13</v>
      </c>
      <c r="B5">
        <v>1802</v>
      </c>
      <c r="C5">
        <v>242.6</v>
      </c>
      <c r="D5" s="2">
        <v>857</v>
      </c>
      <c r="E5" s="5" t="s">
        <v>12</v>
      </c>
      <c r="F5">
        <v>1198</v>
      </c>
      <c r="G5">
        <v>64.5</v>
      </c>
      <c r="H5" s="7">
        <v>0.00885</v>
      </c>
      <c r="I5" s="16">
        <f t="shared" si="0"/>
        <v>0.664816870144284</v>
      </c>
      <c r="J5" s="17">
        <v>99.2991</v>
      </c>
    </row>
    <row r="6" spans="1:10">
      <c r="A6" t="s">
        <v>14</v>
      </c>
      <c r="B6">
        <v>5383</v>
      </c>
      <c r="C6">
        <v>51.6</v>
      </c>
      <c r="D6" s="2">
        <v>1927</v>
      </c>
      <c r="E6" s="5" t="s">
        <v>15</v>
      </c>
      <c r="F6" s="8">
        <v>5383</v>
      </c>
      <c r="G6" s="8">
        <v>51.6</v>
      </c>
      <c r="H6" s="6">
        <v>0</v>
      </c>
      <c r="I6" s="16">
        <f t="shared" si="0"/>
        <v>1</v>
      </c>
      <c r="J6" s="17">
        <v>6.89306</v>
      </c>
    </row>
    <row r="7" spans="1:10">
      <c r="A7" t="s">
        <v>16</v>
      </c>
      <c r="B7">
        <v>1093</v>
      </c>
      <c r="C7">
        <v>24.2</v>
      </c>
      <c r="D7" s="2">
        <v>441</v>
      </c>
      <c r="E7" s="5" t="s">
        <v>17</v>
      </c>
      <c r="F7" s="4">
        <v>1070</v>
      </c>
      <c r="G7" s="4">
        <v>22.5</v>
      </c>
      <c r="H7" s="7">
        <v>0.0099</v>
      </c>
      <c r="I7" s="16">
        <f t="shared" si="0"/>
        <v>0.978956999085087</v>
      </c>
      <c r="J7" s="17">
        <v>6.79064</v>
      </c>
    </row>
    <row r="8" spans="1:10">
      <c r="A8" t="s">
        <v>18</v>
      </c>
      <c r="B8">
        <v>195</v>
      </c>
      <c r="C8">
        <v>12.7</v>
      </c>
      <c r="D8" s="2">
        <v>87</v>
      </c>
      <c r="E8" s="5" t="s">
        <v>19</v>
      </c>
      <c r="F8">
        <v>183</v>
      </c>
      <c r="G8">
        <v>11.9</v>
      </c>
      <c r="H8" s="7">
        <v>0.00751</v>
      </c>
      <c r="I8" s="16">
        <f t="shared" si="0"/>
        <v>0.938461538461538</v>
      </c>
      <c r="J8" s="17">
        <v>0.374605</v>
      </c>
    </row>
    <row r="9" spans="1:10">
      <c r="A9" t="s">
        <v>20</v>
      </c>
      <c r="B9">
        <v>995</v>
      </c>
      <c r="C9">
        <v>29</v>
      </c>
      <c r="D9" s="2">
        <v>433</v>
      </c>
      <c r="E9" s="5" t="s">
        <v>21</v>
      </c>
      <c r="F9">
        <v>714</v>
      </c>
      <c r="G9">
        <v>15.5</v>
      </c>
      <c r="H9" s="7">
        <v>0.00734</v>
      </c>
      <c r="I9" s="16">
        <f t="shared" si="0"/>
        <v>0.717587939698492</v>
      </c>
      <c r="J9" s="17">
        <v>6.16086</v>
      </c>
    </row>
    <row r="10" spans="1:10">
      <c r="A10" t="s">
        <v>22</v>
      </c>
      <c r="B10">
        <f>47469</f>
        <v>47469</v>
      </c>
      <c r="C10">
        <v>5533.8</v>
      </c>
      <c r="D10" s="3">
        <v>17710</v>
      </c>
      <c r="E10" s="5" t="s">
        <v>23</v>
      </c>
      <c r="F10">
        <v>10117</v>
      </c>
      <c r="G10">
        <v>1668.2</v>
      </c>
      <c r="H10" s="7">
        <v>0.00995508</v>
      </c>
      <c r="I10" s="16">
        <f t="shared" si="0"/>
        <v>0.21312856811814</v>
      </c>
      <c r="J10" s="17">
        <v>92930.7</v>
      </c>
    </row>
    <row r="11" spans="1:10">
      <c r="A11" t="s">
        <v>24</v>
      </c>
      <c r="B11">
        <v>1428</v>
      </c>
      <c r="C11">
        <v>31.2</v>
      </c>
      <c r="D11" s="2">
        <v>611</v>
      </c>
      <c r="E11" s="5" t="s">
        <v>25</v>
      </c>
      <c r="F11">
        <v>1102</v>
      </c>
      <c r="G11">
        <v>31.2</v>
      </c>
      <c r="H11" s="7">
        <v>0.00895</v>
      </c>
      <c r="I11" s="16">
        <f t="shared" ref="I11:I22" si="1">F11/B11</f>
        <v>0.771708683473389</v>
      </c>
      <c r="J11" s="17">
        <v>82.019</v>
      </c>
    </row>
    <row r="12" spans="1:10">
      <c r="A12" t="s">
        <v>26</v>
      </c>
      <c r="B12">
        <v>341</v>
      </c>
      <c r="C12">
        <v>19.5</v>
      </c>
      <c r="D12" s="2">
        <v>147</v>
      </c>
      <c r="E12" s="5" t="s">
        <v>27</v>
      </c>
      <c r="F12">
        <v>256</v>
      </c>
      <c r="G12" s="9">
        <v>18.1</v>
      </c>
      <c r="H12" s="7">
        <v>0.00959</v>
      </c>
      <c r="I12" s="16">
        <f t="shared" si="1"/>
        <v>0.750733137829912</v>
      </c>
      <c r="J12" s="17">
        <v>2.2399</v>
      </c>
    </row>
    <row r="13" spans="1:10">
      <c r="A13" t="s">
        <v>28</v>
      </c>
      <c r="B13">
        <v>69688</v>
      </c>
      <c r="C13">
        <v>651.4</v>
      </c>
      <c r="D13" s="2">
        <v>27468</v>
      </c>
      <c r="E13" s="5" t="s">
        <v>29</v>
      </c>
      <c r="F13" s="4">
        <f>61634</f>
        <v>61634</v>
      </c>
      <c r="G13" s="4">
        <v>632.1</v>
      </c>
      <c r="H13" s="7">
        <v>0.00952539</v>
      </c>
      <c r="I13" s="16">
        <f t="shared" si="1"/>
        <v>0.884427735047641</v>
      </c>
      <c r="J13" s="17">
        <v>42595.9</v>
      </c>
    </row>
    <row r="14" spans="1:10">
      <c r="A14" t="s">
        <v>30</v>
      </c>
      <c r="B14">
        <v>5041</v>
      </c>
      <c r="C14">
        <v>466.9</v>
      </c>
      <c r="D14" s="2">
        <v>2163</v>
      </c>
      <c r="E14" s="5" t="s">
        <v>31</v>
      </c>
      <c r="F14">
        <v>2377</v>
      </c>
      <c r="G14">
        <v>146.7</v>
      </c>
      <c r="H14" s="7">
        <v>0.00869</v>
      </c>
      <c r="I14" s="16">
        <f t="shared" si="1"/>
        <v>0.471533425907558</v>
      </c>
      <c r="J14" s="17">
        <v>526.586</v>
      </c>
    </row>
    <row r="15" spans="1:10">
      <c r="A15" t="s">
        <v>32</v>
      </c>
      <c r="B15">
        <v>14671</v>
      </c>
      <c r="C15">
        <v>101.9</v>
      </c>
      <c r="D15" s="3">
        <v>6205</v>
      </c>
      <c r="E15" s="5" t="s">
        <v>33</v>
      </c>
      <c r="F15">
        <v>9869</v>
      </c>
      <c r="G15">
        <v>94.5</v>
      </c>
      <c r="H15" s="7">
        <v>0.00960156</v>
      </c>
      <c r="I15" s="16">
        <f t="shared" si="1"/>
        <v>0.672687615022834</v>
      </c>
      <c r="J15" s="17">
        <v>43127.4</v>
      </c>
    </row>
    <row r="16" spans="1:10">
      <c r="A16" t="s">
        <v>34</v>
      </c>
      <c r="B16" s="4">
        <v>54205</v>
      </c>
      <c r="C16" s="4">
        <v>419.5</v>
      </c>
      <c r="D16" s="3">
        <v>20260</v>
      </c>
      <c r="E16" s="5" t="s">
        <v>23</v>
      </c>
      <c r="F16" s="8">
        <v>52191</v>
      </c>
      <c r="G16" s="10">
        <v>549.9</v>
      </c>
      <c r="H16" s="7">
        <v>0.00937793</v>
      </c>
      <c r="I16" s="16">
        <f t="shared" si="1"/>
        <v>0.962844756018817</v>
      </c>
      <c r="J16" s="17">
        <v>67837.1</v>
      </c>
    </row>
    <row r="17" spans="1:10">
      <c r="A17" t="s">
        <v>35</v>
      </c>
      <c r="B17">
        <v>741</v>
      </c>
      <c r="C17">
        <v>126.8</v>
      </c>
      <c r="D17" s="2">
        <v>351</v>
      </c>
      <c r="E17" s="5" t="s">
        <v>36</v>
      </c>
      <c r="F17">
        <v>26</v>
      </c>
      <c r="G17">
        <v>6.8</v>
      </c>
      <c r="H17" s="7">
        <v>0.00382</v>
      </c>
      <c r="I17" s="16">
        <f t="shared" si="1"/>
        <v>0.0350877192982456</v>
      </c>
      <c r="J17" s="17">
        <v>134.567</v>
      </c>
    </row>
    <row r="18" spans="1:10">
      <c r="A18" t="s">
        <v>37</v>
      </c>
      <c r="B18">
        <v>186</v>
      </c>
      <c r="C18">
        <v>13.7</v>
      </c>
      <c r="D18" s="2">
        <v>109</v>
      </c>
      <c r="E18" s="5" t="s">
        <v>38</v>
      </c>
      <c r="F18">
        <v>4</v>
      </c>
      <c r="G18">
        <v>1.4</v>
      </c>
      <c r="H18" s="7">
        <v>0.00627</v>
      </c>
      <c r="I18" s="16">
        <f t="shared" si="1"/>
        <v>0.021505376344086</v>
      </c>
      <c r="J18" s="17">
        <v>17.1458</v>
      </c>
    </row>
    <row r="19" spans="1:10">
      <c r="A19" t="s">
        <v>39</v>
      </c>
      <c r="B19">
        <v>13552</v>
      </c>
      <c r="C19">
        <v>272.9</v>
      </c>
      <c r="D19" s="2">
        <v>5534</v>
      </c>
      <c r="E19" s="5" t="s">
        <v>40</v>
      </c>
      <c r="F19" s="4">
        <v>12159</v>
      </c>
      <c r="G19" s="4">
        <v>267.5</v>
      </c>
      <c r="H19" s="7">
        <v>0.00979</v>
      </c>
      <c r="I19" s="16">
        <f t="shared" si="1"/>
        <v>0.897210743801653</v>
      </c>
      <c r="J19" s="17">
        <v>319.22</v>
      </c>
    </row>
    <row r="20" spans="1:10">
      <c r="A20" t="s">
        <v>41</v>
      </c>
      <c r="B20">
        <v>43859</v>
      </c>
      <c r="C20">
        <v>7304</v>
      </c>
      <c r="D20" s="3">
        <v>16584</v>
      </c>
      <c r="E20" s="5" t="s">
        <v>42</v>
      </c>
      <c r="F20">
        <v>30649</v>
      </c>
      <c r="G20">
        <v>6930</v>
      </c>
      <c r="H20" s="7">
        <v>0.00773047</v>
      </c>
      <c r="I20" s="16">
        <f t="shared" si="1"/>
        <v>0.698807542351627</v>
      </c>
      <c r="J20" s="17">
        <v>75064.5</v>
      </c>
    </row>
    <row r="21" spans="1:10">
      <c r="A21" t="s">
        <v>43</v>
      </c>
      <c r="B21">
        <v>37672</v>
      </c>
      <c r="C21">
        <v>355.5</v>
      </c>
      <c r="D21" s="3">
        <v>14967</v>
      </c>
      <c r="E21" s="5" t="s">
        <v>44</v>
      </c>
      <c r="F21" s="10">
        <v>37811</v>
      </c>
      <c r="G21" s="10">
        <v>368.7</v>
      </c>
      <c r="H21" s="7">
        <v>0.00859961</v>
      </c>
      <c r="I21" s="16">
        <f t="shared" si="1"/>
        <v>1.00368974304523</v>
      </c>
      <c r="J21" s="17">
        <v>29638</v>
      </c>
    </row>
    <row r="22" spans="1:10">
      <c r="A22" t="s">
        <v>45</v>
      </c>
      <c r="B22">
        <v>33683</v>
      </c>
      <c r="C22">
        <v>95.8</v>
      </c>
      <c r="D22" s="3">
        <v>14112</v>
      </c>
      <c r="E22" s="5" t="s">
        <v>46</v>
      </c>
      <c r="F22" s="4">
        <v>29266</v>
      </c>
      <c r="G22" s="4">
        <v>87.9</v>
      </c>
      <c r="H22" s="7">
        <v>0.00839844</v>
      </c>
      <c r="I22" s="16">
        <f t="shared" si="1"/>
        <v>0.868865599857495</v>
      </c>
      <c r="J22" s="17">
        <v>5150.52</v>
      </c>
    </row>
    <row r="23" spans="9:10">
      <c r="I23" s="16">
        <f>AVERAGE(I4:I22)</f>
        <v>0.711602241187247</v>
      </c>
      <c r="J23" s="17">
        <f>AVERAGE(J4:J22)</f>
        <v>18818.3819955263</v>
      </c>
    </row>
    <row r="26" spans="1:2">
      <c r="A26" s="1" t="s">
        <v>47</v>
      </c>
      <c r="B26" s="1"/>
    </row>
    <row r="27" spans="1:6">
      <c r="A27" t="s">
        <v>1</v>
      </c>
      <c r="B27" t="s">
        <v>2</v>
      </c>
      <c r="F27" t="s">
        <v>3</v>
      </c>
    </row>
    <row r="28" spans="2:10">
      <c r="B28" t="s">
        <v>4</v>
      </c>
      <c r="C28" t="s">
        <v>5</v>
      </c>
      <c r="D28" t="s">
        <v>6</v>
      </c>
      <c r="E28" t="s">
        <v>7</v>
      </c>
      <c r="F28" t="s">
        <v>4</v>
      </c>
      <c r="G28" t="s">
        <v>48</v>
      </c>
      <c r="H28" t="s">
        <v>8</v>
      </c>
      <c r="I28" t="s">
        <v>9</v>
      </c>
      <c r="J28" t="s">
        <v>10</v>
      </c>
    </row>
    <row r="29" spans="1:10">
      <c r="A29" t="s">
        <v>11</v>
      </c>
      <c r="B29">
        <v>2594</v>
      </c>
      <c r="C29">
        <v>303.8</v>
      </c>
      <c r="D29" s="2">
        <v>1117</v>
      </c>
      <c r="E29" s="5" t="s">
        <v>12</v>
      </c>
      <c r="F29" s="9">
        <v>2500</v>
      </c>
      <c r="G29" s="9">
        <f>198.6</f>
        <v>198.6</v>
      </c>
      <c r="H29" s="11">
        <v>0.03121</v>
      </c>
      <c r="I29" s="16">
        <f t="shared" ref="I29:I47" si="2">F29/B29</f>
        <v>0.963762528912876</v>
      </c>
      <c r="J29" s="17">
        <v>2.16646</v>
      </c>
    </row>
    <row r="30" spans="1:10">
      <c r="A30" t="s">
        <v>13</v>
      </c>
      <c r="B30">
        <v>1802</v>
      </c>
      <c r="C30">
        <v>242.6</v>
      </c>
      <c r="D30" s="2">
        <v>857</v>
      </c>
      <c r="E30" s="5" t="s">
        <v>12</v>
      </c>
      <c r="F30" s="3">
        <v>1152</v>
      </c>
      <c r="G30" s="3">
        <v>29.7</v>
      </c>
      <c r="H30" s="12">
        <v>0.0370703</v>
      </c>
      <c r="I30" s="16">
        <f t="shared" si="2"/>
        <v>0.639289678135405</v>
      </c>
      <c r="J30" s="17">
        <v>30.3951</v>
      </c>
    </row>
    <row r="31" spans="1:10">
      <c r="A31" t="s">
        <v>14</v>
      </c>
      <c r="B31">
        <v>5383</v>
      </c>
      <c r="C31">
        <v>51.6</v>
      </c>
      <c r="D31" s="2">
        <v>1927</v>
      </c>
      <c r="E31" s="5" t="s">
        <v>15</v>
      </c>
      <c r="F31" s="13">
        <v>5383</v>
      </c>
      <c r="G31" s="13">
        <v>51.6</v>
      </c>
      <c r="H31" s="14">
        <v>0</v>
      </c>
      <c r="I31" s="16">
        <f t="shared" si="2"/>
        <v>1</v>
      </c>
      <c r="J31" s="17">
        <v>1.33991</v>
      </c>
    </row>
    <row r="32" spans="1:10">
      <c r="A32" t="s">
        <v>16</v>
      </c>
      <c r="B32">
        <v>1093</v>
      </c>
      <c r="C32">
        <v>24.2</v>
      </c>
      <c r="D32" s="2">
        <v>441</v>
      </c>
      <c r="E32" s="5" t="s">
        <v>17</v>
      </c>
      <c r="F32" s="15">
        <v>989</v>
      </c>
      <c r="G32" s="15">
        <v>10.7</v>
      </c>
      <c r="H32" s="12">
        <v>0.0466143</v>
      </c>
      <c r="I32" s="16">
        <f t="shared" si="2"/>
        <v>0.904849039341263</v>
      </c>
      <c r="J32" s="17">
        <v>2.56063</v>
      </c>
    </row>
    <row r="33" spans="1:10">
      <c r="A33" t="s">
        <v>18</v>
      </c>
      <c r="B33">
        <v>195</v>
      </c>
      <c r="C33">
        <v>12.7</v>
      </c>
      <c r="D33" s="2">
        <v>87</v>
      </c>
      <c r="E33" s="5" t="s">
        <v>19</v>
      </c>
      <c r="F33" s="3">
        <v>181</v>
      </c>
      <c r="G33" s="3">
        <v>4.9</v>
      </c>
      <c r="H33" s="12">
        <v>0.0309414</v>
      </c>
      <c r="I33" s="16">
        <f t="shared" si="2"/>
        <v>0.928205128205128</v>
      </c>
      <c r="J33" s="17">
        <v>0.11936</v>
      </c>
    </row>
    <row r="34" spans="1:10">
      <c r="A34" t="s">
        <v>20</v>
      </c>
      <c r="B34">
        <v>995</v>
      </c>
      <c r="C34">
        <v>29</v>
      </c>
      <c r="D34" s="2">
        <v>433</v>
      </c>
      <c r="E34" s="5" t="s">
        <v>21</v>
      </c>
      <c r="F34" s="3">
        <v>805</v>
      </c>
      <c r="G34" s="3">
        <v>4.4</v>
      </c>
      <c r="H34" s="12">
        <v>0.0467783</v>
      </c>
      <c r="I34" s="16">
        <f t="shared" si="2"/>
        <v>0.809045226130653</v>
      </c>
      <c r="J34" s="17">
        <v>6.4459</v>
      </c>
    </row>
    <row r="35" spans="1:10">
      <c r="A35" t="s">
        <v>22</v>
      </c>
      <c r="B35">
        <f>47469</f>
        <v>47469</v>
      </c>
      <c r="C35">
        <v>5533.8</v>
      </c>
      <c r="D35" s="3">
        <v>17710</v>
      </c>
      <c r="E35" s="5" t="s">
        <v>23</v>
      </c>
      <c r="F35" s="3"/>
      <c r="G35" s="3"/>
      <c r="H35" s="12"/>
      <c r="I35" s="16">
        <f t="shared" si="2"/>
        <v>0</v>
      </c>
      <c r="J35" s="17"/>
    </row>
    <row r="36" spans="1:10">
      <c r="A36" t="s">
        <v>24</v>
      </c>
      <c r="B36">
        <v>1428</v>
      </c>
      <c r="C36">
        <v>31.2</v>
      </c>
      <c r="D36" s="2">
        <v>611</v>
      </c>
      <c r="E36" s="5" t="s">
        <v>25</v>
      </c>
      <c r="F36" s="3">
        <v>1080</v>
      </c>
      <c r="G36" s="3">
        <v>9.5</v>
      </c>
      <c r="H36" s="12">
        <v>0.0446719</v>
      </c>
      <c r="I36" s="16">
        <f t="shared" si="2"/>
        <v>0.756302521008403</v>
      </c>
      <c r="J36" s="17">
        <v>21.8659</v>
      </c>
    </row>
    <row r="37" spans="1:10">
      <c r="A37" t="s">
        <v>26</v>
      </c>
      <c r="B37">
        <v>341</v>
      </c>
      <c r="C37">
        <v>19.5</v>
      </c>
      <c r="D37" s="2">
        <v>147</v>
      </c>
      <c r="E37" s="5" t="s">
        <v>27</v>
      </c>
      <c r="F37" s="3">
        <v>232</v>
      </c>
      <c r="G37" s="9">
        <v>8.2</v>
      </c>
      <c r="H37" s="12">
        <v>0.044708</v>
      </c>
      <c r="I37" s="16">
        <f t="shared" si="2"/>
        <v>0.680351906158358</v>
      </c>
      <c r="J37" s="17">
        <v>0.606447</v>
      </c>
    </row>
    <row r="38" spans="1:10">
      <c r="A38" t="s">
        <v>28</v>
      </c>
      <c r="B38">
        <v>69688</v>
      </c>
      <c r="C38">
        <v>651.4</v>
      </c>
      <c r="D38" s="2">
        <v>27468</v>
      </c>
      <c r="E38" s="5" t="s">
        <v>29</v>
      </c>
      <c r="F38" s="15"/>
      <c r="G38" s="15"/>
      <c r="H38" s="12"/>
      <c r="I38" s="16">
        <f t="shared" si="2"/>
        <v>0</v>
      </c>
      <c r="J38" s="17"/>
    </row>
    <row r="39" spans="1:10">
      <c r="A39" t="s">
        <v>30</v>
      </c>
      <c r="B39">
        <v>5041</v>
      </c>
      <c r="C39">
        <v>466.9</v>
      </c>
      <c r="D39" s="2">
        <v>2163</v>
      </c>
      <c r="E39" s="5" t="s">
        <v>31</v>
      </c>
      <c r="F39" s="3">
        <v>2456</v>
      </c>
      <c r="G39" s="3">
        <v>18.4</v>
      </c>
      <c r="H39" s="12">
        <v>0.0494697</v>
      </c>
      <c r="I39" s="16">
        <f t="shared" si="2"/>
        <v>0.487204919658798</v>
      </c>
      <c r="J39" s="17">
        <v>327.801</v>
      </c>
    </row>
    <row r="40" spans="1:10">
      <c r="A40" t="s">
        <v>32</v>
      </c>
      <c r="B40">
        <v>14671</v>
      </c>
      <c r="C40">
        <v>101.9</v>
      </c>
      <c r="D40" s="3">
        <v>6205</v>
      </c>
      <c r="E40" s="5" t="s">
        <v>33</v>
      </c>
      <c r="F40" s="3"/>
      <c r="G40" s="3"/>
      <c r="H40" s="12"/>
      <c r="I40" s="16">
        <f t="shared" si="2"/>
        <v>0</v>
      </c>
      <c r="J40" s="17"/>
    </row>
    <row r="41" spans="1:10">
      <c r="A41" t="s">
        <v>34</v>
      </c>
      <c r="B41" s="4">
        <v>54205</v>
      </c>
      <c r="C41" s="4">
        <v>419.5</v>
      </c>
      <c r="D41" s="3">
        <v>20260</v>
      </c>
      <c r="E41" s="5" t="s">
        <v>23</v>
      </c>
      <c r="F41" s="2"/>
      <c r="G41" s="9"/>
      <c r="H41" s="12"/>
      <c r="I41" s="16">
        <f t="shared" si="2"/>
        <v>0</v>
      </c>
      <c r="J41" s="17"/>
    </row>
    <row r="42" spans="1:10">
      <c r="A42" t="s">
        <v>35</v>
      </c>
      <c r="B42">
        <v>741</v>
      </c>
      <c r="C42">
        <v>126.8</v>
      </c>
      <c r="D42" s="2">
        <v>351</v>
      </c>
      <c r="E42" s="5" t="s">
        <v>36</v>
      </c>
      <c r="F42" s="3">
        <v>15</v>
      </c>
      <c r="G42" s="3">
        <v>2.9</v>
      </c>
      <c r="H42" s="12">
        <v>0.046833</v>
      </c>
      <c r="I42" s="16">
        <f t="shared" si="2"/>
        <v>0.0202429149797571</v>
      </c>
      <c r="J42" s="17">
        <v>16.7512</v>
      </c>
    </row>
    <row r="43" spans="1:10">
      <c r="A43" t="s">
        <v>37</v>
      </c>
      <c r="B43">
        <v>186</v>
      </c>
      <c r="C43">
        <v>13.7</v>
      </c>
      <c r="D43" s="2">
        <v>109</v>
      </c>
      <c r="E43" s="5" t="s">
        <v>38</v>
      </c>
      <c r="F43" s="3">
        <v>4</v>
      </c>
      <c r="G43" s="3">
        <v>1.4</v>
      </c>
      <c r="H43" s="12">
        <v>0.00605273</v>
      </c>
      <c r="I43" s="16">
        <f t="shared" si="2"/>
        <v>0.021505376344086</v>
      </c>
      <c r="J43" s="17">
        <v>2.9771</v>
      </c>
    </row>
    <row r="44" spans="1:10">
      <c r="A44" t="s">
        <v>39</v>
      </c>
      <c r="B44">
        <v>13552</v>
      </c>
      <c r="C44">
        <v>272.9</v>
      </c>
      <c r="D44" s="2">
        <v>5534</v>
      </c>
      <c r="E44" s="5" t="s">
        <v>40</v>
      </c>
      <c r="F44" s="15">
        <v>12825</v>
      </c>
      <c r="G44" s="15">
        <v>117.9</v>
      </c>
      <c r="H44" s="12">
        <v>0.0452158</v>
      </c>
      <c r="I44" s="16">
        <f t="shared" si="2"/>
        <v>0.946354781582054</v>
      </c>
      <c r="J44" s="17">
        <v>158.788</v>
      </c>
    </row>
    <row r="45" spans="1:10">
      <c r="A45" t="s">
        <v>41</v>
      </c>
      <c r="B45">
        <v>43859</v>
      </c>
      <c r="C45">
        <v>7304</v>
      </c>
      <c r="D45" s="3">
        <v>16584</v>
      </c>
      <c r="E45" s="5" t="s">
        <v>42</v>
      </c>
      <c r="F45" s="3"/>
      <c r="G45" s="3"/>
      <c r="H45" s="12"/>
      <c r="I45" s="16">
        <f t="shared" si="2"/>
        <v>0</v>
      </c>
      <c r="J45" s="17"/>
    </row>
    <row r="46" spans="1:10">
      <c r="A46" t="s">
        <v>43</v>
      </c>
      <c r="B46">
        <v>37672</v>
      </c>
      <c r="C46">
        <v>355.5</v>
      </c>
      <c r="D46" s="3">
        <v>14967</v>
      </c>
      <c r="E46" s="5" t="s">
        <v>44</v>
      </c>
      <c r="F46" s="9"/>
      <c r="G46" s="9"/>
      <c r="H46" s="12"/>
      <c r="I46" s="16">
        <f t="shared" si="2"/>
        <v>0</v>
      </c>
      <c r="J46" s="17"/>
    </row>
    <row r="47" spans="1:10">
      <c r="A47" t="s">
        <v>45</v>
      </c>
      <c r="B47">
        <v>33683</v>
      </c>
      <c r="C47">
        <v>95.8</v>
      </c>
      <c r="D47" s="3">
        <v>14112</v>
      </c>
      <c r="E47" s="5" t="s">
        <v>46</v>
      </c>
      <c r="F47" s="15"/>
      <c r="G47" s="15"/>
      <c r="H47" s="12"/>
      <c r="I47" s="16">
        <f t="shared" si="2"/>
        <v>0</v>
      </c>
      <c r="J47" s="17"/>
    </row>
    <row r="48" spans="6:10">
      <c r="F48" s="3"/>
      <c r="G48" s="3"/>
      <c r="H48" s="3"/>
      <c r="I48" s="16">
        <f>AVERAGE(I29:I47)</f>
        <v>0.429321790550357</v>
      </c>
      <c r="J48" s="17"/>
    </row>
  </sheetData>
  <mergeCells count="2">
    <mergeCell ref="A1:B1"/>
    <mergeCell ref="A26:B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2021-12-09T06:09:00Z</dcterms:created>
  <dcterms:modified xsi:type="dcterms:W3CDTF">2021-12-09T22:20:53Z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