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sjtu.edu.cn\methylation\Contrast\experiments\20240511_github\results\evaluation\"/>
    </mc:Choice>
  </mc:AlternateContent>
  <xr:revisionPtr revIDLastSave="0" documentId="13_ncr:1_{5F5C2FF9-604E-4314-932C-A72E516F1AFD}" xr6:coauthVersionLast="47" xr6:coauthVersionMax="47" xr10:uidLastSave="{00000000-0000-0000-0000-000000000000}"/>
  <bookViews>
    <workbookView xWindow="30315" yWindow="0" windowWidth="19125" windowHeight="16200" activeTab="4" xr2:uid="{02E5AEF4-C130-4ED7-B272-BFAAA538294D}"/>
  </bookViews>
  <sheets>
    <sheet name="Gau1" sheetId="3" r:id="rId1"/>
    <sheet name="Gau1-rep10" sheetId="1" r:id="rId2"/>
    <sheet name="Lap2" sheetId="4" r:id="rId3"/>
    <sheet name="Lap2-rep10" sheetId="2" r:id="rId4"/>
    <sheet name="stability-Lap2" sheetId="9" r:id="rId5"/>
    <sheet name="stability-name" sheetId="7" r:id="rId6"/>
    <sheet name="Statistics" sheetId="10" r:id="rId7"/>
  </sheets>
  <definedNames>
    <definedName name="_xlnm._FilterDatabase" localSheetId="0" hidden="1">'Gau1'!$A$1:$R$71</definedName>
    <definedName name="_xlnm._FilterDatabase" localSheetId="2" hidden="1">'Lap2'!$A$1:$R$71</definedName>
    <definedName name="_xlnm._FilterDatabase" localSheetId="4" hidden="1">'stability-Lap2'!$A$1:$L$171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D12" i="1"/>
  <c r="D14" i="1" s="1"/>
  <c r="N2" i="2"/>
  <c r="M2" i="2"/>
  <c r="F55" i="1"/>
  <c r="E55" i="1"/>
  <c r="D55" i="1"/>
  <c r="D53" i="1"/>
  <c r="H38" i="1"/>
  <c r="H36" i="1"/>
  <c r="F38" i="1"/>
  <c r="E38" i="1"/>
  <c r="H21" i="1"/>
  <c r="H19" i="1"/>
  <c r="H17" i="1"/>
  <c r="H15" i="1"/>
  <c r="E21" i="1"/>
  <c r="F21" i="1"/>
  <c r="D21" i="1"/>
  <c r="E19" i="1"/>
  <c r="F19" i="1"/>
  <c r="D19" i="1"/>
  <c r="E17" i="1"/>
  <c r="F17" i="1"/>
  <c r="D17" i="1"/>
  <c r="E15" i="1"/>
  <c r="F15" i="1"/>
  <c r="D15" i="1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3" i="1"/>
  <c r="N4" i="1"/>
  <c r="N5" i="1"/>
  <c r="N6" i="1"/>
  <c r="N7" i="1"/>
  <c r="N8" i="1"/>
  <c r="N9" i="1"/>
  <c r="N10" i="1"/>
  <c r="N11" i="1"/>
  <c r="N2" i="1"/>
  <c r="M3" i="1"/>
  <c r="M4" i="1"/>
  <c r="M5" i="1"/>
  <c r="M6" i="1"/>
  <c r="M7" i="1"/>
  <c r="M8" i="1"/>
  <c r="M9" i="1"/>
  <c r="M10" i="1"/>
  <c r="M11" i="1"/>
  <c r="F22" i="1"/>
  <c r="E22" i="1"/>
  <c r="F22" i="2"/>
  <c r="E22" i="2"/>
  <c r="F171" i="9"/>
  <c r="E171" i="9"/>
  <c r="F170" i="9"/>
  <c r="E170" i="9"/>
  <c r="F169" i="9"/>
  <c r="E169" i="9"/>
  <c r="F168" i="9"/>
  <c r="E168" i="9"/>
  <c r="F167" i="9"/>
  <c r="E167" i="9"/>
  <c r="F166" i="9"/>
  <c r="E166" i="9"/>
  <c r="F165" i="9"/>
  <c r="E165" i="9"/>
  <c r="F164" i="9"/>
  <c r="E164" i="9"/>
  <c r="F163" i="9"/>
  <c r="E163" i="9"/>
  <c r="F162" i="9"/>
  <c r="E162" i="9"/>
  <c r="F161" i="9"/>
  <c r="E161" i="9"/>
  <c r="F160" i="9"/>
  <c r="E160" i="9"/>
  <c r="F159" i="9"/>
  <c r="E159" i="9"/>
  <c r="F158" i="9"/>
  <c r="E158" i="9"/>
  <c r="F157" i="9"/>
  <c r="E157" i="9"/>
  <c r="F156" i="9"/>
  <c r="E156" i="9"/>
  <c r="F155" i="9"/>
  <c r="E155" i="9"/>
  <c r="F154" i="9"/>
  <c r="E154" i="9"/>
  <c r="F153" i="9"/>
  <c r="E153" i="9"/>
  <c r="F152" i="9"/>
  <c r="E152" i="9"/>
  <c r="F151" i="9"/>
  <c r="E151" i="9"/>
  <c r="F150" i="9"/>
  <c r="E150" i="9"/>
  <c r="F149" i="9"/>
  <c r="E149" i="9"/>
  <c r="F148" i="9"/>
  <c r="E148" i="9"/>
  <c r="F147" i="9"/>
  <c r="E147" i="9"/>
  <c r="F146" i="9"/>
  <c r="E146" i="9"/>
  <c r="F145" i="9"/>
  <c r="E145" i="9"/>
  <c r="F144" i="9"/>
  <c r="E144" i="9"/>
  <c r="F143" i="9"/>
  <c r="E143" i="9"/>
  <c r="F142" i="9"/>
  <c r="E142" i="9"/>
  <c r="F141" i="9"/>
  <c r="E141" i="9"/>
  <c r="F140" i="9"/>
  <c r="E140" i="9"/>
  <c r="F139" i="9"/>
  <c r="E139" i="9"/>
  <c r="F138" i="9"/>
  <c r="E138" i="9"/>
  <c r="F137" i="9"/>
  <c r="E137" i="9"/>
  <c r="F136" i="9"/>
  <c r="E136" i="9"/>
  <c r="F135" i="9"/>
  <c r="E135" i="9"/>
  <c r="F134" i="9"/>
  <c r="E134" i="9"/>
  <c r="F133" i="9"/>
  <c r="E133" i="9"/>
  <c r="F132" i="9"/>
  <c r="E132" i="9"/>
  <c r="F131" i="9"/>
  <c r="E131" i="9"/>
  <c r="F130" i="9"/>
  <c r="E130" i="9"/>
  <c r="F129" i="9"/>
  <c r="E129" i="9"/>
  <c r="F128" i="9"/>
  <c r="E128" i="9"/>
  <c r="F127" i="9"/>
  <c r="E127" i="9"/>
  <c r="F126" i="9"/>
  <c r="E126" i="9"/>
  <c r="F125" i="9"/>
  <c r="E125" i="9"/>
  <c r="F124" i="9"/>
  <c r="E124" i="9"/>
  <c r="F123" i="9"/>
  <c r="E123" i="9"/>
  <c r="F122" i="9"/>
  <c r="E122" i="9"/>
  <c r="F121" i="9"/>
  <c r="E121" i="9"/>
  <c r="F120" i="9"/>
  <c r="E120" i="9"/>
  <c r="F119" i="9"/>
  <c r="E119" i="9"/>
  <c r="F118" i="9"/>
  <c r="E118" i="9"/>
  <c r="F117" i="9"/>
  <c r="E117" i="9"/>
  <c r="F116" i="9"/>
  <c r="E116" i="9"/>
  <c r="F115" i="9"/>
  <c r="E115" i="9"/>
  <c r="F114" i="9"/>
  <c r="E114" i="9"/>
  <c r="F113" i="9"/>
  <c r="E113" i="9"/>
  <c r="F112" i="9"/>
  <c r="E112" i="9"/>
  <c r="F111" i="9"/>
  <c r="E111" i="9"/>
  <c r="F110" i="9"/>
  <c r="E110" i="9"/>
  <c r="F109" i="9"/>
  <c r="E109" i="9"/>
  <c r="F108" i="9"/>
  <c r="E108" i="9"/>
  <c r="F107" i="9"/>
  <c r="E107" i="9"/>
  <c r="F106" i="9"/>
  <c r="E106" i="9"/>
  <c r="F105" i="9"/>
  <c r="E105" i="9"/>
  <c r="F104" i="9"/>
  <c r="E104" i="9"/>
  <c r="F103" i="9"/>
  <c r="E103" i="9"/>
  <c r="F102" i="9"/>
  <c r="E102" i="9"/>
  <c r="F101" i="9"/>
  <c r="E101" i="9"/>
  <c r="F100" i="9"/>
  <c r="E100" i="9"/>
  <c r="F99" i="9"/>
  <c r="E99" i="9"/>
  <c r="F98" i="9"/>
  <c r="E98" i="9"/>
  <c r="F97" i="9"/>
  <c r="E97" i="9"/>
  <c r="F96" i="9"/>
  <c r="E96" i="9"/>
  <c r="F95" i="9"/>
  <c r="E95" i="9"/>
  <c r="F94" i="9"/>
  <c r="E94" i="9"/>
  <c r="F93" i="9"/>
  <c r="E93" i="9"/>
  <c r="F92" i="9"/>
  <c r="E92" i="9"/>
  <c r="F91" i="9"/>
  <c r="E91" i="9"/>
  <c r="F90" i="9"/>
  <c r="E90" i="9"/>
  <c r="F89" i="9"/>
  <c r="E89" i="9"/>
  <c r="F88" i="9"/>
  <c r="E88" i="9"/>
  <c r="F87" i="9"/>
  <c r="E87" i="9"/>
  <c r="F86" i="9"/>
  <c r="E86" i="9"/>
  <c r="F85" i="9"/>
  <c r="E85" i="9"/>
  <c r="F84" i="9"/>
  <c r="E84" i="9"/>
  <c r="F83" i="9"/>
  <c r="E83" i="9"/>
  <c r="F82" i="9"/>
  <c r="E82" i="9"/>
  <c r="F81" i="9"/>
  <c r="E81" i="9"/>
  <c r="F80" i="9"/>
  <c r="E80" i="9"/>
  <c r="F79" i="9"/>
  <c r="E79" i="9"/>
  <c r="F78" i="9"/>
  <c r="E78" i="9"/>
  <c r="F77" i="9"/>
  <c r="E77" i="9"/>
  <c r="F76" i="9"/>
  <c r="E76" i="9"/>
  <c r="F75" i="9"/>
  <c r="E75" i="9"/>
  <c r="F74" i="9"/>
  <c r="E74" i="9"/>
  <c r="F73" i="9"/>
  <c r="E73" i="9"/>
  <c r="F72" i="9"/>
  <c r="E72" i="9"/>
  <c r="F71" i="9"/>
  <c r="E71" i="9"/>
  <c r="F70" i="9"/>
  <c r="E70" i="9"/>
  <c r="F69" i="9"/>
  <c r="E69" i="9"/>
  <c r="F68" i="9"/>
  <c r="E68" i="9"/>
  <c r="F67" i="9"/>
  <c r="E67" i="9"/>
  <c r="F66" i="9"/>
  <c r="E66" i="9"/>
  <c r="F65" i="9"/>
  <c r="E65" i="9"/>
  <c r="F64" i="9"/>
  <c r="E64" i="9"/>
  <c r="F63" i="9"/>
  <c r="E63" i="9"/>
  <c r="F62" i="9"/>
  <c r="E62" i="9"/>
  <c r="F61" i="9"/>
  <c r="E61" i="9"/>
  <c r="F60" i="9"/>
  <c r="E60" i="9"/>
  <c r="F59" i="9"/>
  <c r="E59" i="9"/>
  <c r="F58" i="9"/>
  <c r="E58" i="9"/>
  <c r="F57" i="9"/>
  <c r="E57" i="9"/>
  <c r="F56" i="9"/>
  <c r="E56" i="9"/>
  <c r="F55" i="9"/>
  <c r="E55" i="9"/>
  <c r="F54" i="9"/>
  <c r="E54" i="9"/>
  <c r="F53" i="9"/>
  <c r="E53" i="9"/>
  <c r="F52" i="9"/>
  <c r="E52" i="9"/>
  <c r="F51" i="9"/>
  <c r="E51" i="9"/>
  <c r="F50" i="9"/>
  <c r="E50" i="9"/>
  <c r="F49" i="9"/>
  <c r="E49" i="9"/>
  <c r="F48" i="9"/>
  <c r="E48" i="9"/>
  <c r="F47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55" i="2"/>
  <c r="E55" i="2"/>
  <c r="D55" i="2"/>
  <c r="D53" i="2"/>
  <c r="H38" i="2"/>
  <c r="F38" i="2"/>
  <c r="E38" i="2"/>
  <c r="H36" i="2"/>
  <c r="H21" i="2"/>
  <c r="F21" i="2"/>
  <c r="E21" i="2"/>
  <c r="D21" i="2"/>
  <c r="H19" i="2"/>
  <c r="F19" i="2"/>
  <c r="E19" i="2"/>
  <c r="D19" i="2"/>
  <c r="H17" i="2"/>
  <c r="F17" i="2"/>
  <c r="E17" i="2"/>
  <c r="D17" i="2"/>
  <c r="H15" i="2"/>
  <c r="F15" i="2"/>
  <c r="E15" i="2"/>
  <c r="D15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33" i="2"/>
  <c r="E33" i="2"/>
  <c r="F33" i="2"/>
  <c r="G33" i="2"/>
  <c r="H33" i="2"/>
  <c r="I33" i="2"/>
  <c r="J33" i="2"/>
  <c r="K33" i="2"/>
  <c r="D34" i="2"/>
  <c r="E34" i="2"/>
  <c r="F34" i="2"/>
  <c r="G34" i="2"/>
  <c r="H34" i="2"/>
  <c r="I34" i="2"/>
  <c r="J34" i="2"/>
  <c r="K34" i="2"/>
  <c r="D50" i="2"/>
  <c r="E50" i="2"/>
  <c r="E54" i="2" s="1"/>
  <c r="F50" i="2"/>
  <c r="F54" i="2" s="1"/>
  <c r="G50" i="2"/>
  <c r="H50" i="2"/>
  <c r="I50" i="2"/>
  <c r="J50" i="2"/>
  <c r="K50" i="2"/>
  <c r="D51" i="2"/>
  <c r="E51" i="2"/>
  <c r="F51" i="2"/>
  <c r="G51" i="2"/>
  <c r="H51" i="2"/>
  <c r="I51" i="2"/>
  <c r="J51" i="2"/>
  <c r="K51" i="2"/>
  <c r="D68" i="2"/>
  <c r="E68" i="2"/>
  <c r="F68" i="2"/>
  <c r="G68" i="2"/>
  <c r="H68" i="2"/>
  <c r="I68" i="2"/>
  <c r="J68" i="2"/>
  <c r="K68" i="2"/>
  <c r="D69" i="2"/>
  <c r="E69" i="2"/>
  <c r="F69" i="2"/>
  <c r="G69" i="2"/>
  <c r="H69" i="2"/>
  <c r="I69" i="2"/>
  <c r="J69" i="2"/>
  <c r="K69" i="2"/>
  <c r="D82" i="2"/>
  <c r="D16" i="2" s="1"/>
  <c r="E82" i="2"/>
  <c r="E16" i="2" s="1"/>
  <c r="F82" i="2"/>
  <c r="F16" i="2" s="1"/>
  <c r="G82" i="2"/>
  <c r="H82" i="2"/>
  <c r="H16" i="2" s="1"/>
  <c r="I82" i="2"/>
  <c r="J82" i="2"/>
  <c r="K82" i="2"/>
  <c r="D83" i="2"/>
  <c r="E83" i="2"/>
  <c r="F83" i="2"/>
  <c r="G83" i="2"/>
  <c r="H83" i="2"/>
  <c r="I83" i="2"/>
  <c r="J83" i="2"/>
  <c r="K83" i="2"/>
  <c r="D96" i="2"/>
  <c r="E96" i="2"/>
  <c r="F96" i="2"/>
  <c r="G96" i="2"/>
  <c r="H96" i="2"/>
  <c r="I96" i="2"/>
  <c r="J96" i="2"/>
  <c r="K96" i="2"/>
  <c r="D97" i="2"/>
  <c r="E97" i="2"/>
  <c r="F97" i="2"/>
  <c r="G97" i="2"/>
  <c r="H97" i="2"/>
  <c r="I97" i="2"/>
  <c r="J97" i="2"/>
  <c r="K97" i="2"/>
  <c r="D110" i="2"/>
  <c r="D20" i="2" s="1"/>
  <c r="E110" i="2"/>
  <c r="E20" i="2" s="1"/>
  <c r="F110" i="2"/>
  <c r="F20" i="2" s="1"/>
  <c r="G110" i="2"/>
  <c r="H110" i="2"/>
  <c r="H20" i="2" s="1"/>
  <c r="I110" i="2"/>
  <c r="J110" i="2"/>
  <c r="K110" i="2"/>
  <c r="D111" i="2"/>
  <c r="E111" i="2"/>
  <c r="F111" i="2"/>
  <c r="G111" i="2"/>
  <c r="H111" i="2"/>
  <c r="I111" i="2"/>
  <c r="J111" i="2"/>
  <c r="K111" i="2"/>
  <c r="F83" i="1"/>
  <c r="E12" i="1"/>
  <c r="F12" i="1"/>
  <c r="J12" i="1"/>
  <c r="H12" i="1"/>
  <c r="G12" i="1"/>
  <c r="I12" i="1"/>
  <c r="K12" i="1"/>
  <c r="E13" i="1"/>
  <c r="F13" i="1"/>
  <c r="D13" i="1"/>
  <c r="J13" i="1"/>
  <c r="H13" i="1"/>
  <c r="G13" i="1"/>
  <c r="I13" i="1"/>
  <c r="K13" i="1"/>
  <c r="E33" i="1"/>
  <c r="E37" i="1" s="1"/>
  <c r="F33" i="1"/>
  <c r="D33" i="1"/>
  <c r="J33" i="1"/>
  <c r="H33" i="1"/>
  <c r="G33" i="1"/>
  <c r="I33" i="1"/>
  <c r="K33" i="1"/>
  <c r="E34" i="1"/>
  <c r="F34" i="1"/>
  <c r="D34" i="1"/>
  <c r="J34" i="1"/>
  <c r="H34" i="1"/>
  <c r="G34" i="1"/>
  <c r="I34" i="1"/>
  <c r="K34" i="1"/>
  <c r="E50" i="1"/>
  <c r="E54" i="1" s="1"/>
  <c r="F50" i="1"/>
  <c r="F54" i="1" s="1"/>
  <c r="D50" i="1"/>
  <c r="J50" i="1"/>
  <c r="H50" i="1"/>
  <c r="G50" i="1"/>
  <c r="I50" i="1"/>
  <c r="K50" i="1"/>
  <c r="E51" i="1"/>
  <c r="F51" i="1"/>
  <c r="D51" i="1"/>
  <c r="J51" i="1"/>
  <c r="H51" i="1"/>
  <c r="G51" i="1"/>
  <c r="I51" i="1"/>
  <c r="K51" i="1"/>
  <c r="E68" i="1"/>
  <c r="F68" i="1"/>
  <c r="D68" i="1"/>
  <c r="J68" i="1"/>
  <c r="H68" i="1"/>
  <c r="G68" i="1"/>
  <c r="I68" i="1"/>
  <c r="K68" i="1"/>
  <c r="E69" i="1"/>
  <c r="F69" i="1"/>
  <c r="D69" i="1"/>
  <c r="J69" i="1"/>
  <c r="H69" i="1"/>
  <c r="G69" i="1"/>
  <c r="I69" i="1"/>
  <c r="K69" i="1"/>
  <c r="E82" i="1"/>
  <c r="F82" i="1"/>
  <c r="D82" i="1"/>
  <c r="J82" i="1"/>
  <c r="H82" i="1"/>
  <c r="G82" i="1"/>
  <c r="I82" i="1"/>
  <c r="K82" i="1"/>
  <c r="E83" i="1"/>
  <c r="D83" i="1"/>
  <c r="J83" i="1"/>
  <c r="H83" i="1"/>
  <c r="G83" i="1"/>
  <c r="I83" i="1"/>
  <c r="K83" i="1"/>
  <c r="E96" i="1"/>
  <c r="F96" i="1"/>
  <c r="D96" i="1"/>
  <c r="J96" i="1"/>
  <c r="H96" i="1"/>
  <c r="G96" i="1"/>
  <c r="I96" i="1"/>
  <c r="K96" i="1"/>
  <c r="E97" i="1"/>
  <c r="F97" i="1"/>
  <c r="D97" i="1"/>
  <c r="J97" i="1"/>
  <c r="H97" i="1"/>
  <c r="G97" i="1"/>
  <c r="I97" i="1"/>
  <c r="K97" i="1"/>
  <c r="E110" i="1"/>
  <c r="F110" i="1"/>
  <c r="D110" i="1"/>
  <c r="J110" i="1"/>
  <c r="H110" i="1"/>
  <c r="G110" i="1"/>
  <c r="I110" i="1"/>
  <c r="K110" i="1"/>
  <c r="E111" i="1"/>
  <c r="F111" i="1"/>
  <c r="D111" i="1"/>
  <c r="J111" i="1"/>
  <c r="H111" i="1"/>
  <c r="G111" i="1"/>
  <c r="I111" i="1"/>
  <c r="K111" i="1"/>
  <c r="D18" i="1" l="1"/>
  <c r="D20" i="1"/>
  <c r="E16" i="1"/>
  <c r="F14" i="1"/>
  <c r="H14" i="1"/>
  <c r="D16" i="1"/>
  <c r="H37" i="1"/>
  <c r="E18" i="1"/>
  <c r="E14" i="1"/>
  <c r="F37" i="1"/>
  <c r="H16" i="1"/>
  <c r="H20" i="1"/>
  <c r="F20" i="1"/>
  <c r="F16" i="1"/>
  <c r="E20" i="1"/>
  <c r="H18" i="1"/>
  <c r="F18" i="1"/>
  <c r="E18" i="2"/>
  <c r="D18" i="2"/>
  <c r="E14" i="2"/>
  <c r="E37" i="2"/>
  <c r="F14" i="2"/>
  <c r="F18" i="2"/>
  <c r="F37" i="2"/>
  <c r="H18" i="2"/>
  <c r="H14" i="2"/>
  <c r="D14" i="2"/>
  <c r="H35" i="2"/>
  <c r="H37" i="2"/>
  <c r="D52" i="2"/>
  <c r="D54" i="2"/>
  <c r="D54" i="1"/>
  <c r="D52" i="1"/>
  <c r="H35" i="1"/>
</calcChain>
</file>

<file path=xl/sharedStrings.xml><?xml version="1.0" encoding="utf-8"?>
<sst xmlns="http://schemas.openxmlformats.org/spreadsheetml/2006/main" count="1184" uniqueCount="78">
  <si>
    <t>covGau_de1_b0.5</t>
  </si>
  <si>
    <t>pclogit</t>
  </si>
  <si>
    <t>SGLASSO</t>
  </si>
  <si>
    <t>Enet0.8</t>
  </si>
  <si>
    <t>LASSO</t>
  </si>
  <si>
    <t>&gt;com</t>
    <phoneticPr fontId="1" type="noConversion"/>
  </si>
  <si>
    <t>data</t>
  </si>
  <si>
    <t>true_std</t>
  </si>
  <si>
    <t>inef</t>
  </si>
  <si>
    <t>specificity</t>
  </si>
  <si>
    <t>f1score</t>
  </si>
  <si>
    <t>precision</t>
  </si>
  <si>
    <t>recall</t>
  </si>
  <si>
    <t>sparsity</t>
  </si>
  <si>
    <t>top-TPR</t>
  </si>
  <si>
    <t>isol</t>
  </si>
  <si>
    <t>bias</t>
  </si>
  <si>
    <t>indi_abs_w_mean</t>
  </si>
  <si>
    <t>roc_auc</t>
  </si>
  <si>
    <t>acc</t>
  </si>
  <si>
    <t>s</t>
  </si>
  <si>
    <t>method</t>
  </si>
  <si>
    <t>data_seed</t>
  </si>
  <si>
    <t>covLap2_de1_b0.5</t>
  </si>
  <si>
    <t>&gt;LASSO</t>
    <phoneticPr fontId="1" type="noConversion"/>
  </si>
  <si>
    <t>&gt;Enet0.8</t>
    <phoneticPr fontId="1" type="noConversion"/>
  </si>
  <si>
    <t>&gt;SGLASSO</t>
    <phoneticPr fontId="1" type="noConversion"/>
  </si>
  <si>
    <t>&gt;pclogit</t>
    <phoneticPr fontId="1" type="noConversion"/>
  </si>
  <si>
    <t>L1</t>
    <phoneticPr fontId="1" type="noConversion"/>
  </si>
  <si>
    <t>L21</t>
    <phoneticPr fontId="1" type="noConversion"/>
  </si>
  <si>
    <t>RVacc</t>
    <phoneticPr fontId="1" type="noConversion"/>
  </si>
  <si>
    <t>RVauc</t>
    <phoneticPr fontId="1" type="noConversion"/>
  </si>
  <si>
    <t>+10%</t>
    <phoneticPr fontId="1" type="noConversion"/>
  </si>
  <si>
    <t>+5%</t>
    <phoneticPr fontId="1" type="noConversion"/>
  </si>
  <si>
    <t>-5%</t>
    <phoneticPr fontId="1" type="noConversion"/>
  </si>
  <si>
    <t>-10%</t>
    <phoneticPr fontId="1" type="noConversion"/>
  </si>
  <si>
    <t>variation</t>
    <phoneticPr fontId="1" type="noConversion"/>
  </si>
  <si>
    <t>covLap2_de1_b0.5</t>
    <phoneticPr fontId="1" type="noConversion"/>
  </si>
  <si>
    <t>mean</t>
  </si>
  <si>
    <t>std</t>
  </si>
  <si>
    <t>Ttest</t>
  </si>
  <si>
    <t>Wilcoxon</t>
  </si>
  <si>
    <t>Lasso</t>
  </si>
  <si>
    <t>ENet</t>
  </si>
  <si>
    <t>SGLasso</t>
  </si>
  <si>
    <t>metric</t>
  </si>
  <si>
    <t>Gau</t>
  </si>
  <si>
    <t>auc</t>
  </si>
  <si>
    <t>indi</t>
  </si>
  <si>
    <t>Lap2</t>
  </si>
  <si>
    <t>L1</t>
  </si>
  <si>
    <t>L21</t>
  </si>
  <si>
    <t>L10.4L210.05Ls1.2Lc0.1_lr0.0001</t>
  </si>
  <si>
    <t>L10.4L210.05Ls0Lc0.1_lr0.0001</t>
  </si>
  <si>
    <t>L10.4L210.05Ls1.2Lc0_lr0.0001</t>
  </si>
  <si>
    <t>&gt;Lc0</t>
  </si>
  <si>
    <t>&gt;Ls0</t>
  </si>
  <si>
    <t>CDReg</t>
  </si>
  <si>
    <t>CDReg w/o S</t>
  </si>
  <si>
    <t>CDReg w/o C</t>
  </si>
  <si>
    <t>S</t>
    <phoneticPr fontId="1" type="noConversion"/>
  </si>
  <si>
    <t>C</t>
    <phoneticPr fontId="1" type="noConversion"/>
  </si>
  <si>
    <t>L10.36L210.05Ls1.2Lc0.1_lr0.0001</t>
  </si>
  <si>
    <t>L10.4L210.045Ls1.2Lc0.1_lr0.0001</t>
  </si>
  <si>
    <t>L10.4L210.05Ls1.08Lc0.1_lr0.0001</t>
  </si>
  <si>
    <t>L10.4L210.05Ls1.2Lc0.095_lr0.0001</t>
  </si>
  <si>
    <t>L10.38L210.05Ls1.2Lc0.1_lr0.0001</t>
  </si>
  <si>
    <t>L10.4L210.0475Ls1.2Lc0.1_lr0.0001</t>
  </si>
  <si>
    <t>L10.4L210.05Ls1.14Lc0.1_lr0.0001</t>
  </si>
  <si>
    <t>L10.4L210.05Ls1.2Lc0.105_lr0.0001</t>
  </si>
  <si>
    <t>L10.42L210.05Ls1.2Lc0.1_lr0.0001</t>
  </si>
  <si>
    <t>L10.4L210.0525Ls1.2Lc0.1_lr0.0001</t>
  </si>
  <si>
    <t>L10.4L210.05Ls1.26Lc0.1_lr0.0001</t>
  </si>
  <si>
    <t>L10.4L210.05Ls1.2Lc0.11_lr0.0001</t>
  </si>
  <si>
    <t>L10.44L210.05Ls1.2Lc0.1_lr0.0001</t>
  </si>
  <si>
    <t>L10.4L210.055Ls1.2Lc0.1_lr0.0001</t>
  </si>
  <si>
    <t>L10.4L210.05Ls1.2Lc0.09_lr0.0001</t>
  </si>
  <si>
    <t>L10.4L210.05Ls1.32Lc0.1_lr0.0001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</si>
</sst>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11" fontId="0" fillId="0" borderId="0" xfId="0" applyNumberFormat="1">
      <alignment vertical="center"/>
    </xf>
    <xf numFmtId="0" fontId="2" fillId="0" borderId="0" xfId="0" applyFont="1" applyFill="1">
      <alignment vertical="center"/>
    </xf>
    <xf numFmtId="0" fontId="4" fillId="0" borderId="0" xfId="0" applyFont="1" applyFill="1">
      <alignment vertical="center"/>
    </xf>
    <xf numFmtId="49" fontId="0" fillId="0" borderId="0" xfId="0" applyNumberFormat="1">
      <alignment vertical="center"/>
    </xf>
    <xf numFmtId="11" fontId="4" fillId="0" borderId="0" xfId="0" applyNumberFormat="1" applyFont="1">
      <alignment vertical="center"/>
    </xf>
    <xf numFmtId="0" fontId="6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top"/>
    </xf>
    <xf numFmtId="11" fontId="5" fillId="0" borderId="0" xfId="0" applyNumberFormat="1" applyFont="1" applyBorder="1" applyAlignment="1">
      <alignment horizontal="center" vertical="top"/>
    </xf>
    <xf numFmtId="0" fontId="0" fillId="0" borderId="0" xfId="0" applyBorder="1">
      <alignment vertical="center"/>
    </xf>
    <xf numFmtId="176" fontId="5" fillId="0" borderId="0" xfId="0" applyNumberFormat="1" applyFont="1" applyBorder="1" applyAlignment="1">
      <alignment horizontal="center" vertical="top"/>
    </xf>
  </cellXfs>
  <cellStyles count="2">
    <cellStyle name="常规" xfId="0" builtinId="0"/>
    <cellStyle name="常规 2" xfId="1" xr:uid="{CF562BE3-E747-4D5D-BF5A-691094D5166A}"/>
  </cellStyles>
  <dxfs count="3"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 patternType="solid">
          <fgColor rgb="FFEDEDE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AFED0-103F-4DC6-A1CF-EF0850F1C217}">
  <dimension ref="A1:R71"/>
  <sheetViews>
    <sheetView topLeftCell="A51" workbookViewId="0">
      <selection activeCell="A65" sqref="A65:R71"/>
    </sheetView>
  </sheetViews>
  <sheetFormatPr defaultRowHeight="14.25" x14ac:dyDescent="0.2"/>
  <cols>
    <col min="2" max="2" width="34.875" customWidth="1"/>
    <col min="6" max="6" width="9" style="1"/>
    <col min="14" max="14" width="9" style="1"/>
  </cols>
  <sheetData>
    <row r="1" spans="1:18" x14ac:dyDescent="0.2">
      <c r="A1" t="s">
        <v>22</v>
      </c>
      <c r="B1" t="s">
        <v>21</v>
      </c>
      <c r="C1" t="s">
        <v>20</v>
      </c>
      <c r="D1" t="s">
        <v>14</v>
      </c>
      <c r="E1" t="s">
        <v>13</v>
      </c>
      <c r="F1" s="1" t="s">
        <v>17</v>
      </c>
      <c r="G1" t="s">
        <v>19</v>
      </c>
      <c r="H1" t="s">
        <v>18</v>
      </c>
      <c r="I1" t="s">
        <v>12</v>
      </c>
      <c r="J1" t="s">
        <v>11</v>
      </c>
      <c r="K1" t="s">
        <v>10</v>
      </c>
      <c r="L1" t="s">
        <v>9</v>
      </c>
      <c r="M1" t="b">
        <v>1</v>
      </c>
      <c r="N1" s="1" t="s">
        <v>15</v>
      </c>
      <c r="O1" t="s">
        <v>8</v>
      </c>
      <c r="P1" t="s">
        <v>16</v>
      </c>
      <c r="Q1" t="s">
        <v>7</v>
      </c>
      <c r="R1" t="s">
        <v>6</v>
      </c>
    </row>
    <row r="2" spans="1:18" x14ac:dyDescent="0.2">
      <c r="A2">
        <v>2000</v>
      </c>
      <c r="B2" t="s">
        <v>52</v>
      </c>
      <c r="C2">
        <v>2058</v>
      </c>
      <c r="D2">
        <v>0.188888888888888</v>
      </c>
      <c r="E2">
        <v>0.22466666666666599</v>
      </c>
      <c r="F2" s="1">
        <v>4.8801014199851998E-3</v>
      </c>
      <c r="G2">
        <v>0.94166666666666599</v>
      </c>
      <c r="H2">
        <v>0.95804455555555501</v>
      </c>
      <c r="I2">
        <v>0.53989361702127603</v>
      </c>
      <c r="J2">
        <v>0.77226890756302502</v>
      </c>
      <c r="K2">
        <v>0.55807150823880902</v>
      </c>
      <c r="L2">
        <v>0.99645390070922002</v>
      </c>
      <c r="M2">
        <v>6.7786979670118902E-2</v>
      </c>
      <c r="N2" s="1">
        <v>2.5381388427275699E-2</v>
      </c>
      <c r="O2">
        <v>9.6141489015684999E-3</v>
      </c>
      <c r="P2">
        <v>1.24825852302213E-2</v>
      </c>
      <c r="Q2">
        <v>3.2642599257364797E-2</v>
      </c>
      <c r="R2" t="s">
        <v>0</v>
      </c>
    </row>
    <row r="3" spans="1:18" x14ac:dyDescent="0.2">
      <c r="A3">
        <v>2000</v>
      </c>
      <c r="B3" t="s">
        <v>53</v>
      </c>
      <c r="C3">
        <v>2042</v>
      </c>
      <c r="D3">
        <v>0.14444444444444399</v>
      </c>
      <c r="E3">
        <v>7.2333333333333305E-2</v>
      </c>
      <c r="F3" s="1">
        <v>9.9202934652566008E-3</v>
      </c>
      <c r="G3">
        <v>0.94033333333333302</v>
      </c>
      <c r="H3">
        <v>0.94461811111111005</v>
      </c>
      <c r="I3">
        <v>0.52098108747044902</v>
      </c>
      <c r="J3">
        <v>0.73785594639866003</v>
      </c>
      <c r="K3">
        <v>0.52560789770092098</v>
      </c>
      <c r="L3">
        <v>0.99751773049645398</v>
      </c>
      <c r="M3">
        <v>4.4735721002022402E-2</v>
      </c>
      <c r="N3" s="1">
        <v>3.12487716890043E-2</v>
      </c>
      <c r="O3">
        <v>7.5199661983383998E-3</v>
      </c>
      <c r="P3">
        <v>9.5744609832763602E-2</v>
      </c>
      <c r="Q3">
        <v>4.7503251192725297E-2</v>
      </c>
      <c r="R3" t="s">
        <v>0</v>
      </c>
    </row>
    <row r="4" spans="1:18" x14ac:dyDescent="0.2">
      <c r="A4">
        <v>2000</v>
      </c>
      <c r="B4" t="s">
        <v>54</v>
      </c>
      <c r="C4">
        <v>2041</v>
      </c>
      <c r="D4">
        <v>0.133333333333333</v>
      </c>
      <c r="E4">
        <v>0.358333333333333</v>
      </c>
      <c r="F4" s="1">
        <v>5.4706990718841497E-2</v>
      </c>
      <c r="G4">
        <v>0.92833333333333301</v>
      </c>
      <c r="H4">
        <v>0.94584533333333298</v>
      </c>
      <c r="I4">
        <v>0.498995271867612</v>
      </c>
      <c r="J4">
        <v>0.49558361260488898</v>
      </c>
      <c r="K4">
        <v>0.490537021371379</v>
      </c>
      <c r="L4">
        <v>0.98687943262411304</v>
      </c>
      <c r="M4">
        <v>3.7990616385488597E-2</v>
      </c>
      <c r="N4" s="1">
        <v>3.0112345935776798E-2</v>
      </c>
      <c r="O4">
        <v>1.6763178217742099E-2</v>
      </c>
      <c r="P4">
        <v>3.6969060699144E-3</v>
      </c>
      <c r="Q4">
        <v>2.8937945005379901E-2</v>
      </c>
      <c r="R4" t="s">
        <v>0</v>
      </c>
    </row>
    <row r="5" spans="1:18" x14ac:dyDescent="0.2">
      <c r="A5">
        <v>2000</v>
      </c>
      <c r="B5" t="s">
        <v>4</v>
      </c>
      <c r="C5">
        <v>1</v>
      </c>
      <c r="D5">
        <v>0.194444444444444</v>
      </c>
      <c r="E5">
        <v>0.19466666666666599</v>
      </c>
      <c r="F5" s="1">
        <v>8.8785620247044006E-2</v>
      </c>
      <c r="G5">
        <v>0.93533333333333302</v>
      </c>
      <c r="H5">
        <v>0.95099199999999995</v>
      </c>
      <c r="I5">
        <v>0.52872340425531905</v>
      </c>
      <c r="J5">
        <v>0.62953552009666203</v>
      </c>
      <c r="K5">
        <v>0.53826966955340605</v>
      </c>
      <c r="L5">
        <v>0.99078014184397101</v>
      </c>
      <c r="M5">
        <v>9.4913378036259294E-2</v>
      </c>
      <c r="N5" s="1">
        <v>4.8741046939715899E-2</v>
      </c>
      <c r="O5">
        <v>2.7303109901106602E-2</v>
      </c>
      <c r="P5">
        <v>0.10099803830154799</v>
      </c>
      <c r="Q5">
        <v>0.15204153879400201</v>
      </c>
      <c r="R5" t="s">
        <v>0</v>
      </c>
    </row>
    <row r="6" spans="1:18" x14ac:dyDescent="0.2">
      <c r="A6">
        <v>2000</v>
      </c>
      <c r="B6" t="s">
        <v>3</v>
      </c>
      <c r="C6">
        <v>1</v>
      </c>
      <c r="D6">
        <v>0.194444444444444</v>
      </c>
      <c r="E6">
        <v>0.195333333333333</v>
      </c>
      <c r="F6" s="1">
        <v>9.0973643023821701E-2</v>
      </c>
      <c r="G6">
        <v>0.93533333333333302</v>
      </c>
      <c r="H6">
        <v>0.95035000000000003</v>
      </c>
      <c r="I6">
        <v>0.53132387706855699</v>
      </c>
      <c r="J6">
        <v>0.63429054054054002</v>
      </c>
      <c r="K6">
        <v>0.54230890217049299</v>
      </c>
      <c r="L6">
        <v>0.99042553191489302</v>
      </c>
      <c r="M6">
        <v>9.6189311424851806E-2</v>
      </c>
      <c r="N6" s="1">
        <v>5.1873809168705501E-2</v>
      </c>
      <c r="O6">
        <v>2.8451466156844199E-2</v>
      </c>
      <c r="P6">
        <v>0.102128753842683</v>
      </c>
      <c r="Q6">
        <v>0.151600876305645</v>
      </c>
      <c r="R6" t="s">
        <v>0</v>
      </c>
    </row>
    <row r="7" spans="1:18" x14ac:dyDescent="0.2">
      <c r="A7">
        <v>2000</v>
      </c>
      <c r="B7" t="s">
        <v>2</v>
      </c>
      <c r="C7">
        <v>1</v>
      </c>
      <c r="D7">
        <v>0.194444444444444</v>
      </c>
      <c r="E7">
        <v>0.38533333333333297</v>
      </c>
      <c r="F7" s="1">
        <v>8.7536857796224707E-2</v>
      </c>
      <c r="G7">
        <v>0.93766666666666598</v>
      </c>
      <c r="H7">
        <v>0.95617922222222196</v>
      </c>
      <c r="I7">
        <v>0.51956264775413696</v>
      </c>
      <c r="J7">
        <v>0.64502490105300003</v>
      </c>
      <c r="K7">
        <v>0.52327983473700901</v>
      </c>
      <c r="L7">
        <v>0.99468085106382897</v>
      </c>
      <c r="M7">
        <v>8.9509511975894795E-2</v>
      </c>
      <c r="N7" s="1">
        <v>6.30353010216506E-2</v>
      </c>
      <c r="O7">
        <v>2.23040256011444E-2</v>
      </c>
      <c r="P7">
        <v>8.1562437063145796E-2</v>
      </c>
      <c r="Q7">
        <v>0.11162058203004301</v>
      </c>
      <c r="R7" t="s">
        <v>0</v>
      </c>
    </row>
    <row r="8" spans="1:18" x14ac:dyDescent="0.2">
      <c r="A8">
        <v>2000</v>
      </c>
      <c r="B8" t="s">
        <v>1</v>
      </c>
      <c r="C8">
        <v>1</v>
      </c>
      <c r="D8">
        <v>0.22222222222222199</v>
      </c>
      <c r="E8">
        <v>0.12666666666666601</v>
      </c>
      <c r="F8" s="1">
        <v>9.0053098158136405E-2</v>
      </c>
      <c r="G8">
        <v>0.93899999999999995</v>
      </c>
      <c r="H8">
        <v>0.95380855555555499</v>
      </c>
      <c r="I8">
        <v>0.53587470449172503</v>
      </c>
      <c r="J8">
        <v>0.69785091102684704</v>
      </c>
      <c r="K8">
        <v>0.55054487224094695</v>
      </c>
      <c r="L8">
        <v>0.993971631205673</v>
      </c>
      <c r="M8">
        <v>9.1792608886476695E-2</v>
      </c>
      <c r="N8" s="1">
        <v>4.4597960051647199E-2</v>
      </c>
      <c r="O8">
        <v>1.7759856437772399E-2</v>
      </c>
      <c r="P8">
        <v>9.4928435544356801E-2</v>
      </c>
      <c r="Q8">
        <v>0.163634133254007</v>
      </c>
      <c r="R8" t="s">
        <v>0</v>
      </c>
    </row>
    <row r="9" spans="1:18" x14ac:dyDescent="0.2">
      <c r="A9">
        <v>2001</v>
      </c>
      <c r="B9" t="s">
        <v>52</v>
      </c>
      <c r="C9">
        <v>2027</v>
      </c>
      <c r="D9">
        <v>0.25</v>
      </c>
      <c r="E9">
        <v>0.201333333333333</v>
      </c>
      <c r="F9" s="1">
        <v>0</v>
      </c>
      <c r="G9">
        <v>0.93966666666666598</v>
      </c>
      <c r="H9">
        <v>0.95756811111111095</v>
      </c>
      <c r="I9">
        <v>0.53622931442080302</v>
      </c>
      <c r="J9">
        <v>0.71344258870228205</v>
      </c>
      <c r="K9">
        <v>0.55135794778070901</v>
      </c>
      <c r="L9">
        <v>0.99468085106382897</v>
      </c>
      <c r="M9">
        <v>0.11016272686214899</v>
      </c>
      <c r="N9" s="1">
        <v>6.5345679306320998E-3</v>
      </c>
      <c r="O9">
        <v>4.1044738350642998E-2</v>
      </c>
      <c r="P9">
        <v>0.152941967050234</v>
      </c>
      <c r="Q9">
        <v>9.3054158074594606E-2</v>
      </c>
      <c r="R9" t="s">
        <v>0</v>
      </c>
    </row>
    <row r="10" spans="1:18" x14ac:dyDescent="0.2">
      <c r="A10">
        <v>2001</v>
      </c>
      <c r="B10" t="s">
        <v>53</v>
      </c>
      <c r="C10">
        <v>1</v>
      </c>
      <c r="D10">
        <v>0.211111111111111</v>
      </c>
      <c r="E10">
        <v>0.107333333333333</v>
      </c>
      <c r="F10" s="1">
        <v>4.76122498512268E-2</v>
      </c>
      <c r="G10">
        <v>0.93433333333333302</v>
      </c>
      <c r="H10">
        <v>0.94850833333333295</v>
      </c>
      <c r="I10">
        <v>0.54119385342789506</v>
      </c>
      <c r="J10">
        <v>0.63903017972193898</v>
      </c>
      <c r="K10">
        <v>0.55651905729908802</v>
      </c>
      <c r="L10">
        <v>0.987943262411347</v>
      </c>
      <c r="M10">
        <v>0.107302874223225</v>
      </c>
      <c r="N10" s="1">
        <v>1.34507033508271E-2</v>
      </c>
      <c r="O10">
        <v>5.4915734023476001E-3</v>
      </c>
      <c r="P10">
        <v>0.32550915082295701</v>
      </c>
      <c r="Q10">
        <v>0.101981501607291</v>
      </c>
      <c r="R10" t="s">
        <v>0</v>
      </c>
    </row>
    <row r="11" spans="1:18" x14ac:dyDescent="0.2">
      <c r="A11">
        <v>2001</v>
      </c>
      <c r="B11" t="s">
        <v>54</v>
      </c>
      <c r="C11">
        <v>2035</v>
      </c>
      <c r="D11">
        <v>0.18333333333333299</v>
      </c>
      <c r="E11">
        <v>0.19</v>
      </c>
      <c r="F11" s="1">
        <v>5.7410322129726403E-2</v>
      </c>
      <c r="G11">
        <v>0.93700000000000006</v>
      </c>
      <c r="H11">
        <v>0.95171877777777703</v>
      </c>
      <c r="I11">
        <v>0.52440898345153597</v>
      </c>
      <c r="J11">
        <v>0.64380389744541999</v>
      </c>
      <c r="K11">
        <v>0.53152846480968996</v>
      </c>
      <c r="L11">
        <v>0.99326241134751703</v>
      </c>
      <c r="M11">
        <v>5.3195702325966598E-2</v>
      </c>
      <c r="N11" s="1">
        <v>8.7690613775823992E-3</v>
      </c>
      <c r="O11">
        <v>5.2848308502385999E-3</v>
      </c>
      <c r="P11">
        <v>1.5029935787121401E-2</v>
      </c>
      <c r="Q11">
        <v>3.1166310824193799E-2</v>
      </c>
      <c r="R11" t="s">
        <v>0</v>
      </c>
    </row>
    <row r="12" spans="1:18" x14ac:dyDescent="0.2">
      <c r="A12">
        <v>2001</v>
      </c>
      <c r="B12" t="s">
        <v>4</v>
      </c>
      <c r="C12">
        <v>1</v>
      </c>
      <c r="D12">
        <v>0.17777777777777701</v>
      </c>
      <c r="E12">
        <v>0.192</v>
      </c>
      <c r="F12" s="1">
        <v>6.3705439509933098E-2</v>
      </c>
      <c r="G12">
        <v>0.93700000000000006</v>
      </c>
      <c r="H12">
        <v>0.95216611111111105</v>
      </c>
      <c r="I12">
        <v>0.503605200945626</v>
      </c>
      <c r="J12">
        <v>0.54712729520228598</v>
      </c>
      <c r="K12">
        <v>0.49408923123869603</v>
      </c>
      <c r="L12">
        <v>0.99609929078014103</v>
      </c>
      <c r="M12">
        <v>6.9451014783402196E-2</v>
      </c>
      <c r="N12" s="1">
        <v>1.9876116585318099E-2</v>
      </c>
      <c r="O12">
        <v>2.1234394707453301E-2</v>
      </c>
      <c r="P12">
        <v>9.2471783521756695E-2</v>
      </c>
      <c r="Q12">
        <v>0.119386463529065</v>
      </c>
      <c r="R12" t="s">
        <v>0</v>
      </c>
    </row>
    <row r="13" spans="1:18" x14ac:dyDescent="0.2">
      <c r="A13">
        <v>2001</v>
      </c>
      <c r="B13" t="s">
        <v>3</v>
      </c>
      <c r="C13">
        <v>1</v>
      </c>
      <c r="D13">
        <v>0.188888888888888</v>
      </c>
      <c r="E13">
        <v>0.197333333333333</v>
      </c>
      <c r="F13" s="1">
        <v>6.53142747322005E-2</v>
      </c>
      <c r="G13">
        <v>0.93700000000000006</v>
      </c>
      <c r="H13">
        <v>0.95347322222222197</v>
      </c>
      <c r="I13">
        <v>0.503605200945626</v>
      </c>
      <c r="J13">
        <v>0.54712729520228598</v>
      </c>
      <c r="K13">
        <v>0.49408923123869603</v>
      </c>
      <c r="L13">
        <v>0.99609929078014103</v>
      </c>
      <c r="M13">
        <v>7.0577517044159696E-2</v>
      </c>
      <c r="N13" s="1">
        <v>2.03433267465668E-2</v>
      </c>
      <c r="O13">
        <v>2.1111508423050301E-2</v>
      </c>
      <c r="P13">
        <v>9.4499278598490402E-2</v>
      </c>
      <c r="Q13">
        <v>0.11917383698188</v>
      </c>
      <c r="R13" t="s">
        <v>0</v>
      </c>
    </row>
    <row r="14" spans="1:18" x14ac:dyDescent="0.2">
      <c r="A14">
        <v>2001</v>
      </c>
      <c r="B14" t="s">
        <v>2</v>
      </c>
      <c r="C14">
        <v>1</v>
      </c>
      <c r="D14">
        <v>0.172222222222222</v>
      </c>
      <c r="E14">
        <v>0.36599999999999999</v>
      </c>
      <c r="F14" s="1">
        <v>9.0523362195505205E-2</v>
      </c>
      <c r="G14">
        <v>0.93633333333333302</v>
      </c>
      <c r="H14">
        <v>0.95676211111111098</v>
      </c>
      <c r="I14">
        <v>0.52405437352245798</v>
      </c>
      <c r="J14">
        <v>0.63266115451058702</v>
      </c>
      <c r="K14">
        <v>0.53089656064492297</v>
      </c>
      <c r="L14">
        <v>0.99255319148936105</v>
      </c>
      <c r="M14">
        <v>9.3123931423570006E-2</v>
      </c>
      <c r="N14" s="1">
        <v>5.1419491760847202E-2</v>
      </c>
      <c r="O14">
        <v>2.5410636590004199E-2</v>
      </c>
      <c r="P14">
        <v>0.12503928713020501</v>
      </c>
      <c r="Q14">
        <v>0.110229234740021</v>
      </c>
      <c r="R14" t="s">
        <v>0</v>
      </c>
    </row>
    <row r="15" spans="1:18" x14ac:dyDescent="0.2">
      <c r="A15">
        <v>2001</v>
      </c>
      <c r="B15" t="s">
        <v>1</v>
      </c>
      <c r="C15">
        <v>1</v>
      </c>
      <c r="D15">
        <v>0.194444444444444</v>
      </c>
      <c r="E15">
        <v>0.11799999999999999</v>
      </c>
      <c r="F15" s="1">
        <v>9.0272226534312106E-2</v>
      </c>
      <c r="G15">
        <v>0.93833333333333302</v>
      </c>
      <c r="H15">
        <v>0.95411766666666598</v>
      </c>
      <c r="I15">
        <v>0.527718676122931</v>
      </c>
      <c r="J15">
        <v>0.67528123481705704</v>
      </c>
      <c r="K15">
        <v>0.53717254957882699</v>
      </c>
      <c r="L15">
        <v>0.99432624113475099</v>
      </c>
      <c r="M15">
        <v>8.8128756545151898E-2</v>
      </c>
      <c r="N15" s="1">
        <v>1.22710845241612E-2</v>
      </c>
      <c r="O15">
        <v>1.9611452906484299E-2</v>
      </c>
      <c r="P15">
        <v>0.14620304632485201</v>
      </c>
      <c r="Q15">
        <v>0.16207073763535099</v>
      </c>
      <c r="R15" t="s">
        <v>0</v>
      </c>
    </row>
    <row r="16" spans="1:18" x14ac:dyDescent="0.2">
      <c r="A16">
        <v>2003</v>
      </c>
      <c r="B16" t="s">
        <v>52</v>
      </c>
      <c r="C16">
        <v>2035</v>
      </c>
      <c r="D16">
        <v>0.25</v>
      </c>
      <c r="E16">
        <v>0.18866666666666601</v>
      </c>
      <c r="F16" s="1">
        <v>1.71656738966703E-2</v>
      </c>
      <c r="G16">
        <v>0.94166666666666599</v>
      </c>
      <c r="H16">
        <v>0.95696144444444398</v>
      </c>
      <c r="I16">
        <v>0.53209219858155998</v>
      </c>
      <c r="J16">
        <v>0.787611010081392</v>
      </c>
      <c r="K16">
        <v>0.54521790126290803</v>
      </c>
      <c r="L16">
        <v>0.99751773049645398</v>
      </c>
      <c r="M16">
        <v>6.7172051950668193E-2</v>
      </c>
      <c r="N16" s="1">
        <v>2.09793299307218E-2</v>
      </c>
      <c r="O16">
        <v>2.6531488531164999E-3</v>
      </c>
      <c r="P16">
        <v>2.4840171914547599E-2</v>
      </c>
      <c r="Q16">
        <v>3.7787891158903103E-2</v>
      </c>
      <c r="R16" t="s">
        <v>0</v>
      </c>
    </row>
    <row r="17" spans="1:18" x14ac:dyDescent="0.2">
      <c r="A17">
        <v>2003</v>
      </c>
      <c r="B17" t="s">
        <v>53</v>
      </c>
      <c r="C17">
        <v>2038</v>
      </c>
      <c r="D17">
        <v>6.1111111111111102E-2</v>
      </c>
      <c r="E17">
        <v>0.12966666666666599</v>
      </c>
      <c r="F17" s="1">
        <v>7.2007164359092699E-2</v>
      </c>
      <c r="G17">
        <v>0.92900000000000005</v>
      </c>
      <c r="H17">
        <v>0.93869655555555498</v>
      </c>
      <c r="I17">
        <v>0.49934988179668999</v>
      </c>
      <c r="J17">
        <v>0.49698990249108299</v>
      </c>
      <c r="K17">
        <v>0.49080054282733898</v>
      </c>
      <c r="L17">
        <v>0.98758865248226901</v>
      </c>
      <c r="M17">
        <v>2.2290088965140301E-2</v>
      </c>
      <c r="N17" s="1">
        <v>7.1847850767274596E-2</v>
      </c>
      <c r="O17">
        <v>1.5871856982509199E-2</v>
      </c>
      <c r="P17">
        <v>3.6405156056086199E-2</v>
      </c>
      <c r="Q17">
        <v>2.4811165531940401E-2</v>
      </c>
      <c r="R17" t="s">
        <v>0</v>
      </c>
    </row>
    <row r="18" spans="1:18" x14ac:dyDescent="0.2">
      <c r="A18">
        <v>2003</v>
      </c>
      <c r="B18" t="s">
        <v>54</v>
      </c>
      <c r="C18">
        <v>2039</v>
      </c>
      <c r="D18">
        <v>0.105555555555555</v>
      </c>
      <c r="E18">
        <v>0.19</v>
      </c>
      <c r="F18" s="1">
        <v>8.3328008651733398E-2</v>
      </c>
      <c r="G18">
        <v>0.93566666666666598</v>
      </c>
      <c r="H18">
        <v>0.94842433333333298</v>
      </c>
      <c r="I18">
        <v>0.49769503546099197</v>
      </c>
      <c r="J18">
        <v>0.46986943421493099</v>
      </c>
      <c r="K18">
        <v>0.483382125021525</v>
      </c>
      <c r="L18">
        <v>0.99539007092198495</v>
      </c>
      <c r="M18">
        <v>3.2551381685253601E-2</v>
      </c>
      <c r="N18" s="1">
        <v>4.4979457226064397E-2</v>
      </c>
      <c r="O18">
        <v>9.9894486160740995E-3</v>
      </c>
      <c r="P18">
        <v>8.9462439840037999E-3</v>
      </c>
      <c r="Q18">
        <v>3.6490788951275999E-2</v>
      </c>
      <c r="R18" t="s">
        <v>0</v>
      </c>
    </row>
    <row r="19" spans="1:18" x14ac:dyDescent="0.2">
      <c r="A19">
        <v>2003</v>
      </c>
      <c r="B19" t="s">
        <v>4</v>
      </c>
      <c r="C19">
        <v>1</v>
      </c>
      <c r="D19">
        <v>0.211111111111111</v>
      </c>
      <c r="E19">
        <v>0.188</v>
      </c>
      <c r="F19" s="1">
        <v>2.7511940387819199E-2</v>
      </c>
      <c r="G19">
        <v>0.93400000000000005</v>
      </c>
      <c r="H19">
        <v>0.95200844444444399</v>
      </c>
      <c r="I19">
        <v>0.53581560283687901</v>
      </c>
      <c r="J19">
        <v>0.62830284552845495</v>
      </c>
      <c r="K19">
        <v>0.54863770653244304</v>
      </c>
      <c r="L19">
        <v>0.98829787234042499</v>
      </c>
      <c r="M19">
        <v>0.12106590449512999</v>
      </c>
      <c r="N19" s="1">
        <v>7.2952517455631194E-2</v>
      </c>
      <c r="O19">
        <v>2.89499002976841E-2</v>
      </c>
      <c r="P19">
        <v>0.100178616870606</v>
      </c>
      <c r="Q19">
        <v>0.199945362694888</v>
      </c>
      <c r="R19" t="s">
        <v>0</v>
      </c>
    </row>
    <row r="20" spans="1:18" x14ac:dyDescent="0.2">
      <c r="A20">
        <v>2003</v>
      </c>
      <c r="B20" t="s">
        <v>3</v>
      </c>
      <c r="C20">
        <v>1</v>
      </c>
      <c r="D20">
        <v>0.2</v>
      </c>
      <c r="E20">
        <v>0.18633333333333299</v>
      </c>
      <c r="F20" s="1">
        <v>2.9161823721437299E-2</v>
      </c>
      <c r="G20">
        <v>0.93466666666666598</v>
      </c>
      <c r="H20">
        <v>0.95128488888888896</v>
      </c>
      <c r="I20">
        <v>0.53877068557919605</v>
      </c>
      <c r="J20">
        <v>0.63888888888888795</v>
      </c>
      <c r="K20">
        <v>0.55319692161797396</v>
      </c>
      <c r="L20">
        <v>0.98865248226950297</v>
      </c>
      <c r="M20">
        <v>0.120706084663128</v>
      </c>
      <c r="N20" s="1">
        <v>7.4339844193391902E-2</v>
      </c>
      <c r="O20">
        <v>2.9268612763069201E-2</v>
      </c>
      <c r="P20">
        <v>9.9591094121431994E-2</v>
      </c>
      <c r="Q20">
        <v>0.19694329907515701</v>
      </c>
      <c r="R20" t="s">
        <v>0</v>
      </c>
    </row>
    <row r="21" spans="1:18" x14ac:dyDescent="0.2">
      <c r="A21">
        <v>2003</v>
      </c>
      <c r="B21" t="s">
        <v>2</v>
      </c>
      <c r="C21">
        <v>1</v>
      </c>
      <c r="D21">
        <v>0.20555555555555499</v>
      </c>
      <c r="E21">
        <v>0.36499999999999999</v>
      </c>
      <c r="F21" s="1">
        <v>3.6627740358138899E-2</v>
      </c>
      <c r="G21">
        <v>0.93666666666666598</v>
      </c>
      <c r="H21">
        <v>0.95607200000000003</v>
      </c>
      <c r="I21">
        <v>0.52683215130023597</v>
      </c>
      <c r="J21">
        <v>0.64340464959568699</v>
      </c>
      <c r="K21">
        <v>0.53547352362076295</v>
      </c>
      <c r="L21">
        <v>0.99255319148936105</v>
      </c>
      <c r="M21">
        <v>0.107990627957968</v>
      </c>
      <c r="N21" s="1">
        <v>5.5791123156713598E-2</v>
      </c>
      <c r="O21">
        <v>2.7168240934802398E-2</v>
      </c>
      <c r="P21">
        <v>0.13520449020592801</v>
      </c>
      <c r="Q21">
        <v>0.113605542650559</v>
      </c>
      <c r="R21" t="s">
        <v>0</v>
      </c>
    </row>
    <row r="22" spans="1:18" x14ac:dyDescent="0.2">
      <c r="A22">
        <v>2003</v>
      </c>
      <c r="B22" t="s">
        <v>1</v>
      </c>
      <c r="C22">
        <v>1</v>
      </c>
      <c r="D22">
        <v>0.24444444444444399</v>
      </c>
      <c r="E22">
        <v>0.11599999999999901</v>
      </c>
      <c r="F22" s="1">
        <v>3.0304380805552301E-2</v>
      </c>
      <c r="G22">
        <v>0.93666666666666598</v>
      </c>
      <c r="H22">
        <v>0.95254844444444398</v>
      </c>
      <c r="I22">
        <v>0.53463356973995202</v>
      </c>
      <c r="J22">
        <v>0.65618891929350698</v>
      </c>
      <c r="K22">
        <v>0.54778988255230499</v>
      </c>
      <c r="L22">
        <v>0.99148936170212698</v>
      </c>
      <c r="M22">
        <v>0.11128934965306</v>
      </c>
      <c r="N22" s="1">
        <v>6.6873357252404106E-2</v>
      </c>
      <c r="O22">
        <v>2.04294128887717E-2</v>
      </c>
      <c r="P22">
        <v>0.104374431226331</v>
      </c>
      <c r="Q22">
        <v>0.18982690859829701</v>
      </c>
      <c r="R22" t="s">
        <v>0</v>
      </c>
    </row>
    <row r="23" spans="1:18" x14ac:dyDescent="0.2">
      <c r="A23">
        <v>2008</v>
      </c>
      <c r="B23" t="s">
        <v>52</v>
      </c>
      <c r="C23">
        <v>2020</v>
      </c>
      <c r="D23">
        <v>0.26111111111111102</v>
      </c>
      <c r="E23">
        <v>0.106</v>
      </c>
      <c r="F23" s="1">
        <v>0</v>
      </c>
      <c r="G23">
        <v>0.94299999999999995</v>
      </c>
      <c r="H23">
        <v>0.95643322222222205</v>
      </c>
      <c r="I23">
        <v>0.55100472813238699</v>
      </c>
      <c r="J23">
        <v>0.80049095277336002</v>
      </c>
      <c r="K23">
        <v>0.576144801494482</v>
      </c>
      <c r="L23">
        <v>0.99645390070922002</v>
      </c>
      <c r="M23">
        <v>0.1044135975341</v>
      </c>
      <c r="N23" s="1">
        <v>2.03193817287683E-2</v>
      </c>
      <c r="O23">
        <v>2.6269971082607002E-3</v>
      </c>
      <c r="P23">
        <v>0.13452610559761499</v>
      </c>
      <c r="Q23">
        <v>8.9274800003649596E-2</v>
      </c>
      <c r="R23" t="s">
        <v>0</v>
      </c>
    </row>
    <row r="24" spans="1:18" x14ac:dyDescent="0.2">
      <c r="A24">
        <v>2008</v>
      </c>
      <c r="B24" t="s">
        <v>53</v>
      </c>
      <c r="C24">
        <v>2039</v>
      </c>
      <c r="D24">
        <v>0.211111111111111</v>
      </c>
      <c r="E24">
        <v>8.7999999999999995E-2</v>
      </c>
      <c r="F24" s="1">
        <v>8.7336702272294998E-3</v>
      </c>
      <c r="G24">
        <v>0.93733333333333302</v>
      </c>
      <c r="H24">
        <v>0.94943</v>
      </c>
      <c r="I24">
        <v>0.50898345153664204</v>
      </c>
      <c r="J24">
        <v>0.59550938337801596</v>
      </c>
      <c r="K24">
        <v>0.50421243618053702</v>
      </c>
      <c r="L24">
        <v>0.99574468085106305</v>
      </c>
      <c r="M24">
        <v>5.8054107758733903E-2</v>
      </c>
      <c r="N24" s="1">
        <v>3.0392367864907201E-2</v>
      </c>
      <c r="O24">
        <v>8.6269651850060002E-4</v>
      </c>
      <c r="P24">
        <v>7.0170700550079304E-2</v>
      </c>
      <c r="Q24">
        <v>5.7812996205386401E-2</v>
      </c>
      <c r="R24" t="s">
        <v>0</v>
      </c>
    </row>
    <row r="25" spans="1:18" x14ac:dyDescent="0.2">
      <c r="A25">
        <v>2008</v>
      </c>
      <c r="B25" t="s">
        <v>54</v>
      </c>
      <c r="C25">
        <v>2022</v>
      </c>
      <c r="D25">
        <v>0.133333333333333</v>
      </c>
      <c r="E25">
        <v>0.33333333333333298</v>
      </c>
      <c r="F25" s="1">
        <v>4.8332147300243301E-2</v>
      </c>
      <c r="G25">
        <v>0.93300000000000005</v>
      </c>
      <c r="H25">
        <v>0.94830499999999995</v>
      </c>
      <c r="I25">
        <v>0.49887706855791902</v>
      </c>
      <c r="J25">
        <v>0.49167530779454</v>
      </c>
      <c r="K25">
        <v>0.48758955498470002</v>
      </c>
      <c r="L25">
        <v>0.99219858156028296</v>
      </c>
      <c r="M25">
        <v>3.1338652819007003E-2</v>
      </c>
      <c r="N25" s="1">
        <v>2.7274575770004701E-2</v>
      </c>
      <c r="O25">
        <v>1.5727326687839199E-2</v>
      </c>
      <c r="P25">
        <v>2.6759890218575701E-2</v>
      </c>
      <c r="Q25">
        <v>2.44637288640644E-2</v>
      </c>
      <c r="R25" t="s">
        <v>0</v>
      </c>
    </row>
    <row r="26" spans="1:18" x14ac:dyDescent="0.2">
      <c r="A26">
        <v>2008</v>
      </c>
      <c r="B26" t="s">
        <v>4</v>
      </c>
      <c r="C26">
        <v>1</v>
      </c>
      <c r="D26">
        <v>0.16666666666666599</v>
      </c>
      <c r="E26">
        <v>0.184</v>
      </c>
      <c r="F26" s="1">
        <v>3.4284893795094903E-2</v>
      </c>
      <c r="G26">
        <v>0.94133333333333302</v>
      </c>
      <c r="H26">
        <v>0.949901555555555</v>
      </c>
      <c r="I26">
        <v>0.53191489361702105</v>
      </c>
      <c r="J26">
        <v>0.77181208053691197</v>
      </c>
      <c r="K26">
        <v>0.54482758620689598</v>
      </c>
      <c r="L26">
        <v>0.99716312056737599</v>
      </c>
      <c r="M26">
        <v>8.6441656964950001E-2</v>
      </c>
      <c r="N26" s="1">
        <v>4.9551736477200903E-2</v>
      </c>
      <c r="O26">
        <v>2.16399046893344E-2</v>
      </c>
      <c r="P26">
        <v>7.7400726303071501E-2</v>
      </c>
      <c r="Q26">
        <v>0.15895599208028999</v>
      </c>
      <c r="R26" t="s">
        <v>0</v>
      </c>
    </row>
    <row r="27" spans="1:18" x14ac:dyDescent="0.2">
      <c r="A27">
        <v>2008</v>
      </c>
      <c r="B27" t="s">
        <v>3</v>
      </c>
      <c r="C27">
        <v>1</v>
      </c>
      <c r="D27">
        <v>0.16666666666666599</v>
      </c>
      <c r="E27">
        <v>0.18533333333333299</v>
      </c>
      <c r="F27" s="1">
        <v>3.5167662378139397E-2</v>
      </c>
      <c r="G27">
        <v>0.94133333333333302</v>
      </c>
      <c r="H27">
        <v>0.94992577777777698</v>
      </c>
      <c r="I27">
        <v>0.53191489361702105</v>
      </c>
      <c r="J27">
        <v>0.77181208053691197</v>
      </c>
      <c r="K27">
        <v>0.54482758620689598</v>
      </c>
      <c r="L27">
        <v>0.99716312056737599</v>
      </c>
      <c r="M27">
        <v>8.7428180544387904E-2</v>
      </c>
      <c r="N27" s="1">
        <v>5.0662340605441898E-2</v>
      </c>
      <c r="O27">
        <v>2.2090792962661698E-2</v>
      </c>
      <c r="P27">
        <v>7.8135224108038803E-2</v>
      </c>
      <c r="Q27">
        <v>0.15809698972633801</v>
      </c>
      <c r="R27" t="s">
        <v>0</v>
      </c>
    </row>
    <row r="28" spans="1:18" x14ac:dyDescent="0.2">
      <c r="A28">
        <v>2008</v>
      </c>
      <c r="B28" t="s">
        <v>2</v>
      </c>
      <c r="C28">
        <v>1</v>
      </c>
      <c r="D28">
        <v>0.17777777777777701</v>
      </c>
      <c r="E28">
        <v>0.37166666666666598</v>
      </c>
      <c r="F28" s="1">
        <v>2.7246101379213E-2</v>
      </c>
      <c r="G28">
        <v>0.93866666666666598</v>
      </c>
      <c r="H28">
        <v>0.95515899999999998</v>
      </c>
      <c r="I28">
        <v>0.52269503546099205</v>
      </c>
      <c r="J28">
        <v>0.67583491055620004</v>
      </c>
      <c r="K28">
        <v>0.52868691491432596</v>
      </c>
      <c r="L28">
        <v>0.99539007092198495</v>
      </c>
      <c r="M28">
        <v>9.1532455756255598E-2</v>
      </c>
      <c r="N28" s="1">
        <v>4.5236172765413203E-2</v>
      </c>
      <c r="O28">
        <v>2.0698300555863101E-2</v>
      </c>
      <c r="P28">
        <v>9.4637320987969301E-2</v>
      </c>
      <c r="Q28">
        <v>0.116169485513246</v>
      </c>
      <c r="R28" t="s">
        <v>0</v>
      </c>
    </row>
    <row r="29" spans="1:18" x14ac:dyDescent="0.2">
      <c r="A29">
        <v>2008</v>
      </c>
      <c r="B29" t="s">
        <v>1</v>
      </c>
      <c r="C29">
        <v>1</v>
      </c>
      <c r="D29">
        <v>0.20555555555555499</v>
      </c>
      <c r="E29">
        <v>0.113666666666666</v>
      </c>
      <c r="F29" s="1">
        <v>2.6796738506117499E-2</v>
      </c>
      <c r="G29">
        <v>0.94199999999999995</v>
      </c>
      <c r="H29">
        <v>0.95173399999999997</v>
      </c>
      <c r="I29">
        <v>0.53226950354609903</v>
      </c>
      <c r="J29">
        <v>0.80516431924882603</v>
      </c>
      <c r="K29">
        <v>0.54561123123687705</v>
      </c>
      <c r="L29">
        <v>0.99787234042553197</v>
      </c>
      <c r="M29">
        <v>8.5226084380553999E-2</v>
      </c>
      <c r="N29" s="1">
        <v>3.6379804447853201E-2</v>
      </c>
      <c r="O29">
        <v>1.47084578727765E-2</v>
      </c>
      <c r="P29">
        <v>7.3446426928685901E-2</v>
      </c>
      <c r="Q29">
        <v>0.15383141249520099</v>
      </c>
      <c r="R29" t="s">
        <v>0</v>
      </c>
    </row>
    <row r="30" spans="1:18" x14ac:dyDescent="0.2">
      <c r="A30">
        <v>2009</v>
      </c>
      <c r="B30" t="s">
        <v>52</v>
      </c>
      <c r="C30">
        <v>2020</v>
      </c>
      <c r="D30">
        <v>0.27777777777777701</v>
      </c>
      <c r="E30">
        <v>9.9000000000000005E-2</v>
      </c>
      <c r="F30" s="1">
        <v>0</v>
      </c>
      <c r="G30">
        <v>0.94133333333333302</v>
      </c>
      <c r="H30">
        <v>0.95404444444444403</v>
      </c>
      <c r="I30">
        <v>0.54491725768321497</v>
      </c>
      <c r="J30">
        <v>0.75589225589225495</v>
      </c>
      <c r="K30">
        <v>0.56575376264495403</v>
      </c>
      <c r="L30">
        <v>0.99539007092198495</v>
      </c>
      <c r="M30">
        <v>9.46611273619863E-2</v>
      </c>
      <c r="N30" s="1">
        <v>6.2015024789919002E-3</v>
      </c>
      <c r="O30">
        <v>3.0113448285393998E-3</v>
      </c>
      <c r="P30">
        <v>7.3740668594837203E-2</v>
      </c>
      <c r="Q30">
        <v>0.101052613802858</v>
      </c>
      <c r="R30" t="s">
        <v>0</v>
      </c>
    </row>
    <row r="31" spans="1:18" x14ac:dyDescent="0.2">
      <c r="A31">
        <v>2009</v>
      </c>
      <c r="B31" t="s">
        <v>53</v>
      </c>
      <c r="C31">
        <v>2029</v>
      </c>
      <c r="D31">
        <v>0.13888888888888801</v>
      </c>
      <c r="E31">
        <v>0.15533333333333299</v>
      </c>
      <c r="F31" s="1">
        <v>6.8357954733073E-3</v>
      </c>
      <c r="G31">
        <v>0.93600000000000005</v>
      </c>
      <c r="H31">
        <v>0.94811616666666598</v>
      </c>
      <c r="I31">
        <v>0.49787234042553102</v>
      </c>
      <c r="J31">
        <v>0.469879518072289</v>
      </c>
      <c r="K31">
        <v>0.48347107438016501</v>
      </c>
      <c r="L31">
        <v>0.99574468085106305</v>
      </c>
      <c r="M31">
        <v>1.8244553719543699E-2</v>
      </c>
      <c r="N31" s="1">
        <v>1.05475365279643E-2</v>
      </c>
      <c r="O31">
        <v>8.9373503449476002E-3</v>
      </c>
      <c r="P31">
        <v>3.4122493428488498E-2</v>
      </c>
      <c r="Q31">
        <v>2.28837740157674E-2</v>
      </c>
      <c r="R31" t="s">
        <v>0</v>
      </c>
    </row>
    <row r="32" spans="1:18" x14ac:dyDescent="0.2">
      <c r="A32">
        <v>2009</v>
      </c>
      <c r="B32" t="s">
        <v>54</v>
      </c>
      <c r="C32">
        <v>2031</v>
      </c>
      <c r="D32">
        <v>0.23888888888888801</v>
      </c>
      <c r="E32">
        <v>0.168333333333333</v>
      </c>
      <c r="F32" s="1">
        <v>1.9505778327584201E-2</v>
      </c>
      <c r="G32">
        <v>0.93899999999999995</v>
      </c>
      <c r="H32">
        <v>0.94939988888888804</v>
      </c>
      <c r="I32">
        <v>0.52547281323877004</v>
      </c>
      <c r="J32">
        <v>0.68883907055541704</v>
      </c>
      <c r="K32">
        <v>0.53347705752338304</v>
      </c>
      <c r="L32">
        <v>0.99539007092198495</v>
      </c>
      <c r="M32">
        <v>5.5119624839992103E-2</v>
      </c>
      <c r="N32" s="1">
        <v>7.9402650913429993E-3</v>
      </c>
      <c r="O32">
        <v>4.3270245142694001E-3</v>
      </c>
      <c r="P32">
        <v>1.10994254549344E-2</v>
      </c>
      <c r="Q32">
        <v>3.5563932056478599E-2</v>
      </c>
      <c r="R32" t="s">
        <v>0</v>
      </c>
    </row>
    <row r="33" spans="1:18" x14ac:dyDescent="0.2">
      <c r="A33">
        <v>2009</v>
      </c>
      <c r="B33" t="s">
        <v>4</v>
      </c>
      <c r="C33">
        <v>1</v>
      </c>
      <c r="D33">
        <v>0.16666666666666599</v>
      </c>
      <c r="E33">
        <v>0.19133333333333299</v>
      </c>
      <c r="F33" s="1">
        <v>6.0428112562474302E-2</v>
      </c>
      <c r="G33">
        <v>0.93266666666666598</v>
      </c>
      <c r="H33">
        <v>0.95005288888888795</v>
      </c>
      <c r="I33">
        <v>0.51430260047281295</v>
      </c>
      <c r="J33">
        <v>0.56803868645973898</v>
      </c>
      <c r="K33">
        <v>0.51494544336867998</v>
      </c>
      <c r="L33">
        <v>0.98971631205673705</v>
      </c>
      <c r="M33">
        <v>7.9763976877328599E-2</v>
      </c>
      <c r="N33" s="1">
        <v>4.9069884899353301E-2</v>
      </c>
      <c r="O33">
        <v>2.32228332018731E-2</v>
      </c>
      <c r="P33">
        <v>6.6929785690556201E-2</v>
      </c>
      <c r="Q33">
        <v>0.14296002293142701</v>
      </c>
      <c r="R33" t="s">
        <v>0</v>
      </c>
    </row>
    <row r="34" spans="1:18" x14ac:dyDescent="0.2">
      <c r="A34">
        <v>2009</v>
      </c>
      <c r="B34" t="s">
        <v>3</v>
      </c>
      <c r="C34">
        <v>1</v>
      </c>
      <c r="D34">
        <v>0.16666666666666599</v>
      </c>
      <c r="E34">
        <v>0.195333333333333</v>
      </c>
      <c r="F34" s="1">
        <v>5.9604911842844097E-2</v>
      </c>
      <c r="G34">
        <v>0.93433333333333302</v>
      </c>
      <c r="H34">
        <v>0.95033255555555496</v>
      </c>
      <c r="I34">
        <v>0.51518912529550798</v>
      </c>
      <c r="J34">
        <v>0.583768837123393</v>
      </c>
      <c r="K34">
        <v>0.51616032694790404</v>
      </c>
      <c r="L34">
        <v>0.99148936170212698</v>
      </c>
      <c r="M34">
        <v>7.8221830697806805E-2</v>
      </c>
      <c r="N34" s="1">
        <v>5.0871598358429297E-2</v>
      </c>
      <c r="O34">
        <v>2.3041377171012099E-2</v>
      </c>
      <c r="P34">
        <v>6.7174216198168601E-2</v>
      </c>
      <c r="Q34">
        <v>0.13701457964219399</v>
      </c>
      <c r="R34" t="s">
        <v>0</v>
      </c>
    </row>
    <row r="35" spans="1:18" x14ac:dyDescent="0.2">
      <c r="A35">
        <v>2009</v>
      </c>
      <c r="B35" t="s">
        <v>2</v>
      </c>
      <c r="C35">
        <v>1</v>
      </c>
      <c r="D35">
        <v>0.18333333333333299</v>
      </c>
      <c r="E35">
        <v>0.38466666666666599</v>
      </c>
      <c r="F35" s="1">
        <v>3.5146717831525801E-2</v>
      </c>
      <c r="G35">
        <v>0.93866666666666598</v>
      </c>
      <c r="H35">
        <v>0.95354022222222201</v>
      </c>
      <c r="I35">
        <v>0.51489361702127601</v>
      </c>
      <c r="J35">
        <v>0.65834450402144695</v>
      </c>
      <c r="K35">
        <v>0.51476110775116302</v>
      </c>
      <c r="L35">
        <v>0.99645390070922002</v>
      </c>
      <c r="M35">
        <v>7.8720189567178106E-2</v>
      </c>
      <c r="N35" s="1">
        <v>5.7625169975854401E-2</v>
      </c>
      <c r="O35">
        <v>2.0899726799535199E-2</v>
      </c>
      <c r="P35">
        <v>0.100318802388577</v>
      </c>
      <c r="Q35">
        <v>0.106016452197069</v>
      </c>
      <c r="R35" t="s">
        <v>0</v>
      </c>
    </row>
    <row r="36" spans="1:18" x14ac:dyDescent="0.2">
      <c r="A36">
        <v>2009</v>
      </c>
      <c r="B36" t="s">
        <v>1</v>
      </c>
      <c r="C36">
        <v>1</v>
      </c>
      <c r="D36">
        <v>0.211111111111111</v>
      </c>
      <c r="E36">
        <v>0.116666666666666</v>
      </c>
      <c r="F36" s="1">
        <v>2.7488524652190201E-2</v>
      </c>
      <c r="G36">
        <v>0.93466666666666598</v>
      </c>
      <c r="H36">
        <v>0.95296599999999998</v>
      </c>
      <c r="I36">
        <v>0.51016548463356903</v>
      </c>
      <c r="J36">
        <v>0.56673219181625301</v>
      </c>
      <c r="K36">
        <v>0.50735779564396999</v>
      </c>
      <c r="L36">
        <v>0.99255319148936105</v>
      </c>
      <c r="M36">
        <v>7.5524291551540307E-2</v>
      </c>
      <c r="N36" s="1">
        <v>3.7442338723411302E-2</v>
      </c>
      <c r="O36">
        <v>1.5972191124213001E-2</v>
      </c>
      <c r="P36">
        <v>7.4510719262319905E-2</v>
      </c>
      <c r="Q36">
        <v>0.139024024063478</v>
      </c>
      <c r="R36" t="s">
        <v>0</v>
      </c>
    </row>
    <row r="37" spans="1:18" x14ac:dyDescent="0.2">
      <c r="A37">
        <v>2018</v>
      </c>
      <c r="B37" t="s">
        <v>52</v>
      </c>
      <c r="C37">
        <v>2028</v>
      </c>
      <c r="D37">
        <v>0.233333333333333</v>
      </c>
      <c r="E37">
        <v>0.29799999999999999</v>
      </c>
      <c r="F37" s="1">
        <v>0</v>
      </c>
      <c r="G37">
        <v>0.93833333333333302</v>
      </c>
      <c r="H37">
        <v>0.95672433333333295</v>
      </c>
      <c r="I37">
        <v>0.522517730496453</v>
      </c>
      <c r="J37">
        <v>0.66693198580420898</v>
      </c>
      <c r="K37">
        <v>0.52837844613019602</v>
      </c>
      <c r="L37">
        <v>0.99503546099290696</v>
      </c>
      <c r="M37">
        <v>6.9229200301277896E-2</v>
      </c>
      <c r="N37" s="1">
        <v>3.5220134408316603E-2</v>
      </c>
      <c r="O37">
        <v>1.2920824707382201E-2</v>
      </c>
      <c r="P37">
        <v>4.4903978394965301E-2</v>
      </c>
      <c r="Q37">
        <v>4.4439358977633001E-2</v>
      </c>
      <c r="R37" t="s">
        <v>0</v>
      </c>
    </row>
    <row r="38" spans="1:18" x14ac:dyDescent="0.2">
      <c r="A38">
        <v>2018</v>
      </c>
      <c r="B38" t="s">
        <v>53</v>
      </c>
      <c r="C38">
        <v>2031</v>
      </c>
      <c r="D38">
        <v>0.22222222222222199</v>
      </c>
      <c r="E38">
        <v>0.10766666666666599</v>
      </c>
      <c r="F38" s="1">
        <v>1.4350368641316801E-2</v>
      </c>
      <c r="G38">
        <v>0.93666666666666598</v>
      </c>
      <c r="H38">
        <v>0.951616111111111</v>
      </c>
      <c r="I38">
        <v>0.51122931442080299</v>
      </c>
      <c r="J38">
        <v>0.59563758389261701</v>
      </c>
      <c r="K38">
        <v>0.50862068965517204</v>
      </c>
      <c r="L38">
        <v>0.99468085106382897</v>
      </c>
      <c r="M38">
        <v>7.0053615710801501E-2</v>
      </c>
      <c r="N38" s="1">
        <v>4.0582340624597299E-2</v>
      </c>
      <c r="O38">
        <v>1.9885286067922001E-3</v>
      </c>
      <c r="P38">
        <v>3.5077971716721799E-2</v>
      </c>
      <c r="Q38">
        <v>6.7222481384337701E-2</v>
      </c>
      <c r="R38" t="s">
        <v>0</v>
      </c>
    </row>
    <row r="39" spans="1:18" x14ac:dyDescent="0.2">
      <c r="A39">
        <v>2018</v>
      </c>
      <c r="B39" t="s">
        <v>54</v>
      </c>
      <c r="C39">
        <v>2025</v>
      </c>
      <c r="D39">
        <v>0.13888888888888801</v>
      </c>
      <c r="E39">
        <v>0.413333333333333</v>
      </c>
      <c r="F39" s="1">
        <v>2.1269094198942101E-2</v>
      </c>
      <c r="G39">
        <v>0.93166666666666598</v>
      </c>
      <c r="H39">
        <v>0.94503544444444398</v>
      </c>
      <c r="I39">
        <v>0.495567375886524</v>
      </c>
      <c r="J39">
        <v>0.46974789915966297</v>
      </c>
      <c r="K39">
        <v>0.482312338222605</v>
      </c>
      <c r="L39">
        <v>0.99113475177304899</v>
      </c>
      <c r="M39">
        <v>3.8236120974437897E-2</v>
      </c>
      <c r="N39" s="1">
        <v>3.8432520607279398E-2</v>
      </c>
      <c r="O39">
        <v>1.5984872989873899E-2</v>
      </c>
      <c r="P39">
        <v>2.5383109692484099E-2</v>
      </c>
      <c r="Q39">
        <v>3.29903802772884E-2</v>
      </c>
      <c r="R39" t="s">
        <v>0</v>
      </c>
    </row>
    <row r="40" spans="1:18" x14ac:dyDescent="0.2">
      <c r="A40">
        <v>2018</v>
      </c>
      <c r="B40" t="s">
        <v>4</v>
      </c>
      <c r="C40">
        <v>1</v>
      </c>
      <c r="D40">
        <v>0.13888888888888801</v>
      </c>
      <c r="E40">
        <v>0.182</v>
      </c>
      <c r="F40" s="1">
        <v>2.00167812498259E-2</v>
      </c>
      <c r="G40">
        <v>0.93400000000000005</v>
      </c>
      <c r="H40">
        <v>0.94725800000000004</v>
      </c>
      <c r="I40">
        <v>0.52021276595744603</v>
      </c>
      <c r="J40">
        <v>0.59615384615384603</v>
      </c>
      <c r="K40">
        <v>0.52455048409405203</v>
      </c>
      <c r="L40">
        <v>0.99042553191489302</v>
      </c>
      <c r="M40">
        <v>8.1080842205319401E-2</v>
      </c>
      <c r="N40" s="1">
        <v>4.8453996401279703E-2</v>
      </c>
      <c r="O40">
        <v>2.47149128235498E-2</v>
      </c>
      <c r="P40">
        <v>7.8712389297976706E-2</v>
      </c>
      <c r="Q40">
        <v>0.16180552874630399</v>
      </c>
      <c r="R40" t="s">
        <v>0</v>
      </c>
    </row>
    <row r="41" spans="1:18" x14ac:dyDescent="0.2">
      <c r="A41">
        <v>2018</v>
      </c>
      <c r="B41" t="s">
        <v>3</v>
      </c>
      <c r="C41">
        <v>1</v>
      </c>
      <c r="D41">
        <v>0.14444444444444399</v>
      </c>
      <c r="E41">
        <v>0.182</v>
      </c>
      <c r="F41" s="1">
        <v>2.03461462824901E-2</v>
      </c>
      <c r="G41">
        <v>0.93400000000000005</v>
      </c>
      <c r="H41">
        <v>0.94732799999999995</v>
      </c>
      <c r="I41">
        <v>0.52021276595744603</v>
      </c>
      <c r="J41">
        <v>0.59615384615384603</v>
      </c>
      <c r="K41">
        <v>0.52455048409405203</v>
      </c>
      <c r="L41">
        <v>0.99042553191489302</v>
      </c>
      <c r="M41">
        <v>8.1994171670944194E-2</v>
      </c>
      <c r="N41" s="1">
        <v>4.87299993984543E-2</v>
      </c>
      <c r="O41">
        <v>2.49304501128675E-2</v>
      </c>
      <c r="P41">
        <v>7.9159791476497293E-2</v>
      </c>
      <c r="Q41">
        <v>0.16105956047818101</v>
      </c>
      <c r="R41" t="s">
        <v>0</v>
      </c>
    </row>
    <row r="42" spans="1:18" x14ac:dyDescent="0.2">
      <c r="A42">
        <v>2018</v>
      </c>
      <c r="B42" t="s">
        <v>2</v>
      </c>
      <c r="C42">
        <v>1</v>
      </c>
      <c r="D42">
        <v>0.155555555555555</v>
      </c>
      <c r="E42">
        <v>0.37666666666666598</v>
      </c>
      <c r="F42" s="1">
        <v>2.5070276365074098E-2</v>
      </c>
      <c r="G42">
        <v>0.93433333333333302</v>
      </c>
      <c r="H42">
        <v>0.95424233333333297</v>
      </c>
      <c r="I42">
        <v>0.50478723404255299</v>
      </c>
      <c r="J42">
        <v>0.53548947729695695</v>
      </c>
      <c r="K42">
        <v>0.497786777771074</v>
      </c>
      <c r="L42">
        <v>0.99290780141843904</v>
      </c>
      <c r="M42">
        <v>8.2954374820896806E-2</v>
      </c>
      <c r="N42" s="1">
        <v>8.0482560886296101E-2</v>
      </c>
      <c r="O42">
        <v>2.28711631337731E-2</v>
      </c>
      <c r="P42">
        <v>6.4024760355842605E-2</v>
      </c>
      <c r="Q42">
        <v>0.106750699249493</v>
      </c>
      <c r="R42" t="s">
        <v>0</v>
      </c>
    </row>
    <row r="43" spans="1:18" x14ac:dyDescent="0.2">
      <c r="A43">
        <v>2018</v>
      </c>
      <c r="B43" t="s">
        <v>1</v>
      </c>
      <c r="C43">
        <v>1</v>
      </c>
      <c r="D43">
        <v>0.17777777777777701</v>
      </c>
      <c r="E43">
        <v>0.124</v>
      </c>
      <c r="F43" s="1">
        <v>3.8688331649490197E-2</v>
      </c>
      <c r="G43">
        <v>0.93600000000000005</v>
      </c>
      <c r="H43">
        <v>0.94918688888888803</v>
      </c>
      <c r="I43">
        <v>0.52647754137115799</v>
      </c>
      <c r="J43">
        <v>0.633275157669271</v>
      </c>
      <c r="K43">
        <v>0.53481009591311202</v>
      </c>
      <c r="L43">
        <v>0.99184397163120497</v>
      </c>
      <c r="M43">
        <v>8.7468977693299504E-2</v>
      </c>
      <c r="N43" s="1">
        <v>5.0215227283638302E-2</v>
      </c>
      <c r="O43">
        <v>1.9611751308144899E-2</v>
      </c>
      <c r="P43">
        <v>8.1276431676130301E-2</v>
      </c>
      <c r="Q43">
        <v>0.17727935668980899</v>
      </c>
      <c r="R43" t="s">
        <v>0</v>
      </c>
    </row>
    <row r="44" spans="1:18" x14ac:dyDescent="0.2">
      <c r="A44">
        <v>2027</v>
      </c>
      <c r="B44" t="s">
        <v>52</v>
      </c>
      <c r="C44">
        <v>2036</v>
      </c>
      <c r="D44">
        <v>0.22222222222222199</v>
      </c>
      <c r="E44">
        <v>0.28566666666666601</v>
      </c>
      <c r="F44" s="1">
        <v>2.9941766988486E-3</v>
      </c>
      <c r="G44">
        <v>0.94033333333333302</v>
      </c>
      <c r="H44">
        <v>0.95314233333333298</v>
      </c>
      <c r="I44">
        <v>0.536583924349881</v>
      </c>
      <c r="J44">
        <v>0.731341331240423</v>
      </c>
      <c r="K44">
        <v>0.55218316959248603</v>
      </c>
      <c r="L44">
        <v>0.99539007092198495</v>
      </c>
      <c r="M44">
        <v>7.0224739042007198E-2</v>
      </c>
      <c r="N44" s="1">
        <v>1.5639945780599698E-2</v>
      </c>
      <c r="O44">
        <v>1.3800157906694499E-2</v>
      </c>
      <c r="P44">
        <v>1.33305053847531E-2</v>
      </c>
      <c r="Q44">
        <v>3.4832552531464597E-2</v>
      </c>
      <c r="R44" t="s">
        <v>0</v>
      </c>
    </row>
    <row r="45" spans="1:18" x14ac:dyDescent="0.2">
      <c r="A45">
        <v>2027</v>
      </c>
      <c r="B45" t="s">
        <v>53</v>
      </c>
      <c r="C45">
        <v>2023</v>
      </c>
      <c r="D45">
        <v>0.13888888888888801</v>
      </c>
      <c r="E45">
        <v>0.158</v>
      </c>
      <c r="F45" s="1">
        <v>2.59075406938791E-2</v>
      </c>
      <c r="G45">
        <v>0.93833333333333302</v>
      </c>
      <c r="H45">
        <v>0.94588922222222205</v>
      </c>
      <c r="I45">
        <v>0.50431442080378197</v>
      </c>
      <c r="J45">
        <v>0.58135517664103398</v>
      </c>
      <c r="K45">
        <v>0.49466392419412503</v>
      </c>
      <c r="L45">
        <v>0.99751773049645398</v>
      </c>
      <c r="M45">
        <v>5.6944741078445403E-2</v>
      </c>
      <c r="N45" s="1">
        <v>4.5972185416353999E-2</v>
      </c>
      <c r="O45">
        <v>1.8522799222005702E-2</v>
      </c>
      <c r="P45">
        <v>3.2163064073150002E-4</v>
      </c>
      <c r="Q45">
        <v>4.5021586415119899E-2</v>
      </c>
      <c r="R45" t="s">
        <v>0</v>
      </c>
    </row>
    <row r="46" spans="1:18" x14ac:dyDescent="0.2">
      <c r="A46">
        <v>2027</v>
      </c>
      <c r="B46" t="s">
        <v>54</v>
      </c>
      <c r="C46">
        <v>2024</v>
      </c>
      <c r="D46">
        <v>6.1111111111111102E-2</v>
      </c>
      <c r="E46">
        <v>0.233666666666666</v>
      </c>
      <c r="F46" s="1">
        <v>6.1702929437160402E-2</v>
      </c>
      <c r="G46">
        <v>0.92466666666666597</v>
      </c>
      <c r="H46">
        <v>0.93624233333333295</v>
      </c>
      <c r="I46">
        <v>0.49964539007092201</v>
      </c>
      <c r="J46">
        <v>0.498825801064607</v>
      </c>
      <c r="K46">
        <v>0.49334018843560201</v>
      </c>
      <c r="L46">
        <v>0.98262411347517697</v>
      </c>
      <c r="M46">
        <v>3.6899147891542902E-2</v>
      </c>
      <c r="N46" s="1">
        <v>3.41476971257684E-2</v>
      </c>
      <c r="O46">
        <v>4.2310012711419001E-2</v>
      </c>
      <c r="P46">
        <v>1.70786891443034E-2</v>
      </c>
      <c r="Q46">
        <v>5.0227799417983901E-2</v>
      </c>
      <c r="R46" t="s">
        <v>0</v>
      </c>
    </row>
    <row r="47" spans="1:18" x14ac:dyDescent="0.2">
      <c r="A47">
        <v>2027</v>
      </c>
      <c r="B47" t="s">
        <v>4</v>
      </c>
      <c r="C47">
        <v>1</v>
      </c>
      <c r="D47">
        <v>0.14444444444444399</v>
      </c>
      <c r="E47">
        <v>0.19466666666666599</v>
      </c>
      <c r="F47" s="1">
        <v>4.5517282919650001E-2</v>
      </c>
      <c r="G47">
        <v>0.93700000000000006</v>
      </c>
      <c r="H47">
        <v>0.94632855555555495</v>
      </c>
      <c r="I47">
        <v>0.51140661938534204</v>
      </c>
      <c r="J47">
        <v>0.60222638111548499</v>
      </c>
      <c r="K47">
        <v>0.50883533336394005</v>
      </c>
      <c r="L47">
        <v>0.99503546099290696</v>
      </c>
      <c r="M47">
        <v>6.3575613385112903E-2</v>
      </c>
      <c r="N47" s="1">
        <v>4.4778093009781202E-2</v>
      </c>
      <c r="O47">
        <v>2.6942928012052499E-2</v>
      </c>
      <c r="P47">
        <v>4.2747534731369302E-2</v>
      </c>
      <c r="Q47">
        <v>0.119850773071574</v>
      </c>
      <c r="R47" t="s">
        <v>0</v>
      </c>
    </row>
    <row r="48" spans="1:18" x14ac:dyDescent="0.2">
      <c r="A48">
        <v>2027</v>
      </c>
      <c r="B48" t="s">
        <v>3</v>
      </c>
      <c r="C48">
        <v>1</v>
      </c>
      <c r="D48">
        <v>0.14444444444444399</v>
      </c>
      <c r="E48">
        <v>0.19899999999999901</v>
      </c>
      <c r="F48" s="1">
        <v>4.5694213547111902E-2</v>
      </c>
      <c r="G48">
        <v>0.93700000000000006</v>
      </c>
      <c r="H48">
        <v>0.94697688888888898</v>
      </c>
      <c r="I48">
        <v>0.51140661938534204</v>
      </c>
      <c r="J48">
        <v>0.60222638111548499</v>
      </c>
      <c r="K48">
        <v>0.50883533336394005</v>
      </c>
      <c r="L48">
        <v>0.99503546099290696</v>
      </c>
      <c r="M48">
        <v>6.4326631152883895E-2</v>
      </c>
      <c r="N48" s="1">
        <v>4.4893284181461698E-2</v>
      </c>
      <c r="O48">
        <v>2.7382875432399902E-2</v>
      </c>
      <c r="P48">
        <v>4.3627195443642498E-2</v>
      </c>
      <c r="Q48">
        <v>0.12084884520860301</v>
      </c>
      <c r="R48" t="s">
        <v>0</v>
      </c>
    </row>
    <row r="49" spans="1:18" x14ac:dyDescent="0.2">
      <c r="A49">
        <v>2027</v>
      </c>
      <c r="B49" t="s">
        <v>2</v>
      </c>
      <c r="C49">
        <v>1</v>
      </c>
      <c r="D49">
        <v>0.155555555555555</v>
      </c>
      <c r="E49">
        <v>0.37733333333333302</v>
      </c>
      <c r="F49" s="1">
        <v>3.8914952668375899E-2</v>
      </c>
      <c r="G49">
        <v>0.93799999999999994</v>
      </c>
      <c r="H49">
        <v>0.95233777777777695</v>
      </c>
      <c r="I49">
        <v>0.50153664302600398</v>
      </c>
      <c r="J49">
        <v>0.53258689839572104</v>
      </c>
      <c r="K49">
        <v>0.48931777247367803</v>
      </c>
      <c r="L49">
        <v>0.99751773049645398</v>
      </c>
      <c r="M49">
        <v>5.0367699012420802E-2</v>
      </c>
      <c r="N49" s="1">
        <v>4.6220547934985E-2</v>
      </c>
      <c r="O49">
        <v>1.77804942439624E-2</v>
      </c>
      <c r="P49">
        <v>3.4166254009302198E-2</v>
      </c>
      <c r="Q49">
        <v>6.6903807212531197E-2</v>
      </c>
      <c r="R49" t="s">
        <v>0</v>
      </c>
    </row>
    <row r="50" spans="1:18" x14ac:dyDescent="0.2">
      <c r="A50">
        <v>2027</v>
      </c>
      <c r="B50" t="s">
        <v>1</v>
      </c>
      <c r="C50">
        <v>1</v>
      </c>
      <c r="D50">
        <v>0.188888888888888</v>
      </c>
      <c r="E50">
        <v>0.122</v>
      </c>
      <c r="F50" s="1">
        <v>3.2181278015700497E-2</v>
      </c>
      <c r="G50">
        <v>0.94</v>
      </c>
      <c r="H50">
        <v>0.95072711111111097</v>
      </c>
      <c r="I50">
        <v>0.51820330969267103</v>
      </c>
      <c r="J50">
        <v>0.72103148024112496</v>
      </c>
      <c r="K50">
        <v>0.520581268577475</v>
      </c>
      <c r="L50">
        <v>0.99751773049645398</v>
      </c>
      <c r="M50">
        <v>7.1299358312877301E-2</v>
      </c>
      <c r="N50" s="1">
        <v>3.3197336813372898E-2</v>
      </c>
      <c r="O50">
        <v>2.0241421519226001E-2</v>
      </c>
      <c r="P50">
        <v>4.5419738439882999E-2</v>
      </c>
      <c r="Q50">
        <v>0.12778708076930001</v>
      </c>
      <c r="R50" t="s">
        <v>0</v>
      </c>
    </row>
    <row r="51" spans="1:18" x14ac:dyDescent="0.2">
      <c r="A51">
        <v>2036</v>
      </c>
      <c r="B51" t="s">
        <v>52</v>
      </c>
      <c r="C51">
        <v>2020</v>
      </c>
      <c r="D51">
        <v>0.29444444444444401</v>
      </c>
      <c r="E51">
        <v>0.103333333333333</v>
      </c>
      <c r="F51" s="1">
        <v>0</v>
      </c>
      <c r="G51">
        <v>0.93966666666666598</v>
      </c>
      <c r="H51">
        <v>0.95817055555555497</v>
      </c>
      <c r="I51">
        <v>0.56483451536643003</v>
      </c>
      <c r="J51">
        <v>0.71881794426824597</v>
      </c>
      <c r="K51">
        <v>0.59253781406667505</v>
      </c>
      <c r="L51">
        <v>0.99078014184397101</v>
      </c>
      <c r="M51">
        <v>0.13765331688854399</v>
      </c>
      <c r="N51" s="1">
        <v>3.0484884097758201E-2</v>
      </c>
      <c r="O51">
        <v>2.9457582988671998E-3</v>
      </c>
      <c r="P51">
        <v>0.212937335173288</v>
      </c>
      <c r="Q51">
        <v>0.11440739335045499</v>
      </c>
      <c r="R51" t="s">
        <v>0</v>
      </c>
    </row>
    <row r="52" spans="1:18" x14ac:dyDescent="0.2">
      <c r="A52">
        <v>2036</v>
      </c>
      <c r="B52" t="s">
        <v>53</v>
      </c>
      <c r="C52">
        <v>2023</v>
      </c>
      <c r="D52">
        <v>6.6666666666666596E-2</v>
      </c>
      <c r="E52">
        <v>0.186</v>
      </c>
      <c r="F52" s="1">
        <v>4.6700391918420701E-2</v>
      </c>
      <c r="G52">
        <v>0.93700000000000006</v>
      </c>
      <c r="H52">
        <v>0.937662555555555</v>
      </c>
      <c r="I52">
        <v>0.503605200945626</v>
      </c>
      <c r="J52">
        <v>0.54712729520228598</v>
      </c>
      <c r="K52">
        <v>0.49408923123869603</v>
      </c>
      <c r="L52">
        <v>0.99609929078014103</v>
      </c>
      <c r="M52">
        <v>2.8154381395627998E-2</v>
      </c>
      <c r="N52" s="1">
        <v>4.6820449021955299E-2</v>
      </c>
      <c r="O52">
        <v>1.52078482011953E-2</v>
      </c>
      <c r="P52">
        <v>8.36448961248E-3</v>
      </c>
      <c r="Q52">
        <v>3.1974139234468402E-2</v>
      </c>
      <c r="R52" t="s">
        <v>0</v>
      </c>
    </row>
    <row r="53" spans="1:18" x14ac:dyDescent="0.2">
      <c r="A53">
        <v>2036</v>
      </c>
      <c r="B53" t="s">
        <v>54</v>
      </c>
      <c r="C53">
        <v>2037</v>
      </c>
      <c r="D53">
        <v>0.12777777777777699</v>
      </c>
      <c r="E53">
        <v>0.22500000000000001</v>
      </c>
      <c r="F53" s="1">
        <v>6.2217321246862398E-2</v>
      </c>
      <c r="G53">
        <v>0.93400000000000005</v>
      </c>
      <c r="H53">
        <v>0.9526</v>
      </c>
      <c r="I53">
        <v>0.49680851063829701</v>
      </c>
      <c r="J53">
        <v>0.469818913480885</v>
      </c>
      <c r="K53">
        <v>0.48293691830403301</v>
      </c>
      <c r="L53">
        <v>0.99361702127659501</v>
      </c>
      <c r="M53">
        <v>4.8109428840689299E-2</v>
      </c>
      <c r="N53" s="1">
        <v>3.60757924952647E-2</v>
      </c>
      <c r="O53">
        <v>5.1890398479170201E-2</v>
      </c>
      <c r="P53">
        <v>4.4557708315550002E-4</v>
      </c>
      <c r="Q53">
        <v>3.6593147339464498E-2</v>
      </c>
      <c r="R53" t="s">
        <v>0</v>
      </c>
    </row>
    <row r="54" spans="1:18" x14ac:dyDescent="0.2">
      <c r="A54">
        <v>2036</v>
      </c>
      <c r="B54" t="s">
        <v>4</v>
      </c>
      <c r="C54">
        <v>1</v>
      </c>
      <c r="D54">
        <v>0.16111111111111101</v>
      </c>
      <c r="E54">
        <v>0.19366666666666599</v>
      </c>
      <c r="F54" s="1">
        <v>2.7989871543025801E-2</v>
      </c>
      <c r="G54">
        <v>0.93166666666666598</v>
      </c>
      <c r="H54">
        <v>0.95174966666666605</v>
      </c>
      <c r="I54">
        <v>0.51377068557919603</v>
      </c>
      <c r="J54">
        <v>0.56053048606240097</v>
      </c>
      <c r="K54">
        <v>0.51423297386573397</v>
      </c>
      <c r="L54">
        <v>0.98865248226950297</v>
      </c>
      <c r="M54">
        <v>8.7432994635587999E-2</v>
      </c>
      <c r="N54" s="1">
        <v>5.65834505629055E-2</v>
      </c>
      <c r="O54">
        <v>2.7844067578860699E-2</v>
      </c>
      <c r="P54">
        <v>7.0979719648725695E-2</v>
      </c>
      <c r="Q54">
        <v>0.144732195359625</v>
      </c>
      <c r="R54" t="s">
        <v>0</v>
      </c>
    </row>
    <row r="55" spans="1:18" x14ac:dyDescent="0.2">
      <c r="A55">
        <v>2036</v>
      </c>
      <c r="B55" t="s">
        <v>3</v>
      </c>
      <c r="C55">
        <v>1</v>
      </c>
      <c r="D55">
        <v>0.16666666666666599</v>
      </c>
      <c r="E55">
        <v>0.195333333333333</v>
      </c>
      <c r="F55" s="1">
        <v>2.8828007324299399E-2</v>
      </c>
      <c r="G55">
        <v>0.93233333333333301</v>
      </c>
      <c r="H55">
        <v>0.95284877777777799</v>
      </c>
      <c r="I55">
        <v>0.51672576832151296</v>
      </c>
      <c r="J55">
        <v>0.57351986075390304</v>
      </c>
      <c r="K55">
        <v>0.51897216436460403</v>
      </c>
      <c r="L55">
        <v>0.98900709219858096</v>
      </c>
      <c r="M55">
        <v>8.8628553720964898E-2</v>
      </c>
      <c r="N55" s="1">
        <v>5.7515971064396897E-2</v>
      </c>
      <c r="O55">
        <v>2.82110809624984E-2</v>
      </c>
      <c r="P55">
        <v>7.2183819280379993E-2</v>
      </c>
      <c r="Q55">
        <v>0.143449617752198</v>
      </c>
      <c r="R55" t="s">
        <v>0</v>
      </c>
    </row>
    <row r="56" spans="1:18" x14ac:dyDescent="0.2">
      <c r="A56">
        <v>2036</v>
      </c>
      <c r="B56" t="s">
        <v>2</v>
      </c>
      <c r="C56">
        <v>1</v>
      </c>
      <c r="D56">
        <v>0.16111111111111101</v>
      </c>
      <c r="E56">
        <v>0.38266666666666599</v>
      </c>
      <c r="F56" s="1">
        <v>4.1120995516838503E-2</v>
      </c>
      <c r="G56">
        <v>0.93766666666666598</v>
      </c>
      <c r="H56">
        <v>0.95570011111111097</v>
      </c>
      <c r="I56">
        <v>0.51176122931442003</v>
      </c>
      <c r="J56">
        <v>0.61772593717339397</v>
      </c>
      <c r="K56">
        <v>0.50926835498180101</v>
      </c>
      <c r="L56">
        <v>0.99574468085106305</v>
      </c>
      <c r="M56">
        <v>7.3678349168577503E-2</v>
      </c>
      <c r="N56" s="1">
        <v>6.52090621239102E-2</v>
      </c>
      <c r="O56">
        <v>2.1175332908992098E-2</v>
      </c>
      <c r="P56">
        <v>4.7084987121404603E-2</v>
      </c>
      <c r="Q56">
        <v>8.3806762066739496E-2</v>
      </c>
      <c r="R56" t="s">
        <v>0</v>
      </c>
    </row>
    <row r="57" spans="1:18" x14ac:dyDescent="0.2">
      <c r="A57">
        <v>2036</v>
      </c>
      <c r="B57" t="s">
        <v>1</v>
      </c>
      <c r="C57">
        <v>1</v>
      </c>
      <c r="D57">
        <v>0.18333333333333299</v>
      </c>
      <c r="E57">
        <v>0.12066666666666601</v>
      </c>
      <c r="F57" s="1">
        <v>2.5590507083922E-2</v>
      </c>
      <c r="G57">
        <v>0.93366666666666598</v>
      </c>
      <c r="H57">
        <v>0.95128744444444402</v>
      </c>
      <c r="I57">
        <v>0.52783687943262403</v>
      </c>
      <c r="J57">
        <v>0.61112771429245505</v>
      </c>
      <c r="K57">
        <v>0.53658818680231102</v>
      </c>
      <c r="L57">
        <v>0.98900709219858096</v>
      </c>
      <c r="M57">
        <v>8.5813848429852901E-2</v>
      </c>
      <c r="N57" s="1">
        <v>6.0897402022565598E-2</v>
      </c>
      <c r="O57">
        <v>2.1027428496055899E-2</v>
      </c>
      <c r="P57">
        <v>8.35490943825727E-2</v>
      </c>
      <c r="Q57">
        <v>0.152156963809958</v>
      </c>
      <c r="R57" t="s">
        <v>0</v>
      </c>
    </row>
    <row r="58" spans="1:18" x14ac:dyDescent="0.2">
      <c r="A58">
        <v>2038</v>
      </c>
      <c r="B58" t="s">
        <v>52</v>
      </c>
      <c r="C58">
        <v>2058</v>
      </c>
      <c r="D58">
        <v>0.233333333333333</v>
      </c>
      <c r="E58">
        <v>0.222</v>
      </c>
      <c r="F58" s="1">
        <v>2.1412510424852298E-2</v>
      </c>
      <c r="G58">
        <v>0.94199999999999995</v>
      </c>
      <c r="H58">
        <v>0.96005155555555499</v>
      </c>
      <c r="I58">
        <v>0.53747044917257603</v>
      </c>
      <c r="J58">
        <v>0.790310763782892</v>
      </c>
      <c r="K58">
        <v>0.55430175649506996</v>
      </c>
      <c r="L58">
        <v>0.99716312056737599</v>
      </c>
      <c r="M58">
        <v>6.9484475275708502E-2</v>
      </c>
      <c r="N58" s="1">
        <v>1.2053205628439499E-2</v>
      </c>
      <c r="O58">
        <v>2.7275225923706998E-3</v>
      </c>
      <c r="P58">
        <v>8.5405874997376997E-3</v>
      </c>
      <c r="Q58">
        <v>3.1926923546161397E-2</v>
      </c>
      <c r="R58" t="s">
        <v>0</v>
      </c>
    </row>
    <row r="59" spans="1:18" x14ac:dyDescent="0.2">
      <c r="A59">
        <v>2038</v>
      </c>
      <c r="B59" t="s">
        <v>53</v>
      </c>
      <c r="C59">
        <v>2029</v>
      </c>
      <c r="D59">
        <v>0.172222222222222</v>
      </c>
      <c r="E59">
        <v>0.188</v>
      </c>
      <c r="F59" s="1">
        <v>3.4135248512029599E-2</v>
      </c>
      <c r="G59">
        <v>0.93633333333333302</v>
      </c>
      <c r="H59">
        <v>0.95243966666666602</v>
      </c>
      <c r="I59">
        <v>0.49804964539007002</v>
      </c>
      <c r="J59">
        <v>0.46988959518233497</v>
      </c>
      <c r="K59">
        <v>0.483559993114133</v>
      </c>
      <c r="L59">
        <v>0.99609929078014103</v>
      </c>
      <c r="M59">
        <v>2.2716954732055001E-2</v>
      </c>
      <c r="N59" s="1">
        <v>2.0053732377063E-2</v>
      </c>
      <c r="O59">
        <v>1.13576283523192E-2</v>
      </c>
      <c r="P59">
        <v>1.91036332398653E-2</v>
      </c>
      <c r="Q59">
        <v>2.4896719537219801E-2</v>
      </c>
      <c r="R59" t="s">
        <v>0</v>
      </c>
    </row>
    <row r="60" spans="1:18" x14ac:dyDescent="0.2">
      <c r="A60">
        <v>2038</v>
      </c>
      <c r="B60" t="s">
        <v>54</v>
      </c>
      <c r="C60">
        <v>2033</v>
      </c>
      <c r="D60">
        <v>0.211111111111111</v>
      </c>
      <c r="E60">
        <v>0.19466666666666599</v>
      </c>
      <c r="F60" s="1">
        <v>3.4455876797437598E-2</v>
      </c>
      <c r="G60">
        <v>0.94</v>
      </c>
      <c r="H60">
        <v>0.95014066666666597</v>
      </c>
      <c r="I60">
        <v>0.53380614657210401</v>
      </c>
      <c r="J60">
        <v>0.72192333557498301</v>
      </c>
      <c r="K60">
        <v>0.54757348579548304</v>
      </c>
      <c r="L60">
        <v>0.99539007092198495</v>
      </c>
      <c r="M60">
        <v>8.0360783852584994E-2</v>
      </c>
      <c r="N60" s="1">
        <v>1.39499917212459E-2</v>
      </c>
      <c r="O60">
        <v>8.7225352310472005E-3</v>
      </c>
      <c r="P60">
        <v>3.9363549401362698E-2</v>
      </c>
      <c r="Q60">
        <v>3.7315211971239798E-2</v>
      </c>
      <c r="R60" t="s">
        <v>0</v>
      </c>
    </row>
    <row r="61" spans="1:18" x14ac:dyDescent="0.2">
      <c r="A61">
        <v>2038</v>
      </c>
      <c r="B61" t="s">
        <v>4</v>
      </c>
      <c r="C61">
        <v>1</v>
      </c>
      <c r="D61">
        <v>0.188888888888888</v>
      </c>
      <c r="E61">
        <v>0.19366666666666599</v>
      </c>
      <c r="F61" s="1">
        <v>2.9162784662308299E-2</v>
      </c>
      <c r="G61">
        <v>0.94033333333333302</v>
      </c>
      <c r="H61">
        <v>0.95205611111111099</v>
      </c>
      <c r="I61">
        <v>0.50537825059101604</v>
      </c>
      <c r="J61">
        <v>0.80363697030363701</v>
      </c>
      <c r="K61">
        <v>0.49554302398002398</v>
      </c>
      <c r="L61">
        <v>0.99964539007092201</v>
      </c>
      <c r="M61">
        <v>6.3205755699228594E-2</v>
      </c>
      <c r="N61" s="1">
        <v>1.56160700432291E-2</v>
      </c>
      <c r="O61">
        <v>2.0112256420731701E-2</v>
      </c>
      <c r="P61">
        <v>4.3771162614781901E-2</v>
      </c>
      <c r="Q61">
        <v>0.11445658707645</v>
      </c>
      <c r="R61" t="s">
        <v>0</v>
      </c>
    </row>
    <row r="62" spans="1:18" x14ac:dyDescent="0.2">
      <c r="A62">
        <v>2038</v>
      </c>
      <c r="B62" t="s">
        <v>3</v>
      </c>
      <c r="C62">
        <v>1</v>
      </c>
      <c r="D62">
        <v>0.188888888888888</v>
      </c>
      <c r="E62">
        <v>0.194333333333333</v>
      </c>
      <c r="F62" s="1">
        <v>3.02501843860578E-2</v>
      </c>
      <c r="G62">
        <v>0.94033333333333302</v>
      </c>
      <c r="H62">
        <v>0.952624111111111</v>
      </c>
      <c r="I62">
        <v>0.50537825059101604</v>
      </c>
      <c r="J62">
        <v>0.80363697030363701</v>
      </c>
      <c r="K62">
        <v>0.49554302398002398</v>
      </c>
      <c r="L62">
        <v>0.99964539007092201</v>
      </c>
      <c r="M62">
        <v>6.4759500627394898E-2</v>
      </c>
      <c r="N62" s="1">
        <v>1.59613180040164E-2</v>
      </c>
      <c r="O62">
        <v>2.0451468905392699E-2</v>
      </c>
      <c r="P62">
        <v>4.4309238165896103E-2</v>
      </c>
      <c r="Q62">
        <v>0.116363177993213</v>
      </c>
      <c r="R62" t="s">
        <v>0</v>
      </c>
    </row>
    <row r="63" spans="1:18" x14ac:dyDescent="0.2">
      <c r="A63">
        <v>2038</v>
      </c>
      <c r="B63" t="s">
        <v>2</v>
      </c>
      <c r="C63">
        <v>1</v>
      </c>
      <c r="D63">
        <v>0.17777777777777701</v>
      </c>
      <c r="E63">
        <v>0.38700000000000001</v>
      </c>
      <c r="F63" s="1">
        <v>4.1456983055079402E-2</v>
      </c>
      <c r="G63">
        <v>0.93766666666666598</v>
      </c>
      <c r="H63">
        <v>0.95941344444444399</v>
      </c>
      <c r="I63">
        <v>0.52996453900709195</v>
      </c>
      <c r="J63">
        <v>0.66525603276871703</v>
      </c>
      <c r="K63">
        <v>0.54072071644293496</v>
      </c>
      <c r="L63">
        <v>0.99326241134751703</v>
      </c>
      <c r="M63">
        <v>9.9450903887382106E-2</v>
      </c>
      <c r="N63" s="1">
        <v>3.7666235469342703E-2</v>
      </c>
      <c r="O63">
        <v>2.3911409970263E-2</v>
      </c>
      <c r="P63">
        <v>0.101245445962917</v>
      </c>
      <c r="Q63">
        <v>0.11882175480804601</v>
      </c>
      <c r="R63" t="s">
        <v>0</v>
      </c>
    </row>
    <row r="64" spans="1:18" x14ac:dyDescent="0.2">
      <c r="A64">
        <v>2038</v>
      </c>
      <c r="B64" t="s">
        <v>1</v>
      </c>
      <c r="C64">
        <v>1</v>
      </c>
      <c r="D64">
        <v>0.227777777777777</v>
      </c>
      <c r="E64">
        <v>0.114333333333333</v>
      </c>
      <c r="F64" s="1">
        <v>2.84868055799576E-2</v>
      </c>
      <c r="G64">
        <v>0.94</v>
      </c>
      <c r="H64">
        <v>0.95496488888888797</v>
      </c>
      <c r="I64">
        <v>0.51560283687943198</v>
      </c>
      <c r="J64">
        <v>0.72088353413654604</v>
      </c>
      <c r="K64">
        <v>0.51575413223140498</v>
      </c>
      <c r="L64">
        <v>0.99787234042553197</v>
      </c>
      <c r="M64">
        <v>7.37429341794726E-2</v>
      </c>
      <c r="N64" s="1">
        <v>1.51799239961293E-2</v>
      </c>
      <c r="O64">
        <v>1.37568942406726E-2</v>
      </c>
      <c r="P64">
        <v>4.26033769677178E-2</v>
      </c>
      <c r="Q64">
        <v>0.13723077007245299</v>
      </c>
      <c r="R64" t="s">
        <v>0</v>
      </c>
    </row>
    <row r="65" spans="1:18" x14ac:dyDescent="0.2">
      <c r="A65">
        <v>2053</v>
      </c>
      <c r="B65" t="s">
        <v>52</v>
      </c>
      <c r="C65">
        <v>2020</v>
      </c>
      <c r="D65">
        <v>0.33888888888888802</v>
      </c>
      <c r="E65">
        <v>0.104333333333333</v>
      </c>
      <c r="F65" s="1">
        <v>2.1915681660175299E-2</v>
      </c>
      <c r="G65">
        <v>0.94233333333333302</v>
      </c>
      <c r="H65">
        <v>0.95969199999999999</v>
      </c>
      <c r="I65">
        <v>0.52984633569739903</v>
      </c>
      <c r="J65">
        <v>0.83835845896147398</v>
      </c>
      <c r="K65">
        <v>0.541509308951169</v>
      </c>
      <c r="L65">
        <v>0.99858156028368805</v>
      </c>
      <c r="M65">
        <v>8.4608869420157495E-2</v>
      </c>
      <c r="N65" s="1">
        <v>3.9503516422377E-3</v>
      </c>
      <c r="O65">
        <v>0</v>
      </c>
      <c r="P65">
        <v>8.3828657865524195E-2</v>
      </c>
      <c r="Q65">
        <v>8.8292423890606195E-2</v>
      </c>
      <c r="R65" t="s">
        <v>0</v>
      </c>
    </row>
    <row r="66" spans="1:18" x14ac:dyDescent="0.2">
      <c r="A66">
        <v>2053</v>
      </c>
      <c r="B66" t="s">
        <v>53</v>
      </c>
      <c r="C66">
        <v>2023</v>
      </c>
      <c r="D66">
        <v>0.11111111111111099</v>
      </c>
      <c r="E66">
        <v>0.127</v>
      </c>
      <c r="F66" s="1">
        <v>6.7290700972080203E-2</v>
      </c>
      <c r="G66">
        <v>0.93566666666666598</v>
      </c>
      <c r="H66">
        <v>0.94298433333333298</v>
      </c>
      <c r="I66">
        <v>0.52890070921985799</v>
      </c>
      <c r="J66">
        <v>0.63381251653273196</v>
      </c>
      <c r="K66">
        <v>0.53861269843040604</v>
      </c>
      <c r="L66">
        <v>0.99113475177304899</v>
      </c>
      <c r="M66">
        <v>8.20126265882411E-2</v>
      </c>
      <c r="N66" s="1">
        <v>2.3132098230740201E-2</v>
      </c>
      <c r="O66">
        <v>2.4594849182499701E-2</v>
      </c>
      <c r="P66">
        <v>0</v>
      </c>
      <c r="Q66">
        <v>5.4561087120964497E-2</v>
      </c>
      <c r="R66" t="s">
        <v>0</v>
      </c>
    </row>
    <row r="67" spans="1:18" x14ac:dyDescent="0.2">
      <c r="A67">
        <v>2053</v>
      </c>
      <c r="B67" t="s">
        <v>54</v>
      </c>
      <c r="C67">
        <v>2022</v>
      </c>
      <c r="D67">
        <v>0.1</v>
      </c>
      <c r="E67">
        <v>0.32533333333333297</v>
      </c>
      <c r="F67" s="1">
        <v>8.8795989751815796E-2</v>
      </c>
      <c r="G67">
        <v>0.93300000000000005</v>
      </c>
      <c r="H67">
        <v>0.94513122222222201</v>
      </c>
      <c r="I67">
        <v>0.50927895981087401</v>
      </c>
      <c r="J67">
        <v>0.55117395886526299</v>
      </c>
      <c r="K67">
        <v>0.50633617114989204</v>
      </c>
      <c r="L67">
        <v>0.99078014184397101</v>
      </c>
      <c r="M67">
        <v>4.1239124312091403E-2</v>
      </c>
      <c r="N67" s="1">
        <v>2.1267068003200801E-2</v>
      </c>
      <c r="O67">
        <v>1.6980299829608799E-2</v>
      </c>
      <c r="P67">
        <v>3.8428602119286802E-2</v>
      </c>
      <c r="Q67">
        <v>2.9170424394412399E-2</v>
      </c>
      <c r="R67" t="s">
        <v>0</v>
      </c>
    </row>
    <row r="68" spans="1:18" x14ac:dyDescent="0.2">
      <c r="A68">
        <v>2053</v>
      </c>
      <c r="B68" t="s">
        <v>4</v>
      </c>
      <c r="C68">
        <v>1</v>
      </c>
      <c r="D68">
        <v>0.17777777777777701</v>
      </c>
      <c r="E68">
        <v>0.19266666666666599</v>
      </c>
      <c r="F68" s="1">
        <v>5.36976368365428E-2</v>
      </c>
      <c r="G68">
        <v>0.93899999999999995</v>
      </c>
      <c r="H68">
        <v>0.95336100000000001</v>
      </c>
      <c r="I68">
        <v>0.517671394799054</v>
      </c>
      <c r="J68">
        <v>0.67688469957208497</v>
      </c>
      <c r="K68">
        <v>0.51976528856507798</v>
      </c>
      <c r="L68">
        <v>0.99645390070922002</v>
      </c>
      <c r="M68">
        <v>7.9140061193000197E-2</v>
      </c>
      <c r="N68" s="1">
        <v>3.6611161700634699E-2</v>
      </c>
      <c r="O68">
        <v>2.6407030264708399E-2</v>
      </c>
      <c r="P68">
        <v>7.4003752073993997E-2</v>
      </c>
      <c r="Q68">
        <v>0.14152392542832301</v>
      </c>
      <c r="R68" t="s">
        <v>0</v>
      </c>
    </row>
    <row r="69" spans="1:18" x14ac:dyDescent="0.2">
      <c r="A69">
        <v>2053</v>
      </c>
      <c r="B69" t="s">
        <v>3</v>
      </c>
      <c r="C69">
        <v>1</v>
      </c>
      <c r="D69">
        <v>0.188888888888888</v>
      </c>
      <c r="E69">
        <v>0.193333333333333</v>
      </c>
      <c r="F69" s="1">
        <v>5.4980216369371199E-2</v>
      </c>
      <c r="G69">
        <v>0.93833333333333302</v>
      </c>
      <c r="H69">
        <v>0.95333077777777697</v>
      </c>
      <c r="I69">
        <v>0.51731678486997601</v>
      </c>
      <c r="J69">
        <v>0.65519341796288699</v>
      </c>
      <c r="K69">
        <v>0.51923035276364504</v>
      </c>
      <c r="L69">
        <v>0.99574468085106305</v>
      </c>
      <c r="M69">
        <v>8.0818728013265104E-2</v>
      </c>
      <c r="N69" s="1">
        <v>3.5861128262153298E-2</v>
      </c>
      <c r="O69">
        <v>2.7359594252932801E-2</v>
      </c>
      <c r="P69">
        <v>7.47836760682314E-2</v>
      </c>
      <c r="Q69">
        <v>0.14176678919257599</v>
      </c>
      <c r="R69" t="s">
        <v>0</v>
      </c>
    </row>
    <row r="70" spans="1:18" x14ac:dyDescent="0.2">
      <c r="A70">
        <v>2053</v>
      </c>
      <c r="B70" t="s">
        <v>2</v>
      </c>
      <c r="C70">
        <v>1</v>
      </c>
      <c r="D70">
        <v>0.194444444444444</v>
      </c>
      <c r="E70">
        <v>0.375</v>
      </c>
      <c r="F70" s="1">
        <v>9.1592972542804504E-2</v>
      </c>
      <c r="G70">
        <v>0.92866666666666597</v>
      </c>
      <c r="H70">
        <v>0.95778044444444399</v>
      </c>
      <c r="I70">
        <v>0.52517730496453896</v>
      </c>
      <c r="J70">
        <v>0.57489627042359104</v>
      </c>
      <c r="K70">
        <v>0.53185022707451601</v>
      </c>
      <c r="L70">
        <v>0.98368794326241105</v>
      </c>
      <c r="M70">
        <v>0.124710158165103</v>
      </c>
      <c r="N70" s="1">
        <v>4.9234300325940797E-2</v>
      </c>
      <c r="O70">
        <v>3.6140441699151697E-2</v>
      </c>
      <c r="P70">
        <v>0.104901320090266</v>
      </c>
      <c r="Q70">
        <v>0.136768914057084</v>
      </c>
      <c r="R70" t="s">
        <v>0</v>
      </c>
    </row>
    <row r="71" spans="1:18" x14ac:dyDescent="0.2">
      <c r="A71">
        <v>2053</v>
      </c>
      <c r="B71" t="s">
        <v>1</v>
      </c>
      <c r="C71">
        <v>1</v>
      </c>
      <c r="D71">
        <v>0.21666666666666601</v>
      </c>
      <c r="E71">
        <v>0.12166666666666601</v>
      </c>
      <c r="F71" s="1">
        <v>5.3360911101094199E-2</v>
      </c>
      <c r="G71">
        <v>0.93966666666666598</v>
      </c>
      <c r="H71">
        <v>0.95487599999999995</v>
      </c>
      <c r="I71">
        <v>0.52322695035460998</v>
      </c>
      <c r="J71">
        <v>0.708160454810289</v>
      </c>
      <c r="K71">
        <v>0.52962537216335004</v>
      </c>
      <c r="L71">
        <v>0.99645390070922002</v>
      </c>
      <c r="M71">
        <v>9.6346603172471595E-2</v>
      </c>
      <c r="N71" s="1">
        <v>2.4474719439851699E-2</v>
      </c>
      <c r="O71">
        <v>1.95785413196073E-2</v>
      </c>
      <c r="P71">
        <v>8.7633993533276805E-2</v>
      </c>
      <c r="Q71">
        <v>0.16508412620669599</v>
      </c>
      <c r="R71" t="s">
        <v>0</v>
      </c>
    </row>
  </sheetData>
  <autoFilter ref="A1:R71" xr:uid="{116AFED0-103F-4DC6-A1CF-EF0850F1C217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6E9CB-3F9C-42C9-B10C-6115C72E2C0A}">
  <dimension ref="A1:N111"/>
  <sheetViews>
    <sheetView workbookViewId="0">
      <pane ySplit="1" topLeftCell="A2" activePane="bottomLeft" state="frozen"/>
      <selection pane="bottomLeft" activeCell="A2" sqref="A2:L2"/>
    </sheetView>
  </sheetViews>
  <sheetFormatPr defaultRowHeight="14.25" x14ac:dyDescent="0.2"/>
  <cols>
    <col min="2" max="2" width="34.875" customWidth="1"/>
    <col min="4" max="4" width="9" customWidth="1"/>
    <col min="5" max="5" width="9" style="5" customWidth="1"/>
    <col min="6" max="9" width="9" customWidth="1"/>
    <col min="12" max="12" width="15.875" customWidth="1"/>
  </cols>
  <sheetData>
    <row r="1" spans="1:14" s="2" customFormat="1" x14ac:dyDescent="0.2">
      <c r="A1" s="2" t="s">
        <v>22</v>
      </c>
      <c r="B1" s="2" t="s">
        <v>21</v>
      </c>
      <c r="C1" s="2" t="s">
        <v>20</v>
      </c>
      <c r="D1" s="2" t="s">
        <v>17</v>
      </c>
      <c r="E1" s="4" t="s">
        <v>19</v>
      </c>
      <c r="F1" s="2" t="s">
        <v>18</v>
      </c>
      <c r="G1" s="2" t="b">
        <v>1</v>
      </c>
      <c r="H1" s="2" t="s">
        <v>15</v>
      </c>
      <c r="I1" s="2" t="s">
        <v>8</v>
      </c>
      <c r="J1" s="2" t="s">
        <v>16</v>
      </c>
      <c r="K1" s="2" t="s">
        <v>7</v>
      </c>
      <c r="L1" s="2" t="s">
        <v>6</v>
      </c>
    </row>
    <row r="2" spans="1:14" x14ac:dyDescent="0.2">
      <c r="A2">
        <v>2000</v>
      </c>
      <c r="B2" t="s">
        <v>52</v>
      </c>
      <c r="C2">
        <v>2058</v>
      </c>
      <c r="D2">
        <v>4.8801014199851998E-3</v>
      </c>
      <c r="E2">
        <v>0.94166666666666599</v>
      </c>
      <c r="F2">
        <v>0.95804455555555501</v>
      </c>
      <c r="G2">
        <v>6.7786979670118902E-2</v>
      </c>
      <c r="H2">
        <v>2.5381388427275699E-2</v>
      </c>
      <c r="I2">
        <v>9.6141489015684999E-3</v>
      </c>
      <c r="J2">
        <v>1.24825852302213E-2</v>
      </c>
      <c r="K2">
        <v>3.2642599257364797E-2</v>
      </c>
      <c r="L2" t="s">
        <v>0</v>
      </c>
      <c r="M2">
        <f>-D2+D40</f>
        <v>4.98268892988563E-2</v>
      </c>
      <c r="N2">
        <f>-H2+H23</f>
        <v>5.8673832617286009E-3</v>
      </c>
    </row>
    <row r="3" spans="1:14" x14ac:dyDescent="0.2">
      <c r="A3">
        <v>2001</v>
      </c>
      <c r="B3" t="s">
        <v>52</v>
      </c>
      <c r="C3">
        <v>2027</v>
      </c>
      <c r="D3">
        <v>0</v>
      </c>
      <c r="E3">
        <v>0.93966666666666598</v>
      </c>
      <c r="F3">
        <v>0.95756811111111095</v>
      </c>
      <c r="G3">
        <v>0.11016272686214899</v>
      </c>
      <c r="H3">
        <v>6.5345679306320998E-3</v>
      </c>
      <c r="I3">
        <v>4.1044738350642998E-2</v>
      </c>
      <c r="J3">
        <v>0.152941967050234</v>
      </c>
      <c r="K3">
        <v>9.3054158074594606E-2</v>
      </c>
      <c r="L3" t="s">
        <v>0</v>
      </c>
      <c r="M3">
        <f t="shared" ref="M3:M11" si="0">-D3+D41</f>
        <v>5.7410322129726403E-2</v>
      </c>
      <c r="N3">
        <f t="shared" ref="N3:N11" si="1">-H3+H24</f>
        <v>6.9161354201949998E-3</v>
      </c>
    </row>
    <row r="4" spans="1:14" x14ac:dyDescent="0.2">
      <c r="A4">
        <v>2003</v>
      </c>
      <c r="B4" t="s">
        <v>52</v>
      </c>
      <c r="C4">
        <v>2035</v>
      </c>
      <c r="D4">
        <v>1.71656738966703E-2</v>
      </c>
      <c r="E4">
        <v>0.94166666666666599</v>
      </c>
      <c r="F4">
        <v>0.95696144444444398</v>
      </c>
      <c r="G4">
        <v>6.7172051950668193E-2</v>
      </c>
      <c r="H4">
        <v>2.09793299307218E-2</v>
      </c>
      <c r="I4">
        <v>2.6531488531164999E-3</v>
      </c>
      <c r="J4">
        <v>2.4840171914547599E-2</v>
      </c>
      <c r="K4">
        <v>3.7787891158903103E-2</v>
      </c>
      <c r="L4" t="s">
        <v>0</v>
      </c>
      <c r="M4">
        <f t="shared" si="0"/>
        <v>6.6162334755063099E-2</v>
      </c>
      <c r="N4">
        <f t="shared" si="1"/>
        <v>5.08685208365528E-2</v>
      </c>
    </row>
    <row r="5" spans="1:14" x14ac:dyDescent="0.2">
      <c r="A5">
        <v>2008</v>
      </c>
      <c r="B5" t="s">
        <v>52</v>
      </c>
      <c r="C5">
        <v>2020</v>
      </c>
      <c r="D5">
        <v>0</v>
      </c>
      <c r="E5">
        <v>0.94299999999999995</v>
      </c>
      <c r="F5">
        <v>0.95643322222222205</v>
      </c>
      <c r="G5">
        <v>0.1044135975341</v>
      </c>
      <c r="H5">
        <v>2.03193817287683E-2</v>
      </c>
      <c r="I5">
        <v>2.6269971082607002E-3</v>
      </c>
      <c r="J5">
        <v>0.13452610559761499</v>
      </c>
      <c r="K5">
        <v>8.9274800003649596E-2</v>
      </c>
      <c r="L5" t="s">
        <v>0</v>
      </c>
      <c r="M5">
        <f t="shared" si="0"/>
        <v>4.8332147300243301E-2</v>
      </c>
      <c r="N5">
        <f t="shared" si="1"/>
        <v>1.0072986136138901E-2</v>
      </c>
    </row>
    <row r="6" spans="1:14" x14ac:dyDescent="0.2">
      <c r="A6">
        <v>2009</v>
      </c>
      <c r="B6" t="s">
        <v>52</v>
      </c>
      <c r="C6">
        <v>2020</v>
      </c>
      <c r="D6">
        <v>0</v>
      </c>
      <c r="E6" s="1">
        <v>0.94133333333333302</v>
      </c>
      <c r="F6" s="1">
        <v>0.95404444444444403</v>
      </c>
      <c r="G6">
        <v>9.46611273619863E-2</v>
      </c>
      <c r="H6">
        <v>6.2015024789919002E-3</v>
      </c>
      <c r="I6">
        <v>3.0113448285393998E-3</v>
      </c>
      <c r="J6">
        <v>7.3740668594837203E-2</v>
      </c>
      <c r="K6">
        <v>0.101052613802858</v>
      </c>
      <c r="L6" t="s">
        <v>0</v>
      </c>
      <c r="M6">
        <f t="shared" si="0"/>
        <v>1.9505778327584201E-2</v>
      </c>
      <c r="N6">
        <f t="shared" si="1"/>
        <v>4.3460340489724003E-3</v>
      </c>
    </row>
    <row r="7" spans="1:14" x14ac:dyDescent="0.2">
      <c r="A7">
        <v>2018</v>
      </c>
      <c r="B7" t="s">
        <v>52</v>
      </c>
      <c r="C7">
        <v>2028</v>
      </c>
      <c r="D7">
        <v>0</v>
      </c>
      <c r="E7">
        <v>0.93833333333333302</v>
      </c>
      <c r="F7">
        <v>0.95672433333333295</v>
      </c>
      <c r="G7">
        <v>6.9229200301277896E-2</v>
      </c>
      <c r="H7">
        <v>3.5220134408316603E-2</v>
      </c>
      <c r="I7">
        <v>1.2920824707382201E-2</v>
      </c>
      <c r="J7">
        <v>4.4903978394965301E-2</v>
      </c>
      <c r="K7">
        <v>4.4439358977633001E-2</v>
      </c>
      <c r="L7" t="s">
        <v>0</v>
      </c>
      <c r="M7">
        <f t="shared" si="0"/>
        <v>2.1269094198942101E-2</v>
      </c>
      <c r="N7">
        <f t="shared" si="1"/>
        <v>5.362206216280696E-3</v>
      </c>
    </row>
    <row r="8" spans="1:14" x14ac:dyDescent="0.2">
      <c r="A8">
        <v>2027</v>
      </c>
      <c r="B8" t="s">
        <v>52</v>
      </c>
      <c r="C8">
        <v>2036</v>
      </c>
      <c r="D8">
        <v>2.9941766988486E-3</v>
      </c>
      <c r="E8" s="3">
        <v>0.94033333333333302</v>
      </c>
      <c r="F8" s="3">
        <v>0.95314233333333298</v>
      </c>
      <c r="G8">
        <v>7.0224739042007198E-2</v>
      </c>
      <c r="H8">
        <v>1.5639945780599698E-2</v>
      </c>
      <c r="I8">
        <v>1.3800157906694499E-2</v>
      </c>
      <c r="J8">
        <v>1.33305053847531E-2</v>
      </c>
      <c r="K8">
        <v>3.4832552531464597E-2</v>
      </c>
      <c r="L8" t="s">
        <v>0</v>
      </c>
      <c r="M8">
        <f t="shared" si="0"/>
        <v>5.8708752738311804E-2</v>
      </c>
      <c r="N8">
        <f t="shared" si="1"/>
        <v>3.03322396357543E-2</v>
      </c>
    </row>
    <row r="9" spans="1:14" x14ac:dyDescent="0.2">
      <c r="A9">
        <v>2036</v>
      </c>
      <c r="B9" t="s">
        <v>52</v>
      </c>
      <c r="C9">
        <v>2020</v>
      </c>
      <c r="D9">
        <v>0</v>
      </c>
      <c r="E9">
        <v>0.93966666666666598</v>
      </c>
      <c r="F9">
        <v>0.95817055555555497</v>
      </c>
      <c r="G9">
        <v>0.13765331688854399</v>
      </c>
      <c r="H9">
        <v>3.0484884097758201E-2</v>
      </c>
      <c r="I9">
        <v>2.9457582988671998E-3</v>
      </c>
      <c r="J9">
        <v>0.212937335173288</v>
      </c>
      <c r="K9">
        <v>0.11440739335045499</v>
      </c>
      <c r="L9" t="s">
        <v>0</v>
      </c>
      <c r="M9">
        <f t="shared" si="0"/>
        <v>6.2217321246862398E-2</v>
      </c>
      <c r="N9">
        <f t="shared" si="1"/>
        <v>1.6335564924197098E-2</v>
      </c>
    </row>
    <row r="10" spans="1:14" x14ac:dyDescent="0.2">
      <c r="A10">
        <v>2038</v>
      </c>
      <c r="B10" t="s">
        <v>52</v>
      </c>
      <c r="C10">
        <v>2058</v>
      </c>
      <c r="D10">
        <v>2.1412510424852298E-2</v>
      </c>
      <c r="E10">
        <v>0.94199999999999995</v>
      </c>
      <c r="F10">
        <v>0.96005155555555499</v>
      </c>
      <c r="G10">
        <v>6.9484475275708502E-2</v>
      </c>
      <c r="H10">
        <v>1.2053205628439499E-2</v>
      </c>
      <c r="I10">
        <v>2.7275225923706998E-3</v>
      </c>
      <c r="J10">
        <v>8.5405874997376997E-3</v>
      </c>
      <c r="K10">
        <v>3.1926923546161397E-2</v>
      </c>
      <c r="L10" t="s">
        <v>0</v>
      </c>
      <c r="M10">
        <f t="shared" si="0"/>
        <v>1.30433663725853E-2</v>
      </c>
      <c r="N10">
        <f t="shared" si="1"/>
        <v>8.0005267486235009E-3</v>
      </c>
    </row>
    <row r="11" spans="1:14" x14ac:dyDescent="0.2">
      <c r="A11">
        <v>2053</v>
      </c>
      <c r="B11" t="s">
        <v>52</v>
      </c>
      <c r="C11">
        <v>2020</v>
      </c>
      <c r="D11">
        <v>2.1915681660175299E-2</v>
      </c>
      <c r="E11">
        <v>0.94233333333333302</v>
      </c>
      <c r="F11">
        <v>0.95969199999999999</v>
      </c>
      <c r="G11">
        <v>8.4608869420157495E-2</v>
      </c>
      <c r="H11">
        <v>3.9503516422377E-3</v>
      </c>
      <c r="I11">
        <v>0</v>
      </c>
      <c r="J11">
        <v>8.3828657865524195E-2</v>
      </c>
      <c r="K11">
        <v>8.8292423890606195E-2</v>
      </c>
      <c r="L11" t="s">
        <v>0</v>
      </c>
      <c r="M11">
        <f t="shared" si="0"/>
        <v>6.68803080916405E-2</v>
      </c>
      <c r="N11">
        <f t="shared" si="1"/>
        <v>1.9181746588502503E-2</v>
      </c>
    </row>
    <row r="12" spans="1:14" x14ac:dyDescent="0.2">
      <c r="D12">
        <f>AVERAGE(D2:D11)</f>
        <v>6.8368144100531703E-3</v>
      </c>
      <c r="E12" s="5">
        <f t="shared" ref="E12:J12" si="2">AVERAGE(E2:E11)</f>
        <v>0.94099999999999961</v>
      </c>
      <c r="F12">
        <f t="shared" si="2"/>
        <v>0.95708325555555529</v>
      </c>
      <c r="G12">
        <f t="shared" si="2"/>
        <v>8.7539708430671742E-2</v>
      </c>
      <c r="H12">
        <f t="shared" si="2"/>
        <v>1.7676469205374152E-2</v>
      </c>
      <c r="I12">
        <f t="shared" si="2"/>
        <v>9.1344641547442713E-3</v>
      </c>
      <c r="J12">
        <f t="shared" si="2"/>
        <v>7.6207256270572329E-2</v>
      </c>
      <c r="K12">
        <f t="shared" ref="K12" si="3">AVERAGE(K2:K11)</f>
        <v>6.677107145936903E-2</v>
      </c>
    </row>
    <row r="13" spans="1:14" x14ac:dyDescent="0.2">
      <c r="D13">
        <f t="shared" ref="D13:J13" si="4">_xlfn.STDEV.P(D2:D11)</f>
        <v>8.9376352400931149E-3</v>
      </c>
      <c r="E13" s="5">
        <f t="shared" si="4"/>
        <v>1.3743685418726472E-3</v>
      </c>
      <c r="F13">
        <f t="shared" si="4"/>
        <v>2.0806057706742446E-3</v>
      </c>
      <c r="G13">
        <f t="shared" si="4"/>
        <v>2.2656772310146029E-2</v>
      </c>
      <c r="H13">
        <f t="shared" si="4"/>
        <v>1.0144392472010443E-2</v>
      </c>
      <c r="I13">
        <f t="shared" si="4"/>
        <v>1.1572534305704207E-2</v>
      </c>
      <c r="J13">
        <f t="shared" si="4"/>
        <v>6.6528308593967522E-2</v>
      </c>
      <c r="K13">
        <f t="shared" ref="K13" si="5">_xlfn.STDEV.P(K2:K11)</f>
        <v>3.13727536762268E-2</v>
      </c>
    </row>
    <row r="14" spans="1:14" x14ac:dyDescent="0.2">
      <c r="B14" t="s">
        <v>24</v>
      </c>
      <c r="D14">
        <f>IF(D12&gt;D68,1,0)</f>
        <v>0</v>
      </c>
      <c r="E14" s="5">
        <f>IF(E12&gt;E68,1,0)</f>
        <v>1</v>
      </c>
      <c r="F14">
        <f>IF(F12&gt;F68,1,0)</f>
        <v>1</v>
      </c>
      <c r="H14">
        <f>IF(H12&gt;H68,1,0)</f>
        <v>0</v>
      </c>
    </row>
    <row r="15" spans="1:14" s="6" customFormat="1" x14ac:dyDescent="0.2">
      <c r="D15" s="6">
        <f>_xlfn.T.TEST(D2:D11,D58:D67,1,1)</f>
        <v>4.123927897090052E-4</v>
      </c>
      <c r="E15" s="6">
        <f t="shared" ref="E15:F15" si="6">_xlfn.T.TEST(E2:E11,E58:E67,1,1)</f>
        <v>1.6032466912938763E-4</v>
      </c>
      <c r="F15" s="6">
        <f t="shared" si="6"/>
        <v>1.5631812129360507E-7</v>
      </c>
      <c r="H15" s="6">
        <f>_xlfn.T.TEST(H2:H11,H58:H67,1,1)</f>
        <v>1.2213783168696336E-4</v>
      </c>
    </row>
    <row r="16" spans="1:14" x14ac:dyDescent="0.2">
      <c r="B16" t="s">
        <v>25</v>
      </c>
      <c r="D16">
        <f>IF(D12&gt;D82,1,0)</f>
        <v>0</v>
      </c>
      <c r="E16" s="5">
        <f>IF(E12&gt;E82,1,0)</f>
        <v>1</v>
      </c>
      <c r="F16">
        <f>IF(F12&gt;F82,1,0)</f>
        <v>1</v>
      </c>
      <c r="H16">
        <f>IF(H12&gt;H82,1,0)</f>
        <v>0</v>
      </c>
    </row>
    <row r="17" spans="1:12" s="6" customFormat="1" x14ac:dyDescent="0.2">
      <c r="D17" s="6">
        <f>_xlfn.T.TEST(D2:D11,D72:D81,1,1)</f>
        <v>3.5995817801792485E-4</v>
      </c>
      <c r="E17" s="6">
        <f t="shared" ref="E17:F17" si="7">_xlfn.T.TEST(E2:E11,E72:E81,1,1)</f>
        <v>6.1480922792466126E-5</v>
      </c>
      <c r="F17" s="6">
        <f t="shared" si="7"/>
        <v>4.9098965207430246E-7</v>
      </c>
      <c r="H17" s="6">
        <f>_xlfn.T.TEST(H2:H11,H72:H81,1,1)</f>
        <v>1.1239209085421299E-4</v>
      </c>
    </row>
    <row r="18" spans="1:12" x14ac:dyDescent="0.2">
      <c r="B18" t="s">
        <v>26</v>
      </c>
      <c r="D18">
        <f>IF(D12&gt;D96,1,0)</f>
        <v>0</v>
      </c>
      <c r="E18" s="5">
        <f>IF(E12&gt;E96,1,0)</f>
        <v>1</v>
      </c>
      <c r="F18">
        <f>IF(F12&gt;F96,1,0)</f>
        <v>1</v>
      </c>
      <c r="H18">
        <f>IF(H12&gt;H96,1,0)</f>
        <v>0</v>
      </c>
    </row>
    <row r="19" spans="1:12" s="6" customFormat="1" x14ac:dyDescent="0.2">
      <c r="D19" s="6">
        <f>_xlfn.T.TEST(D2:D11,D86:D95,1,1)</f>
        <v>2.3133792392264867E-4</v>
      </c>
      <c r="E19" s="6">
        <f t="shared" ref="E19:F19" si="8">_xlfn.T.TEST(E2:E11,E86:E95,1,1)</f>
        <v>9.6307762979957047E-4</v>
      </c>
      <c r="F19" s="6">
        <f t="shared" si="8"/>
        <v>1.4621404446329172E-4</v>
      </c>
      <c r="H19" s="6">
        <f>_xlfn.T.TEST(H2:H11,H86:H95,1,1)</f>
        <v>1.7511335181017599E-7</v>
      </c>
    </row>
    <row r="20" spans="1:12" x14ac:dyDescent="0.2">
      <c r="B20" t="s">
        <v>27</v>
      </c>
      <c r="D20">
        <f>IF(D12&gt;D110,1,0)</f>
        <v>0</v>
      </c>
      <c r="E20" s="5">
        <f>IF(E12&gt;E110,1,0)</f>
        <v>1</v>
      </c>
      <c r="F20">
        <f>IF(F12&gt;F110,1,0)</f>
        <v>1</v>
      </c>
      <c r="H20">
        <f>IF(H12&gt;H110,1,0)</f>
        <v>0</v>
      </c>
    </row>
    <row r="21" spans="1:12" s="6" customFormat="1" x14ac:dyDescent="0.2">
      <c r="D21" s="6">
        <f>_xlfn.T.TEST(D2:D11,D100:D109,1,1)</f>
        <v>1.0900779207726789E-3</v>
      </c>
      <c r="E21" s="6">
        <f t="shared" ref="E21:F21" si="9">_xlfn.T.TEST(E2:E11,E100:E109,1,1)</f>
        <v>8.7081211406501427E-4</v>
      </c>
      <c r="F21" s="6">
        <f t="shared" si="9"/>
        <v>2.0250356932311931E-5</v>
      </c>
      <c r="H21" s="6">
        <f>_xlfn.T.TEST(H2:H11,H100:H109,1,1)</f>
        <v>3.133021829801619E-4</v>
      </c>
    </row>
    <row r="22" spans="1:12" x14ac:dyDescent="0.2">
      <c r="E22" s="1">
        <f>LARGE(E2:E11,5)</f>
        <v>0.94166666666666599</v>
      </c>
      <c r="F22" s="1">
        <f>LARGE(F2:F11,5)</f>
        <v>0.95756811111111095</v>
      </c>
      <c r="H22" s="8"/>
    </row>
    <row r="23" spans="1:12" x14ac:dyDescent="0.2">
      <c r="A23">
        <v>2000</v>
      </c>
      <c r="B23" t="s">
        <v>53</v>
      </c>
      <c r="C23">
        <v>2042</v>
      </c>
      <c r="D23">
        <v>9.9202934652566008E-3</v>
      </c>
      <c r="E23">
        <v>0.94033333333333302</v>
      </c>
      <c r="F23">
        <v>0.94461811111111005</v>
      </c>
      <c r="G23">
        <v>4.4735721002022402E-2</v>
      </c>
      <c r="H23">
        <v>3.12487716890043E-2</v>
      </c>
      <c r="I23">
        <v>7.5199661983383998E-3</v>
      </c>
      <c r="J23">
        <v>9.5744609832763602E-2</v>
      </c>
      <c r="K23">
        <v>4.7503251192725297E-2</v>
      </c>
      <c r="L23" t="s">
        <v>0</v>
      </c>
    </row>
    <row r="24" spans="1:12" x14ac:dyDescent="0.2">
      <c r="A24">
        <v>2001</v>
      </c>
      <c r="B24" t="s">
        <v>53</v>
      </c>
      <c r="C24">
        <v>1</v>
      </c>
      <c r="D24">
        <v>4.76122498512268E-2</v>
      </c>
      <c r="E24">
        <v>0.93433333333333302</v>
      </c>
      <c r="F24">
        <v>0.94850833333333295</v>
      </c>
      <c r="G24">
        <v>0.107302874223225</v>
      </c>
      <c r="H24">
        <v>1.34507033508271E-2</v>
      </c>
      <c r="I24">
        <v>5.4915734023476001E-3</v>
      </c>
      <c r="J24">
        <v>0.32550915082295701</v>
      </c>
      <c r="K24">
        <v>0.101981501607291</v>
      </c>
      <c r="L24" t="s">
        <v>0</v>
      </c>
    </row>
    <row r="25" spans="1:12" x14ac:dyDescent="0.2">
      <c r="A25">
        <v>2003</v>
      </c>
      <c r="B25" t="s">
        <v>53</v>
      </c>
      <c r="C25">
        <v>2038</v>
      </c>
      <c r="D25">
        <v>7.2007164359092699E-2</v>
      </c>
      <c r="E25">
        <v>0.92900000000000005</v>
      </c>
      <c r="F25">
        <v>0.93869655555555498</v>
      </c>
      <c r="G25">
        <v>2.2290088965140301E-2</v>
      </c>
      <c r="H25">
        <v>7.1847850767274596E-2</v>
      </c>
      <c r="I25">
        <v>1.5871856982509199E-2</v>
      </c>
      <c r="J25">
        <v>3.6405156056086199E-2</v>
      </c>
      <c r="K25">
        <v>2.4811165531940401E-2</v>
      </c>
      <c r="L25" t="s">
        <v>0</v>
      </c>
    </row>
    <row r="26" spans="1:12" x14ac:dyDescent="0.2">
      <c r="A26">
        <v>2008</v>
      </c>
      <c r="B26" t="s">
        <v>53</v>
      </c>
      <c r="C26">
        <v>2039</v>
      </c>
      <c r="D26">
        <v>8.7336702272294998E-3</v>
      </c>
      <c r="E26">
        <v>0.93733333333333302</v>
      </c>
      <c r="F26">
        <v>0.94943</v>
      </c>
      <c r="G26">
        <v>5.8054107758733903E-2</v>
      </c>
      <c r="H26">
        <v>3.0392367864907201E-2</v>
      </c>
      <c r="I26">
        <v>8.6269651850060002E-4</v>
      </c>
      <c r="J26">
        <v>7.0170700550079304E-2</v>
      </c>
      <c r="K26">
        <v>5.7812996205386401E-2</v>
      </c>
      <c r="L26" t="s">
        <v>0</v>
      </c>
    </row>
    <row r="27" spans="1:12" x14ac:dyDescent="0.2">
      <c r="A27">
        <v>2009</v>
      </c>
      <c r="B27" t="s">
        <v>53</v>
      </c>
      <c r="C27">
        <v>2029</v>
      </c>
      <c r="D27">
        <v>6.8357954733073E-3</v>
      </c>
      <c r="E27">
        <v>0.93600000000000005</v>
      </c>
      <c r="F27">
        <v>0.94811616666666598</v>
      </c>
      <c r="G27">
        <v>1.8244553719543699E-2</v>
      </c>
      <c r="H27">
        <v>1.05475365279643E-2</v>
      </c>
      <c r="I27">
        <v>8.9373503449476002E-3</v>
      </c>
      <c r="J27">
        <v>3.4122493428488498E-2</v>
      </c>
      <c r="K27">
        <v>2.28837740157674E-2</v>
      </c>
      <c r="L27" t="s">
        <v>0</v>
      </c>
    </row>
    <row r="28" spans="1:12" x14ac:dyDescent="0.2">
      <c r="A28">
        <v>2018</v>
      </c>
      <c r="B28" t="s">
        <v>53</v>
      </c>
      <c r="C28">
        <v>2031</v>
      </c>
      <c r="D28">
        <v>1.4350368641316801E-2</v>
      </c>
      <c r="E28">
        <v>0.93666666666666598</v>
      </c>
      <c r="F28">
        <v>0.951616111111111</v>
      </c>
      <c r="G28">
        <v>7.0053615710801501E-2</v>
      </c>
      <c r="H28">
        <v>4.0582340624597299E-2</v>
      </c>
      <c r="I28">
        <v>1.9885286067922001E-3</v>
      </c>
      <c r="J28">
        <v>3.5077971716721799E-2</v>
      </c>
      <c r="K28">
        <v>6.7222481384337701E-2</v>
      </c>
      <c r="L28" t="s">
        <v>0</v>
      </c>
    </row>
    <row r="29" spans="1:12" x14ac:dyDescent="0.2">
      <c r="A29">
        <v>2027</v>
      </c>
      <c r="B29" t="s">
        <v>53</v>
      </c>
      <c r="C29">
        <v>2023</v>
      </c>
      <c r="D29">
        <v>2.59075406938791E-2</v>
      </c>
      <c r="E29">
        <v>0.93833333333333302</v>
      </c>
      <c r="F29">
        <v>0.94588922222222205</v>
      </c>
      <c r="G29">
        <v>5.6944741078445403E-2</v>
      </c>
      <c r="H29">
        <v>4.5972185416353999E-2</v>
      </c>
      <c r="I29">
        <v>1.8522799222005702E-2</v>
      </c>
      <c r="J29">
        <v>3.2163064073150002E-4</v>
      </c>
      <c r="K29">
        <v>4.5021586415119899E-2</v>
      </c>
      <c r="L29" t="s">
        <v>0</v>
      </c>
    </row>
    <row r="30" spans="1:12" x14ac:dyDescent="0.2">
      <c r="A30">
        <v>2036</v>
      </c>
      <c r="B30" t="s">
        <v>53</v>
      </c>
      <c r="C30">
        <v>2023</v>
      </c>
      <c r="D30">
        <v>4.6700391918420701E-2</v>
      </c>
      <c r="E30">
        <v>0.93700000000000006</v>
      </c>
      <c r="F30">
        <v>0.937662555555555</v>
      </c>
      <c r="G30">
        <v>2.8154381395627998E-2</v>
      </c>
      <c r="H30">
        <v>4.6820449021955299E-2</v>
      </c>
      <c r="I30">
        <v>1.52078482011953E-2</v>
      </c>
      <c r="J30">
        <v>8.36448961248E-3</v>
      </c>
      <c r="K30">
        <v>3.1974139234468402E-2</v>
      </c>
      <c r="L30" t="s">
        <v>0</v>
      </c>
    </row>
    <row r="31" spans="1:12" x14ac:dyDescent="0.2">
      <c r="A31">
        <v>2038</v>
      </c>
      <c r="B31" t="s">
        <v>53</v>
      </c>
      <c r="C31">
        <v>2029</v>
      </c>
      <c r="D31">
        <v>3.4135248512029599E-2</v>
      </c>
      <c r="E31">
        <v>0.93633333333333302</v>
      </c>
      <c r="F31">
        <v>0.95243966666666602</v>
      </c>
      <c r="G31">
        <v>2.2716954732055001E-2</v>
      </c>
      <c r="H31">
        <v>2.0053732377063E-2</v>
      </c>
      <c r="I31">
        <v>1.13576283523192E-2</v>
      </c>
      <c r="J31">
        <v>1.91036332398653E-2</v>
      </c>
      <c r="K31">
        <v>2.4896719537219801E-2</v>
      </c>
      <c r="L31" t="s">
        <v>0</v>
      </c>
    </row>
    <row r="32" spans="1:12" x14ac:dyDescent="0.2">
      <c r="A32">
        <v>2053</v>
      </c>
      <c r="B32" t="s">
        <v>53</v>
      </c>
      <c r="C32">
        <v>2023</v>
      </c>
      <c r="D32">
        <v>6.7290700972080203E-2</v>
      </c>
      <c r="E32">
        <v>0.93566666666666598</v>
      </c>
      <c r="F32">
        <v>0.94298433333333298</v>
      </c>
      <c r="G32">
        <v>8.20126265882411E-2</v>
      </c>
      <c r="H32">
        <v>2.3132098230740201E-2</v>
      </c>
      <c r="I32">
        <v>2.4594849182499701E-2</v>
      </c>
      <c r="J32">
        <v>0</v>
      </c>
      <c r="K32">
        <v>5.4561087120964497E-2</v>
      </c>
      <c r="L32" t="s">
        <v>0</v>
      </c>
    </row>
    <row r="33" spans="1:12" x14ac:dyDescent="0.2">
      <c r="D33">
        <f t="shared" ref="D33:J33" si="10">AVERAGE(D23:D32)</f>
        <v>3.3349342411383931E-2</v>
      </c>
      <c r="E33" s="5">
        <f t="shared" si="10"/>
        <v>0.93609999999999971</v>
      </c>
      <c r="F33">
        <f t="shared" si="10"/>
        <v>0.94599610555555524</v>
      </c>
      <c r="G33">
        <f t="shared" si="10"/>
        <v>5.1050966517383625E-2</v>
      </c>
      <c r="H33">
        <f t="shared" si="10"/>
        <v>3.3404803587068731E-2</v>
      </c>
      <c r="I33">
        <f t="shared" si="10"/>
        <v>1.1035509701145549E-2</v>
      </c>
      <c r="J33">
        <f t="shared" si="10"/>
        <v>6.2481983590017331E-2</v>
      </c>
      <c r="K33">
        <f t="shared" ref="K33" si="11">AVERAGE(K23:K32)</f>
        <v>4.7866870224522087E-2</v>
      </c>
    </row>
    <row r="34" spans="1:12" x14ac:dyDescent="0.2">
      <c r="D34">
        <f t="shared" ref="D34:J34" si="12">_xlfn.STDEV.P(D23:D32)</f>
        <v>2.3028032826570621E-2</v>
      </c>
      <c r="E34" s="5">
        <f t="shared" si="12"/>
        <v>2.8168145917763176E-3</v>
      </c>
      <c r="F34">
        <f t="shared" si="12"/>
        <v>4.7897188985825774E-3</v>
      </c>
      <c r="G34">
        <f t="shared" si="12"/>
        <v>2.7996756446643067E-2</v>
      </c>
      <c r="H34">
        <f t="shared" si="12"/>
        <v>1.7565383960704305E-2</v>
      </c>
      <c r="I34">
        <f t="shared" si="12"/>
        <v>7.1669251357190768E-3</v>
      </c>
      <c r="J34">
        <f t="shared" si="12"/>
        <v>9.2283445451761092E-2</v>
      </c>
      <c r="K34">
        <f t="shared" ref="K34" si="13">_xlfn.STDEV.P(K23:K32)</f>
        <v>2.3218368094399137E-2</v>
      </c>
    </row>
    <row r="35" spans="1:12" x14ac:dyDescent="0.2">
      <c r="B35" t="s">
        <v>55</v>
      </c>
      <c r="H35">
        <f>IF(H33&gt;H50,1,0)</f>
        <v>1</v>
      </c>
    </row>
    <row r="36" spans="1:12" x14ac:dyDescent="0.2">
      <c r="H36" s="6">
        <f>_xlfn.T.TEST(H23:H32,H40:H49,1,1)</f>
        <v>9.4113590097199135E-3</v>
      </c>
    </row>
    <row r="37" spans="1:12" x14ac:dyDescent="0.2">
      <c r="B37" t="s">
        <v>5</v>
      </c>
      <c r="E37" s="5">
        <f>IF(E33&gt;E12,1,0)</f>
        <v>0</v>
      </c>
      <c r="F37">
        <f>IF(F33&gt;F12,1,0)</f>
        <v>0</v>
      </c>
      <c r="H37">
        <f>IF(H33&gt;H12,1,0)</f>
        <v>1</v>
      </c>
    </row>
    <row r="38" spans="1:12" x14ac:dyDescent="0.2">
      <c r="E38" s="10">
        <f>_xlfn.T.TEST(E23:E32,E2:E11,1,1)</f>
        <v>6.3384231044698238E-4</v>
      </c>
      <c r="F38" s="6">
        <f>_xlfn.T.TEST(F23:F32,F2:F11,1,1)</f>
        <v>7.8876497920547887E-5</v>
      </c>
      <c r="H38" s="6">
        <f>_xlfn.T.TEST(H23:H32,H2:H11,1,1)</f>
        <v>4.1487642434391058E-3</v>
      </c>
    </row>
    <row r="40" spans="1:12" x14ac:dyDescent="0.2">
      <c r="A40">
        <v>2000</v>
      </c>
      <c r="B40" t="s">
        <v>54</v>
      </c>
      <c r="C40">
        <v>2041</v>
      </c>
      <c r="D40">
        <v>5.4706990718841497E-2</v>
      </c>
      <c r="E40">
        <v>0.92833333333333301</v>
      </c>
      <c r="F40">
        <v>0.94584533333333298</v>
      </c>
      <c r="G40">
        <v>3.7990616385488597E-2</v>
      </c>
      <c r="H40">
        <v>3.0112345935776798E-2</v>
      </c>
      <c r="I40">
        <v>1.6763178217742099E-2</v>
      </c>
      <c r="J40">
        <v>3.6969060699144E-3</v>
      </c>
      <c r="K40">
        <v>2.8937945005379901E-2</v>
      </c>
      <c r="L40" t="s">
        <v>0</v>
      </c>
    </row>
    <row r="41" spans="1:12" x14ac:dyDescent="0.2">
      <c r="A41">
        <v>2001</v>
      </c>
      <c r="B41" t="s">
        <v>54</v>
      </c>
      <c r="C41">
        <v>2035</v>
      </c>
      <c r="D41" s="1">
        <v>5.7410322129726403E-2</v>
      </c>
      <c r="E41">
        <v>0.93700000000000006</v>
      </c>
      <c r="F41">
        <v>0.95171877777777703</v>
      </c>
      <c r="G41">
        <v>5.3195702325966598E-2</v>
      </c>
      <c r="H41">
        <v>8.7690613775823992E-3</v>
      </c>
      <c r="I41">
        <v>5.2848308502385999E-3</v>
      </c>
      <c r="J41">
        <v>1.5029935787121401E-2</v>
      </c>
      <c r="K41">
        <v>3.1166310824193799E-2</v>
      </c>
      <c r="L41" t="s">
        <v>0</v>
      </c>
    </row>
    <row r="42" spans="1:12" x14ac:dyDescent="0.2">
      <c r="A42">
        <v>2003</v>
      </c>
      <c r="B42" t="s">
        <v>54</v>
      </c>
      <c r="C42">
        <v>2039</v>
      </c>
      <c r="D42">
        <v>8.3328008651733398E-2</v>
      </c>
      <c r="E42">
        <v>0.93566666666666598</v>
      </c>
      <c r="F42">
        <v>0.94842433333333298</v>
      </c>
      <c r="G42">
        <v>3.2551381685253601E-2</v>
      </c>
      <c r="H42">
        <v>4.4979457226064397E-2</v>
      </c>
      <c r="I42">
        <v>9.9894486160740995E-3</v>
      </c>
      <c r="J42">
        <v>8.9462439840037999E-3</v>
      </c>
      <c r="K42">
        <v>3.6490788951275999E-2</v>
      </c>
      <c r="L42" t="s">
        <v>0</v>
      </c>
    </row>
    <row r="43" spans="1:12" x14ac:dyDescent="0.2">
      <c r="A43">
        <v>2008</v>
      </c>
      <c r="B43" t="s">
        <v>54</v>
      </c>
      <c r="C43">
        <v>2022</v>
      </c>
      <c r="D43">
        <v>4.8332147300243301E-2</v>
      </c>
      <c r="E43">
        <v>0.93300000000000005</v>
      </c>
      <c r="F43">
        <v>0.94830499999999995</v>
      </c>
      <c r="G43">
        <v>3.1338652819007003E-2</v>
      </c>
      <c r="H43">
        <v>2.7274575770004701E-2</v>
      </c>
      <c r="I43">
        <v>1.5727326687839199E-2</v>
      </c>
      <c r="J43">
        <v>2.6759890218575701E-2</v>
      </c>
      <c r="K43">
        <v>2.44637288640644E-2</v>
      </c>
      <c r="L43" t="s">
        <v>0</v>
      </c>
    </row>
    <row r="44" spans="1:12" x14ac:dyDescent="0.2">
      <c r="A44">
        <v>2009</v>
      </c>
      <c r="B44" t="s">
        <v>54</v>
      </c>
      <c r="C44">
        <v>2031</v>
      </c>
      <c r="D44">
        <v>1.9505778327584201E-2</v>
      </c>
      <c r="E44">
        <v>0.93899999999999995</v>
      </c>
      <c r="F44">
        <v>0.94939988888888804</v>
      </c>
      <c r="G44">
        <v>5.5119624839992103E-2</v>
      </c>
      <c r="H44">
        <v>7.9402650913429993E-3</v>
      </c>
      <c r="I44">
        <v>4.3270245142694001E-3</v>
      </c>
      <c r="J44">
        <v>1.10994254549344E-2</v>
      </c>
      <c r="K44">
        <v>3.5563932056478599E-2</v>
      </c>
      <c r="L44" t="s">
        <v>0</v>
      </c>
    </row>
    <row r="45" spans="1:12" x14ac:dyDescent="0.2">
      <c r="A45">
        <v>2018</v>
      </c>
      <c r="B45" t="s">
        <v>54</v>
      </c>
      <c r="C45">
        <v>2025</v>
      </c>
      <c r="D45">
        <v>2.1269094198942101E-2</v>
      </c>
      <c r="E45">
        <v>0.93166666666666598</v>
      </c>
      <c r="F45">
        <v>0.94503544444444398</v>
      </c>
      <c r="G45">
        <v>3.8236120974437897E-2</v>
      </c>
      <c r="H45">
        <v>3.8432520607279398E-2</v>
      </c>
      <c r="I45">
        <v>1.5984872989873899E-2</v>
      </c>
      <c r="J45">
        <v>2.5383109692484099E-2</v>
      </c>
      <c r="K45">
        <v>3.29903802772884E-2</v>
      </c>
      <c r="L45" t="s">
        <v>0</v>
      </c>
    </row>
    <row r="46" spans="1:12" x14ac:dyDescent="0.2">
      <c r="A46">
        <v>2027</v>
      </c>
      <c r="B46" t="s">
        <v>54</v>
      </c>
      <c r="C46">
        <v>2024</v>
      </c>
      <c r="D46">
        <v>6.1702929437160402E-2</v>
      </c>
      <c r="E46">
        <v>0.92466666666666597</v>
      </c>
      <c r="F46">
        <v>0.93624233333333295</v>
      </c>
      <c r="G46">
        <v>3.6899147891542902E-2</v>
      </c>
      <c r="H46">
        <v>3.41476971257684E-2</v>
      </c>
      <c r="I46">
        <v>4.2310012711419001E-2</v>
      </c>
      <c r="J46">
        <v>1.70786891443034E-2</v>
      </c>
      <c r="K46">
        <v>5.0227799417983901E-2</v>
      </c>
      <c r="L46" t="s">
        <v>0</v>
      </c>
    </row>
    <row r="47" spans="1:12" x14ac:dyDescent="0.2">
      <c r="A47">
        <v>2036</v>
      </c>
      <c r="B47" t="s">
        <v>54</v>
      </c>
      <c r="C47">
        <v>2037</v>
      </c>
      <c r="D47">
        <v>6.2217321246862398E-2</v>
      </c>
      <c r="E47">
        <v>0.93400000000000005</v>
      </c>
      <c r="F47">
        <v>0.9526</v>
      </c>
      <c r="G47">
        <v>4.8109428840689299E-2</v>
      </c>
      <c r="H47">
        <v>3.60757924952647E-2</v>
      </c>
      <c r="I47">
        <v>5.1890398479170201E-2</v>
      </c>
      <c r="J47">
        <v>4.4557708315550002E-4</v>
      </c>
      <c r="K47">
        <v>3.6593147339464498E-2</v>
      </c>
      <c r="L47" t="s">
        <v>0</v>
      </c>
    </row>
    <row r="48" spans="1:12" x14ac:dyDescent="0.2">
      <c r="A48">
        <v>2038</v>
      </c>
      <c r="B48" t="s">
        <v>54</v>
      </c>
      <c r="C48">
        <v>2033</v>
      </c>
      <c r="D48">
        <v>3.4455876797437598E-2</v>
      </c>
      <c r="E48">
        <v>0.94</v>
      </c>
      <c r="F48">
        <v>0.95014066666666597</v>
      </c>
      <c r="G48">
        <v>8.0360783852584994E-2</v>
      </c>
      <c r="H48">
        <v>1.39499917212459E-2</v>
      </c>
      <c r="I48">
        <v>8.7225352310472005E-3</v>
      </c>
      <c r="J48">
        <v>3.9363549401362698E-2</v>
      </c>
      <c r="K48">
        <v>3.7315211971239798E-2</v>
      </c>
      <c r="L48" t="s">
        <v>0</v>
      </c>
    </row>
    <row r="49" spans="1:12" x14ac:dyDescent="0.2">
      <c r="A49">
        <v>2053</v>
      </c>
      <c r="B49" t="s">
        <v>54</v>
      </c>
      <c r="C49">
        <v>2022</v>
      </c>
      <c r="D49">
        <v>8.8795989751815796E-2</v>
      </c>
      <c r="E49">
        <v>0.93300000000000005</v>
      </c>
      <c r="F49">
        <v>0.94513122222222201</v>
      </c>
      <c r="G49">
        <v>4.1239124312091403E-2</v>
      </c>
      <c r="H49">
        <v>2.1267068003200801E-2</v>
      </c>
      <c r="I49">
        <v>1.6980299829608799E-2</v>
      </c>
      <c r="J49">
        <v>3.8428602119286802E-2</v>
      </c>
      <c r="K49">
        <v>2.9170424394412399E-2</v>
      </c>
      <c r="L49" t="s">
        <v>0</v>
      </c>
    </row>
    <row r="50" spans="1:12" x14ac:dyDescent="0.2">
      <c r="D50">
        <f t="shared" ref="D50:J50" si="14">AVERAGE(D40:D49)</f>
        <v>5.3172445856034714E-2</v>
      </c>
      <c r="E50" s="5">
        <f t="shared" si="14"/>
        <v>0.93363333333333309</v>
      </c>
      <c r="F50">
        <f t="shared" si="14"/>
        <v>0.94728429999999975</v>
      </c>
      <c r="G50">
        <f t="shared" si="14"/>
        <v>4.5504058392705445E-2</v>
      </c>
      <c r="H50">
        <f t="shared" si="14"/>
        <v>2.6294877535353044E-2</v>
      </c>
      <c r="I50">
        <f t="shared" si="14"/>
        <v>1.8797992812728252E-2</v>
      </c>
      <c r="J50">
        <f t="shared" si="14"/>
        <v>1.8623192895514222E-2</v>
      </c>
      <c r="K50">
        <f t="shared" ref="K50" si="15">AVERAGE(K40:K49)</f>
        <v>3.4291966910178176E-2</v>
      </c>
    </row>
    <row r="51" spans="1:12" x14ac:dyDescent="0.2">
      <c r="D51">
        <f t="shared" ref="D51:J51" si="16">_xlfn.STDEV.P(D40:D49)</f>
        <v>2.2086862584559823E-2</v>
      </c>
      <c r="E51" s="5">
        <f t="shared" si="16"/>
        <v>4.4508426168537434E-3</v>
      </c>
      <c r="F51">
        <f t="shared" si="16"/>
        <v>4.4338026476876142E-3</v>
      </c>
      <c r="G51">
        <f t="shared" si="16"/>
        <v>1.3940370120505021E-2</v>
      </c>
      <c r="H51">
        <f t="shared" si="16"/>
        <v>1.2210745057418093E-2</v>
      </c>
      <c r="I51">
        <f t="shared" si="16"/>
        <v>1.4979416778960584E-2</v>
      </c>
      <c r="J51">
        <f t="shared" si="16"/>
        <v>1.2857239599471102E-2</v>
      </c>
      <c r="K51">
        <f t="shared" ref="K51" si="17">_xlfn.STDEV.P(K40:K49)</f>
        <v>6.6165911057410997E-3</v>
      </c>
    </row>
    <row r="52" spans="1:12" x14ac:dyDescent="0.2">
      <c r="B52" t="s">
        <v>56</v>
      </c>
      <c r="D52">
        <f>IF(D50&gt;D33,1,0)</f>
        <v>1</v>
      </c>
    </row>
    <row r="53" spans="1:12" x14ac:dyDescent="0.2">
      <c r="D53" s="6">
        <f>_xlfn.T.TEST(D40:D49,D23:D32,1,1)</f>
        <v>1.2573400294215557E-3</v>
      </c>
    </row>
    <row r="54" spans="1:12" x14ac:dyDescent="0.2">
      <c r="B54" t="s">
        <v>5</v>
      </c>
      <c r="D54">
        <f>IF(D50&gt;D12,1,0)</f>
        <v>1</v>
      </c>
      <c r="E54" s="5">
        <f>IF(E50&gt;E12,1,0)</f>
        <v>0</v>
      </c>
      <c r="F54">
        <f>IF(F50&gt;F12,1,0)</f>
        <v>0</v>
      </c>
    </row>
    <row r="55" spans="1:12" x14ac:dyDescent="0.2">
      <c r="D55" s="6">
        <f>_xlfn.T.TEST(D40:D49,D2:D11,1,1)</f>
        <v>2.784225677758646E-5</v>
      </c>
      <c r="E55" s="10">
        <f>_xlfn.T.TEST(E40:E49,E2:E11,1,1)</f>
        <v>3.7860668092324447E-4</v>
      </c>
      <c r="F55" s="6">
        <f>_xlfn.T.TEST(F40:F49,F2:F11,1,1)</f>
        <v>1.5462065649721264E-5</v>
      </c>
    </row>
    <row r="58" spans="1:12" x14ac:dyDescent="0.2">
      <c r="A58">
        <v>2000</v>
      </c>
      <c r="B58" t="s">
        <v>4</v>
      </c>
      <c r="C58">
        <v>1</v>
      </c>
      <c r="D58">
        <v>8.8785620247044006E-2</v>
      </c>
      <c r="E58">
        <v>0.93533333333333302</v>
      </c>
      <c r="F58">
        <v>0.95099199999999995</v>
      </c>
      <c r="G58">
        <v>9.4913378036259294E-2</v>
      </c>
      <c r="H58">
        <v>4.8741046939715899E-2</v>
      </c>
      <c r="I58">
        <v>2.7303109901106602E-2</v>
      </c>
      <c r="J58">
        <v>0.10099803830154799</v>
      </c>
      <c r="K58">
        <v>0.15204153879400201</v>
      </c>
      <c r="L58" t="s">
        <v>0</v>
      </c>
    </row>
    <row r="59" spans="1:12" x14ac:dyDescent="0.2">
      <c r="A59">
        <v>2001</v>
      </c>
      <c r="B59" t="s">
        <v>4</v>
      </c>
      <c r="C59">
        <v>1</v>
      </c>
      <c r="D59">
        <v>6.3705439509933098E-2</v>
      </c>
      <c r="E59">
        <v>0.93700000000000006</v>
      </c>
      <c r="F59">
        <v>0.95216611111111105</v>
      </c>
      <c r="G59">
        <v>6.9451014783402196E-2</v>
      </c>
      <c r="H59">
        <v>1.9876116585318099E-2</v>
      </c>
      <c r="I59">
        <v>2.1234394707453301E-2</v>
      </c>
      <c r="J59">
        <v>9.2471783521756695E-2</v>
      </c>
      <c r="K59">
        <v>0.119386463529065</v>
      </c>
      <c r="L59" t="s">
        <v>0</v>
      </c>
    </row>
    <row r="60" spans="1:12" x14ac:dyDescent="0.2">
      <c r="A60">
        <v>2003</v>
      </c>
      <c r="B60" t="s">
        <v>4</v>
      </c>
      <c r="C60">
        <v>1</v>
      </c>
      <c r="D60">
        <v>2.7511940387819199E-2</v>
      </c>
      <c r="E60">
        <v>0.93400000000000005</v>
      </c>
      <c r="F60">
        <v>0.95200844444444399</v>
      </c>
      <c r="G60">
        <v>0.12106590449512999</v>
      </c>
      <c r="H60">
        <v>7.2952517455631194E-2</v>
      </c>
      <c r="I60">
        <v>2.89499002976841E-2</v>
      </c>
      <c r="J60">
        <v>0.100178616870606</v>
      </c>
      <c r="K60">
        <v>0.199945362694888</v>
      </c>
      <c r="L60" t="s">
        <v>0</v>
      </c>
    </row>
    <row r="61" spans="1:12" x14ac:dyDescent="0.2">
      <c r="A61">
        <v>2008</v>
      </c>
      <c r="B61" t="s">
        <v>4</v>
      </c>
      <c r="C61">
        <v>1</v>
      </c>
      <c r="D61">
        <v>3.4284893795094903E-2</v>
      </c>
      <c r="E61">
        <v>0.94133333333333302</v>
      </c>
      <c r="F61">
        <v>0.949901555555555</v>
      </c>
      <c r="G61">
        <v>8.6441656964950001E-2</v>
      </c>
      <c r="H61">
        <v>4.9551736477200903E-2</v>
      </c>
      <c r="I61">
        <v>2.16399046893344E-2</v>
      </c>
      <c r="J61">
        <v>7.7400726303071501E-2</v>
      </c>
      <c r="K61">
        <v>0.15895599208028999</v>
      </c>
      <c r="L61" t="s">
        <v>0</v>
      </c>
    </row>
    <row r="62" spans="1:12" x14ac:dyDescent="0.2">
      <c r="A62">
        <v>2009</v>
      </c>
      <c r="B62" t="s">
        <v>4</v>
      </c>
      <c r="C62">
        <v>1</v>
      </c>
      <c r="D62">
        <v>6.0428112562474302E-2</v>
      </c>
      <c r="E62">
        <v>0.93266666666666598</v>
      </c>
      <c r="F62">
        <v>0.95005288888888795</v>
      </c>
      <c r="G62">
        <v>7.9763976877328599E-2</v>
      </c>
      <c r="H62">
        <v>4.9069884899353301E-2</v>
      </c>
      <c r="I62">
        <v>2.32228332018731E-2</v>
      </c>
      <c r="J62">
        <v>6.6929785690556201E-2</v>
      </c>
      <c r="K62">
        <v>0.14296002293142701</v>
      </c>
      <c r="L62" t="s">
        <v>0</v>
      </c>
    </row>
    <row r="63" spans="1:12" x14ac:dyDescent="0.2">
      <c r="A63">
        <v>2018</v>
      </c>
      <c r="B63" t="s">
        <v>4</v>
      </c>
      <c r="C63">
        <v>1</v>
      </c>
      <c r="D63">
        <v>2.00167812498259E-2</v>
      </c>
      <c r="E63">
        <v>0.93400000000000005</v>
      </c>
      <c r="F63">
        <v>0.94725800000000004</v>
      </c>
      <c r="G63">
        <v>8.1080842205319401E-2</v>
      </c>
      <c r="H63">
        <v>4.8453996401279703E-2</v>
      </c>
      <c r="I63">
        <v>2.47149128235498E-2</v>
      </c>
      <c r="J63">
        <v>7.8712389297976706E-2</v>
      </c>
      <c r="K63">
        <v>0.16180552874630399</v>
      </c>
      <c r="L63" t="s">
        <v>0</v>
      </c>
    </row>
    <row r="64" spans="1:12" x14ac:dyDescent="0.2">
      <c r="A64">
        <v>2027</v>
      </c>
      <c r="B64" t="s">
        <v>4</v>
      </c>
      <c r="C64">
        <v>1</v>
      </c>
      <c r="D64">
        <v>4.5517282919650001E-2</v>
      </c>
      <c r="E64">
        <v>0.93700000000000006</v>
      </c>
      <c r="F64">
        <v>0.94632855555555495</v>
      </c>
      <c r="G64">
        <v>6.3575613385112903E-2</v>
      </c>
      <c r="H64">
        <v>4.4778093009781202E-2</v>
      </c>
      <c r="I64">
        <v>2.6942928012052499E-2</v>
      </c>
      <c r="J64">
        <v>4.2747534731369302E-2</v>
      </c>
      <c r="K64">
        <v>0.119850773071574</v>
      </c>
      <c r="L64" t="s">
        <v>0</v>
      </c>
    </row>
    <row r="65" spans="1:12" x14ac:dyDescent="0.2">
      <c r="A65">
        <v>2036</v>
      </c>
      <c r="B65" t="s">
        <v>4</v>
      </c>
      <c r="C65">
        <v>1</v>
      </c>
      <c r="D65">
        <v>2.7989871543025801E-2</v>
      </c>
      <c r="E65">
        <v>0.93166666666666598</v>
      </c>
      <c r="F65">
        <v>0.95174966666666605</v>
      </c>
      <c r="G65">
        <v>8.7432994635587999E-2</v>
      </c>
      <c r="H65">
        <v>5.65834505629055E-2</v>
      </c>
      <c r="I65">
        <v>2.7844067578860699E-2</v>
      </c>
      <c r="J65">
        <v>7.0979719648725695E-2</v>
      </c>
      <c r="K65">
        <v>0.144732195359625</v>
      </c>
      <c r="L65" t="s">
        <v>0</v>
      </c>
    </row>
    <row r="66" spans="1:12" x14ac:dyDescent="0.2">
      <c r="A66">
        <v>2038</v>
      </c>
      <c r="B66" t="s">
        <v>4</v>
      </c>
      <c r="C66">
        <v>1</v>
      </c>
      <c r="D66">
        <v>2.9162784662308299E-2</v>
      </c>
      <c r="E66">
        <v>0.94033333333333302</v>
      </c>
      <c r="F66">
        <v>0.95205611111111099</v>
      </c>
      <c r="G66">
        <v>6.3205755699228594E-2</v>
      </c>
      <c r="H66">
        <v>1.56160700432291E-2</v>
      </c>
      <c r="I66">
        <v>2.0112256420731701E-2</v>
      </c>
      <c r="J66">
        <v>4.3771162614781901E-2</v>
      </c>
      <c r="K66">
        <v>0.11445658707645</v>
      </c>
      <c r="L66" t="s">
        <v>0</v>
      </c>
    </row>
    <row r="67" spans="1:12" x14ac:dyDescent="0.2">
      <c r="A67">
        <v>2053</v>
      </c>
      <c r="B67" t="s">
        <v>4</v>
      </c>
      <c r="C67">
        <v>1</v>
      </c>
      <c r="D67">
        <v>5.36976368365428E-2</v>
      </c>
      <c r="E67">
        <v>0.93899999999999995</v>
      </c>
      <c r="F67">
        <v>0.95336100000000001</v>
      </c>
      <c r="G67">
        <v>7.9140061193000197E-2</v>
      </c>
      <c r="H67">
        <v>3.6611161700634699E-2</v>
      </c>
      <c r="I67">
        <v>2.6407030264708399E-2</v>
      </c>
      <c r="J67">
        <v>7.4003752073993997E-2</v>
      </c>
      <c r="K67">
        <v>0.14152392542832301</v>
      </c>
      <c r="L67" t="s">
        <v>0</v>
      </c>
    </row>
    <row r="68" spans="1:12" x14ac:dyDescent="0.2">
      <c r="D68">
        <f t="shared" ref="D68:J68" si="18">AVERAGE(D58:D67)</f>
        <v>4.5110036371371842E-2</v>
      </c>
      <c r="E68" s="5">
        <f t="shared" si="18"/>
        <v>0.93623333333333325</v>
      </c>
      <c r="F68">
        <f t="shared" si="18"/>
        <v>0.95058743333333295</v>
      </c>
      <c r="G68">
        <f t="shared" si="18"/>
        <v>8.2607119827531911E-2</v>
      </c>
      <c r="H68">
        <f t="shared" si="18"/>
        <v>4.422340740750496E-2</v>
      </c>
      <c r="I68">
        <f t="shared" si="18"/>
        <v>2.4837133789735462E-2</v>
      </c>
      <c r="J68">
        <f t="shared" si="18"/>
        <v>7.4819350905438592E-2</v>
      </c>
      <c r="K68">
        <f t="shared" ref="K68" si="19">AVERAGE(K58:K67)</f>
        <v>0.14556583897119482</v>
      </c>
    </row>
    <row r="69" spans="1:12" x14ac:dyDescent="0.2">
      <c r="D69">
        <f t="shared" ref="D69:J69" si="20">_xlfn.STDEV.P(D58:D67)</f>
        <v>2.0410450416204439E-2</v>
      </c>
      <c r="E69" s="5">
        <f t="shared" si="20"/>
        <v>3.0985659765626508E-3</v>
      </c>
      <c r="F69">
        <f t="shared" si="20"/>
        <v>2.1413774870050794E-3</v>
      </c>
      <c r="G69">
        <f t="shared" si="20"/>
        <v>1.613270777073551E-2</v>
      </c>
      <c r="H69">
        <f t="shared" si="20"/>
        <v>1.5930295346178264E-2</v>
      </c>
      <c r="I69">
        <f t="shared" si="20"/>
        <v>2.9509973722784506E-3</v>
      </c>
      <c r="J69">
        <f t="shared" si="20"/>
        <v>1.9318613475026811E-2</v>
      </c>
      <c r="K69">
        <f t="shared" ref="K69" si="21">_xlfn.STDEV.P(K58:K67)</f>
        <v>2.404230268317142E-2</v>
      </c>
    </row>
    <row r="72" spans="1:12" x14ac:dyDescent="0.2">
      <c r="A72">
        <v>2000</v>
      </c>
      <c r="B72" t="s">
        <v>3</v>
      </c>
      <c r="C72">
        <v>1</v>
      </c>
      <c r="D72">
        <v>9.0973643023821701E-2</v>
      </c>
      <c r="E72">
        <v>0.93533333333333302</v>
      </c>
      <c r="F72">
        <v>0.95035000000000003</v>
      </c>
      <c r="G72">
        <v>9.6189311424851806E-2</v>
      </c>
      <c r="H72">
        <v>5.1873809168705501E-2</v>
      </c>
      <c r="I72">
        <v>2.8451466156844199E-2</v>
      </c>
      <c r="J72">
        <v>0.102128753842683</v>
      </c>
      <c r="K72">
        <v>0.151600876305645</v>
      </c>
      <c r="L72" t="s">
        <v>0</v>
      </c>
    </row>
    <row r="73" spans="1:12" x14ac:dyDescent="0.2">
      <c r="A73">
        <v>2001</v>
      </c>
      <c r="B73" t="s">
        <v>3</v>
      </c>
      <c r="C73">
        <v>1</v>
      </c>
      <c r="D73">
        <v>6.53142747322005E-2</v>
      </c>
      <c r="E73">
        <v>0.93700000000000006</v>
      </c>
      <c r="F73">
        <v>0.95347322222222197</v>
      </c>
      <c r="G73">
        <v>7.0577517044159696E-2</v>
      </c>
      <c r="H73">
        <v>2.03433267465668E-2</v>
      </c>
      <c r="I73">
        <v>2.1111508423050301E-2</v>
      </c>
      <c r="J73">
        <v>9.4499278598490402E-2</v>
      </c>
      <c r="K73">
        <v>0.11917383698188</v>
      </c>
      <c r="L73" t="s">
        <v>0</v>
      </c>
    </row>
    <row r="74" spans="1:12" x14ac:dyDescent="0.2">
      <c r="A74">
        <v>2003</v>
      </c>
      <c r="B74" t="s">
        <v>3</v>
      </c>
      <c r="C74">
        <v>1</v>
      </c>
      <c r="D74">
        <v>2.9161823721437299E-2</v>
      </c>
      <c r="E74">
        <v>0.93466666666666598</v>
      </c>
      <c r="F74">
        <v>0.95128488888888896</v>
      </c>
      <c r="G74">
        <v>0.120706084663128</v>
      </c>
      <c r="H74">
        <v>7.4339844193391902E-2</v>
      </c>
      <c r="I74">
        <v>2.9268612763069201E-2</v>
      </c>
      <c r="J74">
        <v>9.9591094121431994E-2</v>
      </c>
      <c r="K74">
        <v>0.19694329907515701</v>
      </c>
      <c r="L74" t="s">
        <v>0</v>
      </c>
    </row>
    <row r="75" spans="1:12" x14ac:dyDescent="0.2">
      <c r="A75">
        <v>2008</v>
      </c>
      <c r="B75" t="s">
        <v>3</v>
      </c>
      <c r="C75">
        <v>1</v>
      </c>
      <c r="D75">
        <v>3.5167662378139397E-2</v>
      </c>
      <c r="E75">
        <v>0.94133333333333302</v>
      </c>
      <c r="F75">
        <v>0.94992577777777698</v>
      </c>
      <c r="G75">
        <v>8.7428180544387904E-2</v>
      </c>
      <c r="H75">
        <v>5.0662340605441898E-2</v>
      </c>
      <c r="I75">
        <v>2.2090792962661698E-2</v>
      </c>
      <c r="J75">
        <v>7.8135224108038803E-2</v>
      </c>
      <c r="K75">
        <v>0.15809698972633801</v>
      </c>
      <c r="L75" t="s">
        <v>0</v>
      </c>
    </row>
    <row r="76" spans="1:12" x14ac:dyDescent="0.2">
      <c r="A76">
        <v>2009</v>
      </c>
      <c r="B76" t="s">
        <v>3</v>
      </c>
      <c r="C76">
        <v>1</v>
      </c>
      <c r="D76">
        <v>5.9604911842844097E-2</v>
      </c>
      <c r="E76">
        <v>0.93433333333333302</v>
      </c>
      <c r="F76">
        <v>0.95033255555555496</v>
      </c>
      <c r="G76">
        <v>7.8221830697806805E-2</v>
      </c>
      <c r="H76">
        <v>5.0871598358429297E-2</v>
      </c>
      <c r="I76">
        <v>2.3041377171012099E-2</v>
      </c>
      <c r="J76">
        <v>6.7174216198168601E-2</v>
      </c>
      <c r="K76">
        <v>0.13701457964219399</v>
      </c>
      <c r="L76" t="s">
        <v>0</v>
      </c>
    </row>
    <row r="77" spans="1:12" x14ac:dyDescent="0.2">
      <c r="A77">
        <v>2018</v>
      </c>
      <c r="B77" t="s">
        <v>3</v>
      </c>
      <c r="C77">
        <v>1</v>
      </c>
      <c r="D77">
        <v>2.03461462824901E-2</v>
      </c>
      <c r="E77">
        <v>0.93400000000000005</v>
      </c>
      <c r="F77">
        <v>0.94732799999999995</v>
      </c>
      <c r="G77">
        <v>8.1994171670944194E-2</v>
      </c>
      <c r="H77">
        <v>4.87299993984543E-2</v>
      </c>
      <c r="I77">
        <v>2.49304501128675E-2</v>
      </c>
      <c r="J77">
        <v>7.9159791476497293E-2</v>
      </c>
      <c r="K77">
        <v>0.16105956047818101</v>
      </c>
      <c r="L77" t="s">
        <v>0</v>
      </c>
    </row>
    <row r="78" spans="1:12" x14ac:dyDescent="0.2">
      <c r="A78">
        <v>2027</v>
      </c>
      <c r="B78" t="s">
        <v>3</v>
      </c>
      <c r="C78">
        <v>1</v>
      </c>
      <c r="D78">
        <v>4.5694213547111902E-2</v>
      </c>
      <c r="E78">
        <v>0.93700000000000006</v>
      </c>
      <c r="F78">
        <v>0.94697688888888898</v>
      </c>
      <c r="G78">
        <v>6.4326631152883895E-2</v>
      </c>
      <c r="H78">
        <v>4.4893284181461698E-2</v>
      </c>
      <c r="I78">
        <v>2.7382875432399902E-2</v>
      </c>
      <c r="J78">
        <v>4.3627195443642498E-2</v>
      </c>
      <c r="K78">
        <v>0.12084884520860301</v>
      </c>
      <c r="L78" t="s">
        <v>0</v>
      </c>
    </row>
    <row r="79" spans="1:12" x14ac:dyDescent="0.2">
      <c r="A79">
        <v>2036</v>
      </c>
      <c r="B79" t="s">
        <v>3</v>
      </c>
      <c r="C79">
        <v>1</v>
      </c>
      <c r="D79">
        <v>2.8828007324299399E-2</v>
      </c>
      <c r="E79">
        <v>0.93233333333333301</v>
      </c>
      <c r="F79">
        <v>0.95284877777777799</v>
      </c>
      <c r="G79">
        <v>8.8628553720964898E-2</v>
      </c>
      <c r="H79">
        <v>5.7515971064396897E-2</v>
      </c>
      <c r="I79">
        <v>2.82110809624984E-2</v>
      </c>
      <c r="J79">
        <v>7.2183819280379993E-2</v>
      </c>
      <c r="K79">
        <v>0.143449617752198</v>
      </c>
      <c r="L79" t="s">
        <v>0</v>
      </c>
    </row>
    <row r="80" spans="1:12" x14ac:dyDescent="0.2">
      <c r="A80">
        <v>2038</v>
      </c>
      <c r="B80" t="s">
        <v>3</v>
      </c>
      <c r="C80">
        <v>1</v>
      </c>
      <c r="D80">
        <v>3.02501843860578E-2</v>
      </c>
      <c r="E80">
        <v>0.94033333333333302</v>
      </c>
      <c r="F80">
        <v>0.952624111111111</v>
      </c>
      <c r="G80">
        <v>6.4759500627394898E-2</v>
      </c>
      <c r="H80">
        <v>1.59613180040164E-2</v>
      </c>
      <c r="I80">
        <v>2.0451468905392699E-2</v>
      </c>
      <c r="J80">
        <v>4.4309238165896103E-2</v>
      </c>
      <c r="K80">
        <v>0.116363177993213</v>
      </c>
      <c r="L80" t="s">
        <v>0</v>
      </c>
    </row>
    <row r="81" spans="1:12" x14ac:dyDescent="0.2">
      <c r="A81">
        <v>2053</v>
      </c>
      <c r="B81" t="s">
        <v>3</v>
      </c>
      <c r="C81">
        <v>1</v>
      </c>
      <c r="D81">
        <v>5.4980216369371199E-2</v>
      </c>
      <c r="E81">
        <v>0.93833333333333302</v>
      </c>
      <c r="F81">
        <v>0.95333077777777697</v>
      </c>
      <c r="G81">
        <v>8.0818728013265104E-2</v>
      </c>
      <c r="H81">
        <v>3.5861128262153298E-2</v>
      </c>
      <c r="I81">
        <v>2.7359594252932801E-2</v>
      </c>
      <c r="J81">
        <v>7.47836760682314E-2</v>
      </c>
      <c r="K81">
        <v>0.14176678919257599</v>
      </c>
      <c r="L81" t="s">
        <v>0</v>
      </c>
    </row>
    <row r="82" spans="1:12" x14ac:dyDescent="0.2">
      <c r="D82">
        <f t="shared" ref="D82:J82" si="22">AVERAGE(D72:D81)</f>
        <v>4.6032108360777334E-2</v>
      </c>
      <c r="E82" s="5">
        <f t="shared" si="22"/>
        <v>0.93646666666666645</v>
      </c>
      <c r="F82">
        <f t="shared" si="22"/>
        <v>0.95084749999999973</v>
      </c>
      <c r="G82">
        <f t="shared" si="22"/>
        <v>8.3365050955978709E-2</v>
      </c>
      <c r="H82">
        <f t="shared" si="22"/>
        <v>4.5105261998301796E-2</v>
      </c>
      <c r="I82">
        <f t="shared" si="22"/>
        <v>2.5229922714272879E-2</v>
      </c>
      <c r="J82">
        <f t="shared" si="22"/>
        <v>7.5559228730346012E-2</v>
      </c>
      <c r="K82">
        <f t="shared" ref="K82" si="23">AVERAGE(K72:K81)</f>
        <v>0.14463175723559851</v>
      </c>
    </row>
    <row r="83" spans="1:12" x14ac:dyDescent="0.2">
      <c r="D83">
        <f t="shared" ref="D83:J83" si="24">_xlfn.STDEV.P(D72:D81)</f>
        <v>2.0648023724009566E-2</v>
      </c>
      <c r="E83" s="5">
        <f t="shared" si="24"/>
        <v>2.7373953556863824E-3</v>
      </c>
      <c r="F83">
        <f t="shared" si="24"/>
        <v>2.2168583861673892E-3</v>
      </c>
      <c r="G83">
        <f t="shared" si="24"/>
        <v>1.5842956411737864E-2</v>
      </c>
      <c r="H83">
        <f t="shared" si="24"/>
        <v>1.637007042564765E-2</v>
      </c>
      <c r="I83">
        <f t="shared" si="24"/>
        <v>3.1508074892282758E-3</v>
      </c>
      <c r="J83">
        <f t="shared" si="24"/>
        <v>1.9339895238355897E-2</v>
      </c>
      <c r="K83">
        <f t="shared" ref="K83" si="25">_xlfn.STDEV.P(K72:K81)</f>
        <v>2.3058020960823492E-2</v>
      </c>
    </row>
    <row r="86" spans="1:12" x14ac:dyDescent="0.2">
      <c r="A86">
        <v>2000</v>
      </c>
      <c r="B86" t="s">
        <v>2</v>
      </c>
      <c r="C86">
        <v>1</v>
      </c>
      <c r="D86">
        <v>8.7536857796224707E-2</v>
      </c>
      <c r="E86">
        <v>0.93766666666666598</v>
      </c>
      <c r="F86">
        <v>0.95617922222222196</v>
      </c>
      <c r="G86">
        <v>8.9509511975894795E-2</v>
      </c>
      <c r="H86">
        <v>6.30353010216506E-2</v>
      </c>
      <c r="I86">
        <v>2.23040256011444E-2</v>
      </c>
      <c r="J86">
        <v>8.1562437063145796E-2</v>
      </c>
      <c r="K86">
        <v>0.11162058203004301</v>
      </c>
      <c r="L86" t="s">
        <v>0</v>
      </c>
    </row>
    <row r="87" spans="1:12" x14ac:dyDescent="0.2">
      <c r="A87">
        <v>2001</v>
      </c>
      <c r="B87" t="s">
        <v>2</v>
      </c>
      <c r="C87">
        <v>1</v>
      </c>
      <c r="D87">
        <v>9.0523362195505205E-2</v>
      </c>
      <c r="E87">
        <v>0.93633333333333302</v>
      </c>
      <c r="F87">
        <v>0.95676211111111098</v>
      </c>
      <c r="G87">
        <v>9.3123931423570006E-2</v>
      </c>
      <c r="H87">
        <v>5.1419491760847202E-2</v>
      </c>
      <c r="I87">
        <v>2.5410636590004199E-2</v>
      </c>
      <c r="J87">
        <v>0.12503928713020501</v>
      </c>
      <c r="K87">
        <v>0.110229234740021</v>
      </c>
      <c r="L87" t="s">
        <v>0</v>
      </c>
    </row>
    <row r="88" spans="1:12" x14ac:dyDescent="0.2">
      <c r="A88">
        <v>2003</v>
      </c>
      <c r="B88" t="s">
        <v>2</v>
      </c>
      <c r="C88">
        <v>1</v>
      </c>
      <c r="D88">
        <v>3.6627740358138899E-2</v>
      </c>
      <c r="E88">
        <v>0.93666666666666598</v>
      </c>
      <c r="F88">
        <v>0.95607200000000003</v>
      </c>
      <c r="G88">
        <v>0.107990627957968</v>
      </c>
      <c r="H88">
        <v>5.5791123156713598E-2</v>
      </c>
      <c r="I88">
        <v>2.7168240934802398E-2</v>
      </c>
      <c r="J88">
        <v>0.13520449020592801</v>
      </c>
      <c r="K88">
        <v>0.113605542650559</v>
      </c>
      <c r="L88" t="s">
        <v>0</v>
      </c>
    </row>
    <row r="89" spans="1:12" x14ac:dyDescent="0.2">
      <c r="A89">
        <v>2008</v>
      </c>
      <c r="B89" t="s">
        <v>2</v>
      </c>
      <c r="C89">
        <v>1</v>
      </c>
      <c r="D89">
        <v>2.7246101379213E-2</v>
      </c>
      <c r="E89">
        <v>0.93866666666666598</v>
      </c>
      <c r="F89">
        <v>0.95515899999999998</v>
      </c>
      <c r="G89">
        <v>9.1532455756255598E-2</v>
      </c>
      <c r="H89">
        <v>4.5236172765413203E-2</v>
      </c>
      <c r="I89">
        <v>2.0698300555863101E-2</v>
      </c>
      <c r="J89">
        <v>9.4637320987969301E-2</v>
      </c>
      <c r="K89">
        <v>0.116169485513246</v>
      </c>
      <c r="L89" t="s">
        <v>0</v>
      </c>
    </row>
    <row r="90" spans="1:12" x14ac:dyDescent="0.2">
      <c r="A90">
        <v>2009</v>
      </c>
      <c r="B90" t="s">
        <v>2</v>
      </c>
      <c r="C90">
        <v>1</v>
      </c>
      <c r="D90">
        <v>3.5146717831525801E-2</v>
      </c>
      <c r="E90">
        <v>0.93866666666666598</v>
      </c>
      <c r="F90">
        <v>0.95354022222222201</v>
      </c>
      <c r="G90">
        <v>7.8720189567178106E-2</v>
      </c>
      <c r="H90">
        <v>5.7625169975854401E-2</v>
      </c>
      <c r="I90">
        <v>2.0899726799535199E-2</v>
      </c>
      <c r="J90">
        <v>0.100318802388577</v>
      </c>
      <c r="K90">
        <v>0.106016452197069</v>
      </c>
      <c r="L90" t="s">
        <v>0</v>
      </c>
    </row>
    <row r="91" spans="1:12" x14ac:dyDescent="0.2">
      <c r="A91">
        <v>2018</v>
      </c>
      <c r="B91" t="s">
        <v>2</v>
      </c>
      <c r="C91">
        <v>1</v>
      </c>
      <c r="D91">
        <v>2.5070276365074098E-2</v>
      </c>
      <c r="E91">
        <v>0.93433333333333302</v>
      </c>
      <c r="F91">
        <v>0.95424233333333297</v>
      </c>
      <c r="G91">
        <v>8.2954374820896806E-2</v>
      </c>
      <c r="H91">
        <v>8.0482560886296101E-2</v>
      </c>
      <c r="I91">
        <v>2.28711631337731E-2</v>
      </c>
      <c r="J91">
        <v>6.4024760355842605E-2</v>
      </c>
      <c r="K91">
        <v>0.106750699249493</v>
      </c>
      <c r="L91" t="s">
        <v>0</v>
      </c>
    </row>
    <row r="92" spans="1:12" x14ac:dyDescent="0.2">
      <c r="A92">
        <v>2027</v>
      </c>
      <c r="B92" t="s">
        <v>2</v>
      </c>
      <c r="C92">
        <v>1</v>
      </c>
      <c r="D92">
        <v>3.8914952668375899E-2</v>
      </c>
      <c r="E92">
        <v>0.93799999999999994</v>
      </c>
      <c r="F92">
        <v>0.95233777777777695</v>
      </c>
      <c r="G92">
        <v>5.0367699012420802E-2</v>
      </c>
      <c r="H92">
        <v>4.6220547934985E-2</v>
      </c>
      <c r="I92">
        <v>1.77804942439624E-2</v>
      </c>
      <c r="J92">
        <v>3.4166254009302198E-2</v>
      </c>
      <c r="K92">
        <v>6.6903807212531197E-2</v>
      </c>
      <c r="L92" t="s">
        <v>0</v>
      </c>
    </row>
    <row r="93" spans="1:12" x14ac:dyDescent="0.2">
      <c r="A93">
        <v>2036</v>
      </c>
      <c r="B93" t="s">
        <v>2</v>
      </c>
      <c r="C93">
        <v>1</v>
      </c>
      <c r="D93">
        <v>4.1120995516838503E-2</v>
      </c>
      <c r="E93">
        <v>0.93766666666666598</v>
      </c>
      <c r="F93">
        <v>0.95570011111111097</v>
      </c>
      <c r="G93">
        <v>7.3678349168577503E-2</v>
      </c>
      <c r="H93">
        <v>6.52090621239102E-2</v>
      </c>
      <c r="I93">
        <v>2.1175332908992098E-2</v>
      </c>
      <c r="J93">
        <v>4.7084987121404603E-2</v>
      </c>
      <c r="K93">
        <v>8.3806762066739496E-2</v>
      </c>
      <c r="L93" t="s">
        <v>0</v>
      </c>
    </row>
    <row r="94" spans="1:12" x14ac:dyDescent="0.2">
      <c r="A94">
        <v>2038</v>
      </c>
      <c r="B94" t="s">
        <v>2</v>
      </c>
      <c r="C94">
        <v>1</v>
      </c>
      <c r="D94">
        <v>4.1456983055079402E-2</v>
      </c>
      <c r="E94">
        <v>0.93766666666666598</v>
      </c>
      <c r="F94">
        <v>0.95941344444444399</v>
      </c>
      <c r="G94">
        <v>9.9450903887382106E-2</v>
      </c>
      <c r="H94">
        <v>3.7666235469342703E-2</v>
      </c>
      <c r="I94">
        <v>2.3911409970263E-2</v>
      </c>
      <c r="J94">
        <v>0.101245445962917</v>
      </c>
      <c r="K94">
        <v>0.11882175480804601</v>
      </c>
      <c r="L94" t="s">
        <v>0</v>
      </c>
    </row>
    <row r="95" spans="1:12" x14ac:dyDescent="0.2">
      <c r="A95">
        <v>2053</v>
      </c>
      <c r="B95" t="s">
        <v>2</v>
      </c>
      <c r="C95">
        <v>1</v>
      </c>
      <c r="D95">
        <v>9.1592972542804504E-2</v>
      </c>
      <c r="E95">
        <v>0.92866666666666597</v>
      </c>
      <c r="F95">
        <v>0.95778044444444399</v>
      </c>
      <c r="G95">
        <v>0.124710158165103</v>
      </c>
      <c r="H95">
        <v>4.9234300325940797E-2</v>
      </c>
      <c r="I95">
        <v>3.6140441699151697E-2</v>
      </c>
      <c r="J95">
        <v>0.104901320090266</v>
      </c>
      <c r="K95">
        <v>0.136768914057084</v>
      </c>
      <c r="L95" t="s">
        <v>0</v>
      </c>
    </row>
    <row r="96" spans="1:12" x14ac:dyDescent="0.2">
      <c r="D96">
        <f t="shared" ref="D96:J96" si="26">AVERAGE(D86:D95)</f>
        <v>5.1523695970878004E-2</v>
      </c>
      <c r="E96" s="5">
        <f t="shared" si="26"/>
        <v>0.9364333333333329</v>
      </c>
      <c r="F96">
        <f t="shared" si="26"/>
        <v>0.95571866666666649</v>
      </c>
      <c r="G96">
        <f t="shared" si="26"/>
        <v>8.920382017352467E-2</v>
      </c>
      <c r="H96">
        <f t="shared" si="26"/>
        <v>5.5191996542095376E-2</v>
      </c>
      <c r="I96">
        <f t="shared" si="26"/>
        <v>2.3835977243749161E-2</v>
      </c>
      <c r="J96">
        <f t="shared" si="26"/>
        <v>8.8818510531555747E-2</v>
      </c>
      <c r="K96">
        <f t="shared" ref="K96" si="27">AVERAGE(K86:K95)</f>
        <v>0.10706932345248317</v>
      </c>
    </row>
    <row r="97" spans="1:12" x14ac:dyDescent="0.2">
      <c r="D97">
        <f t="shared" ref="D97:J97" si="28">_xlfn.STDEV.P(D86:D95)</f>
        <v>2.5634515644368878E-2</v>
      </c>
      <c r="E97" s="5">
        <f t="shared" si="28"/>
        <v>2.8598756771735616E-3</v>
      </c>
      <c r="F97">
        <f t="shared" si="28"/>
        <v>1.9492871435223237E-3</v>
      </c>
      <c r="G97">
        <f t="shared" si="28"/>
        <v>1.9072956789600727E-2</v>
      </c>
      <c r="H97">
        <f t="shared" si="28"/>
        <v>1.1594112788078054E-2</v>
      </c>
      <c r="I97">
        <f t="shared" si="28"/>
        <v>4.8008467524143471E-3</v>
      </c>
      <c r="J97">
        <f t="shared" si="28"/>
        <v>3.0722534550971396E-2</v>
      </c>
      <c r="K97">
        <f t="shared" ref="K97" si="29">_xlfn.STDEV.P(K86:K95)</f>
        <v>1.8253889848689826E-2</v>
      </c>
    </row>
    <row r="100" spans="1:12" x14ac:dyDescent="0.2">
      <c r="A100">
        <v>2000</v>
      </c>
      <c r="B100" t="s">
        <v>1</v>
      </c>
      <c r="C100">
        <v>1</v>
      </c>
      <c r="D100">
        <v>9.0053098158136405E-2</v>
      </c>
      <c r="E100">
        <v>0.93899999999999995</v>
      </c>
      <c r="F100">
        <v>0.95380855555555499</v>
      </c>
      <c r="G100">
        <v>9.1792608886476695E-2</v>
      </c>
      <c r="H100">
        <v>4.4597960051647199E-2</v>
      </c>
      <c r="I100">
        <v>1.7759856437772399E-2</v>
      </c>
      <c r="J100">
        <v>9.4928435544356801E-2</v>
      </c>
      <c r="K100">
        <v>0.163634133254007</v>
      </c>
      <c r="L100" t="s">
        <v>0</v>
      </c>
    </row>
    <row r="101" spans="1:12" x14ac:dyDescent="0.2">
      <c r="A101">
        <v>2001</v>
      </c>
      <c r="B101" t="s">
        <v>1</v>
      </c>
      <c r="C101">
        <v>1</v>
      </c>
      <c r="D101">
        <v>9.0272226534312106E-2</v>
      </c>
      <c r="E101">
        <v>0.93833333333333302</v>
      </c>
      <c r="F101">
        <v>0.95411766666666598</v>
      </c>
      <c r="G101">
        <v>8.8128756545151898E-2</v>
      </c>
      <c r="H101">
        <v>1.22710845241612E-2</v>
      </c>
      <c r="I101">
        <v>1.9611452906484299E-2</v>
      </c>
      <c r="J101">
        <v>0.14620304632485201</v>
      </c>
      <c r="K101">
        <v>0.16207073763535099</v>
      </c>
      <c r="L101" t="s">
        <v>0</v>
      </c>
    </row>
    <row r="102" spans="1:12" x14ac:dyDescent="0.2">
      <c r="A102">
        <v>2003</v>
      </c>
      <c r="B102" t="s">
        <v>1</v>
      </c>
      <c r="C102">
        <v>1</v>
      </c>
      <c r="D102">
        <v>3.0304380805552301E-2</v>
      </c>
      <c r="E102">
        <v>0.93666666666666598</v>
      </c>
      <c r="F102">
        <v>0.95254844444444398</v>
      </c>
      <c r="G102">
        <v>0.11128934965306</v>
      </c>
      <c r="H102">
        <v>6.6873357252404106E-2</v>
      </c>
      <c r="I102">
        <v>2.04294128887717E-2</v>
      </c>
      <c r="J102">
        <v>0.104374431226331</v>
      </c>
      <c r="K102">
        <v>0.18982690859829701</v>
      </c>
      <c r="L102" t="s">
        <v>0</v>
      </c>
    </row>
    <row r="103" spans="1:12" x14ac:dyDescent="0.2">
      <c r="A103">
        <v>2008</v>
      </c>
      <c r="B103" t="s">
        <v>1</v>
      </c>
      <c r="C103">
        <v>1</v>
      </c>
      <c r="D103">
        <v>2.6796738506117499E-2</v>
      </c>
      <c r="E103">
        <v>0.94199999999999995</v>
      </c>
      <c r="F103">
        <v>0.95173399999999997</v>
      </c>
      <c r="G103">
        <v>8.5226084380553999E-2</v>
      </c>
      <c r="H103">
        <v>3.6379804447853201E-2</v>
      </c>
      <c r="I103">
        <v>1.47084578727765E-2</v>
      </c>
      <c r="J103">
        <v>7.3446426928685901E-2</v>
      </c>
      <c r="K103">
        <v>0.15383141249520099</v>
      </c>
      <c r="L103" t="s">
        <v>0</v>
      </c>
    </row>
    <row r="104" spans="1:12" x14ac:dyDescent="0.2">
      <c r="A104">
        <v>2009</v>
      </c>
      <c r="B104" t="s">
        <v>1</v>
      </c>
      <c r="C104">
        <v>1</v>
      </c>
      <c r="D104">
        <v>2.7488524652190201E-2</v>
      </c>
      <c r="E104">
        <v>0.93466666666666598</v>
      </c>
      <c r="F104">
        <v>0.95296599999999998</v>
      </c>
      <c r="G104">
        <v>7.5524291551540307E-2</v>
      </c>
      <c r="H104">
        <v>3.7442338723411302E-2</v>
      </c>
      <c r="I104">
        <v>1.5972191124213001E-2</v>
      </c>
      <c r="J104">
        <v>7.4510719262319905E-2</v>
      </c>
      <c r="K104">
        <v>0.139024024063478</v>
      </c>
      <c r="L104" t="s">
        <v>0</v>
      </c>
    </row>
    <row r="105" spans="1:12" x14ac:dyDescent="0.2">
      <c r="A105">
        <v>2018</v>
      </c>
      <c r="B105" t="s">
        <v>1</v>
      </c>
      <c r="C105">
        <v>1</v>
      </c>
      <c r="D105">
        <v>3.8688331649490197E-2</v>
      </c>
      <c r="E105">
        <v>0.93600000000000005</v>
      </c>
      <c r="F105">
        <v>0.94918688888888803</v>
      </c>
      <c r="G105">
        <v>8.7468977693299504E-2</v>
      </c>
      <c r="H105">
        <v>5.0215227283638302E-2</v>
      </c>
      <c r="I105">
        <v>1.9611751308144899E-2</v>
      </c>
      <c r="J105">
        <v>8.1276431676130301E-2</v>
      </c>
      <c r="K105">
        <v>0.17727935668980899</v>
      </c>
      <c r="L105" t="s">
        <v>0</v>
      </c>
    </row>
    <row r="106" spans="1:12" x14ac:dyDescent="0.2">
      <c r="A106">
        <v>2027</v>
      </c>
      <c r="B106" t="s">
        <v>1</v>
      </c>
      <c r="C106">
        <v>1</v>
      </c>
      <c r="D106">
        <v>3.2181278015700497E-2</v>
      </c>
      <c r="E106">
        <v>0.94</v>
      </c>
      <c r="F106">
        <v>0.95072711111111097</v>
      </c>
      <c r="G106">
        <v>7.1299358312877301E-2</v>
      </c>
      <c r="H106">
        <v>3.3197336813372898E-2</v>
      </c>
      <c r="I106">
        <v>2.0241421519226001E-2</v>
      </c>
      <c r="J106">
        <v>4.5419738439882999E-2</v>
      </c>
      <c r="K106">
        <v>0.12778708076930001</v>
      </c>
      <c r="L106" t="s">
        <v>0</v>
      </c>
    </row>
    <row r="107" spans="1:12" x14ac:dyDescent="0.2">
      <c r="A107">
        <v>2036</v>
      </c>
      <c r="B107" t="s">
        <v>1</v>
      </c>
      <c r="C107">
        <v>1</v>
      </c>
      <c r="D107">
        <v>2.5590507083922E-2</v>
      </c>
      <c r="E107">
        <v>0.93366666666666598</v>
      </c>
      <c r="F107">
        <v>0.95128744444444402</v>
      </c>
      <c r="G107">
        <v>8.5813848429852901E-2</v>
      </c>
      <c r="H107">
        <v>6.0897402022565598E-2</v>
      </c>
      <c r="I107">
        <v>2.1027428496055899E-2</v>
      </c>
      <c r="J107">
        <v>8.35490943825727E-2</v>
      </c>
      <c r="K107">
        <v>0.152156963809958</v>
      </c>
      <c r="L107" t="s">
        <v>0</v>
      </c>
    </row>
    <row r="108" spans="1:12" x14ac:dyDescent="0.2">
      <c r="A108">
        <v>2038</v>
      </c>
      <c r="B108" t="s">
        <v>1</v>
      </c>
      <c r="C108">
        <v>1</v>
      </c>
      <c r="D108">
        <v>2.84868055799576E-2</v>
      </c>
      <c r="E108">
        <v>0.94</v>
      </c>
      <c r="F108">
        <v>0.95496488888888797</v>
      </c>
      <c r="G108">
        <v>7.37429341794726E-2</v>
      </c>
      <c r="H108">
        <v>1.51799239961293E-2</v>
      </c>
      <c r="I108">
        <v>1.37568942406726E-2</v>
      </c>
      <c r="J108">
        <v>4.26033769677178E-2</v>
      </c>
      <c r="K108">
        <v>0.13723077007245299</v>
      </c>
      <c r="L108" t="s">
        <v>0</v>
      </c>
    </row>
    <row r="109" spans="1:12" x14ac:dyDescent="0.2">
      <c r="A109">
        <v>2053</v>
      </c>
      <c r="B109" t="s">
        <v>1</v>
      </c>
      <c r="C109">
        <v>1</v>
      </c>
      <c r="D109">
        <v>5.3360911101094199E-2</v>
      </c>
      <c r="E109">
        <v>0.93966666666666598</v>
      </c>
      <c r="F109">
        <v>0.95487599999999995</v>
      </c>
      <c r="G109">
        <v>9.6346603172471595E-2</v>
      </c>
      <c r="H109">
        <v>2.4474719439851699E-2</v>
      </c>
      <c r="I109">
        <v>1.95785413196073E-2</v>
      </c>
      <c r="J109">
        <v>8.7633993533276805E-2</v>
      </c>
      <c r="K109">
        <v>0.16508412620669599</v>
      </c>
      <c r="L109" t="s">
        <v>0</v>
      </c>
    </row>
    <row r="110" spans="1:12" x14ac:dyDescent="0.2">
      <c r="D110">
        <f t="shared" ref="D110:J110" si="30">AVERAGE(D100:D109)</f>
        <v>4.4322280208647299E-2</v>
      </c>
      <c r="E110" s="5">
        <f t="shared" si="30"/>
        <v>0.9379999999999995</v>
      </c>
      <c r="F110">
        <f t="shared" si="30"/>
        <v>0.95262169999999957</v>
      </c>
      <c r="G110">
        <f t="shared" si="30"/>
        <v>8.6663281280475693E-2</v>
      </c>
      <c r="H110">
        <f t="shared" si="30"/>
        <v>3.8152915455503478E-2</v>
      </c>
      <c r="I110">
        <f t="shared" si="30"/>
        <v>1.8269740811372458E-2</v>
      </c>
      <c r="J110">
        <f t="shared" si="30"/>
        <v>8.3394569428612633E-2</v>
      </c>
      <c r="K110">
        <f t="shared" ref="K110" si="31">AVERAGE(K100:K109)</f>
        <v>0.15679255135945497</v>
      </c>
    </row>
    <row r="111" spans="1:12" x14ac:dyDescent="0.2">
      <c r="D111">
        <f t="shared" ref="D111:J111" si="32">_xlfn.STDEV.P(D100:D109)</f>
        <v>2.4191342376098237E-2</v>
      </c>
      <c r="E111" s="5">
        <f t="shared" si="32"/>
        <v>2.5210227201587117E-3</v>
      </c>
      <c r="F111">
        <f t="shared" si="32"/>
        <v>1.7971782746129335E-3</v>
      </c>
      <c r="G111">
        <f t="shared" si="32"/>
        <v>1.122125836949125E-2</v>
      </c>
      <c r="H111">
        <f t="shared" si="32"/>
        <v>1.7152669091145864E-2</v>
      </c>
      <c r="I111">
        <f t="shared" si="32"/>
        <v>2.4506719268532718E-3</v>
      </c>
      <c r="J111">
        <f t="shared" si="32"/>
        <v>2.7972254190308157E-2</v>
      </c>
      <c r="K111">
        <f t="shared" ref="K111" si="33">_xlfn.STDEV.P(K100:K109)</f>
        <v>1.7956483080783882E-2</v>
      </c>
    </row>
  </sheetData>
  <phoneticPr fontId="1" type="noConversion"/>
  <conditionalFormatting sqref="H2:H1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{2EA9E5A5-50BC-4084-816D-34D6F3941F32}</x14:id>
        </ext>
      </extLst>
    </cfRule>
  </conditionalFormatting>
  <conditionalFormatting sqref="D2:D1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{75CC3A95-1353-429A-9D20-F407AF73320B}</x14:id>
        </ext>
      </extLst>
    </cfRule>
  </conditionalFormatting>
  <conditionalFormatting sqref="M2:M1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{2C72DA02-4CD9-42EE-8735-42F0BBADE4B9}</x14:id>
        </ext>
      </extLst>
    </cfRule>
  </conditionalFormatting>
  <conditionalFormatting sqref="N2:N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{53054805-3886-4D13-98AA-C2A2D2543FBD}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A9E5A5-50BC-4084-816D-34D6F3941F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75CC3A95-1353-429A-9D20-F407AF7332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2C72DA02-4CD9-42EE-8735-42F0BBADE4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M2:M11</xm:sqref>
        </x14:conditionalFormatting>
        <x14:conditionalFormatting xmlns:xm="http://schemas.microsoft.com/office/excel/2006/main">
          <x14:cfRule type="dataBar" id="{53054805-3886-4D13-98AA-C2A2D2543F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8CBE-D1ED-4B54-8D54-C3E55DE67046}">
  <dimension ref="A1:R71"/>
  <sheetViews>
    <sheetView zoomScaleNormal="100" workbookViewId="0">
      <pane ySplit="1" topLeftCell="A22" activePane="bottomLeft" state="frozen"/>
      <selection pane="bottomLeft" activeCell="B1" sqref="B1:B1048576"/>
    </sheetView>
  </sheetViews>
  <sheetFormatPr defaultRowHeight="14.25" x14ac:dyDescent="0.2"/>
  <cols>
    <col min="1" max="1" width="9" style="1"/>
    <col min="2" max="2" width="34.875" style="1" customWidth="1"/>
    <col min="3" max="16384" width="9" style="1"/>
  </cols>
  <sheetData>
    <row r="1" spans="1:18" x14ac:dyDescent="0.2">
      <c r="A1" s="1" t="s">
        <v>22</v>
      </c>
      <c r="B1" s="1" t="s">
        <v>21</v>
      </c>
      <c r="C1" s="1" t="s">
        <v>20</v>
      </c>
      <c r="D1" s="1" t="s">
        <v>14</v>
      </c>
      <c r="E1" s="1" t="s">
        <v>13</v>
      </c>
      <c r="F1" s="7" t="s">
        <v>17</v>
      </c>
      <c r="G1" s="1" t="s">
        <v>19</v>
      </c>
      <c r="H1" s="1" t="s">
        <v>18</v>
      </c>
      <c r="I1" s="1" t="s">
        <v>12</v>
      </c>
      <c r="J1" s="1" t="s">
        <v>11</v>
      </c>
      <c r="K1" s="1" t="s">
        <v>10</v>
      </c>
      <c r="L1" s="1" t="s">
        <v>9</v>
      </c>
      <c r="M1" s="1" t="b">
        <v>1</v>
      </c>
      <c r="N1" s="7" t="s">
        <v>15</v>
      </c>
      <c r="O1" s="1" t="s">
        <v>8</v>
      </c>
      <c r="P1" s="1" t="s">
        <v>16</v>
      </c>
      <c r="Q1" s="1" t="s">
        <v>7</v>
      </c>
      <c r="R1" s="1" t="s">
        <v>6</v>
      </c>
    </row>
    <row r="2" spans="1:18" x14ac:dyDescent="0.2">
      <c r="A2" s="1">
        <v>2002</v>
      </c>
      <c r="B2" s="1" t="s">
        <v>52</v>
      </c>
      <c r="C2" s="1">
        <v>42</v>
      </c>
      <c r="D2" s="1">
        <v>0.33333333333333298</v>
      </c>
      <c r="E2" s="1">
        <v>0.20433333333333301</v>
      </c>
      <c r="F2" s="1">
        <v>0</v>
      </c>
      <c r="G2" s="1">
        <v>0.94233333333333302</v>
      </c>
      <c r="H2" s="1">
        <v>0.96098666666666599</v>
      </c>
      <c r="I2" s="1">
        <v>0.555851063829787</v>
      </c>
      <c r="J2" s="1">
        <v>0.77318718381112905</v>
      </c>
      <c r="K2" s="1">
        <v>0.58272195533758098</v>
      </c>
      <c r="L2" s="1">
        <v>0.99503546099290696</v>
      </c>
      <c r="M2" s="1">
        <v>0.155002142742483</v>
      </c>
      <c r="N2" s="1">
        <v>2.33522913250554E-2</v>
      </c>
      <c r="O2" s="1">
        <v>3.1489659618172301E-2</v>
      </c>
      <c r="P2" s="1">
        <v>0.12398471434911</v>
      </c>
      <c r="Q2" s="1">
        <v>8.3011376472732795E-2</v>
      </c>
      <c r="R2" s="1" t="s">
        <v>23</v>
      </c>
    </row>
    <row r="3" spans="1:18" x14ac:dyDescent="0.2">
      <c r="A3" s="1">
        <v>2002</v>
      </c>
      <c r="B3" s="1" t="s">
        <v>53</v>
      </c>
      <c r="C3" s="1">
        <v>2031</v>
      </c>
      <c r="D3" s="1">
        <v>0.155555555555555</v>
      </c>
      <c r="E3" s="1">
        <v>9.6333333333333299E-2</v>
      </c>
      <c r="F3" s="1">
        <v>1.89707167446613E-2</v>
      </c>
      <c r="G3" s="1">
        <v>0.93966666666666598</v>
      </c>
      <c r="H3" s="1">
        <v>0.94536744444444398</v>
      </c>
      <c r="I3" s="1">
        <v>0.52062647754137104</v>
      </c>
      <c r="J3" s="1">
        <v>0.70646408077142997</v>
      </c>
      <c r="K3" s="1">
        <v>0.52501375535671602</v>
      </c>
      <c r="L3" s="1">
        <v>0.99680851063829801</v>
      </c>
      <c r="M3" s="1">
        <v>4.7061679988271599E-2</v>
      </c>
      <c r="N3" s="1">
        <v>4.0638967106739601E-2</v>
      </c>
      <c r="O3" s="1">
        <v>2.4524344803972002E-3</v>
      </c>
      <c r="P3" s="1">
        <v>0</v>
      </c>
      <c r="Q3" s="1">
        <v>4.2775759585999502E-2</v>
      </c>
      <c r="R3" s="1" t="s">
        <v>23</v>
      </c>
    </row>
    <row r="4" spans="1:18" x14ac:dyDescent="0.2">
      <c r="A4" s="1">
        <v>2002</v>
      </c>
      <c r="B4" s="1" t="s">
        <v>54</v>
      </c>
      <c r="C4" s="1">
        <v>2037</v>
      </c>
      <c r="D4" s="1">
        <v>0.28333333333333299</v>
      </c>
      <c r="E4" s="1">
        <v>0.202666666666666</v>
      </c>
      <c r="F4" s="1">
        <v>2.3054817691445299E-2</v>
      </c>
      <c r="G4" s="1">
        <v>0.92766666666666597</v>
      </c>
      <c r="H4" s="1">
        <v>0.959768333333333</v>
      </c>
      <c r="I4" s="1">
        <v>0.53504728132387702</v>
      </c>
      <c r="J4" s="1">
        <v>0.58796522925845096</v>
      </c>
      <c r="K4" s="1">
        <v>0.54539074398794896</v>
      </c>
      <c r="L4" s="1">
        <v>0.98120567375886503</v>
      </c>
      <c r="M4" s="1">
        <v>0.148735818608353</v>
      </c>
      <c r="N4" s="1">
        <v>3.2454484090622897E-2</v>
      </c>
      <c r="O4" s="1">
        <v>6.1092628373039998E-2</v>
      </c>
      <c r="P4" s="1">
        <v>8.0343554417292198E-2</v>
      </c>
      <c r="Q4" s="1">
        <v>7.4579601834420195E-2</v>
      </c>
      <c r="R4" s="1" t="s">
        <v>23</v>
      </c>
    </row>
    <row r="5" spans="1:18" x14ac:dyDescent="0.2">
      <c r="A5" s="1">
        <v>2002</v>
      </c>
      <c r="B5" s="1" t="s">
        <v>4</v>
      </c>
      <c r="C5" s="1">
        <v>1</v>
      </c>
      <c r="D5" s="1">
        <v>0.211111111111111</v>
      </c>
      <c r="E5" s="1">
        <v>0.20599999999999999</v>
      </c>
      <c r="F5" s="1">
        <v>7.5976584917969603E-2</v>
      </c>
      <c r="G5" s="1">
        <v>0.93633333333333302</v>
      </c>
      <c r="H5" s="1">
        <v>0.95452033333333297</v>
      </c>
      <c r="I5" s="1">
        <v>0.52405437352245798</v>
      </c>
      <c r="J5" s="1">
        <v>0.63266115451058702</v>
      </c>
      <c r="K5" s="1">
        <v>0.53089656064492297</v>
      </c>
      <c r="L5" s="1">
        <v>0.99255319148936105</v>
      </c>
      <c r="M5" s="1">
        <v>0.104709607687874</v>
      </c>
      <c r="N5" s="1">
        <v>4.8489309500269903E-2</v>
      </c>
      <c r="O5" s="1">
        <v>2.56501273392413E-2</v>
      </c>
      <c r="P5" s="1">
        <v>0.113033893095895</v>
      </c>
      <c r="Q5" s="1">
        <v>0.16151895036067099</v>
      </c>
      <c r="R5" s="1" t="s">
        <v>23</v>
      </c>
    </row>
    <row r="6" spans="1:18" x14ac:dyDescent="0.2">
      <c r="A6" s="1">
        <v>2002</v>
      </c>
      <c r="B6" s="1" t="s">
        <v>3</v>
      </c>
      <c r="C6" s="1">
        <v>1</v>
      </c>
      <c r="D6" s="1">
        <v>0.20555555555555499</v>
      </c>
      <c r="E6" s="1">
        <v>0.20533333333333301</v>
      </c>
      <c r="F6" s="1">
        <v>7.6336852084877296E-2</v>
      </c>
      <c r="G6" s="1">
        <v>0.93700000000000006</v>
      </c>
      <c r="H6" s="1">
        <v>0.95461788888888799</v>
      </c>
      <c r="I6" s="1">
        <v>0.52700945626477502</v>
      </c>
      <c r="J6" s="1">
        <v>0.64895859363965203</v>
      </c>
      <c r="K6" s="1">
        <v>0.53580863854392902</v>
      </c>
      <c r="L6" s="1">
        <v>0.99290780141843904</v>
      </c>
      <c r="M6" s="1">
        <v>0.104968894707082</v>
      </c>
      <c r="N6" s="1">
        <v>5.0648456313403797E-2</v>
      </c>
      <c r="O6" s="1">
        <v>2.5651293694804799E-2</v>
      </c>
      <c r="P6" s="1">
        <v>0.11199491580199999</v>
      </c>
      <c r="Q6" s="1">
        <v>0.15999803007513899</v>
      </c>
      <c r="R6" s="1" t="s">
        <v>23</v>
      </c>
    </row>
    <row r="7" spans="1:18" x14ac:dyDescent="0.2">
      <c r="A7" s="1">
        <v>2002</v>
      </c>
      <c r="B7" s="1" t="s">
        <v>2</v>
      </c>
      <c r="C7" s="1">
        <v>1</v>
      </c>
      <c r="D7" s="1">
        <v>0.188888888888888</v>
      </c>
      <c r="E7" s="1">
        <v>0.37833333333333302</v>
      </c>
      <c r="F7" s="1">
        <v>8.9600692378782501E-2</v>
      </c>
      <c r="G7" s="1">
        <v>0.93700000000000006</v>
      </c>
      <c r="H7" s="1">
        <v>0.95725055555555505</v>
      </c>
      <c r="I7" s="1">
        <v>0.54521276595744605</v>
      </c>
      <c r="J7" s="1">
        <v>0.67258883248730905</v>
      </c>
      <c r="K7" s="1">
        <v>0.56363636363636305</v>
      </c>
      <c r="L7" s="1">
        <v>0.99042553191489302</v>
      </c>
      <c r="M7" s="1">
        <v>0.117643259696652</v>
      </c>
      <c r="N7" s="1">
        <v>4.2425717534952397E-2</v>
      </c>
      <c r="O7" s="1">
        <v>2.7388483434317299E-2</v>
      </c>
      <c r="P7" s="1">
        <v>0.12637569855811201</v>
      </c>
      <c r="Q7" s="1">
        <v>0.13841860343042001</v>
      </c>
      <c r="R7" s="1" t="s">
        <v>23</v>
      </c>
    </row>
    <row r="8" spans="1:18" x14ac:dyDescent="0.2">
      <c r="A8" s="1">
        <v>2002</v>
      </c>
      <c r="B8" s="1" t="s">
        <v>1</v>
      </c>
      <c r="C8" s="1">
        <v>1</v>
      </c>
      <c r="D8" s="1">
        <v>0.25</v>
      </c>
      <c r="E8" s="1">
        <v>0.115666666666666</v>
      </c>
      <c r="F8" s="1">
        <v>7.02127062918846E-2</v>
      </c>
      <c r="G8" s="1">
        <v>0.94066666666666598</v>
      </c>
      <c r="H8" s="1">
        <v>0.955554666666666</v>
      </c>
      <c r="I8" s="1">
        <v>0.534160756501182</v>
      </c>
      <c r="J8" s="1">
        <v>0.74277553763440796</v>
      </c>
      <c r="K8" s="1">
        <v>0.54837007266674698</v>
      </c>
      <c r="L8" s="1">
        <v>0.99609929078014103</v>
      </c>
      <c r="M8" s="1">
        <v>0.11087709372119101</v>
      </c>
      <c r="N8" s="1">
        <v>3.7491481646065701E-2</v>
      </c>
      <c r="O8" s="1">
        <v>1.5520935930556E-2</v>
      </c>
      <c r="P8" s="1">
        <v>9.9683458138147801E-2</v>
      </c>
      <c r="Q8" s="1">
        <v>0.180777394756862</v>
      </c>
      <c r="R8" s="1" t="s">
        <v>23</v>
      </c>
    </row>
    <row r="9" spans="1:18" x14ac:dyDescent="0.2">
      <c r="A9" s="1">
        <v>2011</v>
      </c>
      <c r="B9" s="1" t="s">
        <v>52</v>
      </c>
      <c r="C9" s="1">
        <v>2027</v>
      </c>
      <c r="D9" s="1">
        <v>0.24444444444444399</v>
      </c>
      <c r="E9" s="1">
        <v>0.17399999999999999</v>
      </c>
      <c r="F9" s="1">
        <v>0</v>
      </c>
      <c r="G9" s="1">
        <v>0.93933333333333302</v>
      </c>
      <c r="H9" s="1">
        <v>0.95608111111111005</v>
      </c>
      <c r="I9" s="1">
        <v>0.52304964539007004</v>
      </c>
      <c r="J9" s="1">
        <v>0.69630872483221395</v>
      </c>
      <c r="K9" s="1">
        <v>0.52931034482758599</v>
      </c>
      <c r="L9" s="1">
        <v>0.99609929078014103</v>
      </c>
      <c r="M9" s="1">
        <v>0.105361724435675</v>
      </c>
      <c r="N9" s="1">
        <v>1.43552786774105E-2</v>
      </c>
      <c r="O9" s="1">
        <v>1.13072479143738E-2</v>
      </c>
      <c r="P9" s="1">
        <v>0.101130584875742</v>
      </c>
      <c r="Q9" s="1">
        <v>5.9804984684174001E-2</v>
      </c>
      <c r="R9" s="1" t="s">
        <v>23</v>
      </c>
    </row>
    <row r="10" spans="1:18" x14ac:dyDescent="0.2">
      <c r="A10" s="1">
        <v>2011</v>
      </c>
      <c r="B10" s="1" t="s">
        <v>53</v>
      </c>
      <c r="C10" s="1">
        <v>2030</v>
      </c>
      <c r="D10" s="1">
        <v>0.13888888888888801</v>
      </c>
      <c r="E10" s="1">
        <v>0.15533333333333299</v>
      </c>
      <c r="F10" s="1">
        <v>3.5813872236758002E-3</v>
      </c>
      <c r="G10" s="1">
        <v>0.93533333333333302</v>
      </c>
      <c r="H10" s="1">
        <v>0.943645333333333</v>
      </c>
      <c r="I10" s="1">
        <v>0.50791962174940897</v>
      </c>
      <c r="J10" s="1">
        <v>0.56135905732950697</v>
      </c>
      <c r="K10" s="1">
        <v>0.50307207333358295</v>
      </c>
      <c r="L10" s="1">
        <v>0.99361702127659501</v>
      </c>
      <c r="M10" s="1">
        <v>5.7161692452306498E-2</v>
      </c>
      <c r="N10" s="1">
        <v>6.2957898739518306E-2</v>
      </c>
      <c r="O10" s="1">
        <v>5.2325561021765001E-3</v>
      </c>
      <c r="P10" s="1">
        <v>3.17332322398821E-2</v>
      </c>
      <c r="Q10" s="1">
        <v>7.3437932838520098E-2</v>
      </c>
      <c r="R10" s="1" t="s">
        <v>23</v>
      </c>
    </row>
    <row r="11" spans="1:18" x14ac:dyDescent="0.2">
      <c r="A11" s="1">
        <v>2011</v>
      </c>
      <c r="B11" s="1" t="s">
        <v>54</v>
      </c>
      <c r="C11" s="1">
        <v>2021</v>
      </c>
      <c r="D11" s="1">
        <v>0.1</v>
      </c>
      <c r="E11" s="1">
        <v>0.38233333333333303</v>
      </c>
      <c r="F11" s="1">
        <v>4.5434231869876003E-3</v>
      </c>
      <c r="G11" s="1">
        <v>0.93833333333333302</v>
      </c>
      <c r="H11" s="1">
        <v>0.94830155555555495</v>
      </c>
      <c r="I11" s="1">
        <v>0.52511820330969206</v>
      </c>
      <c r="J11" s="1">
        <v>0.67142857142857104</v>
      </c>
      <c r="K11" s="1">
        <v>0.53281845156674101</v>
      </c>
      <c r="L11" s="1">
        <v>0.99468085106382897</v>
      </c>
      <c r="M11" s="1">
        <v>5.3511688434001399E-2</v>
      </c>
      <c r="N11" s="1">
        <v>1.5373328985232399E-2</v>
      </c>
      <c r="O11" s="1">
        <v>1.47259683969119E-2</v>
      </c>
      <c r="P11" s="1">
        <v>2.0246617806454498E-2</v>
      </c>
      <c r="Q11" s="1">
        <v>3.5244030681118303E-2</v>
      </c>
      <c r="R11" s="1" t="s">
        <v>23</v>
      </c>
    </row>
    <row r="12" spans="1:18" x14ac:dyDescent="0.2">
      <c r="A12" s="1">
        <v>2011</v>
      </c>
      <c r="B12" s="1" t="s">
        <v>4</v>
      </c>
      <c r="C12" s="1">
        <v>1</v>
      </c>
      <c r="D12" s="1">
        <v>0.18333333333333299</v>
      </c>
      <c r="E12" s="1">
        <v>0.18933333333333299</v>
      </c>
      <c r="F12" s="1">
        <v>4.0066998340851201E-2</v>
      </c>
      <c r="G12" s="1">
        <v>0.93100000000000005</v>
      </c>
      <c r="H12" s="1">
        <v>0.95139166666666597</v>
      </c>
      <c r="I12" s="1">
        <v>0.53421985815602802</v>
      </c>
      <c r="J12" s="1">
        <v>0.60354632759268201</v>
      </c>
      <c r="K12" s="1">
        <v>0.54533174309266597</v>
      </c>
      <c r="L12" s="1">
        <v>0.98510638297872299</v>
      </c>
      <c r="M12" s="1">
        <v>0.10665997982867099</v>
      </c>
      <c r="N12" s="1">
        <v>4.3834235496850997E-2</v>
      </c>
      <c r="O12" s="1">
        <v>2.5775868641972299E-2</v>
      </c>
      <c r="P12" s="1">
        <v>0.118752339150554</v>
      </c>
      <c r="Q12" s="1">
        <v>0.18803388788112399</v>
      </c>
      <c r="R12" s="1" t="s">
        <v>23</v>
      </c>
    </row>
    <row r="13" spans="1:18" x14ac:dyDescent="0.2">
      <c r="A13" s="1">
        <v>2011</v>
      </c>
      <c r="B13" s="1" t="s">
        <v>3</v>
      </c>
      <c r="C13" s="1">
        <v>1</v>
      </c>
      <c r="D13" s="1">
        <v>0.18333333333333299</v>
      </c>
      <c r="E13" s="1">
        <v>0.19366666666666599</v>
      </c>
      <c r="F13" s="1">
        <v>4.1085197087715998E-2</v>
      </c>
      <c r="G13" s="1">
        <v>0.93100000000000005</v>
      </c>
      <c r="H13" s="1">
        <v>0.95143222222222201</v>
      </c>
      <c r="I13" s="1">
        <v>0.53421985815602802</v>
      </c>
      <c r="J13" s="1">
        <v>0.60354632759268201</v>
      </c>
      <c r="K13" s="1">
        <v>0.54533174309266597</v>
      </c>
      <c r="L13" s="1">
        <v>0.98510638297872299</v>
      </c>
      <c r="M13" s="1">
        <v>0.10798635505663801</v>
      </c>
      <c r="N13" s="1">
        <v>4.5805383195308198E-2</v>
      </c>
      <c r="O13" s="1">
        <v>2.6529338337808399E-2</v>
      </c>
      <c r="P13" s="1">
        <v>0.11886236924462899</v>
      </c>
      <c r="Q13" s="1">
        <v>0.18898798686176399</v>
      </c>
      <c r="R13" s="1" t="s">
        <v>23</v>
      </c>
    </row>
    <row r="14" spans="1:18" x14ac:dyDescent="0.2">
      <c r="A14" s="1">
        <v>2011</v>
      </c>
      <c r="B14" s="1" t="s">
        <v>2</v>
      </c>
      <c r="C14" s="1">
        <v>1</v>
      </c>
      <c r="D14" s="1">
        <v>0.155555555555555</v>
      </c>
      <c r="E14" s="1">
        <v>0.371</v>
      </c>
      <c r="F14" s="1">
        <v>6.25500714819298E-2</v>
      </c>
      <c r="G14" s="1">
        <v>0.93</v>
      </c>
      <c r="H14" s="1">
        <v>0.95424555555555501</v>
      </c>
      <c r="I14" s="1">
        <v>0.52068557919621705</v>
      </c>
      <c r="J14" s="1">
        <v>0.57118644067796598</v>
      </c>
      <c r="K14" s="1">
        <v>0.52528068721271903</v>
      </c>
      <c r="L14" s="1">
        <v>0.98581560283687897</v>
      </c>
      <c r="M14" s="1">
        <v>0.10840706245693001</v>
      </c>
      <c r="N14" s="1">
        <v>7.3948703663519397E-2</v>
      </c>
      <c r="O14" s="1">
        <v>2.6628614068470901E-2</v>
      </c>
      <c r="P14" s="1">
        <v>0.120718011429963</v>
      </c>
      <c r="Q14" s="1">
        <v>0.12971171324848399</v>
      </c>
      <c r="R14" s="1" t="s">
        <v>23</v>
      </c>
    </row>
    <row r="15" spans="1:18" x14ac:dyDescent="0.2">
      <c r="A15" s="1">
        <v>2011</v>
      </c>
      <c r="B15" s="1" t="s">
        <v>1</v>
      </c>
      <c r="C15" s="1">
        <v>1</v>
      </c>
      <c r="D15" s="1">
        <v>0.21666666666666601</v>
      </c>
      <c r="E15" s="1">
        <v>0.124</v>
      </c>
      <c r="F15" s="1">
        <v>2.7912940150373801E-2</v>
      </c>
      <c r="G15" s="1">
        <v>0.93500000000000005</v>
      </c>
      <c r="H15" s="1">
        <v>0.95280366666666605</v>
      </c>
      <c r="I15" s="1">
        <v>0.53634751773049605</v>
      </c>
      <c r="J15" s="1">
        <v>0.63874788494077805</v>
      </c>
      <c r="K15" s="1">
        <v>0.54978354978354904</v>
      </c>
      <c r="L15" s="1">
        <v>0.98936170212765895</v>
      </c>
      <c r="M15" s="1">
        <v>0.112655856929103</v>
      </c>
      <c r="N15" s="1">
        <v>3.9519179761446102E-2</v>
      </c>
      <c r="O15" s="1">
        <v>2.0623425485469599E-2</v>
      </c>
      <c r="P15" s="1">
        <v>0.117934222820354</v>
      </c>
      <c r="Q15" s="1">
        <v>0.19902174162692601</v>
      </c>
      <c r="R15" s="1" t="s">
        <v>23</v>
      </c>
    </row>
    <row r="16" spans="1:18" x14ac:dyDescent="0.2">
      <c r="A16" s="1">
        <v>2015</v>
      </c>
      <c r="B16" s="1" t="s">
        <v>52</v>
      </c>
      <c r="C16" s="1">
        <v>2020</v>
      </c>
      <c r="D16" s="1">
        <v>0.35555555555555501</v>
      </c>
      <c r="E16" s="1">
        <v>0.14000000000000001</v>
      </c>
      <c r="F16" s="1">
        <v>0</v>
      </c>
      <c r="G16" s="1">
        <v>0.94166666666666599</v>
      </c>
      <c r="H16" s="1">
        <v>0.961852777777777</v>
      </c>
      <c r="I16" s="1">
        <v>0.55029550827423102</v>
      </c>
      <c r="J16" s="1">
        <v>0.76074700493305103</v>
      </c>
      <c r="K16" s="1">
        <v>0.57408178116565201</v>
      </c>
      <c r="L16" s="1">
        <v>0.99503546099290696</v>
      </c>
      <c r="M16" s="1">
        <v>0.115056839875049</v>
      </c>
      <c r="N16" s="1">
        <v>2.8132572459677801E-2</v>
      </c>
      <c r="O16" s="1">
        <v>1.59251170439852E-2</v>
      </c>
      <c r="P16" s="1">
        <v>0.19374096890290499</v>
      </c>
      <c r="Q16" s="1">
        <v>8.7915810421358404E-2</v>
      </c>
      <c r="R16" s="1" t="s">
        <v>23</v>
      </c>
    </row>
    <row r="17" spans="1:18" x14ac:dyDescent="0.2">
      <c r="A17" s="1">
        <v>2015</v>
      </c>
      <c r="B17" s="1" t="s">
        <v>53</v>
      </c>
      <c r="C17" s="1">
        <v>2045</v>
      </c>
      <c r="D17" s="1">
        <v>9.44444444444444E-2</v>
      </c>
      <c r="E17" s="1">
        <v>0.120333333333333</v>
      </c>
      <c r="F17" s="1">
        <v>6.6459905356168001E-3</v>
      </c>
      <c r="G17" s="1">
        <v>0.93833333333333302</v>
      </c>
      <c r="H17" s="1">
        <v>0.94108633333333302</v>
      </c>
      <c r="I17" s="1">
        <v>0.51211583924349802</v>
      </c>
      <c r="J17" s="1">
        <v>0.63735343383584497</v>
      </c>
      <c r="K17" s="1">
        <v>0.50970648645067196</v>
      </c>
      <c r="L17" s="1">
        <v>0.99645390070922002</v>
      </c>
      <c r="M17" s="1">
        <v>2.6617445192338499E-2</v>
      </c>
      <c r="N17" s="1">
        <v>3.3095991652872803E-2</v>
      </c>
      <c r="O17" s="1">
        <v>1.26465580736597E-2</v>
      </c>
      <c r="P17" s="1">
        <v>0.112369418144226</v>
      </c>
      <c r="Q17" s="1">
        <v>2.8066146005910401E-2</v>
      </c>
      <c r="R17" s="1" t="s">
        <v>23</v>
      </c>
    </row>
    <row r="18" spans="1:18" x14ac:dyDescent="0.2">
      <c r="A18" s="1">
        <v>2015</v>
      </c>
      <c r="B18" s="1" t="s">
        <v>54</v>
      </c>
      <c r="C18" s="1">
        <v>2025</v>
      </c>
      <c r="D18" s="1">
        <v>0.12777777777777699</v>
      </c>
      <c r="E18" s="1">
        <v>0.42499999999999999</v>
      </c>
      <c r="F18" s="1">
        <v>1.9668018445372502E-2</v>
      </c>
      <c r="G18" s="1">
        <v>0.93766666666666598</v>
      </c>
      <c r="H18" s="1">
        <v>0.94926111111111</v>
      </c>
      <c r="I18" s="1">
        <v>0.537765957446808</v>
      </c>
      <c r="J18" s="1">
        <v>0.67485930074522704</v>
      </c>
      <c r="K18" s="1">
        <v>0.55295634511132596</v>
      </c>
      <c r="L18" s="1">
        <v>0.99219858156028296</v>
      </c>
      <c r="M18" s="1">
        <v>7.5115639756808697E-2</v>
      </c>
      <c r="N18" s="1">
        <v>2.9849264111059402E-2</v>
      </c>
      <c r="O18" s="1">
        <v>1.8973239697515899E-2</v>
      </c>
      <c r="P18" s="1">
        <v>2.01114706772689E-2</v>
      </c>
      <c r="Q18" s="1">
        <v>3.4659769611513402E-2</v>
      </c>
      <c r="R18" s="1" t="s">
        <v>23</v>
      </c>
    </row>
    <row r="19" spans="1:18" x14ac:dyDescent="0.2">
      <c r="A19" s="1">
        <v>2015</v>
      </c>
      <c r="B19" s="1" t="s">
        <v>4</v>
      </c>
      <c r="C19" s="1">
        <v>1</v>
      </c>
      <c r="D19" s="1">
        <v>0.188888888888888</v>
      </c>
      <c r="E19" s="1">
        <v>0.18833333333333299</v>
      </c>
      <c r="F19" s="1">
        <v>6.8394591643888294E-2</v>
      </c>
      <c r="G19" s="1">
        <v>0.93533333333333302</v>
      </c>
      <c r="H19" s="1">
        <v>0.95122277777777797</v>
      </c>
      <c r="I19" s="1">
        <v>0.52612293144208</v>
      </c>
      <c r="J19" s="1">
        <v>0.62426900584795297</v>
      </c>
      <c r="K19" s="1">
        <v>0.53415552481942496</v>
      </c>
      <c r="L19" s="1">
        <v>0.99113475177304899</v>
      </c>
      <c r="M19" s="1">
        <v>8.9102039757384593E-2</v>
      </c>
      <c r="N19" s="1">
        <v>5.8036589060704503E-2</v>
      </c>
      <c r="O19" s="1">
        <v>2.6263814395584398E-2</v>
      </c>
      <c r="P19" s="1">
        <v>0.129822351342507</v>
      </c>
      <c r="Q19" s="1">
        <v>0.14755016997152201</v>
      </c>
      <c r="R19" s="1" t="s">
        <v>23</v>
      </c>
    </row>
    <row r="20" spans="1:18" x14ac:dyDescent="0.2">
      <c r="A20" s="1">
        <v>2015</v>
      </c>
      <c r="B20" s="1" t="s">
        <v>3</v>
      </c>
      <c r="C20" s="1">
        <v>1</v>
      </c>
      <c r="D20" s="1">
        <v>0.188888888888888</v>
      </c>
      <c r="E20" s="1">
        <v>0.18866666666666601</v>
      </c>
      <c r="F20" s="1">
        <v>6.9579341884052195E-2</v>
      </c>
      <c r="G20" s="1">
        <v>0.93500000000000005</v>
      </c>
      <c r="H20" s="1">
        <v>0.95145833333333296</v>
      </c>
      <c r="I20" s="1">
        <v>0.52854609929078</v>
      </c>
      <c r="J20" s="1">
        <v>0.62547735951991201</v>
      </c>
      <c r="K20" s="1">
        <v>0.53792892636008804</v>
      </c>
      <c r="L20" s="1">
        <v>0.99042553191489302</v>
      </c>
      <c r="M20" s="1">
        <v>9.0831682958143603E-2</v>
      </c>
      <c r="N20" s="1">
        <v>5.93750422633725E-2</v>
      </c>
      <c r="O20" s="1">
        <v>2.68659815236225E-2</v>
      </c>
      <c r="P20" s="1">
        <v>0.13263529626465201</v>
      </c>
      <c r="Q20" s="1">
        <v>0.14927747382132001</v>
      </c>
      <c r="R20" s="1" t="s">
        <v>23</v>
      </c>
    </row>
    <row r="21" spans="1:18" x14ac:dyDescent="0.2">
      <c r="A21" s="1">
        <v>2015</v>
      </c>
      <c r="B21" s="1" t="s">
        <v>2</v>
      </c>
      <c r="C21" s="1">
        <v>1</v>
      </c>
      <c r="D21" s="1">
        <v>0.211111111111111</v>
      </c>
      <c r="E21" s="1">
        <v>0.371</v>
      </c>
      <c r="F21" s="1">
        <v>7.2261339983343706E-2</v>
      </c>
      <c r="G21" s="1">
        <v>0.93533333333333302</v>
      </c>
      <c r="H21" s="1">
        <v>0.95567133333333298</v>
      </c>
      <c r="I21" s="1">
        <v>0.52872340425531905</v>
      </c>
      <c r="J21" s="1">
        <v>0.62953552009666203</v>
      </c>
      <c r="K21" s="1">
        <v>0.53826966955340605</v>
      </c>
      <c r="L21" s="1">
        <v>0.99078014184397101</v>
      </c>
      <c r="M21" s="1">
        <v>9.8060726829618E-2</v>
      </c>
      <c r="N21" s="1">
        <v>6.5536426249707999E-2</v>
      </c>
      <c r="O21" s="1">
        <v>2.4106448834094098E-2</v>
      </c>
      <c r="P21" s="1">
        <v>0.13097063997007999</v>
      </c>
      <c r="Q21" s="1">
        <v>0.120359275805396</v>
      </c>
      <c r="R21" s="1" t="s">
        <v>23</v>
      </c>
    </row>
    <row r="22" spans="1:18" x14ac:dyDescent="0.2">
      <c r="A22" s="1">
        <v>2015</v>
      </c>
      <c r="B22" s="1" t="s">
        <v>1</v>
      </c>
      <c r="C22" s="1">
        <v>1</v>
      </c>
      <c r="D22" s="1">
        <v>0.24444444444444399</v>
      </c>
      <c r="E22" s="1">
        <v>0.108666666666666</v>
      </c>
      <c r="F22" s="1">
        <v>4.2207833581580603E-2</v>
      </c>
      <c r="G22" s="1">
        <v>0.93933333333333302</v>
      </c>
      <c r="H22" s="1">
        <v>0.95495577777777696</v>
      </c>
      <c r="I22" s="1">
        <v>0.52304964539007004</v>
      </c>
      <c r="J22" s="1">
        <v>0.69630872483221395</v>
      </c>
      <c r="K22" s="1">
        <v>0.52931034482758599</v>
      </c>
      <c r="L22" s="1">
        <v>0.99609929078014103</v>
      </c>
      <c r="M22" s="1">
        <v>8.06553153890745E-2</v>
      </c>
      <c r="N22" s="1">
        <v>4.4783555223680702E-2</v>
      </c>
      <c r="O22" s="1">
        <v>1.50626605978648E-2</v>
      </c>
      <c r="P22" s="1">
        <v>0.116634210669949</v>
      </c>
      <c r="Q22" s="1">
        <v>0.130877742298531</v>
      </c>
      <c r="R22" s="1" t="s">
        <v>23</v>
      </c>
    </row>
    <row r="23" spans="1:18" x14ac:dyDescent="0.2">
      <c r="A23" s="1">
        <v>2017</v>
      </c>
      <c r="B23" s="1" t="s">
        <v>52</v>
      </c>
      <c r="C23" s="1">
        <v>2020</v>
      </c>
      <c r="D23" s="1">
        <v>0.31666666666666599</v>
      </c>
      <c r="E23" s="1">
        <v>0.108</v>
      </c>
      <c r="F23" s="1">
        <v>1.2834435328841201E-2</v>
      </c>
      <c r="G23" s="1">
        <v>0.94266666666666599</v>
      </c>
      <c r="H23" s="1">
        <v>0.95859555555555498</v>
      </c>
      <c r="I23" s="1">
        <v>0.55862884160756399</v>
      </c>
      <c r="J23" s="1">
        <v>0.77890238416554203</v>
      </c>
      <c r="K23" s="1">
        <v>0.58698324880897401</v>
      </c>
      <c r="L23" s="1">
        <v>0.99503546099290696</v>
      </c>
      <c r="M23" s="1">
        <v>0.116908988397982</v>
      </c>
      <c r="N23" s="1">
        <v>1.80302632765637E-2</v>
      </c>
      <c r="O23" s="1">
        <v>2.6907657997474999E-3</v>
      </c>
      <c r="P23" s="1">
        <v>1.6454268246889101E-2</v>
      </c>
      <c r="Q23" s="1">
        <v>7.6934146085218896E-2</v>
      </c>
      <c r="R23" s="1" t="s">
        <v>23</v>
      </c>
    </row>
    <row r="24" spans="1:18" x14ac:dyDescent="0.2">
      <c r="A24" s="1">
        <v>2017</v>
      </c>
      <c r="B24" s="1" t="s">
        <v>53</v>
      </c>
      <c r="C24" s="1">
        <v>2028</v>
      </c>
      <c r="D24" s="1">
        <v>0.13888888888888801</v>
      </c>
      <c r="E24" s="1">
        <v>0.22500000000000001</v>
      </c>
      <c r="F24" s="1">
        <v>2.7864713221788399E-2</v>
      </c>
      <c r="G24" s="1">
        <v>0.93633333333333302</v>
      </c>
      <c r="H24" s="1">
        <v>0.94504833333333305</v>
      </c>
      <c r="I24" s="1">
        <v>0.49804964539007002</v>
      </c>
      <c r="J24" s="1">
        <v>0.46988959518233497</v>
      </c>
      <c r="K24" s="1">
        <v>0.483559993114133</v>
      </c>
      <c r="L24" s="1">
        <v>0.99609929078014103</v>
      </c>
      <c r="M24" s="1">
        <v>2.1562615978635E-2</v>
      </c>
      <c r="N24" s="1">
        <v>2.4437237634427001E-2</v>
      </c>
      <c r="O24" s="1">
        <v>5.0113065064781E-3</v>
      </c>
      <c r="P24" s="1">
        <v>2.8002135455608299E-2</v>
      </c>
      <c r="Q24" s="1">
        <v>2.8664507509226899E-2</v>
      </c>
      <c r="R24" s="1" t="s">
        <v>23</v>
      </c>
    </row>
    <row r="25" spans="1:18" x14ac:dyDescent="0.2">
      <c r="A25" s="1">
        <v>2017</v>
      </c>
      <c r="B25" s="1" t="s">
        <v>54</v>
      </c>
      <c r="C25" s="1">
        <v>2021</v>
      </c>
      <c r="D25" s="1">
        <v>0.172222222222222</v>
      </c>
      <c r="E25" s="1">
        <v>0.393666666666666</v>
      </c>
      <c r="F25" s="1">
        <v>4.3299786746501902E-2</v>
      </c>
      <c r="G25" s="1">
        <v>0.93600000000000005</v>
      </c>
      <c r="H25" s="1">
        <v>0.95242433333333298</v>
      </c>
      <c r="I25" s="1">
        <v>0.53167848699763598</v>
      </c>
      <c r="J25" s="1">
        <v>0.64286221969508495</v>
      </c>
      <c r="K25" s="1">
        <v>0.54302977605285596</v>
      </c>
      <c r="L25" s="1">
        <v>0.99113475177304899</v>
      </c>
      <c r="M25" s="1">
        <v>6.8618148772252904E-2</v>
      </c>
      <c r="N25" s="1">
        <v>2.4060649900800601E-2</v>
      </c>
      <c r="O25" s="1">
        <v>1.8031694874581301E-2</v>
      </c>
      <c r="P25" s="1">
        <v>7.3246562232573795E-2</v>
      </c>
      <c r="Q25" s="1">
        <v>3.8685049692961299E-2</v>
      </c>
      <c r="R25" s="1" t="s">
        <v>23</v>
      </c>
    </row>
    <row r="26" spans="1:18" x14ac:dyDescent="0.2">
      <c r="A26" s="1">
        <v>2017</v>
      </c>
      <c r="B26" s="1" t="s">
        <v>4</v>
      </c>
      <c r="C26" s="1">
        <v>1</v>
      </c>
      <c r="D26" s="1">
        <v>0.18333333333333299</v>
      </c>
      <c r="E26" s="1">
        <v>0.18966666666666601</v>
      </c>
      <c r="F26" s="1">
        <v>4.2580351557285498E-2</v>
      </c>
      <c r="G26" s="1">
        <v>0.93633333333333302</v>
      </c>
      <c r="H26" s="1">
        <v>0.95235577777777802</v>
      </c>
      <c r="I26" s="1">
        <v>0.51625295508274205</v>
      </c>
      <c r="J26" s="1">
        <v>0.61092436974789899</v>
      </c>
      <c r="K26" s="1">
        <v>0.51766661756350096</v>
      </c>
      <c r="L26" s="1">
        <v>0.99361702127659501</v>
      </c>
      <c r="M26" s="1">
        <v>7.9911751287638E-2</v>
      </c>
      <c r="N26" s="1">
        <v>4.60446106581315E-2</v>
      </c>
      <c r="O26" s="1">
        <v>2.7139209128571502E-2</v>
      </c>
      <c r="P26" s="1">
        <v>8.5446770390753796E-2</v>
      </c>
      <c r="Q26" s="1">
        <v>0.135366610576858</v>
      </c>
      <c r="R26" s="1" t="s">
        <v>23</v>
      </c>
    </row>
    <row r="27" spans="1:18" x14ac:dyDescent="0.2">
      <c r="A27" s="1">
        <v>2017</v>
      </c>
      <c r="B27" s="1" t="s">
        <v>3</v>
      </c>
      <c r="C27" s="1">
        <v>1</v>
      </c>
      <c r="D27" s="1">
        <v>0.188888888888888</v>
      </c>
      <c r="E27" s="1">
        <v>0.18966666666666601</v>
      </c>
      <c r="F27" s="1">
        <v>4.1831681237496497E-2</v>
      </c>
      <c r="G27" s="1">
        <v>0.93533333333333302</v>
      </c>
      <c r="H27" s="1">
        <v>0.95298433333333299</v>
      </c>
      <c r="I27" s="1">
        <v>0.51052009456264702</v>
      </c>
      <c r="J27" s="1">
        <v>0.57476478494623595</v>
      </c>
      <c r="K27" s="1">
        <v>0.50777412414240997</v>
      </c>
      <c r="L27" s="1">
        <v>0.99326241134751703</v>
      </c>
      <c r="M27" s="1">
        <v>8.0396819519872903E-2</v>
      </c>
      <c r="N27" s="1">
        <v>4.6935352398794698E-2</v>
      </c>
      <c r="O27" s="1">
        <v>2.7126958245271199E-2</v>
      </c>
      <c r="P27" s="1">
        <v>8.4936482379751793E-2</v>
      </c>
      <c r="Q27" s="1">
        <v>0.13455851055387899</v>
      </c>
      <c r="R27" s="1" t="s">
        <v>23</v>
      </c>
    </row>
    <row r="28" spans="1:18" x14ac:dyDescent="0.2">
      <c r="A28" s="1">
        <v>2017</v>
      </c>
      <c r="B28" s="1" t="s">
        <v>2</v>
      </c>
      <c r="C28" s="1">
        <v>1</v>
      </c>
      <c r="D28" s="1">
        <v>0.21666666666666601</v>
      </c>
      <c r="E28" s="1">
        <v>0.37666666666666598</v>
      </c>
      <c r="F28" s="1">
        <v>6.2540064664978107E-2</v>
      </c>
      <c r="G28" s="1">
        <v>0.94</v>
      </c>
      <c r="H28" s="1">
        <v>0.95780755555555497</v>
      </c>
      <c r="I28" s="1">
        <v>0.51560283687943198</v>
      </c>
      <c r="J28" s="1">
        <v>0.72088353413654604</v>
      </c>
      <c r="K28" s="1">
        <v>0.51575413223140498</v>
      </c>
      <c r="L28" s="1">
        <v>0.99787234042553197</v>
      </c>
      <c r="M28" s="1">
        <v>8.2317426886089395E-2</v>
      </c>
      <c r="N28" s="1">
        <v>5.2592204170085102E-2</v>
      </c>
      <c r="O28" s="1">
        <v>2.0181274486748401E-2</v>
      </c>
      <c r="P28" s="1">
        <v>0.108112280171135</v>
      </c>
      <c r="Q28" s="1">
        <v>9.1462386364639506E-2</v>
      </c>
      <c r="R28" s="1" t="s">
        <v>23</v>
      </c>
    </row>
    <row r="29" spans="1:18" x14ac:dyDescent="0.2">
      <c r="A29" s="1">
        <v>2017</v>
      </c>
      <c r="B29" s="1" t="s">
        <v>1</v>
      </c>
      <c r="C29" s="1">
        <v>1</v>
      </c>
      <c r="D29" s="1">
        <v>0.25555555555555498</v>
      </c>
      <c r="E29" s="1">
        <v>0.106</v>
      </c>
      <c r="F29" s="1">
        <v>5.0469666454369302E-2</v>
      </c>
      <c r="G29" s="1">
        <v>0.93899999999999995</v>
      </c>
      <c r="H29" s="1">
        <v>0.95529944444444403</v>
      </c>
      <c r="I29" s="1">
        <v>0.52287234042553099</v>
      </c>
      <c r="J29" s="1">
        <v>0.68558480794130305</v>
      </c>
      <c r="K29" s="1">
        <v>0.52899753688875795</v>
      </c>
      <c r="L29" s="1">
        <v>0.99574468085106305</v>
      </c>
      <c r="M29" s="1">
        <v>8.7824658071782802E-2</v>
      </c>
      <c r="N29" s="1">
        <v>2.3295789322338101E-2</v>
      </c>
      <c r="O29" s="1">
        <v>1.33963614774007E-2</v>
      </c>
      <c r="P29" s="1">
        <v>0.10582724683245801</v>
      </c>
      <c r="Q29" s="1">
        <v>0.14620998602367999</v>
      </c>
      <c r="R29" s="1" t="s">
        <v>23</v>
      </c>
    </row>
    <row r="30" spans="1:18" x14ac:dyDescent="0.2">
      <c r="A30" s="1">
        <v>2023</v>
      </c>
      <c r="B30" s="1" t="s">
        <v>52</v>
      </c>
      <c r="C30" s="1">
        <v>2034</v>
      </c>
      <c r="D30" s="1">
        <v>0.233333333333333</v>
      </c>
      <c r="E30" s="1">
        <v>0.35399999999999998</v>
      </c>
      <c r="F30" s="1">
        <v>3.7149984389543499E-2</v>
      </c>
      <c r="G30" s="1">
        <v>0.94066666666666598</v>
      </c>
      <c r="H30" s="1">
        <v>0.95977711111110997</v>
      </c>
      <c r="I30" s="1">
        <v>0.53676122931442005</v>
      </c>
      <c r="J30" s="1">
        <v>0.74132222854482399</v>
      </c>
      <c r="K30" s="1">
        <v>0.55260044706442202</v>
      </c>
      <c r="L30" s="1">
        <v>0.99574468085106305</v>
      </c>
      <c r="M30" s="1">
        <v>8.4143588099525199E-2</v>
      </c>
      <c r="N30" s="1">
        <v>1.6140381482222799E-2</v>
      </c>
      <c r="O30" s="1">
        <v>1.7227934414727801E-2</v>
      </c>
      <c r="P30" s="1">
        <v>5.9293240308761597E-2</v>
      </c>
      <c r="Q30" s="1">
        <v>4.2174240903322398E-2</v>
      </c>
      <c r="R30" s="1" t="s">
        <v>23</v>
      </c>
    </row>
    <row r="31" spans="1:18" x14ac:dyDescent="0.2">
      <c r="A31" s="1">
        <v>2023</v>
      </c>
      <c r="B31" s="1" t="s">
        <v>53</v>
      </c>
      <c r="C31" s="1">
        <v>2033</v>
      </c>
      <c r="D31" s="1">
        <v>0.23888888888888801</v>
      </c>
      <c r="E31" s="1">
        <v>0.12566666666666601</v>
      </c>
      <c r="F31" s="1">
        <v>4.3430034071206998E-2</v>
      </c>
      <c r="G31" s="1">
        <v>0.94033333333333302</v>
      </c>
      <c r="H31" s="1">
        <v>0.95149700000000004</v>
      </c>
      <c r="I31" s="1">
        <v>0.52098108747044902</v>
      </c>
      <c r="J31" s="1">
        <v>0.73785594639866003</v>
      </c>
      <c r="K31" s="1">
        <v>0.52560789770092098</v>
      </c>
      <c r="L31" s="1">
        <v>0.99751773049645398</v>
      </c>
      <c r="M31" s="1">
        <v>7.2871554022034005E-2</v>
      </c>
      <c r="N31" s="1">
        <v>2.5728098142685101E-2</v>
      </c>
      <c r="O31" s="1">
        <v>5.0843902346159996E-3</v>
      </c>
      <c r="P31" s="1">
        <v>8.2877382636070196E-2</v>
      </c>
      <c r="Q31" s="1">
        <v>6.7004911768431902E-2</v>
      </c>
      <c r="R31" s="1" t="s">
        <v>23</v>
      </c>
    </row>
    <row r="32" spans="1:18" x14ac:dyDescent="0.2">
      <c r="A32" s="1">
        <v>2023</v>
      </c>
      <c r="B32" s="1" t="s">
        <v>54</v>
      </c>
      <c r="C32" s="1">
        <v>2041</v>
      </c>
      <c r="D32" s="1">
        <v>0.13888888888888801</v>
      </c>
      <c r="E32" s="1">
        <v>0.412333333333333</v>
      </c>
      <c r="F32" s="1">
        <v>5.1664687693119001E-2</v>
      </c>
      <c r="G32" s="1">
        <v>0.94033333333333302</v>
      </c>
      <c r="H32" s="1">
        <v>0.95270477777777696</v>
      </c>
      <c r="I32" s="1">
        <v>0.53398345153664295</v>
      </c>
      <c r="J32" s="1">
        <v>0.73193277310924298</v>
      </c>
      <c r="K32" s="1">
        <v>0.54797028556998195</v>
      </c>
      <c r="L32" s="1">
        <v>0.99574468085106305</v>
      </c>
      <c r="M32" s="1">
        <v>7.0753853134293498E-2</v>
      </c>
      <c r="N32" s="1">
        <v>1.8132899719704301E-2</v>
      </c>
      <c r="O32" s="1">
        <v>2.6401573585139299E-2</v>
      </c>
      <c r="P32" s="1">
        <v>5.7687258037428003E-3</v>
      </c>
      <c r="Q32" s="1">
        <v>3.4166848704201197E-2</v>
      </c>
      <c r="R32" s="1" t="s">
        <v>23</v>
      </c>
    </row>
    <row r="33" spans="1:18" x14ac:dyDescent="0.2">
      <c r="A33" s="1">
        <v>2023</v>
      </c>
      <c r="B33" s="1" t="s">
        <v>4</v>
      </c>
      <c r="C33" s="1">
        <v>1</v>
      </c>
      <c r="D33" s="1">
        <v>0.188888888888888</v>
      </c>
      <c r="E33" s="1">
        <v>0.194333333333333</v>
      </c>
      <c r="F33" s="1">
        <v>5.9552781183662598E-2</v>
      </c>
      <c r="G33" s="1">
        <v>0.93899999999999995</v>
      </c>
      <c r="H33" s="1">
        <v>0.95390922222222196</v>
      </c>
      <c r="I33" s="1">
        <v>0.517671394799054</v>
      </c>
      <c r="J33" s="1">
        <v>0.67688469957208497</v>
      </c>
      <c r="K33" s="1">
        <v>0.51976528856507798</v>
      </c>
      <c r="L33" s="1">
        <v>0.99645390070922002</v>
      </c>
      <c r="M33" s="1">
        <v>8.4746020704683497E-2</v>
      </c>
      <c r="N33" s="1">
        <v>5.3130852061778498E-2</v>
      </c>
      <c r="O33" s="1">
        <v>2.5554380524405201E-2</v>
      </c>
      <c r="P33" s="1">
        <v>7.9945656467040202E-2</v>
      </c>
      <c r="Q33" s="1">
        <v>0.15770011844055601</v>
      </c>
      <c r="R33" s="1" t="s">
        <v>23</v>
      </c>
    </row>
    <row r="34" spans="1:18" x14ac:dyDescent="0.2">
      <c r="A34" s="1">
        <v>2023</v>
      </c>
      <c r="B34" s="1" t="s">
        <v>3</v>
      </c>
      <c r="C34" s="1">
        <v>1</v>
      </c>
      <c r="D34" s="1">
        <v>0.188888888888888</v>
      </c>
      <c r="E34" s="1">
        <v>0.19500000000000001</v>
      </c>
      <c r="F34" s="1">
        <v>6.0952275756446898E-2</v>
      </c>
      <c r="G34" s="1">
        <v>0.93899999999999995</v>
      </c>
      <c r="H34" s="1">
        <v>0.95422288888888795</v>
      </c>
      <c r="I34" s="1">
        <v>0.517671394799054</v>
      </c>
      <c r="J34" s="1">
        <v>0.67688469957208497</v>
      </c>
      <c r="K34" s="1">
        <v>0.51976528856507798</v>
      </c>
      <c r="L34" s="1">
        <v>0.99645390070922002</v>
      </c>
      <c r="M34" s="1">
        <v>8.6095850602170398E-2</v>
      </c>
      <c r="N34" s="1">
        <v>5.4361739167720503E-2</v>
      </c>
      <c r="O34" s="1">
        <v>2.59098989087778E-2</v>
      </c>
      <c r="P34" s="1">
        <v>8.0244760997796899E-2</v>
      </c>
      <c r="Q34" s="1">
        <v>0.158004841326743</v>
      </c>
      <c r="R34" s="1" t="s">
        <v>23</v>
      </c>
    </row>
    <row r="35" spans="1:18" x14ac:dyDescent="0.2">
      <c r="A35" s="1">
        <v>2023</v>
      </c>
      <c r="B35" s="1" t="s">
        <v>2</v>
      </c>
      <c r="C35" s="1">
        <v>1</v>
      </c>
      <c r="D35" s="1">
        <v>0.194444444444444</v>
      </c>
      <c r="E35" s="1">
        <v>0.38333333333333303</v>
      </c>
      <c r="F35" s="1">
        <v>6.4653799885507193E-2</v>
      </c>
      <c r="G35" s="1">
        <v>0.93833333333333302</v>
      </c>
      <c r="H35" s="1">
        <v>0.95895477777777705</v>
      </c>
      <c r="I35" s="1">
        <v>0.51991725768321495</v>
      </c>
      <c r="J35" s="1">
        <v>0.661607442574209</v>
      </c>
      <c r="K35" s="1">
        <v>0.52384996898590297</v>
      </c>
      <c r="L35" s="1">
        <v>0.99539007092198495</v>
      </c>
      <c r="M35" s="1">
        <v>9.5757414658520806E-2</v>
      </c>
      <c r="N35" s="1">
        <v>8.9479283929072298E-2</v>
      </c>
      <c r="O35" s="1">
        <v>2.2308618125618102E-2</v>
      </c>
      <c r="P35" s="1">
        <v>9.0121137155128095E-2</v>
      </c>
      <c r="Q35" s="1">
        <v>0.115831220290734</v>
      </c>
      <c r="R35" s="1" t="s">
        <v>23</v>
      </c>
    </row>
    <row r="36" spans="1:18" x14ac:dyDescent="0.2">
      <c r="A36" s="1">
        <v>2023</v>
      </c>
      <c r="B36" s="1" t="s">
        <v>1</v>
      </c>
      <c r="C36" s="1">
        <v>1</v>
      </c>
      <c r="D36" s="1">
        <v>0.24444444444444399</v>
      </c>
      <c r="E36" s="1">
        <v>0.11799999999999999</v>
      </c>
      <c r="F36" s="1">
        <v>5.7801753637249403E-2</v>
      </c>
      <c r="G36" s="1">
        <v>0.93799999999999994</v>
      </c>
      <c r="H36" s="1">
        <v>0.95400377777777701</v>
      </c>
      <c r="I36" s="1">
        <v>0.53274231678486905</v>
      </c>
      <c r="J36" s="1">
        <v>0.67499157681940702</v>
      </c>
      <c r="K36" s="1">
        <v>0.54525302838664202</v>
      </c>
      <c r="L36" s="1">
        <v>0.99326241134751703</v>
      </c>
      <c r="M36" s="1">
        <v>0.100912244301156</v>
      </c>
      <c r="N36" s="1">
        <v>7.1359749061714897E-2</v>
      </c>
      <c r="O36" s="1">
        <v>2.3284948933802899E-2</v>
      </c>
      <c r="P36" s="1">
        <v>7.7356677259891898E-2</v>
      </c>
      <c r="Q36" s="1">
        <v>0.18613993449525801</v>
      </c>
      <c r="R36" s="1" t="s">
        <v>23</v>
      </c>
    </row>
    <row r="37" spans="1:18" x14ac:dyDescent="0.2">
      <c r="A37" s="1">
        <v>2027</v>
      </c>
      <c r="B37" s="1" t="s">
        <v>52</v>
      </c>
      <c r="C37" s="1">
        <v>2020</v>
      </c>
      <c r="D37" s="1">
        <v>0.37222222222222201</v>
      </c>
      <c r="E37" s="1">
        <v>9.2999999999999999E-2</v>
      </c>
      <c r="F37" s="1">
        <v>0</v>
      </c>
      <c r="G37" s="1">
        <v>0.94733333333333303</v>
      </c>
      <c r="H37" s="1">
        <v>0.96313944444444399</v>
      </c>
      <c r="I37" s="1">
        <v>0.57671394799054299</v>
      </c>
      <c r="J37" s="1">
        <v>0.88614097021141502</v>
      </c>
      <c r="K37" s="1">
        <v>0.617187474761832</v>
      </c>
      <c r="L37" s="1">
        <v>0.99787234042553197</v>
      </c>
      <c r="M37" s="1">
        <v>0.160417352647831</v>
      </c>
      <c r="N37" s="1">
        <v>1.41811587382107E-2</v>
      </c>
      <c r="O37" s="1">
        <v>0</v>
      </c>
      <c r="P37" s="1">
        <v>0.25495940446853599</v>
      </c>
      <c r="Q37" s="1">
        <v>9.6428636714695801E-2</v>
      </c>
      <c r="R37" s="1" t="s">
        <v>23</v>
      </c>
    </row>
    <row r="38" spans="1:18" x14ac:dyDescent="0.2">
      <c r="A38" s="1">
        <v>2027</v>
      </c>
      <c r="B38" s="1" t="s">
        <v>53</v>
      </c>
      <c r="C38" s="1">
        <v>2028</v>
      </c>
      <c r="D38" s="1">
        <v>0.116666666666666</v>
      </c>
      <c r="E38" s="1">
        <v>0.21833333333333299</v>
      </c>
      <c r="F38" s="1">
        <v>3.8486411795019999E-3</v>
      </c>
      <c r="G38" s="1">
        <v>0.93333333333333302</v>
      </c>
      <c r="H38" s="1">
        <v>0.946888888888889</v>
      </c>
      <c r="I38" s="1">
        <v>0.49905437352245802</v>
      </c>
      <c r="J38" s="1">
        <v>0.49267354539349101</v>
      </c>
      <c r="K38" s="1">
        <v>0.487703168385137</v>
      </c>
      <c r="L38" s="1">
        <v>0.99255319148936105</v>
      </c>
      <c r="M38" s="1">
        <v>4.0796164112786401E-2</v>
      </c>
      <c r="N38" s="1">
        <v>2.1784712767435401E-2</v>
      </c>
      <c r="O38" s="1">
        <v>1.1664148795211399E-2</v>
      </c>
      <c r="P38" s="1">
        <v>5.0202620526154797E-2</v>
      </c>
      <c r="Q38" s="1">
        <v>4.5108158985310398E-2</v>
      </c>
      <c r="R38" s="1" t="s">
        <v>23</v>
      </c>
    </row>
    <row r="39" spans="1:18" x14ac:dyDescent="0.2">
      <c r="A39" s="1">
        <v>2027</v>
      </c>
      <c r="B39" s="1" t="s">
        <v>54</v>
      </c>
      <c r="C39" s="1">
        <v>2022</v>
      </c>
      <c r="D39" s="1">
        <v>0.172222222222222</v>
      </c>
      <c r="E39" s="1">
        <v>0.35966666666666602</v>
      </c>
      <c r="F39" s="1">
        <v>5.2294138818979201E-2</v>
      </c>
      <c r="G39" s="1">
        <v>0.93666666666666598</v>
      </c>
      <c r="H39" s="1">
        <v>0.95766766666666603</v>
      </c>
      <c r="I39" s="1">
        <v>0.53203309692671397</v>
      </c>
      <c r="J39" s="1">
        <v>0.65238416554206002</v>
      </c>
      <c r="K39" s="1">
        <v>0.54376056554479701</v>
      </c>
      <c r="L39" s="1">
        <v>0.99184397163120497</v>
      </c>
      <c r="M39" s="1">
        <v>6.8722069483353798E-2</v>
      </c>
      <c r="N39" s="1">
        <v>2.08538982292844E-2</v>
      </c>
      <c r="O39" s="1">
        <v>2.1448028118659999E-2</v>
      </c>
      <c r="P39" s="1">
        <v>5.8127190917730297E-2</v>
      </c>
      <c r="Q39" s="1">
        <v>4.12578578571988E-2</v>
      </c>
      <c r="R39" s="1" t="s">
        <v>23</v>
      </c>
    </row>
    <row r="40" spans="1:18" x14ac:dyDescent="0.2">
      <c r="A40" s="1">
        <v>2027</v>
      </c>
      <c r="B40" s="1" t="s">
        <v>4</v>
      </c>
      <c r="C40" s="1">
        <v>1</v>
      </c>
      <c r="D40" s="1">
        <v>0.2</v>
      </c>
      <c r="E40" s="1">
        <v>0.186</v>
      </c>
      <c r="F40" s="1">
        <v>2.0189594957863599E-2</v>
      </c>
      <c r="G40" s="1">
        <v>0.93799999999999994</v>
      </c>
      <c r="H40" s="1">
        <v>0.95537955555555498</v>
      </c>
      <c r="I40" s="1">
        <v>0.51453900709219802</v>
      </c>
      <c r="J40" s="1">
        <v>0.63749161636485496</v>
      </c>
      <c r="K40" s="1">
        <v>0.51427407477045495</v>
      </c>
      <c r="L40" s="1">
        <v>0.99574468085106305</v>
      </c>
      <c r="M40" s="1">
        <v>9.4847143185311303E-2</v>
      </c>
      <c r="N40" s="1">
        <v>4.9699165433917898E-2</v>
      </c>
      <c r="O40" s="1">
        <v>2.4860930075350701E-2</v>
      </c>
      <c r="P40" s="1">
        <v>0.12393227265269301</v>
      </c>
      <c r="Q40" s="1">
        <v>0.15275175442076899</v>
      </c>
      <c r="R40" s="1" t="s">
        <v>23</v>
      </c>
    </row>
    <row r="41" spans="1:18" x14ac:dyDescent="0.2">
      <c r="A41" s="1">
        <v>2027</v>
      </c>
      <c r="B41" s="1" t="s">
        <v>3</v>
      </c>
      <c r="C41" s="1">
        <v>1</v>
      </c>
      <c r="D41" s="1">
        <v>0.2</v>
      </c>
      <c r="E41" s="1">
        <v>0.18566666666666601</v>
      </c>
      <c r="F41" s="1">
        <v>1.9896256207042301E-2</v>
      </c>
      <c r="G41" s="1">
        <v>0.93799999999999994</v>
      </c>
      <c r="H41" s="1">
        <v>0.95568844444444401</v>
      </c>
      <c r="I41" s="1">
        <v>0.51453900709219802</v>
      </c>
      <c r="J41" s="1">
        <v>0.63749161636485496</v>
      </c>
      <c r="K41" s="1">
        <v>0.51427407477045495</v>
      </c>
      <c r="L41" s="1">
        <v>0.99574468085106305</v>
      </c>
      <c r="M41" s="1">
        <v>9.4937000736500701E-2</v>
      </c>
      <c r="N41" s="1">
        <v>5.1073352795827198E-2</v>
      </c>
      <c r="O41" s="1">
        <v>2.4940458726307398E-2</v>
      </c>
      <c r="P41" s="1">
        <v>0.122926978298819</v>
      </c>
      <c r="Q41" s="1">
        <v>0.15219167156282401</v>
      </c>
      <c r="R41" s="1" t="s">
        <v>23</v>
      </c>
    </row>
    <row r="42" spans="1:18" x14ac:dyDescent="0.2">
      <c r="A42" s="1">
        <v>2027</v>
      </c>
      <c r="B42" s="1" t="s">
        <v>2</v>
      </c>
      <c r="C42" s="1">
        <v>1</v>
      </c>
      <c r="D42" s="1">
        <v>0.194444444444444</v>
      </c>
      <c r="E42" s="1">
        <v>0.37266666666666598</v>
      </c>
      <c r="F42" s="1">
        <v>2.6471282434954502E-2</v>
      </c>
      <c r="G42" s="1">
        <v>0.93500000000000005</v>
      </c>
      <c r="H42" s="1">
        <v>0.959079666666666</v>
      </c>
      <c r="I42" s="1">
        <v>0.51554373522458596</v>
      </c>
      <c r="J42" s="1">
        <v>0.59157487900277395</v>
      </c>
      <c r="K42" s="1">
        <v>0.51665635258142595</v>
      </c>
      <c r="L42" s="1">
        <v>0.99219858156028296</v>
      </c>
      <c r="M42" s="1">
        <v>0.111717279409766</v>
      </c>
      <c r="N42" s="1">
        <v>6.4307250651438996E-2</v>
      </c>
      <c r="O42" s="1">
        <v>2.5184084083731E-2</v>
      </c>
      <c r="P42" s="1">
        <v>0.11440340156765701</v>
      </c>
      <c r="Q42" s="1">
        <v>0.12566575964062501</v>
      </c>
      <c r="R42" s="1" t="s">
        <v>23</v>
      </c>
    </row>
    <row r="43" spans="1:18" x14ac:dyDescent="0.2">
      <c r="A43" s="1">
        <v>2027</v>
      </c>
      <c r="B43" s="1" t="s">
        <v>1</v>
      </c>
      <c r="C43" s="1">
        <v>1</v>
      </c>
      <c r="D43" s="1">
        <v>0.26111111111111102</v>
      </c>
      <c r="E43" s="1">
        <v>0.11599999999999901</v>
      </c>
      <c r="F43" s="1">
        <v>1.49109797924637E-2</v>
      </c>
      <c r="G43" s="1">
        <v>0.94133333333333302</v>
      </c>
      <c r="H43" s="1">
        <v>0.95643644444444398</v>
      </c>
      <c r="I43" s="1">
        <v>0.52151300236406595</v>
      </c>
      <c r="J43" s="1">
        <v>0.80455153949129798</v>
      </c>
      <c r="K43" s="1">
        <v>0.52651515151515105</v>
      </c>
      <c r="L43" s="1">
        <v>0.99858156028368805</v>
      </c>
      <c r="M43" s="1">
        <v>9.5655139510344794E-2</v>
      </c>
      <c r="N43" s="1">
        <v>3.0946531531452499E-2</v>
      </c>
      <c r="O43" s="1">
        <v>1.47194889688899E-2</v>
      </c>
      <c r="P43" s="1">
        <v>0.13687452118384599</v>
      </c>
      <c r="Q43" s="1">
        <v>0.15571167735299399</v>
      </c>
      <c r="R43" s="1" t="s">
        <v>23</v>
      </c>
    </row>
    <row r="44" spans="1:18" x14ac:dyDescent="0.2">
      <c r="A44" s="1">
        <v>2028</v>
      </c>
      <c r="B44" s="1" t="s">
        <v>52</v>
      </c>
      <c r="C44" s="1">
        <v>2058</v>
      </c>
      <c r="D44" s="1">
        <v>0.22222222222222199</v>
      </c>
      <c r="E44" s="1">
        <v>0.29399999999999998</v>
      </c>
      <c r="F44" s="1">
        <v>2.8038030490279201E-2</v>
      </c>
      <c r="G44" s="1">
        <v>0.94033333333333302</v>
      </c>
      <c r="H44" s="1">
        <v>0.96412544444444404</v>
      </c>
      <c r="I44" s="1">
        <v>0.53918439716312005</v>
      </c>
      <c r="J44" s="1">
        <v>0.73085226151649796</v>
      </c>
      <c r="K44" s="1">
        <v>0.55631531852346305</v>
      </c>
      <c r="L44" s="1">
        <v>0.99503546099290696</v>
      </c>
      <c r="M44" s="1">
        <v>8.4273886336530907E-2</v>
      </c>
      <c r="N44" s="1">
        <v>1.55331037264356E-2</v>
      </c>
      <c r="O44" s="1">
        <v>1.17146549746394E-2</v>
      </c>
      <c r="P44" s="1">
        <v>3.0223313641423898E-2</v>
      </c>
      <c r="Q44" s="1">
        <v>4.2109143137401599E-2</v>
      </c>
      <c r="R44" s="1" t="s">
        <v>23</v>
      </c>
    </row>
    <row r="45" spans="1:18" x14ac:dyDescent="0.2">
      <c r="A45" s="1">
        <v>2028</v>
      </c>
      <c r="B45" s="1" t="s">
        <v>53</v>
      </c>
      <c r="C45" s="1">
        <v>2027</v>
      </c>
      <c r="D45" s="1">
        <v>0.22222222222222199</v>
      </c>
      <c r="E45" s="1">
        <v>0.164333333333333</v>
      </c>
      <c r="F45" s="1">
        <v>3.1741049140691702E-2</v>
      </c>
      <c r="G45" s="1">
        <v>0.93833333333333302</v>
      </c>
      <c r="H45" s="1">
        <v>0.95166555555555499</v>
      </c>
      <c r="I45" s="1">
        <v>0.51991725768321495</v>
      </c>
      <c r="J45" s="1">
        <v>0.66160744257421</v>
      </c>
      <c r="K45" s="1">
        <v>0.52384996898590297</v>
      </c>
      <c r="L45" s="1">
        <v>0.99539007092198495</v>
      </c>
      <c r="M45" s="1">
        <v>6.6746676366569196E-2</v>
      </c>
      <c r="N45" s="1">
        <v>3.3006860415399401E-2</v>
      </c>
      <c r="O45" s="1">
        <v>1.5055042277607599E-2</v>
      </c>
      <c r="P45" s="1">
        <v>0</v>
      </c>
      <c r="Q45" s="1">
        <v>5.0326906901645201E-2</v>
      </c>
      <c r="R45" s="1" t="s">
        <v>23</v>
      </c>
    </row>
    <row r="46" spans="1:18" x14ac:dyDescent="0.2">
      <c r="A46" s="1">
        <v>2028</v>
      </c>
      <c r="B46" s="1" t="s">
        <v>54</v>
      </c>
      <c r="C46" s="1">
        <v>2045</v>
      </c>
      <c r="D46" s="1">
        <v>0.172222222222222</v>
      </c>
      <c r="E46" s="1">
        <v>0.252</v>
      </c>
      <c r="F46" s="1">
        <v>3.9983682334423003E-2</v>
      </c>
      <c r="G46" s="1">
        <v>0.93600000000000005</v>
      </c>
      <c r="H46" s="1">
        <v>0.94456755555555505</v>
      </c>
      <c r="I46" s="1">
        <v>0.54208037825059097</v>
      </c>
      <c r="J46" s="1">
        <v>0.65719289982632201</v>
      </c>
      <c r="K46" s="1">
        <v>0.55859498330937196</v>
      </c>
      <c r="L46" s="1">
        <v>0.98971631205673705</v>
      </c>
      <c r="M46" s="1">
        <v>8.3235271482004006E-2</v>
      </c>
      <c r="N46" s="1">
        <v>2.9180417872137401E-2</v>
      </c>
      <c r="O46" s="1">
        <v>5.4114359948370098E-2</v>
      </c>
      <c r="P46" s="1">
        <v>0.210275769233703</v>
      </c>
      <c r="Q46" s="1">
        <v>5.6107710120041003E-2</v>
      </c>
      <c r="R46" s="1" t="s">
        <v>23</v>
      </c>
    </row>
    <row r="47" spans="1:18" x14ac:dyDescent="0.2">
      <c r="A47" s="1">
        <v>2028</v>
      </c>
      <c r="B47" s="1" t="s">
        <v>4</v>
      </c>
      <c r="C47" s="1">
        <v>1</v>
      </c>
      <c r="D47" s="1">
        <v>0.21666666666666601</v>
      </c>
      <c r="E47" s="1">
        <v>0.18833333333333299</v>
      </c>
      <c r="F47" s="1">
        <v>6.07149093423794E-2</v>
      </c>
      <c r="G47" s="1">
        <v>0.93799999999999994</v>
      </c>
      <c r="H47" s="1">
        <v>0.95126222222222201</v>
      </c>
      <c r="I47" s="1">
        <v>0.530141843971631</v>
      </c>
      <c r="J47" s="1">
        <v>0.67171717171717105</v>
      </c>
      <c r="K47" s="1">
        <v>0.54108068097705397</v>
      </c>
      <c r="L47" s="1">
        <v>0.99361702127659501</v>
      </c>
      <c r="M47" s="1">
        <v>0.100011909366807</v>
      </c>
      <c r="N47" s="1">
        <v>5.6291373009031302E-2</v>
      </c>
      <c r="O47" s="1">
        <v>2.88405170100389E-2</v>
      </c>
      <c r="P47" s="1">
        <v>9.1344182863333803E-2</v>
      </c>
      <c r="Q47" s="1">
        <v>0.183619094082314</v>
      </c>
      <c r="R47" s="1" t="s">
        <v>23</v>
      </c>
    </row>
    <row r="48" spans="1:18" x14ac:dyDescent="0.2">
      <c r="A48" s="1">
        <v>2028</v>
      </c>
      <c r="B48" s="1" t="s">
        <v>3</v>
      </c>
      <c r="C48" s="1">
        <v>1</v>
      </c>
      <c r="D48" s="1">
        <v>0.22222222222222199</v>
      </c>
      <c r="E48" s="1">
        <v>0.19066666666666601</v>
      </c>
      <c r="F48" s="1">
        <v>6.27026636651421E-2</v>
      </c>
      <c r="G48" s="1">
        <v>0.93766666666666598</v>
      </c>
      <c r="H48" s="1">
        <v>0.951755666666666</v>
      </c>
      <c r="I48" s="1">
        <v>0.52996453900709195</v>
      </c>
      <c r="J48" s="1">
        <v>0.66525603276871703</v>
      </c>
      <c r="K48" s="1">
        <v>0.54072071644293496</v>
      </c>
      <c r="L48" s="1">
        <v>0.99326241134751703</v>
      </c>
      <c r="M48" s="1">
        <v>0.101498075162929</v>
      </c>
      <c r="N48" s="1">
        <v>5.6630399382588598E-2</v>
      </c>
      <c r="O48" s="1">
        <v>2.9271781222750998E-2</v>
      </c>
      <c r="P48" s="1">
        <v>9.3176268760224099E-2</v>
      </c>
      <c r="Q48" s="1">
        <v>0.184674821862194</v>
      </c>
      <c r="R48" s="1" t="s">
        <v>23</v>
      </c>
    </row>
    <row r="49" spans="1:18" x14ac:dyDescent="0.2">
      <c r="A49" s="1">
        <v>2028</v>
      </c>
      <c r="B49" s="1" t="s">
        <v>2</v>
      </c>
      <c r="C49" s="1">
        <v>1</v>
      </c>
      <c r="D49" s="1">
        <v>0.233333333333333</v>
      </c>
      <c r="E49" s="1">
        <v>0.38233333333333303</v>
      </c>
      <c r="F49" s="1">
        <v>7.5417793128665797E-2</v>
      </c>
      <c r="G49" s="1">
        <v>0.93633333333333302</v>
      </c>
      <c r="H49" s="1">
        <v>0.959822888888888</v>
      </c>
      <c r="I49" s="1">
        <v>0.53185579196217403</v>
      </c>
      <c r="J49" s="1">
        <v>0.64749477793689703</v>
      </c>
      <c r="K49" s="1">
        <v>0.54339391399071302</v>
      </c>
      <c r="L49" s="1">
        <v>0.99148936170212698</v>
      </c>
      <c r="M49" s="1">
        <v>0.120747313770157</v>
      </c>
      <c r="N49" s="1">
        <v>5.7954996152199199E-2</v>
      </c>
      <c r="O49" s="1">
        <v>2.87517644021879E-2</v>
      </c>
      <c r="P49" s="1">
        <v>0.149441475578975</v>
      </c>
      <c r="Q49" s="1">
        <v>0.13782566399049301</v>
      </c>
      <c r="R49" s="1" t="s">
        <v>23</v>
      </c>
    </row>
    <row r="50" spans="1:18" x14ac:dyDescent="0.2">
      <c r="A50" s="1">
        <v>2028</v>
      </c>
      <c r="B50" s="1" t="s">
        <v>1</v>
      </c>
      <c r="C50" s="1">
        <v>1</v>
      </c>
      <c r="D50" s="1">
        <v>0.25</v>
      </c>
      <c r="E50" s="1">
        <v>0.114</v>
      </c>
      <c r="F50" s="1">
        <v>4.3745174273730501E-2</v>
      </c>
      <c r="G50" s="1">
        <v>0.93899999999999995</v>
      </c>
      <c r="H50" s="1">
        <v>0.95578744444444397</v>
      </c>
      <c r="I50" s="1">
        <v>0.517671394799054</v>
      </c>
      <c r="J50" s="1">
        <v>0.67688469957208497</v>
      </c>
      <c r="K50" s="1">
        <v>0.51976528856507798</v>
      </c>
      <c r="L50" s="1">
        <v>0.99645390070922002</v>
      </c>
      <c r="M50" s="1">
        <v>9.2744212816395999E-2</v>
      </c>
      <c r="N50" s="1">
        <v>2.5031543192096498E-2</v>
      </c>
      <c r="O50" s="1">
        <v>1.6594883082946901E-2</v>
      </c>
      <c r="P50" s="1">
        <v>8.7873710014894593E-2</v>
      </c>
      <c r="Q50" s="1">
        <v>0.17123254062499901</v>
      </c>
      <c r="R50" s="1" t="s">
        <v>23</v>
      </c>
    </row>
    <row r="51" spans="1:18" x14ac:dyDescent="0.2">
      <c r="A51" s="1">
        <v>2039</v>
      </c>
      <c r="B51" s="1" t="s">
        <v>52</v>
      </c>
      <c r="C51" s="1">
        <v>42</v>
      </c>
      <c r="D51" s="1">
        <v>0.344444444444444</v>
      </c>
      <c r="E51" s="1">
        <v>0.163333333333333</v>
      </c>
      <c r="F51" s="1">
        <v>0</v>
      </c>
      <c r="G51" s="1">
        <v>0.94333333333333302</v>
      </c>
      <c r="H51" s="1">
        <v>0.96493155555555499</v>
      </c>
      <c r="I51" s="1">
        <v>0.54598108747044904</v>
      </c>
      <c r="J51" s="1">
        <v>0.82678091397849396</v>
      </c>
      <c r="K51" s="1">
        <v>0.56866804692891604</v>
      </c>
      <c r="L51" s="1">
        <v>0.99751773049645398</v>
      </c>
      <c r="M51" s="1">
        <v>0.11840716863258</v>
      </c>
      <c r="N51" s="1">
        <v>4.0370977587170002E-2</v>
      </c>
      <c r="O51" s="1">
        <v>6.1567836544579001E-3</v>
      </c>
      <c r="P51" s="1">
        <v>0.226503769556681</v>
      </c>
      <c r="Q51" s="1">
        <v>8.0166595307962094E-2</v>
      </c>
      <c r="R51" s="1" t="s">
        <v>23</v>
      </c>
    </row>
    <row r="52" spans="1:18" x14ac:dyDescent="0.2">
      <c r="A52" s="1">
        <v>2039</v>
      </c>
      <c r="B52" s="1" t="s">
        <v>53</v>
      </c>
      <c r="C52" s="1">
        <v>2032</v>
      </c>
      <c r="D52" s="1">
        <v>0.194444444444444</v>
      </c>
      <c r="E52" s="1">
        <v>0.16500000000000001</v>
      </c>
      <c r="F52" s="1">
        <v>3.8368932902812902E-2</v>
      </c>
      <c r="G52" s="1">
        <v>0.93400000000000005</v>
      </c>
      <c r="H52" s="1">
        <v>0.94778388888888798</v>
      </c>
      <c r="I52" s="1">
        <v>0.51501182033096904</v>
      </c>
      <c r="J52" s="1">
        <v>0.58023079514824705</v>
      </c>
      <c r="K52" s="1">
        <v>0.51591451408900602</v>
      </c>
      <c r="L52" s="1">
        <v>0.99113475177304899</v>
      </c>
      <c r="M52" s="1">
        <v>5.7429902410755497E-2</v>
      </c>
      <c r="N52" s="1">
        <v>4.3614905249948301E-2</v>
      </c>
      <c r="O52" s="1">
        <v>2.0885348216526999E-2</v>
      </c>
      <c r="P52" s="1">
        <v>0.11995514233907</v>
      </c>
      <c r="Q52" s="1">
        <v>5.0672049008113597E-2</v>
      </c>
      <c r="R52" s="1" t="s">
        <v>23</v>
      </c>
    </row>
    <row r="53" spans="1:18" x14ac:dyDescent="0.2">
      <c r="A53" s="1">
        <v>2039</v>
      </c>
      <c r="B53" s="1" t="s">
        <v>54</v>
      </c>
      <c r="C53" s="1">
        <v>2027</v>
      </c>
      <c r="D53" s="1">
        <v>0.211111111111111</v>
      </c>
      <c r="E53" s="1">
        <v>0.31033333333333302</v>
      </c>
      <c r="F53" s="1">
        <v>8.3960145711898804E-2</v>
      </c>
      <c r="G53" s="1">
        <v>0.93566666666666598</v>
      </c>
      <c r="H53" s="1">
        <v>0.94856155555555499</v>
      </c>
      <c r="I53" s="1">
        <v>0.53930260047281298</v>
      </c>
      <c r="J53" s="1">
        <v>0.65002820078962198</v>
      </c>
      <c r="K53" s="1">
        <v>0.55440115440115401</v>
      </c>
      <c r="L53" s="1">
        <v>0.98971631205673705</v>
      </c>
      <c r="M53" s="1">
        <v>9.2975486276878197E-2</v>
      </c>
      <c r="N53" s="1">
        <v>4.2966387519198901E-2</v>
      </c>
      <c r="O53" s="1">
        <v>5.28196139882008E-2</v>
      </c>
      <c r="P53" s="1">
        <v>0</v>
      </c>
      <c r="Q53" s="1">
        <v>5.0117479927382698E-2</v>
      </c>
      <c r="R53" s="1" t="s">
        <v>23</v>
      </c>
    </row>
    <row r="54" spans="1:18" x14ac:dyDescent="0.2">
      <c r="A54" s="1">
        <v>2039</v>
      </c>
      <c r="B54" s="1" t="s">
        <v>4</v>
      </c>
      <c r="C54" s="1">
        <v>1</v>
      </c>
      <c r="D54" s="1">
        <v>0.211111111111111</v>
      </c>
      <c r="E54" s="1">
        <v>0.187</v>
      </c>
      <c r="F54" s="1">
        <v>2.96403699858921E-2</v>
      </c>
      <c r="G54" s="1">
        <v>0.94199999999999995</v>
      </c>
      <c r="H54" s="1">
        <v>0.95314344444444399</v>
      </c>
      <c r="I54" s="1">
        <v>0.52706855791962104</v>
      </c>
      <c r="J54" s="1">
        <v>0.82867668165725705</v>
      </c>
      <c r="K54" s="1">
        <v>0.53656189295822598</v>
      </c>
      <c r="L54" s="1">
        <v>0.99858156028368805</v>
      </c>
      <c r="M54" s="1">
        <v>8.4958428803147801E-2</v>
      </c>
      <c r="N54" s="1">
        <v>8.5731830010775806E-2</v>
      </c>
      <c r="O54" s="1">
        <v>1.6514869944599601E-2</v>
      </c>
      <c r="P54" s="1">
        <v>0.113163302577677</v>
      </c>
      <c r="Q54" s="1">
        <v>0.15389773834970499</v>
      </c>
      <c r="R54" s="1" t="s">
        <v>23</v>
      </c>
    </row>
    <row r="55" spans="1:18" x14ac:dyDescent="0.2">
      <c r="A55" s="1">
        <v>2039</v>
      </c>
      <c r="B55" s="1" t="s">
        <v>3</v>
      </c>
      <c r="C55" s="1">
        <v>1</v>
      </c>
      <c r="D55" s="1">
        <v>0.211111111111111</v>
      </c>
      <c r="E55" s="1">
        <v>0.18766666666666601</v>
      </c>
      <c r="F55" s="1">
        <v>3.0061596938873999E-2</v>
      </c>
      <c r="G55" s="1">
        <v>0.94199999999999995</v>
      </c>
      <c r="H55" s="1">
        <v>0.95367900000000005</v>
      </c>
      <c r="I55" s="1">
        <v>0.52706855791962104</v>
      </c>
      <c r="J55" s="1">
        <v>0.82867668165725705</v>
      </c>
      <c r="K55" s="1">
        <v>0.53656189295822598</v>
      </c>
      <c r="L55" s="1">
        <v>0.99858156028368805</v>
      </c>
      <c r="M55" s="1">
        <v>8.5320060175558696E-2</v>
      </c>
      <c r="N55" s="1">
        <v>8.4964285209302701E-2</v>
      </c>
      <c r="O55" s="1">
        <v>1.6823596634474101E-2</v>
      </c>
      <c r="P55" s="1">
        <v>0.11402968089547499</v>
      </c>
      <c r="Q55" s="1">
        <v>0.15374096142687901</v>
      </c>
      <c r="R55" s="1" t="s">
        <v>23</v>
      </c>
    </row>
    <row r="56" spans="1:18" x14ac:dyDescent="0.2">
      <c r="A56" s="1">
        <v>2039</v>
      </c>
      <c r="B56" s="1" t="s">
        <v>2</v>
      </c>
      <c r="C56" s="1">
        <v>1</v>
      </c>
      <c r="D56" s="1">
        <v>0.22222222222222199</v>
      </c>
      <c r="E56" s="1">
        <v>0.35799999999999998</v>
      </c>
      <c r="F56" s="1">
        <v>3.8013414340161297E-2</v>
      </c>
      <c r="G56" s="1">
        <v>0.93833333333333302</v>
      </c>
      <c r="H56" s="1">
        <v>0.96044233333333295</v>
      </c>
      <c r="I56" s="1">
        <v>0.50171394799054303</v>
      </c>
      <c r="J56" s="1">
        <v>0.54152546417832004</v>
      </c>
      <c r="K56" s="1">
        <v>0.48943498391490198</v>
      </c>
      <c r="L56" s="1">
        <v>0.99787234042553197</v>
      </c>
      <c r="M56" s="1">
        <v>7.0268396371319E-2</v>
      </c>
      <c r="N56" s="1">
        <v>6.1210156922445899E-2</v>
      </c>
      <c r="O56" s="1">
        <v>1.6198736597686399E-2</v>
      </c>
      <c r="P56" s="1">
        <v>7.7642128262286794E-2</v>
      </c>
      <c r="Q56" s="1">
        <v>8.6772073915560605E-2</v>
      </c>
      <c r="R56" s="1" t="s">
        <v>23</v>
      </c>
    </row>
    <row r="57" spans="1:18" x14ac:dyDescent="0.2">
      <c r="A57" s="1">
        <v>2039</v>
      </c>
      <c r="B57" s="1" t="s">
        <v>1</v>
      </c>
      <c r="C57" s="1">
        <v>1</v>
      </c>
      <c r="D57" s="1">
        <v>0.29444444444444401</v>
      </c>
      <c r="E57" s="1">
        <v>0.109666666666666</v>
      </c>
      <c r="F57" s="1">
        <v>1.8273187011417402E-2</v>
      </c>
      <c r="G57" s="1">
        <v>0.94</v>
      </c>
      <c r="H57" s="1">
        <v>0.95622399999999996</v>
      </c>
      <c r="I57" s="1">
        <v>0.51300236406619304</v>
      </c>
      <c r="J57" s="1">
        <v>0.720735785953177</v>
      </c>
      <c r="K57" s="1">
        <v>0.51082525591086103</v>
      </c>
      <c r="L57" s="1">
        <v>0.99822695035460995</v>
      </c>
      <c r="M57" s="1">
        <v>7.9941832624563794E-2</v>
      </c>
      <c r="N57" s="1">
        <v>5.3412755087760402E-2</v>
      </c>
      <c r="O57" s="1">
        <v>1.0017627995559801E-2</v>
      </c>
      <c r="P57" s="1">
        <v>0.117033685327275</v>
      </c>
      <c r="Q57" s="1">
        <v>0.13994311161591999</v>
      </c>
      <c r="R57" s="1" t="s">
        <v>23</v>
      </c>
    </row>
    <row r="58" spans="1:18" x14ac:dyDescent="0.2">
      <c r="A58" s="1">
        <v>2047</v>
      </c>
      <c r="B58" s="1" t="s">
        <v>52</v>
      </c>
      <c r="C58" s="1">
        <v>2031</v>
      </c>
      <c r="D58" s="1">
        <v>0.29444444444444401</v>
      </c>
      <c r="E58" s="1">
        <v>0.15766666666666601</v>
      </c>
      <c r="F58" s="1">
        <v>0</v>
      </c>
      <c r="G58" s="1">
        <v>0.93733333333333302</v>
      </c>
      <c r="H58" s="1">
        <v>0.95943655555555496</v>
      </c>
      <c r="I58" s="1">
        <v>0.498581560283687</v>
      </c>
      <c r="J58" s="1">
        <v>0.46991978609625601</v>
      </c>
      <c r="K58" s="1">
        <v>0.48382656572608401</v>
      </c>
      <c r="L58" s="1">
        <v>0.99716312056737599</v>
      </c>
      <c r="M58" s="1">
        <v>3.4440153951032199E-2</v>
      </c>
      <c r="N58" s="1">
        <v>2.8270564145512E-2</v>
      </c>
      <c r="O58" s="1">
        <v>2.9416178456610998E-3</v>
      </c>
      <c r="P58" s="1">
        <v>2.39336242278416E-2</v>
      </c>
      <c r="Q58" s="1">
        <v>2.31963387311876E-2</v>
      </c>
      <c r="R58" s="1" t="s">
        <v>23</v>
      </c>
    </row>
    <row r="59" spans="1:18" x14ac:dyDescent="0.2">
      <c r="A59" s="1">
        <v>2047</v>
      </c>
      <c r="B59" s="1" t="s">
        <v>53</v>
      </c>
      <c r="C59" s="1">
        <v>2034</v>
      </c>
      <c r="D59" s="1">
        <v>0.15</v>
      </c>
      <c r="E59" s="1">
        <v>0.24566666666666601</v>
      </c>
      <c r="F59" s="1">
        <v>9.6556972712278002E-3</v>
      </c>
      <c r="G59" s="1">
        <v>0.93566666666666598</v>
      </c>
      <c r="H59" s="1">
        <v>0.95447411111111102</v>
      </c>
      <c r="I59" s="1">
        <v>0.49769503546099197</v>
      </c>
      <c r="J59" s="1">
        <v>0.46986943421493099</v>
      </c>
      <c r="K59" s="1">
        <v>0.483382125021525</v>
      </c>
      <c r="L59" s="1">
        <v>0.99539007092198495</v>
      </c>
      <c r="M59" s="1">
        <v>3.0629252578364598E-2</v>
      </c>
      <c r="N59" s="1">
        <v>3.4453691112705402E-2</v>
      </c>
      <c r="O59" s="1">
        <v>1.31986423188613E-2</v>
      </c>
      <c r="P59" s="1">
        <v>2.6682858898614801E-2</v>
      </c>
      <c r="Q59" s="1">
        <v>3.9221665500477502E-2</v>
      </c>
      <c r="R59" s="1" t="s">
        <v>23</v>
      </c>
    </row>
    <row r="60" spans="1:18" x14ac:dyDescent="0.2">
      <c r="A60" s="1">
        <v>2047</v>
      </c>
      <c r="B60" s="1" t="s">
        <v>54</v>
      </c>
      <c r="C60" s="1">
        <v>2022</v>
      </c>
      <c r="D60" s="1">
        <v>0.11111111111111099</v>
      </c>
      <c r="E60" s="1">
        <v>0.33933333333333299</v>
      </c>
      <c r="F60" s="1">
        <v>4.8956699669361101E-2</v>
      </c>
      <c r="G60" s="1">
        <v>0.93700000000000006</v>
      </c>
      <c r="H60" s="1">
        <v>0.94957211111111095</v>
      </c>
      <c r="I60" s="1">
        <v>0.52960992907801396</v>
      </c>
      <c r="J60" s="1">
        <v>0.65350675613567399</v>
      </c>
      <c r="K60" s="1">
        <v>0.54000832365890505</v>
      </c>
      <c r="L60" s="1">
        <v>0.99255319148936105</v>
      </c>
      <c r="M60" s="1">
        <v>6.1153851278100302E-2</v>
      </c>
      <c r="N60" s="1">
        <v>2.9658594246332801E-2</v>
      </c>
      <c r="O60" s="1">
        <v>1.81693686172366E-2</v>
      </c>
      <c r="P60" s="1">
        <v>6.6881470382213495E-2</v>
      </c>
      <c r="Q60" s="1">
        <v>3.4393230344401497E-2</v>
      </c>
      <c r="R60" s="1" t="s">
        <v>23</v>
      </c>
    </row>
    <row r="61" spans="1:18" x14ac:dyDescent="0.2">
      <c r="A61" s="1">
        <v>2047</v>
      </c>
      <c r="B61" s="1" t="s">
        <v>4</v>
      </c>
      <c r="C61" s="1">
        <v>1</v>
      </c>
      <c r="D61" s="1">
        <v>0.18333333333333299</v>
      </c>
      <c r="E61" s="1">
        <v>0.19666666666666599</v>
      </c>
      <c r="F61" s="1">
        <v>5.2783220043070699E-2</v>
      </c>
      <c r="G61" s="1">
        <v>0.93166666666666598</v>
      </c>
      <c r="H61" s="1">
        <v>0.95251655555555503</v>
      </c>
      <c r="I61" s="1">
        <v>0.52677304964538996</v>
      </c>
      <c r="J61" s="1">
        <v>0.59398405244849495</v>
      </c>
      <c r="K61" s="1">
        <v>0.53464052683232399</v>
      </c>
      <c r="L61" s="1">
        <v>0.98687943262411304</v>
      </c>
      <c r="M61" s="1">
        <v>0.106480252310532</v>
      </c>
      <c r="N61" s="1">
        <v>6.0118925710382798E-2</v>
      </c>
      <c r="O61" s="1">
        <v>3.0123508656696999E-2</v>
      </c>
      <c r="P61" s="1">
        <v>0.124105060578537</v>
      </c>
      <c r="Q61" s="1">
        <v>0.166206382013907</v>
      </c>
      <c r="R61" s="1" t="s">
        <v>23</v>
      </c>
    </row>
    <row r="62" spans="1:18" x14ac:dyDescent="0.2">
      <c r="A62" s="1">
        <v>2047</v>
      </c>
      <c r="B62" s="1" t="s">
        <v>3</v>
      </c>
      <c r="C62" s="1">
        <v>1</v>
      </c>
      <c r="D62" s="1">
        <v>0.18333333333333299</v>
      </c>
      <c r="E62" s="1">
        <v>0.198333333333333</v>
      </c>
      <c r="F62" s="1">
        <v>5.3329270599881899E-2</v>
      </c>
      <c r="G62" s="1">
        <v>0.93166666666666598</v>
      </c>
      <c r="H62" s="1">
        <v>0.95245422222222198</v>
      </c>
      <c r="I62" s="1">
        <v>0.52677304964538996</v>
      </c>
      <c r="J62" s="1">
        <v>0.59398405244849495</v>
      </c>
      <c r="K62" s="1">
        <v>0.53464052683232399</v>
      </c>
      <c r="L62" s="1">
        <v>0.98687943262411304</v>
      </c>
      <c r="M62" s="1">
        <v>0.107648593545595</v>
      </c>
      <c r="N62" s="1">
        <v>6.03712212589404E-2</v>
      </c>
      <c r="O62" s="1">
        <v>3.05051613516421E-2</v>
      </c>
      <c r="P62" s="1">
        <v>0.12542152088643899</v>
      </c>
      <c r="Q62" s="1">
        <v>0.16710652085104599</v>
      </c>
      <c r="R62" s="1" t="s">
        <v>23</v>
      </c>
    </row>
    <row r="63" spans="1:18" x14ac:dyDescent="0.2">
      <c r="A63" s="1">
        <v>2047</v>
      </c>
      <c r="B63" s="1" t="s">
        <v>2</v>
      </c>
      <c r="C63" s="1">
        <v>1</v>
      </c>
      <c r="D63" s="1">
        <v>0.188888888888888</v>
      </c>
      <c r="E63" s="1">
        <v>0.37966666666666599</v>
      </c>
      <c r="F63" s="1">
        <v>6.4253782619062005E-2</v>
      </c>
      <c r="G63" s="1">
        <v>0.93333333333333302</v>
      </c>
      <c r="H63" s="1">
        <v>0.95752644444444401</v>
      </c>
      <c r="I63" s="1">
        <v>0.53026004728132303</v>
      </c>
      <c r="J63" s="1">
        <v>0.61303759088634402</v>
      </c>
      <c r="K63" s="1">
        <v>0.54020310761392998</v>
      </c>
      <c r="L63" s="1">
        <v>0.98829787234042499</v>
      </c>
      <c r="M63" s="1">
        <v>0.114229652807084</v>
      </c>
      <c r="N63" s="1">
        <v>6.1354710708913303E-2</v>
      </c>
      <c r="O63" s="1">
        <v>2.6369888869299501E-2</v>
      </c>
      <c r="P63" s="1">
        <v>0.115643733455529</v>
      </c>
      <c r="Q63" s="1">
        <v>0.13097284484584501</v>
      </c>
      <c r="R63" s="1" t="s">
        <v>23</v>
      </c>
    </row>
    <row r="64" spans="1:18" x14ac:dyDescent="0.2">
      <c r="A64" s="1">
        <v>2047</v>
      </c>
      <c r="B64" s="1" t="s">
        <v>1</v>
      </c>
      <c r="C64" s="1">
        <v>1</v>
      </c>
      <c r="D64" s="1">
        <v>0.26111111111111102</v>
      </c>
      <c r="E64" s="1">
        <v>0.11700000000000001</v>
      </c>
      <c r="F64" s="1">
        <v>4.0623923323675898E-2</v>
      </c>
      <c r="G64" s="1">
        <v>0.93700000000000006</v>
      </c>
      <c r="H64" s="1">
        <v>0.95554677777777697</v>
      </c>
      <c r="I64" s="1">
        <v>0.53741134751773001</v>
      </c>
      <c r="J64" s="1">
        <v>0.66444548359441902</v>
      </c>
      <c r="K64" s="1">
        <v>0.552146497856701</v>
      </c>
      <c r="L64" s="1">
        <v>0.99148936170212698</v>
      </c>
      <c r="M64" s="1">
        <v>0.118997193295029</v>
      </c>
      <c r="N64" s="1">
        <v>5.7384696763701303E-2</v>
      </c>
      <c r="O64" s="1">
        <v>1.8975807801171099E-2</v>
      </c>
      <c r="P64" s="1">
        <v>0.14111079071734201</v>
      </c>
      <c r="Q64" s="1">
        <v>0.18797720090793399</v>
      </c>
      <c r="R64" s="1" t="s">
        <v>23</v>
      </c>
    </row>
    <row r="65" spans="1:18" x14ac:dyDescent="0.2">
      <c r="A65" s="1">
        <v>2060</v>
      </c>
      <c r="B65" s="1" t="s">
        <v>52</v>
      </c>
      <c r="C65" s="1">
        <v>2020</v>
      </c>
      <c r="D65" s="1">
        <v>0.37777777777777699</v>
      </c>
      <c r="E65" s="1">
        <v>0.108666666666666</v>
      </c>
      <c r="F65" s="1">
        <v>5.6981563102450001E-4</v>
      </c>
      <c r="G65" s="1">
        <v>0.94366666666666599</v>
      </c>
      <c r="H65" s="1">
        <v>0.96135033333333297</v>
      </c>
      <c r="I65" s="1">
        <v>0.54615839243498798</v>
      </c>
      <c r="J65" s="1">
        <v>0.84218866381387703</v>
      </c>
      <c r="K65" s="1">
        <v>0.56916733727569202</v>
      </c>
      <c r="L65" s="1">
        <v>0.99787234042553197</v>
      </c>
      <c r="M65" s="1">
        <v>0.103882524909244</v>
      </c>
      <c r="N65" s="1">
        <v>1.8753741764359899E-2</v>
      </c>
      <c r="O65" s="1">
        <v>1.3097445997926E-3</v>
      </c>
      <c r="P65" s="1">
        <v>0.19153704742590499</v>
      </c>
      <c r="Q65" s="1">
        <v>8.8979466532408E-2</v>
      </c>
      <c r="R65" s="1" t="s">
        <v>23</v>
      </c>
    </row>
    <row r="66" spans="1:18" x14ac:dyDescent="0.2">
      <c r="A66" s="1">
        <v>2060</v>
      </c>
      <c r="B66" s="1" t="s">
        <v>53</v>
      </c>
      <c r="C66" s="1">
        <v>2029</v>
      </c>
      <c r="D66" s="1">
        <v>0.23888888888888801</v>
      </c>
      <c r="E66" s="1">
        <v>0.196333333333333</v>
      </c>
      <c r="F66" s="1">
        <v>4.2306906543671998E-3</v>
      </c>
      <c r="G66" s="1">
        <v>0.93766666666666598</v>
      </c>
      <c r="H66" s="1">
        <v>0.95373988888888805</v>
      </c>
      <c r="I66" s="1">
        <v>0.50395981087470398</v>
      </c>
      <c r="J66" s="1">
        <v>0.56113324614495497</v>
      </c>
      <c r="K66" s="1">
        <v>0.49437549064053798</v>
      </c>
      <c r="L66" s="1">
        <v>0.99680851063829801</v>
      </c>
      <c r="M66" s="1">
        <v>2.8402570622145299E-2</v>
      </c>
      <c r="N66" s="1">
        <v>2.0110858617246902E-2</v>
      </c>
      <c r="O66" s="1">
        <v>9.4015217651354007E-3</v>
      </c>
      <c r="P66" s="1">
        <v>3.2711070729419499E-2</v>
      </c>
      <c r="Q66" s="1">
        <v>3.3845662758511003E-2</v>
      </c>
      <c r="R66" s="1" t="s">
        <v>23</v>
      </c>
    </row>
    <row r="67" spans="1:18" x14ac:dyDescent="0.2">
      <c r="A67" s="1">
        <v>2060</v>
      </c>
      <c r="B67" s="1" t="s">
        <v>54</v>
      </c>
      <c r="C67" s="1">
        <v>2023</v>
      </c>
      <c r="D67" s="1">
        <v>0.1</v>
      </c>
      <c r="E67" s="1">
        <v>0.23833333333333301</v>
      </c>
      <c r="F67" s="1">
        <v>3.2991487532853997E-2</v>
      </c>
      <c r="G67" s="1">
        <v>0.92833333333333301</v>
      </c>
      <c r="H67" s="1">
        <v>0.93822177777777704</v>
      </c>
      <c r="I67" s="1">
        <v>0.498995271867612</v>
      </c>
      <c r="J67" s="1">
        <v>0.49558361260488898</v>
      </c>
      <c r="K67" s="1">
        <v>0.490537021371379</v>
      </c>
      <c r="L67" s="1">
        <v>0.98687943262411304</v>
      </c>
      <c r="M67" s="1">
        <v>7.0341410891463299E-2</v>
      </c>
      <c r="N67" s="1">
        <v>1.9504419747843501E-2</v>
      </c>
      <c r="O67" s="1">
        <v>4.7992265058888303E-2</v>
      </c>
      <c r="P67" s="1">
        <v>2.0539041608571999E-2</v>
      </c>
      <c r="Q67" s="1">
        <v>5.0741158097222197E-2</v>
      </c>
      <c r="R67" s="1" t="s">
        <v>23</v>
      </c>
    </row>
    <row r="68" spans="1:18" x14ac:dyDescent="0.2">
      <c r="A68" s="1">
        <v>2060</v>
      </c>
      <c r="B68" s="1" t="s">
        <v>4</v>
      </c>
      <c r="C68" s="1">
        <v>1</v>
      </c>
      <c r="D68" s="1">
        <v>0.227777777777777</v>
      </c>
      <c r="E68" s="1">
        <v>0.18666666666666601</v>
      </c>
      <c r="F68" s="1">
        <v>8.2842471841110099E-2</v>
      </c>
      <c r="G68" s="1">
        <v>0.93933333333333302</v>
      </c>
      <c r="H68" s="1">
        <v>0.95241711111111105</v>
      </c>
      <c r="I68" s="1">
        <v>0.554255319148936</v>
      </c>
      <c r="J68" s="1">
        <v>0.71174191167425205</v>
      </c>
      <c r="K68" s="1">
        <v>0.57799515235457</v>
      </c>
      <c r="L68" s="1">
        <v>0.99184397163120497</v>
      </c>
      <c r="M68" s="1">
        <v>0.14258975058182199</v>
      </c>
      <c r="N68" s="1">
        <v>6.1812917973730501E-2</v>
      </c>
      <c r="O68" s="1">
        <v>3.1905864561210202E-2</v>
      </c>
      <c r="P68" s="1">
        <v>0.209969265291233</v>
      </c>
      <c r="Q68" s="1">
        <v>0.24611677051050099</v>
      </c>
      <c r="R68" s="1" t="s">
        <v>23</v>
      </c>
    </row>
    <row r="69" spans="1:18" x14ac:dyDescent="0.2">
      <c r="A69" s="1">
        <v>2060</v>
      </c>
      <c r="B69" s="1" t="s">
        <v>3</v>
      </c>
      <c r="C69" s="1">
        <v>1</v>
      </c>
      <c r="D69" s="1">
        <v>0.227777777777777</v>
      </c>
      <c r="E69" s="1">
        <v>0.193</v>
      </c>
      <c r="F69" s="1">
        <v>8.2817149098742104E-2</v>
      </c>
      <c r="G69" s="1">
        <v>0.93833333333333302</v>
      </c>
      <c r="H69" s="1">
        <v>0.95189744444444402</v>
      </c>
      <c r="I69" s="1">
        <v>0.55372340425531896</v>
      </c>
      <c r="J69" s="1">
        <v>0.69648248085250397</v>
      </c>
      <c r="K69" s="1">
        <v>0.576488148154365</v>
      </c>
      <c r="L69" s="1">
        <v>0.99078014184397101</v>
      </c>
      <c r="M69" s="1">
        <v>0.142811821221871</v>
      </c>
      <c r="N69" s="1">
        <v>6.2060081237212801E-2</v>
      </c>
      <c r="O69" s="1">
        <v>3.2591414496927498E-2</v>
      </c>
      <c r="P69" s="1">
        <v>0.20970901270107201</v>
      </c>
      <c r="Q69" s="1">
        <v>0.24638721006536399</v>
      </c>
      <c r="R69" s="1" t="s">
        <v>23</v>
      </c>
    </row>
    <row r="70" spans="1:18" x14ac:dyDescent="0.2">
      <c r="A70" s="1">
        <v>2060</v>
      </c>
      <c r="B70" s="1" t="s">
        <v>2</v>
      </c>
      <c r="C70" s="1">
        <v>1</v>
      </c>
      <c r="D70" s="1">
        <v>0.22222222222222199</v>
      </c>
      <c r="E70" s="1">
        <v>0.37333333333333302</v>
      </c>
      <c r="F70" s="1">
        <v>6.5343424132209907E-2</v>
      </c>
      <c r="G70" s="1">
        <v>0.93633333333333302</v>
      </c>
      <c r="H70" s="1">
        <v>0.96111500000000005</v>
      </c>
      <c r="I70" s="1">
        <v>0.52665484633569704</v>
      </c>
      <c r="J70" s="1">
        <v>0.63818672059319104</v>
      </c>
      <c r="K70" s="1">
        <v>0.53514068687222605</v>
      </c>
      <c r="L70" s="1">
        <v>0.99219858156028296</v>
      </c>
      <c r="M70" s="1">
        <v>0.115357617439985</v>
      </c>
      <c r="N70" s="1">
        <v>5.9323022633374502E-2</v>
      </c>
      <c r="O70" s="1">
        <v>2.6149582997266399E-2</v>
      </c>
      <c r="P70" s="1">
        <v>0.15162202639587</v>
      </c>
      <c r="Q70" s="1">
        <v>0.13776824386616399</v>
      </c>
      <c r="R70" s="1" t="s">
        <v>23</v>
      </c>
    </row>
    <row r="71" spans="1:18" x14ac:dyDescent="0.2">
      <c r="A71" s="1">
        <v>2060</v>
      </c>
      <c r="B71" s="1" t="s">
        <v>1</v>
      </c>
      <c r="C71" s="1">
        <v>1</v>
      </c>
      <c r="D71" s="1">
        <v>0.28333333333333299</v>
      </c>
      <c r="E71" s="1">
        <v>0.10766666666666599</v>
      </c>
      <c r="F71" s="1">
        <v>6.5847136693575004E-2</v>
      </c>
      <c r="G71" s="1">
        <v>0.94199999999999995</v>
      </c>
      <c r="H71" s="1">
        <v>0.95602211111111102</v>
      </c>
      <c r="I71" s="1">
        <v>0.53486997635933797</v>
      </c>
      <c r="J71" s="1">
        <v>0.79697986577181201</v>
      </c>
      <c r="K71" s="1">
        <v>0.55000000000000004</v>
      </c>
      <c r="L71" s="1">
        <v>0.99751773049645398</v>
      </c>
      <c r="M71" s="1">
        <v>0.117058502992025</v>
      </c>
      <c r="N71" s="1">
        <v>2.00937698790901E-2</v>
      </c>
      <c r="O71" s="1">
        <v>1.6631686623765799E-2</v>
      </c>
      <c r="P71" s="1">
        <v>0.19093489314290099</v>
      </c>
      <c r="Q71" s="1">
        <v>0.191954162997656</v>
      </c>
      <c r="R71" s="1" t="s">
        <v>23</v>
      </c>
    </row>
  </sheetData>
  <autoFilter ref="A1:R71" xr:uid="{51BE8CBE-D1ED-4B54-8D54-C3E55DE67046}">
    <sortState xmlns:xlrd2="http://schemas.microsoft.com/office/spreadsheetml/2017/richdata2" ref="A2:R71">
      <sortCondition sortBy="cellColor" ref="B1:B71" dxfId="2"/>
    </sortState>
  </autoFilter>
  <sortState xmlns:xlrd2="http://schemas.microsoft.com/office/spreadsheetml/2017/richdata2" ref="A2:R27">
    <sortCondition ref="A2:A27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2866-C282-40DE-9656-3DD18186A366}">
  <dimension ref="A1:N111"/>
  <sheetViews>
    <sheetView workbookViewId="0">
      <pane ySplit="1" topLeftCell="A17" activePane="bottomLeft" state="frozen"/>
      <selection pane="bottomLeft" activeCell="J1" sqref="J1"/>
    </sheetView>
  </sheetViews>
  <sheetFormatPr defaultRowHeight="14.25" x14ac:dyDescent="0.2"/>
  <cols>
    <col min="2" max="2" width="34.875" customWidth="1"/>
    <col min="4" max="6" width="9" style="1"/>
    <col min="12" max="12" width="16.5" customWidth="1"/>
  </cols>
  <sheetData>
    <row r="1" spans="1:14" s="2" customFormat="1" x14ac:dyDescent="0.2">
      <c r="A1" s="2" t="s">
        <v>22</v>
      </c>
      <c r="B1" s="2" t="s">
        <v>21</v>
      </c>
      <c r="C1" s="2" t="s">
        <v>20</v>
      </c>
      <c r="D1" s="2" t="s">
        <v>17</v>
      </c>
      <c r="E1" s="4" t="s">
        <v>19</v>
      </c>
      <c r="F1" s="2" t="s">
        <v>18</v>
      </c>
      <c r="G1" s="2" t="b">
        <v>1</v>
      </c>
      <c r="H1" s="2" t="s">
        <v>15</v>
      </c>
      <c r="I1" s="2" t="s">
        <v>8</v>
      </c>
      <c r="J1" s="2" t="s">
        <v>16</v>
      </c>
      <c r="K1" s="2" t="s">
        <v>7</v>
      </c>
      <c r="L1" s="2" t="s">
        <v>6</v>
      </c>
    </row>
    <row r="2" spans="1:14" x14ac:dyDescent="0.2">
      <c r="A2">
        <v>2002</v>
      </c>
      <c r="B2" t="s">
        <v>52</v>
      </c>
      <c r="C2">
        <v>42</v>
      </c>
      <c r="D2">
        <v>0</v>
      </c>
      <c r="E2" s="1">
        <v>0.94233333333333302</v>
      </c>
      <c r="F2">
        <v>0.96098666666666599</v>
      </c>
      <c r="G2">
        <v>0.155002142742483</v>
      </c>
      <c r="H2">
        <v>2.33522913250554E-2</v>
      </c>
      <c r="I2">
        <v>3.1489659618172301E-2</v>
      </c>
      <c r="J2">
        <v>0.12398471434911</v>
      </c>
      <c r="K2">
        <v>8.3011376472732795E-2</v>
      </c>
      <c r="L2" t="s">
        <v>37</v>
      </c>
      <c r="M2">
        <f t="shared" ref="M2:M11" si="0">-D2+D40</f>
        <v>2.3054817691445299E-2</v>
      </c>
      <c r="N2">
        <f>-H2+H23</f>
        <v>1.7286675781684201E-2</v>
      </c>
    </row>
    <row r="3" spans="1:14" x14ac:dyDescent="0.2">
      <c r="A3">
        <v>2011</v>
      </c>
      <c r="B3" t="s">
        <v>52</v>
      </c>
      <c r="C3">
        <v>2027</v>
      </c>
      <c r="D3">
        <v>0</v>
      </c>
      <c r="E3">
        <v>0.93933333333333302</v>
      </c>
      <c r="F3">
        <v>0.95608111111111005</v>
      </c>
      <c r="G3">
        <v>0.105361724435675</v>
      </c>
      <c r="H3">
        <v>1.43552786774105E-2</v>
      </c>
      <c r="I3">
        <v>1.13072479143738E-2</v>
      </c>
      <c r="J3">
        <v>0.101130584875742</v>
      </c>
      <c r="K3">
        <v>5.9804984684174001E-2</v>
      </c>
      <c r="L3" t="s">
        <v>23</v>
      </c>
      <c r="M3">
        <f t="shared" si="0"/>
        <v>4.5434231869876003E-3</v>
      </c>
      <c r="N3">
        <f t="shared" ref="N3:N11" si="1">-H3+H24</f>
        <v>4.8602620062107804E-2</v>
      </c>
    </row>
    <row r="4" spans="1:14" x14ac:dyDescent="0.2">
      <c r="A4">
        <v>2015</v>
      </c>
      <c r="B4" t="s">
        <v>52</v>
      </c>
      <c r="C4">
        <v>2020</v>
      </c>
      <c r="D4">
        <v>0</v>
      </c>
      <c r="E4">
        <v>0.94166666666666599</v>
      </c>
      <c r="F4">
        <v>0.961852777777777</v>
      </c>
      <c r="G4">
        <v>0.115056839875049</v>
      </c>
      <c r="H4">
        <v>2.8132572459677801E-2</v>
      </c>
      <c r="I4">
        <v>1.59251170439852E-2</v>
      </c>
      <c r="J4">
        <v>0.19374096890290499</v>
      </c>
      <c r="K4">
        <v>8.7915810421358404E-2</v>
      </c>
      <c r="L4" t="s">
        <v>23</v>
      </c>
      <c r="M4">
        <f t="shared" si="0"/>
        <v>1.9668018445372502E-2</v>
      </c>
      <c r="N4">
        <f t="shared" si="1"/>
        <v>4.9634191931950018E-3</v>
      </c>
    </row>
    <row r="5" spans="1:14" s="1" customFormat="1" x14ac:dyDescent="0.2">
      <c r="A5" s="1">
        <v>2017</v>
      </c>
      <c r="B5" s="1" t="s">
        <v>52</v>
      </c>
      <c r="C5" s="1">
        <v>2020</v>
      </c>
      <c r="D5" s="1">
        <v>1.2834435328841201E-2</v>
      </c>
      <c r="E5" s="1">
        <v>0.94266666666666599</v>
      </c>
      <c r="F5" s="1">
        <v>0.95859555555555498</v>
      </c>
      <c r="G5" s="1">
        <v>0.116908988397982</v>
      </c>
      <c r="H5" s="1">
        <v>1.80302632765637E-2</v>
      </c>
      <c r="I5" s="1">
        <v>2.6907657997474999E-3</v>
      </c>
      <c r="J5" s="1">
        <v>1.6454268246889101E-2</v>
      </c>
      <c r="K5" s="1">
        <v>7.6934146085218896E-2</v>
      </c>
      <c r="L5" s="1" t="s">
        <v>23</v>
      </c>
      <c r="M5">
        <f t="shared" si="0"/>
        <v>3.0465351417660699E-2</v>
      </c>
      <c r="N5">
        <f t="shared" si="1"/>
        <v>6.4069743578633008E-3</v>
      </c>
    </row>
    <row r="6" spans="1:14" s="1" customFormat="1" x14ac:dyDescent="0.2">
      <c r="A6" s="1">
        <v>2023</v>
      </c>
      <c r="B6" s="1" t="s">
        <v>52</v>
      </c>
      <c r="C6" s="1">
        <v>2034</v>
      </c>
      <c r="D6" s="1">
        <v>3.7149984389543499E-2</v>
      </c>
      <c r="E6" s="1">
        <v>0.94066666666666598</v>
      </c>
      <c r="F6" s="1">
        <v>0.95977711111110997</v>
      </c>
      <c r="G6" s="1">
        <v>8.4143588099525199E-2</v>
      </c>
      <c r="H6" s="1">
        <v>1.6140381482222799E-2</v>
      </c>
      <c r="I6" s="1">
        <v>1.7227934414727801E-2</v>
      </c>
      <c r="J6" s="1">
        <v>5.9293240308761597E-2</v>
      </c>
      <c r="K6" s="1">
        <v>4.2174240903322398E-2</v>
      </c>
      <c r="L6" s="1" t="s">
        <v>23</v>
      </c>
      <c r="M6">
        <f t="shared" si="0"/>
        <v>1.4514703303575502E-2</v>
      </c>
      <c r="N6">
        <f t="shared" si="1"/>
        <v>9.5877166604623025E-3</v>
      </c>
    </row>
    <row r="7" spans="1:14" s="1" customFormat="1" x14ac:dyDescent="0.2">
      <c r="A7" s="1">
        <v>2027</v>
      </c>
      <c r="B7" s="1" t="s">
        <v>52</v>
      </c>
      <c r="C7" s="1">
        <v>2020</v>
      </c>
      <c r="D7" s="1">
        <v>0</v>
      </c>
      <c r="E7" s="3">
        <v>0.94733333333333303</v>
      </c>
      <c r="F7" s="3">
        <v>0.96313944444444399</v>
      </c>
      <c r="G7" s="1">
        <v>0.160417352647831</v>
      </c>
      <c r="H7" s="1">
        <v>1.41811587382107E-2</v>
      </c>
      <c r="I7" s="1">
        <v>0</v>
      </c>
      <c r="J7" s="1">
        <v>0.25495940446853599</v>
      </c>
      <c r="K7" s="1">
        <v>9.6428636714695801E-2</v>
      </c>
      <c r="L7" s="1" t="s">
        <v>23</v>
      </c>
      <c r="M7">
        <f t="shared" si="0"/>
        <v>5.2294138818979201E-2</v>
      </c>
      <c r="N7">
        <f t="shared" si="1"/>
        <v>7.603554029224701E-3</v>
      </c>
    </row>
    <row r="8" spans="1:14" s="1" customFormat="1" x14ac:dyDescent="0.2">
      <c r="A8" s="1">
        <v>2028</v>
      </c>
      <c r="B8" s="1" t="s">
        <v>52</v>
      </c>
      <c r="C8" s="1">
        <v>2058</v>
      </c>
      <c r="D8" s="1">
        <v>2.8038030490279201E-2</v>
      </c>
      <c r="E8" s="1">
        <v>0.94033333333333302</v>
      </c>
      <c r="F8" s="1">
        <v>0.96412544444444404</v>
      </c>
      <c r="G8" s="1">
        <v>8.4273886336530907E-2</v>
      </c>
      <c r="H8" s="1">
        <v>1.55331037264356E-2</v>
      </c>
      <c r="I8" s="1">
        <v>1.17146549746394E-2</v>
      </c>
      <c r="J8" s="1">
        <v>3.0223313641423898E-2</v>
      </c>
      <c r="K8" s="1">
        <v>4.2109143137401599E-2</v>
      </c>
      <c r="L8" s="1" t="s">
        <v>23</v>
      </c>
      <c r="M8">
        <f t="shared" si="0"/>
        <v>1.1945651844143802E-2</v>
      </c>
      <c r="N8">
        <f t="shared" si="1"/>
        <v>1.7473756688963803E-2</v>
      </c>
    </row>
    <row r="9" spans="1:14" s="1" customFormat="1" x14ac:dyDescent="0.2">
      <c r="A9" s="1">
        <v>2039</v>
      </c>
      <c r="B9" s="1" t="s">
        <v>52</v>
      </c>
      <c r="C9" s="1">
        <v>42</v>
      </c>
      <c r="D9" s="1">
        <v>0</v>
      </c>
      <c r="E9" s="1">
        <v>0.94333333333333302</v>
      </c>
      <c r="F9" s="1">
        <v>0.96493155555555499</v>
      </c>
      <c r="G9" s="1">
        <v>0.11840716863258</v>
      </c>
      <c r="H9" s="1">
        <v>4.0370977587170002E-2</v>
      </c>
      <c r="I9" s="1">
        <v>6.1567836544579001E-3</v>
      </c>
      <c r="J9" s="1">
        <v>0.226503769556681</v>
      </c>
      <c r="K9" s="1">
        <v>8.0166595307962094E-2</v>
      </c>
      <c r="L9" s="1" t="s">
        <v>23</v>
      </c>
      <c r="M9">
        <f t="shared" si="0"/>
        <v>8.3960145711898804E-2</v>
      </c>
      <c r="N9">
        <f t="shared" si="1"/>
        <v>3.2439276627782981E-3</v>
      </c>
    </row>
    <row r="10" spans="1:14" s="1" customFormat="1" x14ac:dyDescent="0.2">
      <c r="A10" s="1">
        <v>2047</v>
      </c>
      <c r="B10" s="1" t="s">
        <v>52</v>
      </c>
      <c r="C10" s="1">
        <v>2031</v>
      </c>
      <c r="D10" s="1">
        <v>0</v>
      </c>
      <c r="E10" s="1">
        <v>0.93733333333333302</v>
      </c>
      <c r="F10" s="1">
        <v>0.95943655555555496</v>
      </c>
      <c r="G10" s="1">
        <v>3.4440153951032199E-2</v>
      </c>
      <c r="H10" s="1">
        <v>2.8270564145512E-2</v>
      </c>
      <c r="I10" s="1">
        <v>2.9416178456610998E-3</v>
      </c>
      <c r="J10" s="1">
        <v>2.39336242278416E-2</v>
      </c>
      <c r="K10" s="1">
        <v>2.31963387311876E-2</v>
      </c>
      <c r="L10" s="1" t="s">
        <v>23</v>
      </c>
      <c r="M10">
        <f t="shared" si="0"/>
        <v>4.8956699669361101E-2</v>
      </c>
      <c r="N10">
        <f t="shared" si="1"/>
        <v>6.1831269671934024E-3</v>
      </c>
    </row>
    <row r="11" spans="1:14" s="1" customFormat="1" x14ac:dyDescent="0.2">
      <c r="A11" s="1">
        <v>2060</v>
      </c>
      <c r="B11" s="1" t="s">
        <v>52</v>
      </c>
      <c r="C11" s="1">
        <v>2020</v>
      </c>
      <c r="D11" s="1">
        <v>5.6981563102450001E-4</v>
      </c>
      <c r="E11" s="1">
        <v>0.94366666666666599</v>
      </c>
      <c r="F11" s="1">
        <v>0.96135033333333297</v>
      </c>
      <c r="G11" s="1">
        <v>0.103882524909244</v>
      </c>
      <c r="H11" s="1">
        <v>1.8753741764359899E-2</v>
      </c>
      <c r="I11" s="1">
        <v>1.3097445997926E-3</v>
      </c>
      <c r="J11" s="1">
        <v>0.19153704742590499</v>
      </c>
      <c r="K11" s="1">
        <v>8.8979466532408E-2</v>
      </c>
      <c r="L11" s="1" t="s">
        <v>23</v>
      </c>
      <c r="M11">
        <f t="shared" si="0"/>
        <v>3.2421671901829499E-2</v>
      </c>
      <c r="N11">
        <f t="shared" si="1"/>
        <v>1.3571168528870026E-3</v>
      </c>
    </row>
    <row r="12" spans="1:14" s="1" customFormat="1" x14ac:dyDescent="0.2">
      <c r="D12" s="1">
        <f>AVERAGE(D2:D11)</f>
        <v>7.859226583968839E-3</v>
      </c>
      <c r="E12" s="1">
        <f>AVERAGE(E2:E11)</f>
        <v>0.94186666666666619</v>
      </c>
      <c r="F12" s="1">
        <f>AVERAGE(F2:F11)</f>
        <v>0.96102765555555492</v>
      </c>
      <c r="G12" s="1">
        <f t="shared" ref="G12:K12" si="2">AVERAGE(G2:G11)</f>
        <v>0.10778943700279323</v>
      </c>
      <c r="H12" s="1">
        <f t="shared" si="2"/>
        <v>2.1712033318261843E-2</v>
      </c>
      <c r="I12" s="1">
        <f t="shared" si="2"/>
        <v>1.0076352586555763E-2</v>
      </c>
      <c r="J12" s="1">
        <f t="shared" si="2"/>
        <v>0.12217609360037954</v>
      </c>
      <c r="K12" s="1">
        <f t="shared" si="2"/>
        <v>6.8072073899046154E-2</v>
      </c>
    </row>
    <row r="13" spans="1:14" s="1" customFormat="1" x14ac:dyDescent="0.2">
      <c r="D13" s="1">
        <f>_xlfn.STDEV.P(D2:D11)</f>
        <v>1.3090551894397322E-2</v>
      </c>
      <c r="E13" s="1">
        <f>_xlfn.STDEV.P(E2:E11)</f>
        <v>2.5871477215909521E-3</v>
      </c>
      <c r="F13" s="1">
        <f>_xlfn.STDEV.P(F2:F11)</f>
        <v>2.5409030719145838E-3</v>
      </c>
      <c r="G13" s="1">
        <f t="shared" ref="G13:K13" si="3">_xlfn.STDEV.P(G2:G11)</f>
        <v>3.4294076811658657E-2</v>
      </c>
      <c r="H13" s="1">
        <f t="shared" si="3"/>
        <v>7.984044103487152E-3</v>
      </c>
      <c r="I13" s="1">
        <f t="shared" si="3"/>
        <v>9.2047958914942499E-3</v>
      </c>
      <c r="J13" s="1">
        <f t="shared" si="3"/>
        <v>8.4930903433002469E-2</v>
      </c>
      <c r="K13" s="1">
        <f t="shared" si="3"/>
        <v>2.3473244411655148E-2</v>
      </c>
    </row>
    <row r="14" spans="1:14" s="1" customFormat="1" x14ac:dyDescent="0.2">
      <c r="B14" s="1" t="s">
        <v>24</v>
      </c>
      <c r="D14" s="1">
        <f>IF(D12&gt;D68,1,0)</f>
        <v>0</v>
      </c>
      <c r="E14" s="8">
        <f>IF(E12&gt;E68,1,0)</f>
        <v>1</v>
      </c>
      <c r="F14" s="1">
        <f>IF(F12&gt;F68,1,0)</f>
        <v>1</v>
      </c>
      <c r="H14" s="1">
        <f>IF(H12&gt;H68,1,0)</f>
        <v>0</v>
      </c>
    </row>
    <row r="15" spans="1:14" s="1" customFormat="1" x14ac:dyDescent="0.2">
      <c r="D15" s="1">
        <f>_xlfn.T.TEST(D2:D11,D58:D67,2,1)</f>
        <v>1.4659011964725637E-4</v>
      </c>
      <c r="E15" s="8">
        <f>_xlfn.T.TEST(E2:E11,E58:E67,2,1)</f>
        <v>2.0234430995011494E-4</v>
      </c>
      <c r="F15" s="1">
        <f>_xlfn.T.TEST(F2:F11,F58:F67,2,1)</f>
        <v>5.5390585079092725E-6</v>
      </c>
      <c r="H15" s="1">
        <f>_xlfn.T.TEST(H2:H11,H58:H67,2,1)</f>
        <v>6.4031349343970638E-8</v>
      </c>
    </row>
    <row r="16" spans="1:14" s="1" customFormat="1" x14ac:dyDescent="0.2">
      <c r="B16" s="1" t="s">
        <v>25</v>
      </c>
      <c r="D16" s="1">
        <f>IF(D12&gt;D82,1,0)</f>
        <v>0</v>
      </c>
      <c r="E16" s="8">
        <f>IF(E12&gt;E82,1,0)</f>
        <v>1</v>
      </c>
      <c r="F16" s="1">
        <f>IF(F12&gt;F82,1,0)</f>
        <v>1</v>
      </c>
      <c r="H16" s="1">
        <f>IF(H12&gt;H82,1,0)</f>
        <v>0</v>
      </c>
    </row>
    <row r="17" spans="1:12" s="1" customFormat="1" x14ac:dyDescent="0.2">
      <c r="D17" s="1">
        <f>_xlfn.T.TEST(D2:D11,D72:D81,2,1)</f>
        <v>1.3191671066489801E-4</v>
      </c>
      <c r="E17" s="8">
        <f>_xlfn.T.TEST(E2:E11,E72:E81,2,1)</f>
        <v>1.5887434816966385E-4</v>
      </c>
      <c r="F17" s="1">
        <f>_xlfn.T.TEST(F2:F11,F72:F81,2,1)</f>
        <v>5.6438510661947833E-6</v>
      </c>
      <c r="H17" s="1">
        <f>_xlfn.T.TEST(H2:H11,H72:H81,2,1)</f>
        <v>2.0443285152614613E-8</v>
      </c>
    </row>
    <row r="18" spans="1:12" s="1" customFormat="1" x14ac:dyDescent="0.2">
      <c r="B18" s="1" t="s">
        <v>26</v>
      </c>
      <c r="D18" s="1">
        <f>IF(D12&gt;D96,1,0)</f>
        <v>0</v>
      </c>
      <c r="E18" s="8">
        <f>IF(E12&gt;E96,1,0)</f>
        <v>1</v>
      </c>
      <c r="F18" s="1">
        <f>IF(F12&gt;F96,1,0)</f>
        <v>1</v>
      </c>
      <c r="H18" s="1">
        <f>IF(H12&gt;H96,1,0)</f>
        <v>0</v>
      </c>
    </row>
    <row r="19" spans="1:12" s="1" customFormat="1" x14ac:dyDescent="0.2">
      <c r="D19" s="1">
        <f>_xlfn.T.TEST(D2:D11,D86:D95,2,1)</f>
        <v>1.3684410015868823E-5</v>
      </c>
      <c r="E19" s="8">
        <f>_xlfn.T.TEST(E2:E11,E86:E95,2,1)</f>
        <v>2.1029567270721501E-4</v>
      </c>
      <c r="F19" s="1">
        <f>_xlfn.T.TEST(F2:F11,F86:F95,2,1)</f>
        <v>1.4234590773555291E-3</v>
      </c>
      <c r="H19" s="1">
        <f>_xlfn.T.TEST(H2:H11,H86:H95,2,1)</f>
        <v>2.6323331208316255E-5</v>
      </c>
    </row>
    <row r="20" spans="1:12" s="1" customFormat="1" x14ac:dyDescent="0.2">
      <c r="B20" s="1" t="s">
        <v>27</v>
      </c>
      <c r="D20" s="1">
        <f>IF(D12&gt;D110,1,0)</f>
        <v>0</v>
      </c>
      <c r="E20" s="8">
        <f>IF(E12&gt;E110,1,0)</f>
        <v>1</v>
      </c>
      <c r="F20" s="1">
        <f>IF(F12&gt;F110,1,0)</f>
        <v>1</v>
      </c>
      <c r="H20" s="1">
        <f>IF(H12&gt;H110,1,0)</f>
        <v>0</v>
      </c>
    </row>
    <row r="21" spans="1:12" s="1" customFormat="1" x14ac:dyDescent="0.2">
      <c r="D21" s="1">
        <f>_xlfn.T.TEST(D2:D11,D100:D109,2,1)</f>
        <v>3.253792790998379E-4</v>
      </c>
      <c r="E21" s="8">
        <f>_xlfn.T.TEST(E2:E11,E100:E109,2,1)</f>
        <v>5.4499084754291863E-4</v>
      </c>
      <c r="F21" s="1">
        <f>_xlfn.T.TEST(F2:F11,F100:F109,2,1)</f>
        <v>5.7577476576088044E-6</v>
      </c>
      <c r="H21" s="1">
        <f>_xlfn.T.TEST(H2:H11,H100:H109,2,1)</f>
        <v>3.9392054861895256E-3</v>
      </c>
    </row>
    <row r="22" spans="1:12" s="1" customFormat="1" x14ac:dyDescent="0.2">
      <c r="E22" s="1">
        <f>LARGE(E2:E11,5)</f>
        <v>0.94233333333333302</v>
      </c>
      <c r="F22" s="1">
        <f>LARGE(F2:F11,5)</f>
        <v>0.96135033333333297</v>
      </c>
    </row>
    <row r="23" spans="1:12" s="1" customFormat="1" x14ac:dyDescent="0.2">
      <c r="A23" s="1">
        <v>2002</v>
      </c>
      <c r="B23" s="1" t="s">
        <v>53</v>
      </c>
      <c r="C23" s="1">
        <v>2031</v>
      </c>
      <c r="D23" s="1">
        <v>1.89707167446613E-2</v>
      </c>
      <c r="E23" s="1">
        <v>0.93966666666666598</v>
      </c>
      <c r="F23" s="1">
        <v>0.94536744444444398</v>
      </c>
      <c r="G23" s="1">
        <v>4.7061679988271599E-2</v>
      </c>
      <c r="H23" s="1">
        <v>4.0638967106739601E-2</v>
      </c>
      <c r="I23" s="1">
        <v>2.4524344803972002E-3</v>
      </c>
      <c r="J23" s="1">
        <v>0</v>
      </c>
      <c r="K23" s="1">
        <v>4.2775759585999502E-2</v>
      </c>
      <c r="L23" s="1" t="s">
        <v>23</v>
      </c>
    </row>
    <row r="24" spans="1:12" s="1" customFormat="1" x14ac:dyDescent="0.2">
      <c r="A24" s="1">
        <v>2011</v>
      </c>
      <c r="B24" s="1" t="s">
        <v>53</v>
      </c>
      <c r="C24" s="1">
        <v>2030</v>
      </c>
      <c r="D24" s="1">
        <v>3.5813872236758002E-3</v>
      </c>
      <c r="E24" s="1">
        <v>0.93533333333333302</v>
      </c>
      <c r="F24" s="1">
        <v>0.943645333333333</v>
      </c>
      <c r="G24" s="1">
        <v>5.7161692452306498E-2</v>
      </c>
      <c r="H24" s="1">
        <v>6.2957898739518306E-2</v>
      </c>
      <c r="I24" s="1">
        <v>5.2325561021765001E-3</v>
      </c>
      <c r="J24" s="1">
        <v>3.17332322398821E-2</v>
      </c>
      <c r="K24" s="1">
        <v>7.3437932838520098E-2</v>
      </c>
      <c r="L24" s="1" t="s">
        <v>23</v>
      </c>
    </row>
    <row r="25" spans="1:12" s="1" customFormat="1" x14ac:dyDescent="0.2">
      <c r="A25" s="1">
        <v>2015</v>
      </c>
      <c r="B25" s="1" t="s">
        <v>53</v>
      </c>
      <c r="C25" s="1">
        <v>2045</v>
      </c>
      <c r="D25" s="1">
        <v>6.6459905356168001E-3</v>
      </c>
      <c r="E25" s="1">
        <v>0.93833333333333302</v>
      </c>
      <c r="F25" s="1">
        <v>0.94108633333333302</v>
      </c>
      <c r="G25" s="1">
        <v>2.6617445192338499E-2</v>
      </c>
      <c r="H25" s="1">
        <v>3.3095991652872803E-2</v>
      </c>
      <c r="I25" s="1">
        <v>1.26465580736597E-2</v>
      </c>
      <c r="J25" s="1">
        <v>0.112369418144226</v>
      </c>
      <c r="K25" s="1">
        <v>2.8066146005910401E-2</v>
      </c>
      <c r="L25" s="1" t="s">
        <v>23</v>
      </c>
    </row>
    <row r="26" spans="1:12" s="1" customFormat="1" x14ac:dyDescent="0.2">
      <c r="A26" s="1">
        <v>2017</v>
      </c>
      <c r="B26" s="1" t="s">
        <v>53</v>
      </c>
      <c r="C26" s="1">
        <v>2028</v>
      </c>
      <c r="D26" s="1">
        <v>2.7864713221788399E-2</v>
      </c>
      <c r="E26" s="1">
        <v>0.93633333333333302</v>
      </c>
      <c r="F26" s="1">
        <v>0.94504833333333305</v>
      </c>
      <c r="G26" s="1">
        <v>2.1562615978635E-2</v>
      </c>
      <c r="H26" s="1">
        <v>2.4437237634427001E-2</v>
      </c>
      <c r="I26" s="1">
        <v>5.0113065064781E-3</v>
      </c>
      <c r="J26" s="1">
        <v>2.8002135455608299E-2</v>
      </c>
      <c r="K26" s="1">
        <v>2.8664507509226899E-2</v>
      </c>
      <c r="L26" s="1" t="s">
        <v>23</v>
      </c>
    </row>
    <row r="27" spans="1:12" s="1" customFormat="1" x14ac:dyDescent="0.2">
      <c r="A27" s="1">
        <v>2023</v>
      </c>
      <c r="B27" s="1" t="s">
        <v>53</v>
      </c>
      <c r="C27" s="1">
        <v>2033</v>
      </c>
      <c r="D27" s="1">
        <v>4.3430034071206998E-2</v>
      </c>
      <c r="E27" s="1">
        <v>0.94033333333333302</v>
      </c>
      <c r="F27" s="1">
        <v>0.95149700000000004</v>
      </c>
      <c r="G27" s="1">
        <v>7.2871554022034005E-2</v>
      </c>
      <c r="H27" s="1">
        <v>2.5728098142685101E-2</v>
      </c>
      <c r="I27" s="1">
        <v>5.0843902346159996E-3</v>
      </c>
      <c r="J27" s="1">
        <v>8.2877382636070196E-2</v>
      </c>
      <c r="K27" s="1">
        <v>6.7004911768431902E-2</v>
      </c>
      <c r="L27" s="1" t="s">
        <v>23</v>
      </c>
    </row>
    <row r="28" spans="1:12" s="1" customFormat="1" x14ac:dyDescent="0.2">
      <c r="A28" s="1">
        <v>2027</v>
      </c>
      <c r="B28" s="1" t="s">
        <v>53</v>
      </c>
      <c r="C28" s="1">
        <v>2028</v>
      </c>
      <c r="D28" s="1">
        <v>3.8486411795019999E-3</v>
      </c>
      <c r="E28" s="1">
        <v>0.93333333333333302</v>
      </c>
      <c r="F28" s="1">
        <v>0.946888888888889</v>
      </c>
      <c r="G28" s="1">
        <v>4.0796164112786401E-2</v>
      </c>
      <c r="H28" s="1">
        <v>2.1784712767435401E-2</v>
      </c>
      <c r="I28" s="1">
        <v>1.1664148795211399E-2</v>
      </c>
      <c r="J28" s="1">
        <v>5.0202620526154797E-2</v>
      </c>
      <c r="K28" s="1">
        <v>4.5108158985310398E-2</v>
      </c>
      <c r="L28" s="1" t="s">
        <v>23</v>
      </c>
    </row>
    <row r="29" spans="1:12" s="1" customFormat="1" x14ac:dyDescent="0.2">
      <c r="A29" s="1">
        <v>2028</v>
      </c>
      <c r="B29" s="1" t="s">
        <v>53</v>
      </c>
      <c r="C29" s="1">
        <v>2027</v>
      </c>
      <c r="D29" s="1">
        <v>3.1741049140691702E-2</v>
      </c>
      <c r="E29" s="1">
        <v>0.93833333333333302</v>
      </c>
      <c r="F29" s="1">
        <v>0.95166555555555499</v>
      </c>
      <c r="G29" s="1">
        <v>6.6746676366569196E-2</v>
      </c>
      <c r="H29" s="1">
        <v>3.3006860415399401E-2</v>
      </c>
      <c r="I29" s="1">
        <v>1.5055042277607599E-2</v>
      </c>
      <c r="J29" s="1">
        <v>0</v>
      </c>
      <c r="K29" s="1">
        <v>5.0326906901645201E-2</v>
      </c>
      <c r="L29" s="1" t="s">
        <v>23</v>
      </c>
    </row>
    <row r="30" spans="1:12" s="1" customFormat="1" x14ac:dyDescent="0.2">
      <c r="A30" s="1">
        <v>2039</v>
      </c>
      <c r="B30" s="1" t="s">
        <v>53</v>
      </c>
      <c r="C30" s="1">
        <v>2032</v>
      </c>
      <c r="D30" s="1">
        <v>3.8368932902812902E-2</v>
      </c>
      <c r="E30" s="1">
        <v>0.93400000000000005</v>
      </c>
      <c r="F30" s="1">
        <v>0.94778388888888798</v>
      </c>
      <c r="G30" s="1">
        <v>5.7429902410755497E-2</v>
      </c>
      <c r="H30" s="1">
        <v>4.3614905249948301E-2</v>
      </c>
      <c r="I30" s="1">
        <v>2.0885348216526999E-2</v>
      </c>
      <c r="J30" s="1">
        <v>0.11995514233907</v>
      </c>
      <c r="K30" s="1">
        <v>5.0672049008113597E-2</v>
      </c>
      <c r="L30" s="1" t="s">
        <v>23</v>
      </c>
    </row>
    <row r="31" spans="1:12" s="1" customFormat="1" x14ac:dyDescent="0.2">
      <c r="A31" s="1">
        <v>2047</v>
      </c>
      <c r="B31" s="1" t="s">
        <v>53</v>
      </c>
      <c r="C31" s="1">
        <v>2034</v>
      </c>
      <c r="D31" s="1">
        <v>9.6556972712278002E-3</v>
      </c>
      <c r="E31" s="1">
        <v>0.93566666666666598</v>
      </c>
      <c r="F31" s="1">
        <v>0.95447411111111102</v>
      </c>
      <c r="G31" s="1">
        <v>3.0629252578364598E-2</v>
      </c>
      <c r="H31" s="1">
        <v>3.4453691112705402E-2</v>
      </c>
      <c r="I31" s="1">
        <v>1.31986423188613E-2</v>
      </c>
      <c r="J31" s="1">
        <v>2.6682858898614801E-2</v>
      </c>
      <c r="K31" s="1">
        <v>3.9221665500477502E-2</v>
      </c>
      <c r="L31" s="1" t="s">
        <v>23</v>
      </c>
    </row>
    <row r="32" spans="1:12" s="1" customFormat="1" x14ac:dyDescent="0.2">
      <c r="A32" s="1">
        <v>2060</v>
      </c>
      <c r="B32" s="1" t="s">
        <v>53</v>
      </c>
      <c r="C32" s="1">
        <v>2029</v>
      </c>
      <c r="D32" s="1">
        <v>4.2306906543671998E-3</v>
      </c>
      <c r="E32" s="1">
        <v>0.93766666666666598</v>
      </c>
      <c r="F32" s="1">
        <v>0.95373988888888805</v>
      </c>
      <c r="G32" s="1">
        <v>2.8402570622145299E-2</v>
      </c>
      <c r="H32" s="1">
        <v>2.0110858617246902E-2</v>
      </c>
      <c r="I32" s="1">
        <v>9.4015217651354007E-3</v>
      </c>
      <c r="J32" s="1">
        <v>3.2711070729419499E-2</v>
      </c>
      <c r="K32" s="1">
        <v>3.3845662758511003E-2</v>
      </c>
      <c r="L32" s="1" t="s">
        <v>23</v>
      </c>
    </row>
    <row r="33" spans="1:12" s="1" customFormat="1" x14ac:dyDescent="0.2">
      <c r="D33" s="1">
        <f>AVERAGE(D23:D32)</f>
        <v>1.8833785294555091E-2</v>
      </c>
      <c r="E33" s="1">
        <f>AVERAGE(E23:E32)</f>
        <v>0.93689999999999962</v>
      </c>
      <c r="F33" s="1">
        <f>AVERAGE(F23:F32)</f>
        <v>0.9481196777777775</v>
      </c>
      <c r="G33" s="1">
        <f t="shared" ref="G33:K33" si="4">AVERAGE(G23:G32)</f>
        <v>4.4927955372420662E-2</v>
      </c>
      <c r="H33" s="1">
        <f t="shared" si="4"/>
        <v>3.3982922143897823E-2</v>
      </c>
      <c r="I33" s="1">
        <f t="shared" si="4"/>
        <v>1.0063194877067017E-2</v>
      </c>
      <c r="J33" s="1">
        <f t="shared" si="4"/>
        <v>4.8453386096904569E-2</v>
      </c>
      <c r="K33" s="1">
        <f t="shared" si="4"/>
        <v>4.5912370086214647E-2</v>
      </c>
    </row>
    <row r="34" spans="1:12" s="1" customFormat="1" x14ac:dyDescent="0.2">
      <c r="D34" s="1">
        <f>_xlfn.STDEV.P(D23:D32)</f>
        <v>1.4621872384834202E-2</v>
      </c>
      <c r="E34" s="1">
        <f>_xlfn.STDEV.P(E23:E32)</f>
        <v>2.2263572639327884E-3</v>
      </c>
      <c r="F34" s="1">
        <f>_xlfn.STDEV.P(F23:F32)</f>
        <v>4.2903191407523446E-3</v>
      </c>
      <c r="G34" s="1">
        <f t="shared" ref="G34:K34" si="5">_xlfn.STDEV.P(G23:G32)</f>
        <v>1.7155884951027198E-2</v>
      </c>
      <c r="H34" s="1">
        <f t="shared" si="5"/>
        <v>1.2161747152280021E-2</v>
      </c>
      <c r="I34" s="1">
        <f t="shared" si="5"/>
        <v>5.4139820904717147E-3</v>
      </c>
      <c r="J34" s="1">
        <f t="shared" si="5"/>
        <v>4.062128315444144E-2</v>
      </c>
      <c r="K34" s="1">
        <f t="shared" si="5"/>
        <v>1.4358019048920234E-2</v>
      </c>
    </row>
    <row r="35" spans="1:12" s="1" customFormat="1" x14ac:dyDescent="0.2">
      <c r="B35" s="1" t="s">
        <v>55</v>
      </c>
      <c r="E35" s="8"/>
      <c r="H35" s="1">
        <f>IF(H33&gt;H50,1,0)</f>
        <v>1</v>
      </c>
    </row>
    <row r="36" spans="1:12" s="1" customFormat="1" x14ac:dyDescent="0.2">
      <c r="E36" s="8"/>
      <c r="H36" s="1">
        <f>_xlfn.T.TEST(H23:H32,H40:H49,2,1)</f>
        <v>0.1188964867363555</v>
      </c>
    </row>
    <row r="37" spans="1:12" s="1" customFormat="1" x14ac:dyDescent="0.2">
      <c r="B37" s="1" t="s">
        <v>5</v>
      </c>
      <c r="E37" s="8">
        <f>IF(E33&gt;E12,1,0)</f>
        <v>0</v>
      </c>
      <c r="F37" s="1">
        <f>IF(F33&gt;F12,1,0)</f>
        <v>0</v>
      </c>
      <c r="H37" s="1">
        <f>IF(H33&gt;H12,1,0)</f>
        <v>1</v>
      </c>
    </row>
    <row r="38" spans="1:12" s="1" customFormat="1" x14ac:dyDescent="0.2">
      <c r="E38" s="8">
        <f>_xlfn.T.TEST(E23:E32,E2:E11,2,1)</f>
        <v>4.210087020290413E-3</v>
      </c>
      <c r="F38" s="1">
        <f>_xlfn.T.TEST(F23:F32,F2:F11,2,1)</f>
        <v>1.4726600070548391E-5</v>
      </c>
      <c r="H38" s="1">
        <f>_xlfn.T.TEST(H23:H32,H2:H11,2,1)</f>
        <v>2.0660907613530066E-2</v>
      </c>
    </row>
    <row r="39" spans="1:12" s="1" customFormat="1" x14ac:dyDescent="0.2"/>
    <row r="40" spans="1:12" s="1" customFormat="1" x14ac:dyDescent="0.2">
      <c r="A40" s="1">
        <v>2002</v>
      </c>
      <c r="B40" s="1" t="s">
        <v>54</v>
      </c>
      <c r="C40" s="1">
        <v>2037</v>
      </c>
      <c r="D40" s="1">
        <v>2.3054817691445299E-2</v>
      </c>
      <c r="E40" s="1">
        <v>0.92766666666666597</v>
      </c>
      <c r="F40" s="1">
        <v>0.959768333333333</v>
      </c>
      <c r="G40" s="1">
        <v>0.148735818608353</v>
      </c>
      <c r="H40" s="1">
        <v>3.2454484090622897E-2</v>
      </c>
      <c r="I40" s="1">
        <v>6.1092628373039998E-2</v>
      </c>
      <c r="J40" s="1">
        <v>8.0343554417292198E-2</v>
      </c>
      <c r="K40" s="1">
        <v>7.4579601834420195E-2</v>
      </c>
      <c r="L40" s="1" t="s">
        <v>23</v>
      </c>
    </row>
    <row r="41" spans="1:12" s="1" customFormat="1" x14ac:dyDescent="0.2">
      <c r="A41" s="1">
        <v>2011</v>
      </c>
      <c r="B41" s="1" t="s">
        <v>54</v>
      </c>
      <c r="C41" s="1">
        <v>2021</v>
      </c>
      <c r="D41" s="1">
        <v>4.5434231869876003E-3</v>
      </c>
      <c r="E41" s="1">
        <v>0.93833333333333302</v>
      </c>
      <c r="F41" s="1">
        <v>0.94830155555555495</v>
      </c>
      <c r="G41" s="1">
        <v>5.3511688434001399E-2</v>
      </c>
      <c r="H41" s="1">
        <v>1.5373328985232399E-2</v>
      </c>
      <c r="I41" s="1">
        <v>1.47259683969119E-2</v>
      </c>
      <c r="J41" s="1">
        <v>2.0246617806454498E-2</v>
      </c>
      <c r="K41" s="1">
        <v>3.5244030681118303E-2</v>
      </c>
      <c r="L41" s="1" t="s">
        <v>23</v>
      </c>
    </row>
    <row r="42" spans="1:12" s="1" customFormat="1" x14ac:dyDescent="0.2">
      <c r="A42" s="1">
        <v>2015</v>
      </c>
      <c r="B42" s="1" t="s">
        <v>54</v>
      </c>
      <c r="C42" s="1">
        <v>2025</v>
      </c>
      <c r="D42" s="1">
        <v>1.9668018445372502E-2</v>
      </c>
      <c r="E42" s="1">
        <v>0.93766666666666598</v>
      </c>
      <c r="F42" s="1">
        <v>0.94926111111111</v>
      </c>
      <c r="G42" s="1">
        <v>7.5115639756808697E-2</v>
      </c>
      <c r="H42" s="1">
        <v>2.9849264111059402E-2</v>
      </c>
      <c r="I42" s="1">
        <v>1.8973239697515899E-2</v>
      </c>
      <c r="J42" s="1">
        <v>2.01114706772689E-2</v>
      </c>
      <c r="K42" s="1">
        <v>3.4659769611513402E-2</v>
      </c>
      <c r="L42" s="1" t="s">
        <v>23</v>
      </c>
    </row>
    <row r="43" spans="1:12" s="1" customFormat="1" x14ac:dyDescent="0.2">
      <c r="A43" s="1">
        <v>2017</v>
      </c>
      <c r="B43" s="1" t="s">
        <v>54</v>
      </c>
      <c r="C43" s="1">
        <v>2021</v>
      </c>
      <c r="D43" s="1">
        <v>4.3299786746501902E-2</v>
      </c>
      <c r="E43" s="1">
        <v>0.93600000000000005</v>
      </c>
      <c r="F43" s="1">
        <v>0.95242433333333298</v>
      </c>
      <c r="G43" s="1">
        <v>6.8618148772252904E-2</v>
      </c>
      <c r="H43" s="1">
        <v>2.4060649900800601E-2</v>
      </c>
      <c r="I43" s="1">
        <v>1.8031694874581301E-2</v>
      </c>
      <c r="J43" s="1">
        <v>7.3246562232573795E-2</v>
      </c>
      <c r="K43" s="1">
        <v>3.8685049692961299E-2</v>
      </c>
      <c r="L43" s="1" t="s">
        <v>23</v>
      </c>
    </row>
    <row r="44" spans="1:12" s="1" customFormat="1" x14ac:dyDescent="0.2">
      <c r="A44" s="1">
        <v>2023</v>
      </c>
      <c r="B44" s="1" t="s">
        <v>54</v>
      </c>
      <c r="C44" s="1">
        <v>2041</v>
      </c>
      <c r="D44" s="1">
        <v>5.1664687693119001E-2</v>
      </c>
      <c r="E44" s="1">
        <v>0.94033333333333302</v>
      </c>
      <c r="F44" s="1">
        <v>0.95270477777777696</v>
      </c>
      <c r="G44" s="1">
        <v>7.0753853134293498E-2</v>
      </c>
      <c r="H44" s="1">
        <v>1.8132899719704301E-2</v>
      </c>
      <c r="I44" s="1">
        <v>2.6401573585139299E-2</v>
      </c>
      <c r="J44" s="1">
        <v>5.7687258037428003E-3</v>
      </c>
      <c r="K44" s="1">
        <v>3.4166848704201197E-2</v>
      </c>
      <c r="L44" s="1" t="s">
        <v>23</v>
      </c>
    </row>
    <row r="45" spans="1:12" s="1" customFormat="1" x14ac:dyDescent="0.2">
      <c r="A45" s="1">
        <v>2027</v>
      </c>
      <c r="B45" s="1" t="s">
        <v>54</v>
      </c>
      <c r="C45" s="1">
        <v>2022</v>
      </c>
      <c r="D45" s="1">
        <v>5.2294138818979201E-2</v>
      </c>
      <c r="E45" s="1">
        <v>0.93666666666666598</v>
      </c>
      <c r="F45" s="1">
        <v>0.95766766666666603</v>
      </c>
      <c r="G45" s="1">
        <v>6.8722069483353798E-2</v>
      </c>
      <c r="H45" s="1">
        <v>2.08538982292844E-2</v>
      </c>
      <c r="I45" s="1">
        <v>2.1448028118659999E-2</v>
      </c>
      <c r="J45" s="1">
        <v>5.8127190917730297E-2</v>
      </c>
      <c r="K45" s="1">
        <v>4.12578578571988E-2</v>
      </c>
      <c r="L45" s="1" t="s">
        <v>23</v>
      </c>
    </row>
    <row r="46" spans="1:12" s="1" customFormat="1" x14ac:dyDescent="0.2">
      <c r="A46" s="1">
        <v>2028</v>
      </c>
      <c r="B46" s="1" t="s">
        <v>54</v>
      </c>
      <c r="C46" s="1">
        <v>2045</v>
      </c>
      <c r="D46" s="1">
        <v>3.9983682334423003E-2</v>
      </c>
      <c r="E46" s="1">
        <v>0.93600000000000005</v>
      </c>
      <c r="F46" s="1">
        <v>0.94456755555555505</v>
      </c>
      <c r="G46" s="1">
        <v>8.3235271482004006E-2</v>
      </c>
      <c r="H46" s="1">
        <v>2.9180417872137401E-2</v>
      </c>
      <c r="I46" s="1">
        <v>5.4114359948370098E-2</v>
      </c>
      <c r="J46" s="1">
        <v>0.210275769233703</v>
      </c>
      <c r="K46" s="1">
        <v>5.6107710120041003E-2</v>
      </c>
      <c r="L46" s="1" t="s">
        <v>23</v>
      </c>
    </row>
    <row r="47" spans="1:12" s="1" customFormat="1" x14ac:dyDescent="0.2">
      <c r="A47" s="1">
        <v>2039</v>
      </c>
      <c r="B47" s="1" t="s">
        <v>54</v>
      </c>
      <c r="C47" s="1">
        <v>2027</v>
      </c>
      <c r="D47" s="1">
        <v>8.3960145711898804E-2</v>
      </c>
      <c r="E47" s="1">
        <v>0.93566666666666598</v>
      </c>
      <c r="F47" s="1">
        <v>0.94856155555555499</v>
      </c>
      <c r="G47" s="1">
        <v>9.2975486276878197E-2</v>
      </c>
      <c r="H47" s="1">
        <v>4.2966387519198901E-2</v>
      </c>
      <c r="I47" s="1">
        <v>5.28196139882008E-2</v>
      </c>
      <c r="J47" s="1">
        <v>0</v>
      </c>
      <c r="K47" s="1">
        <v>5.0117479927382698E-2</v>
      </c>
      <c r="L47" s="1" t="s">
        <v>23</v>
      </c>
    </row>
    <row r="48" spans="1:12" s="1" customFormat="1" x14ac:dyDescent="0.2">
      <c r="A48" s="1">
        <v>2047</v>
      </c>
      <c r="B48" s="1" t="s">
        <v>54</v>
      </c>
      <c r="C48" s="1">
        <v>2022</v>
      </c>
      <c r="D48" s="1">
        <v>4.8956699669361101E-2</v>
      </c>
      <c r="E48" s="1">
        <v>0.93700000000000006</v>
      </c>
      <c r="F48" s="1">
        <v>0.94957211111111095</v>
      </c>
      <c r="G48" s="1">
        <v>6.1153851278100302E-2</v>
      </c>
      <c r="H48" s="1">
        <v>2.9658594246332801E-2</v>
      </c>
      <c r="I48" s="1">
        <v>1.81693686172366E-2</v>
      </c>
      <c r="J48" s="1">
        <v>6.6881470382213495E-2</v>
      </c>
      <c r="K48" s="1">
        <v>3.4393230344401497E-2</v>
      </c>
      <c r="L48" s="1" t="s">
        <v>23</v>
      </c>
    </row>
    <row r="49" spans="1:12" s="1" customFormat="1" x14ac:dyDescent="0.2">
      <c r="A49" s="1">
        <v>2060</v>
      </c>
      <c r="B49" s="1" t="s">
        <v>54</v>
      </c>
      <c r="C49" s="1">
        <v>2023</v>
      </c>
      <c r="D49" s="1">
        <v>3.2991487532853997E-2</v>
      </c>
      <c r="E49" s="1">
        <v>0.92833333333333301</v>
      </c>
      <c r="F49" s="1">
        <v>0.93822177777777704</v>
      </c>
      <c r="G49" s="1">
        <v>7.0341410891463299E-2</v>
      </c>
      <c r="H49" s="1">
        <v>1.9504419747843501E-2</v>
      </c>
      <c r="I49" s="1">
        <v>4.7992265058888303E-2</v>
      </c>
      <c r="J49" s="1">
        <v>2.0539041608571999E-2</v>
      </c>
      <c r="K49" s="1">
        <v>5.0741158097222197E-2</v>
      </c>
      <c r="L49" s="1" t="s">
        <v>23</v>
      </c>
    </row>
    <row r="50" spans="1:12" s="1" customFormat="1" x14ac:dyDescent="0.2">
      <c r="D50" s="1">
        <f>AVERAGE(D40:D49)</f>
        <v>4.0041688783094241E-2</v>
      </c>
      <c r="E50" s="1">
        <f>AVERAGE(E40:E49)</f>
        <v>0.93536666666666624</v>
      </c>
      <c r="F50" s="1">
        <f>AVERAGE(F40:F49)</f>
        <v>0.9501050777777772</v>
      </c>
      <c r="G50" s="1">
        <f t="shared" ref="G50:K50" si="6">AVERAGE(G40:G49)</f>
        <v>7.9316323811750911E-2</v>
      </c>
      <c r="H50" s="1">
        <f t="shared" si="6"/>
        <v>2.6203434442221663E-2</v>
      </c>
      <c r="I50" s="1">
        <f t="shared" si="6"/>
        <v>3.337687406585442E-2</v>
      </c>
      <c r="J50" s="1">
        <f t="shared" si="6"/>
        <v>5.5554040307955098E-2</v>
      </c>
      <c r="K50" s="1">
        <f t="shared" si="6"/>
        <v>4.4995273687046061E-2</v>
      </c>
    </row>
    <row r="51" spans="1:12" s="1" customFormat="1" x14ac:dyDescent="0.2">
      <c r="D51" s="1">
        <f>_xlfn.STDEV.P(D40:D49)</f>
        <v>2.0778873673171355E-2</v>
      </c>
      <c r="E51" s="1">
        <f>_xlfn.STDEV.P(E40:E49)</f>
        <v>3.9085376634576761E-3</v>
      </c>
      <c r="F51" s="1">
        <f>_xlfn.STDEV.P(F40:F49)</f>
        <v>5.8413791416640111E-3</v>
      </c>
      <c r="G51" s="1">
        <f t="shared" ref="G51:K51" si="7">_xlfn.STDEV.P(G40:G49)</f>
        <v>2.5327754795736655E-2</v>
      </c>
      <c r="H51" s="1">
        <f t="shared" si="7"/>
        <v>7.8401238971885744E-3</v>
      </c>
      <c r="I51" s="1">
        <f t="shared" si="7"/>
        <v>1.7328739253649781E-2</v>
      </c>
      <c r="J51" s="1">
        <f t="shared" si="7"/>
        <v>5.8561898376175522E-2</v>
      </c>
      <c r="K51" s="1">
        <f t="shared" si="7"/>
        <v>1.2423065640483641E-2</v>
      </c>
    </row>
    <row r="52" spans="1:12" s="1" customFormat="1" x14ac:dyDescent="0.2">
      <c r="B52" s="1" t="s">
        <v>56</v>
      </c>
      <c r="D52" s="1">
        <f>IF(D50&gt;D33,1,0)</f>
        <v>1</v>
      </c>
      <c r="E52" s="8"/>
    </row>
    <row r="53" spans="1:12" s="1" customFormat="1" x14ac:dyDescent="0.2">
      <c r="D53" s="1">
        <f>_xlfn.T.TEST(D40:D49,D23:D32,2,1)</f>
        <v>4.4733363225973669E-3</v>
      </c>
      <c r="E53" s="8"/>
    </row>
    <row r="54" spans="1:12" s="1" customFormat="1" x14ac:dyDescent="0.2">
      <c r="B54" s="1" t="s">
        <v>5</v>
      </c>
      <c r="D54" s="1">
        <f>IF(D50&gt;D12,1,0)</f>
        <v>1</v>
      </c>
      <c r="E54" s="8">
        <f>IF(E50&gt;E12,1,0)</f>
        <v>0</v>
      </c>
      <c r="F54" s="1">
        <f>IF(F50&gt;F12,1,0)</f>
        <v>0</v>
      </c>
    </row>
    <row r="55" spans="1:12" s="1" customFormat="1" x14ac:dyDescent="0.2">
      <c r="D55" s="1">
        <f>_xlfn.T.TEST(D40:D49,D2:D11,2,1)</f>
        <v>2.05853572874136E-3</v>
      </c>
      <c r="E55" s="8">
        <f>_xlfn.T.TEST(E40:E49,E2:E11,2,1)</f>
        <v>5.0722429919778742E-3</v>
      </c>
      <c r="F55" s="1">
        <f>_xlfn.T.TEST(F40:F49,F2:F11,2,1)</f>
        <v>7.3198270860311851E-4</v>
      </c>
    </row>
    <row r="56" spans="1:12" s="1" customFormat="1" x14ac:dyDescent="0.2"/>
    <row r="57" spans="1:12" s="1" customFormat="1" x14ac:dyDescent="0.2"/>
    <row r="58" spans="1:12" s="1" customFormat="1" x14ac:dyDescent="0.2">
      <c r="A58" s="1">
        <v>2002</v>
      </c>
      <c r="B58" s="1" t="s">
        <v>4</v>
      </c>
      <c r="C58" s="1">
        <v>1</v>
      </c>
      <c r="D58" s="1">
        <v>7.5976584917969603E-2</v>
      </c>
      <c r="E58" s="1">
        <v>0.93633333333333302</v>
      </c>
      <c r="F58" s="1">
        <v>0.95452033333333297</v>
      </c>
      <c r="G58" s="1">
        <v>0.104709607687874</v>
      </c>
      <c r="H58" s="1">
        <v>4.8489309500269903E-2</v>
      </c>
      <c r="I58" s="1">
        <v>2.56501273392413E-2</v>
      </c>
      <c r="J58" s="1">
        <v>0.113033893095895</v>
      </c>
      <c r="K58" s="1">
        <v>0.16151895036067099</v>
      </c>
      <c r="L58" s="1" t="s">
        <v>23</v>
      </c>
    </row>
    <row r="59" spans="1:12" s="1" customFormat="1" x14ac:dyDescent="0.2">
      <c r="A59" s="1">
        <v>2011</v>
      </c>
      <c r="B59" s="1" t="s">
        <v>4</v>
      </c>
      <c r="C59" s="1">
        <v>1</v>
      </c>
      <c r="D59" s="1">
        <v>4.0066998340851201E-2</v>
      </c>
      <c r="E59" s="1">
        <v>0.93100000000000005</v>
      </c>
      <c r="F59" s="1">
        <v>0.95139166666666597</v>
      </c>
      <c r="G59" s="1">
        <v>0.10665997982867099</v>
      </c>
      <c r="H59" s="1">
        <v>4.3834235496850997E-2</v>
      </c>
      <c r="I59" s="1">
        <v>2.5775868641972299E-2</v>
      </c>
      <c r="J59" s="1">
        <v>0.118752339150554</v>
      </c>
      <c r="K59" s="1">
        <v>0.18803388788112399</v>
      </c>
      <c r="L59" s="1" t="s">
        <v>23</v>
      </c>
    </row>
    <row r="60" spans="1:12" s="1" customFormat="1" x14ac:dyDescent="0.2">
      <c r="A60" s="1">
        <v>2015</v>
      </c>
      <c r="B60" s="1" t="s">
        <v>4</v>
      </c>
      <c r="C60" s="1">
        <v>1</v>
      </c>
      <c r="D60" s="1">
        <v>6.8394591643888294E-2</v>
      </c>
      <c r="E60" s="1">
        <v>0.93533333333333302</v>
      </c>
      <c r="F60" s="1">
        <v>0.95122277777777797</v>
      </c>
      <c r="G60" s="1">
        <v>8.9102039757384593E-2</v>
      </c>
      <c r="H60" s="1">
        <v>5.8036589060704503E-2</v>
      </c>
      <c r="I60" s="1">
        <v>2.6263814395584398E-2</v>
      </c>
      <c r="J60" s="1">
        <v>0.129822351342507</v>
      </c>
      <c r="K60" s="1">
        <v>0.14755016997152201</v>
      </c>
      <c r="L60" s="1" t="s">
        <v>23</v>
      </c>
    </row>
    <row r="61" spans="1:12" s="1" customFormat="1" x14ac:dyDescent="0.2">
      <c r="A61" s="1">
        <v>2017</v>
      </c>
      <c r="B61" s="1" t="s">
        <v>4</v>
      </c>
      <c r="C61" s="1">
        <v>1</v>
      </c>
      <c r="D61" s="1">
        <v>4.2580351557285498E-2</v>
      </c>
      <c r="E61" s="1">
        <v>0.93633333333333302</v>
      </c>
      <c r="F61" s="1">
        <v>0.95235577777777802</v>
      </c>
      <c r="G61" s="1">
        <v>7.9911751287638E-2</v>
      </c>
      <c r="H61" s="1">
        <v>4.60446106581315E-2</v>
      </c>
      <c r="I61" s="1">
        <v>2.7139209128571502E-2</v>
      </c>
      <c r="J61" s="1">
        <v>8.5446770390753796E-2</v>
      </c>
      <c r="K61" s="1">
        <v>0.135366610576858</v>
      </c>
      <c r="L61" s="1" t="s">
        <v>23</v>
      </c>
    </row>
    <row r="62" spans="1:12" s="1" customFormat="1" x14ac:dyDescent="0.2">
      <c r="A62" s="1">
        <v>2023</v>
      </c>
      <c r="B62" s="1" t="s">
        <v>4</v>
      </c>
      <c r="C62" s="1">
        <v>1</v>
      </c>
      <c r="D62" s="1">
        <v>5.9552781183662598E-2</v>
      </c>
      <c r="E62" s="1">
        <v>0.93899999999999995</v>
      </c>
      <c r="F62" s="1">
        <v>0.95390922222222196</v>
      </c>
      <c r="G62" s="1">
        <v>8.4746020704683497E-2</v>
      </c>
      <c r="H62" s="1">
        <v>5.3130852061778498E-2</v>
      </c>
      <c r="I62" s="1">
        <v>2.5554380524405201E-2</v>
      </c>
      <c r="J62" s="1">
        <v>7.9945656467040202E-2</v>
      </c>
      <c r="K62" s="1">
        <v>0.15770011844055601</v>
      </c>
      <c r="L62" s="1" t="s">
        <v>23</v>
      </c>
    </row>
    <row r="63" spans="1:12" s="1" customFormat="1" x14ac:dyDescent="0.2">
      <c r="A63" s="1">
        <v>2027</v>
      </c>
      <c r="B63" s="1" t="s">
        <v>4</v>
      </c>
      <c r="C63" s="1">
        <v>1</v>
      </c>
      <c r="D63" s="1">
        <v>2.0189594957863599E-2</v>
      </c>
      <c r="E63" s="1">
        <v>0.93799999999999994</v>
      </c>
      <c r="F63" s="1">
        <v>0.95537955555555498</v>
      </c>
      <c r="G63" s="1">
        <v>9.4847143185311303E-2</v>
      </c>
      <c r="H63" s="1">
        <v>4.9699165433917898E-2</v>
      </c>
      <c r="I63" s="1">
        <v>2.4860930075350701E-2</v>
      </c>
      <c r="J63" s="1">
        <v>0.12393227265269301</v>
      </c>
      <c r="K63" s="1">
        <v>0.15275175442076899</v>
      </c>
      <c r="L63" s="1" t="s">
        <v>23</v>
      </c>
    </row>
    <row r="64" spans="1:12" s="1" customFormat="1" x14ac:dyDescent="0.2">
      <c r="A64" s="1">
        <v>2028</v>
      </c>
      <c r="B64" s="1" t="s">
        <v>4</v>
      </c>
      <c r="C64" s="1">
        <v>1</v>
      </c>
      <c r="D64" s="1">
        <v>6.07149093423794E-2</v>
      </c>
      <c r="E64" s="1">
        <v>0.93799999999999994</v>
      </c>
      <c r="F64" s="1">
        <v>0.95126222222222201</v>
      </c>
      <c r="G64" s="1">
        <v>0.100011909366807</v>
      </c>
      <c r="H64" s="1">
        <v>5.6291373009031302E-2</v>
      </c>
      <c r="I64" s="1">
        <v>2.88405170100389E-2</v>
      </c>
      <c r="J64" s="1">
        <v>9.1344182863333803E-2</v>
      </c>
      <c r="K64" s="1">
        <v>0.183619094082314</v>
      </c>
      <c r="L64" s="1" t="s">
        <v>23</v>
      </c>
    </row>
    <row r="65" spans="1:12" s="1" customFormat="1" x14ac:dyDescent="0.2">
      <c r="A65" s="1">
        <v>2039</v>
      </c>
      <c r="B65" s="1" t="s">
        <v>4</v>
      </c>
      <c r="C65" s="1">
        <v>1</v>
      </c>
      <c r="D65" s="1">
        <v>2.96403699858921E-2</v>
      </c>
      <c r="E65" s="1">
        <v>0.94199999999999995</v>
      </c>
      <c r="F65" s="1">
        <v>0.95314344444444399</v>
      </c>
      <c r="G65" s="1">
        <v>8.4958428803147801E-2</v>
      </c>
      <c r="H65" s="1">
        <v>8.5731830010775806E-2</v>
      </c>
      <c r="I65" s="1">
        <v>1.6514869944599601E-2</v>
      </c>
      <c r="J65" s="1">
        <v>0.113163302577677</v>
      </c>
      <c r="K65" s="1">
        <v>0.15389773834970499</v>
      </c>
      <c r="L65" s="1" t="s">
        <v>23</v>
      </c>
    </row>
    <row r="66" spans="1:12" s="1" customFormat="1" x14ac:dyDescent="0.2">
      <c r="A66" s="1">
        <v>2047</v>
      </c>
      <c r="B66" s="1" t="s">
        <v>4</v>
      </c>
      <c r="C66" s="1">
        <v>1</v>
      </c>
      <c r="D66" s="1">
        <v>5.2783220043070699E-2</v>
      </c>
      <c r="E66" s="1">
        <v>0.93166666666666598</v>
      </c>
      <c r="F66" s="1">
        <v>0.95251655555555503</v>
      </c>
      <c r="G66" s="1">
        <v>0.106480252310532</v>
      </c>
      <c r="H66" s="1">
        <v>6.0118925710382798E-2</v>
      </c>
      <c r="I66" s="1">
        <v>3.0123508656696999E-2</v>
      </c>
      <c r="J66" s="1">
        <v>0.124105060578537</v>
      </c>
      <c r="K66" s="1">
        <v>0.166206382013907</v>
      </c>
      <c r="L66" s="1" t="s">
        <v>23</v>
      </c>
    </row>
    <row r="67" spans="1:12" s="1" customFormat="1" x14ac:dyDescent="0.2">
      <c r="A67" s="1">
        <v>2060</v>
      </c>
      <c r="B67" s="1" t="s">
        <v>4</v>
      </c>
      <c r="C67" s="1">
        <v>1</v>
      </c>
      <c r="D67" s="1">
        <v>8.2842471841110099E-2</v>
      </c>
      <c r="E67" s="1">
        <v>0.93933333333333302</v>
      </c>
      <c r="F67" s="1">
        <v>0.95241711111111105</v>
      </c>
      <c r="G67" s="1">
        <v>0.14258975058182199</v>
      </c>
      <c r="H67" s="1">
        <v>6.1812917973730501E-2</v>
      </c>
      <c r="I67" s="1">
        <v>3.1905864561210202E-2</v>
      </c>
      <c r="J67" s="1">
        <v>0.209969265291233</v>
      </c>
      <c r="K67" s="1">
        <v>0.24611677051050099</v>
      </c>
      <c r="L67" s="1" t="s">
        <v>23</v>
      </c>
    </row>
    <row r="68" spans="1:12" s="1" customFormat="1" x14ac:dyDescent="0.2">
      <c r="D68" s="1">
        <f>AVERAGE(D58:D67)</f>
        <v>5.327418738139731E-2</v>
      </c>
      <c r="E68" s="1">
        <f>AVERAGE(E58:E67)</f>
        <v>0.93669999999999987</v>
      </c>
      <c r="F68" s="1">
        <f>AVERAGE(F58:F67)</f>
        <v>0.9528118666666664</v>
      </c>
      <c r="G68" s="1">
        <f t="shared" ref="G68:K68" si="8">AVERAGE(G58:G67)</f>
        <v>9.9401688351387144E-2</v>
      </c>
      <c r="H68" s="1">
        <f t="shared" si="8"/>
        <v>5.6318980891557367E-2</v>
      </c>
      <c r="I68" s="1">
        <f t="shared" si="8"/>
        <v>2.6262909027767112E-2</v>
      </c>
      <c r="J68" s="1">
        <f t="shared" si="8"/>
        <v>0.11895150944102237</v>
      </c>
      <c r="K68" s="1">
        <f t="shared" si="8"/>
        <v>0.16927614766079269</v>
      </c>
    </row>
    <row r="69" spans="1:12" s="1" customFormat="1" x14ac:dyDescent="0.2">
      <c r="D69" s="1">
        <f>_xlfn.STDEV.P(D58:D67)</f>
        <v>1.911876200156069E-2</v>
      </c>
      <c r="E69" s="1">
        <f>_xlfn.STDEV.P(E58:E67)</f>
        <v>3.2195582857833232E-3</v>
      </c>
      <c r="F69" s="1">
        <f>_xlfn.STDEV.P(F58:F67)</f>
        <v>1.349838684280443E-3</v>
      </c>
      <c r="G69" s="1">
        <f t="shared" ref="G69:K69" si="9">_xlfn.STDEV.P(G58:G67)</f>
        <v>1.7107380248332086E-2</v>
      </c>
      <c r="H69" s="1">
        <f t="shared" si="9"/>
        <v>1.1355223406454723E-2</v>
      </c>
      <c r="I69" s="1">
        <f t="shared" si="9"/>
        <v>3.9020978405107346E-3</v>
      </c>
      <c r="J69" s="1">
        <f t="shared" si="9"/>
        <v>3.4537695278753909E-2</v>
      </c>
      <c r="K69" s="1">
        <f t="shared" si="9"/>
        <v>2.9659875472487288E-2</v>
      </c>
    </row>
    <row r="70" spans="1:12" s="1" customFormat="1" x14ac:dyDescent="0.2"/>
    <row r="71" spans="1:12" s="1" customFormat="1" x14ac:dyDescent="0.2"/>
    <row r="72" spans="1:12" s="1" customFormat="1" x14ac:dyDescent="0.2">
      <c r="A72" s="1">
        <v>2002</v>
      </c>
      <c r="B72" s="1" t="s">
        <v>3</v>
      </c>
      <c r="C72" s="1">
        <v>1</v>
      </c>
      <c r="D72" s="1">
        <v>7.6336852084877296E-2</v>
      </c>
      <c r="E72" s="1">
        <v>0.93700000000000006</v>
      </c>
      <c r="F72" s="1">
        <v>0.95461788888888799</v>
      </c>
      <c r="G72" s="1">
        <v>0.104968894707082</v>
      </c>
      <c r="H72" s="1">
        <v>5.0648456313403797E-2</v>
      </c>
      <c r="I72" s="1">
        <v>2.5651293694804799E-2</v>
      </c>
      <c r="J72" s="1">
        <v>0.11199491580199999</v>
      </c>
      <c r="K72" s="1">
        <v>0.15999803007513899</v>
      </c>
      <c r="L72" s="1" t="s">
        <v>23</v>
      </c>
    </row>
    <row r="73" spans="1:12" s="1" customFormat="1" x14ac:dyDescent="0.2">
      <c r="A73" s="1">
        <v>2011</v>
      </c>
      <c r="B73" s="1" t="s">
        <v>3</v>
      </c>
      <c r="C73" s="1">
        <v>1</v>
      </c>
      <c r="D73" s="1">
        <v>4.1085197087715998E-2</v>
      </c>
      <c r="E73" s="1">
        <v>0.93100000000000005</v>
      </c>
      <c r="F73" s="1">
        <v>0.95143222222222201</v>
      </c>
      <c r="G73" s="1">
        <v>0.10798635505663801</v>
      </c>
      <c r="H73" s="1">
        <v>4.5805383195308198E-2</v>
      </c>
      <c r="I73" s="1">
        <v>2.6529338337808399E-2</v>
      </c>
      <c r="J73" s="1">
        <v>0.11886236924462899</v>
      </c>
      <c r="K73" s="1">
        <v>0.18898798686176399</v>
      </c>
      <c r="L73" s="1" t="s">
        <v>23</v>
      </c>
    </row>
    <row r="74" spans="1:12" s="1" customFormat="1" x14ac:dyDescent="0.2">
      <c r="A74" s="1">
        <v>2015</v>
      </c>
      <c r="B74" s="1" t="s">
        <v>3</v>
      </c>
      <c r="C74" s="1">
        <v>1</v>
      </c>
      <c r="D74" s="1">
        <v>6.9579341884052195E-2</v>
      </c>
      <c r="E74" s="1">
        <v>0.93500000000000005</v>
      </c>
      <c r="F74" s="1">
        <v>0.95145833333333296</v>
      </c>
      <c r="G74" s="1">
        <v>9.0831682958143603E-2</v>
      </c>
      <c r="H74" s="1">
        <v>5.93750422633725E-2</v>
      </c>
      <c r="I74" s="1">
        <v>2.68659815236225E-2</v>
      </c>
      <c r="J74" s="1">
        <v>0.13263529626465201</v>
      </c>
      <c r="K74" s="1">
        <v>0.14927747382132001</v>
      </c>
      <c r="L74" s="1" t="s">
        <v>23</v>
      </c>
    </row>
    <row r="75" spans="1:12" s="1" customFormat="1" x14ac:dyDescent="0.2">
      <c r="A75" s="1">
        <v>2017</v>
      </c>
      <c r="B75" s="1" t="s">
        <v>3</v>
      </c>
      <c r="C75" s="1">
        <v>1</v>
      </c>
      <c r="D75" s="1">
        <v>4.1831681237496497E-2</v>
      </c>
      <c r="E75" s="1">
        <v>0.93533333333333302</v>
      </c>
      <c r="F75" s="1">
        <v>0.95298433333333299</v>
      </c>
      <c r="G75" s="1">
        <v>8.0396819519872903E-2</v>
      </c>
      <c r="H75" s="1">
        <v>4.6935352398794698E-2</v>
      </c>
      <c r="I75" s="1">
        <v>2.7126958245271199E-2</v>
      </c>
      <c r="J75" s="1">
        <v>8.4936482379751793E-2</v>
      </c>
      <c r="K75" s="1">
        <v>0.13455851055387899</v>
      </c>
      <c r="L75" s="1" t="s">
        <v>23</v>
      </c>
    </row>
    <row r="76" spans="1:12" s="1" customFormat="1" x14ac:dyDescent="0.2">
      <c r="A76" s="1">
        <v>2023</v>
      </c>
      <c r="B76" s="1" t="s">
        <v>3</v>
      </c>
      <c r="C76" s="1">
        <v>1</v>
      </c>
      <c r="D76" s="1">
        <v>6.0952275756446898E-2</v>
      </c>
      <c r="E76" s="1">
        <v>0.93899999999999995</v>
      </c>
      <c r="F76" s="1">
        <v>0.95422288888888795</v>
      </c>
      <c r="G76" s="1">
        <v>8.6095850602170398E-2</v>
      </c>
      <c r="H76" s="1">
        <v>5.4361739167720503E-2</v>
      </c>
      <c r="I76" s="1">
        <v>2.59098989087778E-2</v>
      </c>
      <c r="J76" s="1">
        <v>8.0244760997796899E-2</v>
      </c>
      <c r="K76" s="1">
        <v>0.158004841326743</v>
      </c>
      <c r="L76" s="1" t="s">
        <v>23</v>
      </c>
    </row>
    <row r="77" spans="1:12" s="1" customFormat="1" x14ac:dyDescent="0.2">
      <c r="A77" s="1">
        <v>2027</v>
      </c>
      <c r="B77" s="1" t="s">
        <v>3</v>
      </c>
      <c r="C77" s="1">
        <v>1</v>
      </c>
      <c r="D77" s="1">
        <v>1.9896256207042301E-2</v>
      </c>
      <c r="E77" s="1">
        <v>0.93799999999999994</v>
      </c>
      <c r="F77" s="1">
        <v>0.95568844444444401</v>
      </c>
      <c r="G77" s="1">
        <v>9.4937000736500701E-2</v>
      </c>
      <c r="H77" s="1">
        <v>5.1073352795827198E-2</v>
      </c>
      <c r="I77" s="1">
        <v>2.4940458726307398E-2</v>
      </c>
      <c r="J77" s="1">
        <v>0.122926978298819</v>
      </c>
      <c r="K77" s="1">
        <v>0.15219167156282401</v>
      </c>
      <c r="L77" s="1" t="s">
        <v>23</v>
      </c>
    </row>
    <row r="78" spans="1:12" s="1" customFormat="1" x14ac:dyDescent="0.2">
      <c r="A78" s="1">
        <v>2028</v>
      </c>
      <c r="B78" s="1" t="s">
        <v>3</v>
      </c>
      <c r="C78" s="1">
        <v>1</v>
      </c>
      <c r="D78" s="1">
        <v>6.27026636651421E-2</v>
      </c>
      <c r="E78" s="1">
        <v>0.93766666666666598</v>
      </c>
      <c r="F78" s="1">
        <v>0.951755666666666</v>
      </c>
      <c r="G78" s="1">
        <v>0.101498075162929</v>
      </c>
      <c r="H78" s="1">
        <v>5.6630399382588598E-2</v>
      </c>
      <c r="I78" s="1">
        <v>2.9271781222750998E-2</v>
      </c>
      <c r="J78" s="1">
        <v>9.3176268760224099E-2</v>
      </c>
      <c r="K78" s="1">
        <v>0.184674821862194</v>
      </c>
      <c r="L78" s="1" t="s">
        <v>23</v>
      </c>
    </row>
    <row r="79" spans="1:12" s="1" customFormat="1" x14ac:dyDescent="0.2">
      <c r="A79" s="1">
        <v>2039</v>
      </c>
      <c r="B79" s="1" t="s">
        <v>3</v>
      </c>
      <c r="C79" s="1">
        <v>1</v>
      </c>
      <c r="D79" s="1">
        <v>3.0061596938873999E-2</v>
      </c>
      <c r="E79" s="1">
        <v>0.94199999999999995</v>
      </c>
      <c r="F79" s="1">
        <v>0.95367900000000005</v>
      </c>
      <c r="G79" s="1">
        <v>8.5320060175558696E-2</v>
      </c>
      <c r="H79" s="1">
        <v>8.4964285209302701E-2</v>
      </c>
      <c r="I79" s="1">
        <v>1.6823596634474101E-2</v>
      </c>
      <c r="J79" s="1">
        <v>0.11402968089547499</v>
      </c>
      <c r="K79" s="1">
        <v>0.15374096142687901</v>
      </c>
      <c r="L79" s="1" t="s">
        <v>23</v>
      </c>
    </row>
    <row r="80" spans="1:12" s="1" customFormat="1" x14ac:dyDescent="0.2">
      <c r="A80" s="1">
        <v>2047</v>
      </c>
      <c r="B80" s="1" t="s">
        <v>3</v>
      </c>
      <c r="C80" s="1">
        <v>1</v>
      </c>
      <c r="D80" s="1">
        <v>5.3329270599881899E-2</v>
      </c>
      <c r="E80" s="1">
        <v>0.93166666666666598</v>
      </c>
      <c r="F80" s="1">
        <v>0.95245422222222198</v>
      </c>
      <c r="G80" s="1">
        <v>0.107648593545595</v>
      </c>
      <c r="H80" s="1">
        <v>6.03712212589404E-2</v>
      </c>
      <c r="I80" s="1">
        <v>3.05051613516421E-2</v>
      </c>
      <c r="J80" s="1">
        <v>0.12542152088643899</v>
      </c>
      <c r="K80" s="1">
        <v>0.16710652085104599</v>
      </c>
      <c r="L80" s="1" t="s">
        <v>23</v>
      </c>
    </row>
    <row r="81" spans="1:12" s="1" customFormat="1" x14ac:dyDescent="0.2">
      <c r="A81" s="1">
        <v>2060</v>
      </c>
      <c r="B81" s="1" t="s">
        <v>3</v>
      </c>
      <c r="C81" s="1">
        <v>1</v>
      </c>
      <c r="D81" s="1">
        <v>8.2817149098742104E-2</v>
      </c>
      <c r="E81" s="1">
        <v>0.93833333333333302</v>
      </c>
      <c r="F81" s="1">
        <v>0.95189744444444402</v>
      </c>
      <c r="G81" s="1">
        <v>0.142811821221871</v>
      </c>
      <c r="H81" s="1">
        <v>6.2060081237212801E-2</v>
      </c>
      <c r="I81" s="1">
        <v>3.2591414496927498E-2</v>
      </c>
      <c r="J81" s="1">
        <v>0.20970901270107201</v>
      </c>
      <c r="K81" s="1">
        <v>0.24638721006536399</v>
      </c>
      <c r="L81" s="1" t="s">
        <v>23</v>
      </c>
    </row>
    <row r="82" spans="1:12" s="1" customFormat="1" x14ac:dyDescent="0.2">
      <c r="D82" s="1">
        <f>AVERAGE(D72:D81)</f>
        <v>5.3859228456027128E-2</v>
      </c>
      <c r="E82" s="1">
        <f>AVERAGE(E72:E81)</f>
        <v>0.93649999999999967</v>
      </c>
      <c r="F82" s="1">
        <f>AVERAGE(F72:F81)</f>
        <v>0.95301904444444419</v>
      </c>
      <c r="G82" s="1">
        <f t="shared" ref="G82:K82" si="10">AVERAGE(G72:G81)</f>
        <v>0.10024951536863613</v>
      </c>
      <c r="H82" s="1">
        <f t="shared" si="10"/>
        <v>5.7222531322247153E-2</v>
      </c>
      <c r="I82" s="1">
        <f t="shared" si="10"/>
        <v>2.6621588314238682E-2</v>
      </c>
      <c r="J82" s="1">
        <f t="shared" si="10"/>
        <v>0.11939372862308588</v>
      </c>
      <c r="K82" s="1">
        <f t="shared" si="10"/>
        <v>0.16949280284071519</v>
      </c>
    </row>
    <row r="83" spans="1:12" s="1" customFormat="1" x14ac:dyDescent="0.2">
      <c r="D83" s="1">
        <f>_xlfn.STDEV.P(D72:D81)</f>
        <v>1.9358134566835671E-2</v>
      </c>
      <c r="E83" s="1">
        <f>_xlfn.STDEV.P(E72:E81)</f>
        <v>3.1771755451099558E-3</v>
      </c>
      <c r="F83" s="1">
        <f>_xlfn.STDEV.P(F72:F81)</f>
        <v>1.403386818018251E-3</v>
      </c>
      <c r="G83" s="1">
        <f t="shared" ref="G83:K83" si="11">_xlfn.STDEV.P(G72:G81)</f>
        <v>1.6983077279594649E-2</v>
      </c>
      <c r="H83" s="1">
        <f t="shared" si="11"/>
        <v>1.0645643624936311E-2</v>
      </c>
      <c r="I83" s="1">
        <f t="shared" si="11"/>
        <v>3.9792327729517201E-3</v>
      </c>
      <c r="J83" s="1">
        <f t="shared" si="11"/>
        <v>3.4455920032658807E-2</v>
      </c>
      <c r="K83" s="1">
        <f t="shared" si="11"/>
        <v>2.9879153320885525E-2</v>
      </c>
    </row>
    <row r="84" spans="1:12" s="1" customFormat="1" x14ac:dyDescent="0.2"/>
    <row r="85" spans="1:12" s="1" customFormat="1" x14ac:dyDescent="0.2"/>
    <row r="86" spans="1:12" s="1" customFormat="1" x14ac:dyDescent="0.2">
      <c r="A86" s="1">
        <v>2002</v>
      </c>
      <c r="B86" s="1" t="s">
        <v>2</v>
      </c>
      <c r="C86" s="1">
        <v>1</v>
      </c>
      <c r="D86" s="1">
        <v>8.9600692378782501E-2</v>
      </c>
      <c r="E86" s="1">
        <v>0.93700000000000006</v>
      </c>
      <c r="F86" s="1">
        <v>0.95725055555555505</v>
      </c>
      <c r="G86" s="1">
        <v>0.117643259696652</v>
      </c>
      <c r="H86" s="1">
        <v>4.2425717534952397E-2</v>
      </c>
      <c r="I86" s="1">
        <v>2.7388483434317299E-2</v>
      </c>
      <c r="J86" s="1">
        <v>0.12637569855811201</v>
      </c>
      <c r="K86" s="1">
        <v>0.13841860343042001</v>
      </c>
      <c r="L86" s="1" t="s">
        <v>23</v>
      </c>
    </row>
    <row r="87" spans="1:12" s="1" customFormat="1" x14ac:dyDescent="0.2">
      <c r="A87" s="1">
        <v>2011</v>
      </c>
      <c r="B87" s="1" t="s">
        <v>2</v>
      </c>
      <c r="C87" s="1">
        <v>1</v>
      </c>
      <c r="D87" s="1">
        <v>6.25500714819298E-2</v>
      </c>
      <c r="E87" s="1">
        <v>0.93</v>
      </c>
      <c r="F87" s="1">
        <v>0.95424555555555501</v>
      </c>
      <c r="G87" s="1">
        <v>0.10840706245693001</v>
      </c>
      <c r="H87" s="1">
        <v>7.3948703663519397E-2</v>
      </c>
      <c r="I87" s="1">
        <v>2.6628614068470901E-2</v>
      </c>
      <c r="J87" s="1">
        <v>0.120718011429963</v>
      </c>
      <c r="K87" s="1">
        <v>0.12971171324848399</v>
      </c>
      <c r="L87" s="1" t="s">
        <v>23</v>
      </c>
    </row>
    <row r="88" spans="1:12" s="1" customFormat="1" x14ac:dyDescent="0.2">
      <c r="A88" s="1">
        <v>2015</v>
      </c>
      <c r="B88" s="1" t="s">
        <v>2</v>
      </c>
      <c r="C88" s="1">
        <v>1</v>
      </c>
      <c r="D88" s="1">
        <v>7.2261339983343706E-2</v>
      </c>
      <c r="E88" s="1">
        <v>0.93533333333333302</v>
      </c>
      <c r="F88" s="1">
        <v>0.95567133333333298</v>
      </c>
      <c r="G88" s="1">
        <v>9.8060726829618E-2</v>
      </c>
      <c r="H88" s="1">
        <v>6.5536426249707999E-2</v>
      </c>
      <c r="I88" s="1">
        <v>2.4106448834094098E-2</v>
      </c>
      <c r="J88" s="1">
        <v>0.13097063997007999</v>
      </c>
      <c r="K88" s="1">
        <v>0.120359275805396</v>
      </c>
      <c r="L88" s="1" t="s">
        <v>23</v>
      </c>
    </row>
    <row r="89" spans="1:12" s="1" customFormat="1" x14ac:dyDescent="0.2">
      <c r="A89" s="1">
        <v>2017</v>
      </c>
      <c r="B89" s="1" t="s">
        <v>2</v>
      </c>
      <c r="C89" s="1">
        <v>1</v>
      </c>
      <c r="D89" s="1">
        <v>6.2540064664978107E-2</v>
      </c>
      <c r="E89" s="1">
        <v>0.94</v>
      </c>
      <c r="F89" s="1">
        <v>0.95780755555555497</v>
      </c>
      <c r="G89" s="1">
        <v>8.2317426886089395E-2</v>
      </c>
      <c r="H89" s="1">
        <v>5.2592204170085102E-2</v>
      </c>
      <c r="I89" s="1">
        <v>2.0181274486748401E-2</v>
      </c>
      <c r="J89" s="1">
        <v>0.108112280171135</v>
      </c>
      <c r="K89" s="1">
        <v>9.1462386364639506E-2</v>
      </c>
      <c r="L89" s="1" t="s">
        <v>23</v>
      </c>
    </row>
    <row r="90" spans="1:12" s="1" customFormat="1" x14ac:dyDescent="0.2">
      <c r="A90" s="1">
        <v>2023</v>
      </c>
      <c r="B90" s="1" t="s">
        <v>2</v>
      </c>
      <c r="C90" s="1">
        <v>1</v>
      </c>
      <c r="D90" s="1">
        <v>6.4653799885507193E-2</v>
      </c>
      <c r="E90" s="1">
        <v>0.93833333333333302</v>
      </c>
      <c r="F90" s="1">
        <v>0.95895477777777705</v>
      </c>
      <c r="G90" s="1">
        <v>9.5757414658520806E-2</v>
      </c>
      <c r="H90" s="1">
        <v>8.9479283929072298E-2</v>
      </c>
      <c r="I90" s="1">
        <v>2.2308618125618102E-2</v>
      </c>
      <c r="J90" s="1">
        <v>9.0121137155128095E-2</v>
      </c>
      <c r="K90" s="1">
        <v>0.115831220290734</v>
      </c>
      <c r="L90" s="1" t="s">
        <v>23</v>
      </c>
    </row>
    <row r="91" spans="1:12" s="1" customFormat="1" x14ac:dyDescent="0.2">
      <c r="A91" s="1">
        <v>2027</v>
      </c>
      <c r="B91" s="1" t="s">
        <v>2</v>
      </c>
      <c r="C91" s="1">
        <v>1</v>
      </c>
      <c r="D91" s="1">
        <v>2.6471282434954502E-2</v>
      </c>
      <c r="E91" s="1">
        <v>0.93500000000000005</v>
      </c>
      <c r="F91" s="1">
        <v>0.959079666666666</v>
      </c>
      <c r="G91" s="1">
        <v>0.111717279409766</v>
      </c>
      <c r="H91" s="1">
        <v>6.4307250651438996E-2</v>
      </c>
      <c r="I91" s="1">
        <v>2.5184084083731E-2</v>
      </c>
      <c r="J91" s="1">
        <v>0.11440340156765701</v>
      </c>
      <c r="K91" s="1">
        <v>0.12566575964062501</v>
      </c>
      <c r="L91" s="1" t="s">
        <v>23</v>
      </c>
    </row>
    <row r="92" spans="1:12" s="1" customFormat="1" x14ac:dyDescent="0.2">
      <c r="A92" s="1">
        <v>2028</v>
      </c>
      <c r="B92" s="1" t="s">
        <v>2</v>
      </c>
      <c r="C92" s="1">
        <v>1</v>
      </c>
      <c r="D92" s="1">
        <v>7.5417793128665797E-2</v>
      </c>
      <c r="E92" s="1">
        <v>0.93633333333333302</v>
      </c>
      <c r="F92" s="1">
        <v>0.959822888888888</v>
      </c>
      <c r="G92" s="1">
        <v>0.120747313770157</v>
      </c>
      <c r="H92" s="1">
        <v>5.7954996152199199E-2</v>
      </c>
      <c r="I92" s="1">
        <v>2.87517644021879E-2</v>
      </c>
      <c r="J92" s="1">
        <v>0.149441475578975</v>
      </c>
      <c r="K92" s="1">
        <v>0.13782566399049301</v>
      </c>
      <c r="L92" s="1" t="s">
        <v>23</v>
      </c>
    </row>
    <row r="93" spans="1:12" s="1" customFormat="1" x14ac:dyDescent="0.2">
      <c r="A93" s="1">
        <v>2039</v>
      </c>
      <c r="B93" s="1" t="s">
        <v>2</v>
      </c>
      <c r="C93" s="1">
        <v>1</v>
      </c>
      <c r="D93" s="1">
        <v>3.8013414340161297E-2</v>
      </c>
      <c r="E93" s="1">
        <v>0.93833333333333302</v>
      </c>
      <c r="F93" s="1">
        <v>0.96044233333333295</v>
      </c>
      <c r="G93" s="1">
        <v>7.0268396371319E-2</v>
      </c>
      <c r="H93" s="1">
        <v>6.1210156922445899E-2</v>
      </c>
      <c r="I93" s="1">
        <v>1.6198736597686399E-2</v>
      </c>
      <c r="J93" s="1">
        <v>7.7642128262286794E-2</v>
      </c>
      <c r="K93" s="1">
        <v>8.6772073915560605E-2</v>
      </c>
      <c r="L93" s="1" t="s">
        <v>23</v>
      </c>
    </row>
    <row r="94" spans="1:12" s="1" customFormat="1" x14ac:dyDescent="0.2">
      <c r="A94" s="1">
        <v>2047</v>
      </c>
      <c r="B94" s="1" t="s">
        <v>2</v>
      </c>
      <c r="C94" s="1">
        <v>1</v>
      </c>
      <c r="D94" s="1">
        <v>6.4253782619062005E-2</v>
      </c>
      <c r="E94" s="1">
        <v>0.93333333333333302</v>
      </c>
      <c r="F94" s="1">
        <v>0.95752644444444401</v>
      </c>
      <c r="G94" s="1">
        <v>0.114229652807084</v>
      </c>
      <c r="H94" s="1">
        <v>6.1354710708913303E-2</v>
      </c>
      <c r="I94" s="1">
        <v>2.6369888869299501E-2</v>
      </c>
      <c r="J94" s="1">
        <v>0.115643733455529</v>
      </c>
      <c r="K94" s="1">
        <v>0.13097284484584501</v>
      </c>
      <c r="L94" s="1" t="s">
        <v>23</v>
      </c>
    </row>
    <row r="95" spans="1:12" s="1" customFormat="1" x14ac:dyDescent="0.2">
      <c r="A95" s="1">
        <v>2060</v>
      </c>
      <c r="B95" s="1" t="s">
        <v>2</v>
      </c>
      <c r="C95" s="1">
        <v>1</v>
      </c>
      <c r="D95" s="1">
        <v>6.5343424132209907E-2</v>
      </c>
      <c r="E95" s="1">
        <v>0.93633333333333302</v>
      </c>
      <c r="F95" s="1">
        <v>0.96111500000000005</v>
      </c>
      <c r="G95" s="1">
        <v>0.115357617439985</v>
      </c>
      <c r="H95" s="1">
        <v>5.9323022633374502E-2</v>
      </c>
      <c r="I95" s="1">
        <v>2.6149582997266399E-2</v>
      </c>
      <c r="J95" s="1">
        <v>0.15162202639587</v>
      </c>
      <c r="K95" s="1">
        <v>0.13776824386616399</v>
      </c>
      <c r="L95" s="1" t="s">
        <v>23</v>
      </c>
    </row>
    <row r="96" spans="1:12" s="1" customFormat="1" x14ac:dyDescent="0.2">
      <c r="D96" s="1">
        <f>AVERAGE(D86:D95)</f>
        <v>6.2110566504959497E-2</v>
      </c>
      <c r="E96" s="1">
        <f>AVERAGE(E86:E95)</f>
        <v>0.93599999999999994</v>
      </c>
      <c r="F96" s="1">
        <f>AVERAGE(F86:F95)</f>
        <v>0.95819161111111062</v>
      </c>
      <c r="G96" s="1">
        <f t="shared" ref="G96:K96" si="12">AVERAGE(G86:G95)</f>
        <v>0.1034506150326121</v>
      </c>
      <c r="H96" s="1">
        <f t="shared" si="12"/>
        <v>6.2813247261570906E-2</v>
      </c>
      <c r="I96" s="1">
        <f t="shared" si="12"/>
        <v>2.4326749589942E-2</v>
      </c>
      <c r="J96" s="1">
        <f t="shared" si="12"/>
        <v>0.11850505325447361</v>
      </c>
      <c r="K96" s="1">
        <f t="shared" si="12"/>
        <v>0.1214787785398361</v>
      </c>
    </row>
    <row r="97" spans="1:12" s="1" customFormat="1" x14ac:dyDescent="0.2">
      <c r="D97" s="1">
        <f>_xlfn.STDEV.P(D86:D95)</f>
        <v>1.7054469290279033E-2</v>
      </c>
      <c r="E97" s="1">
        <f>_xlfn.STDEV.P(E86:E95)</f>
        <v>2.6956755492207225E-3</v>
      </c>
      <c r="F97" s="1">
        <f>_xlfn.STDEV.P(F86:F95)</f>
        <v>2.0259015717440975E-3</v>
      </c>
      <c r="G97" s="1">
        <f t="shared" ref="G97:K97" si="13">_xlfn.STDEV.P(G86:G95)</f>
        <v>1.5771439141065144E-2</v>
      </c>
      <c r="H97" s="1">
        <f t="shared" si="13"/>
        <v>1.1854645672908887E-2</v>
      </c>
      <c r="I97" s="1">
        <f t="shared" si="13"/>
        <v>3.6035629388654891E-3</v>
      </c>
      <c r="J97" s="1">
        <f t="shared" si="13"/>
        <v>2.2100852906165539E-2</v>
      </c>
      <c r="K97" s="1">
        <f t="shared" si="13"/>
        <v>1.7702151499740543E-2</v>
      </c>
    </row>
    <row r="98" spans="1:12" s="1" customFormat="1" x14ac:dyDescent="0.2"/>
    <row r="99" spans="1:12" s="1" customFormat="1" x14ac:dyDescent="0.2"/>
    <row r="100" spans="1:12" s="1" customFormat="1" x14ac:dyDescent="0.2">
      <c r="A100" s="1">
        <v>2002</v>
      </c>
      <c r="B100" s="1" t="s">
        <v>1</v>
      </c>
      <c r="C100" s="1">
        <v>1</v>
      </c>
      <c r="D100" s="1">
        <v>7.02127062918846E-2</v>
      </c>
      <c r="E100" s="1">
        <v>0.94066666666666598</v>
      </c>
      <c r="F100" s="1">
        <v>0.955554666666666</v>
      </c>
      <c r="G100" s="1">
        <v>0.11087709372119101</v>
      </c>
      <c r="H100" s="1">
        <v>3.7491481646065701E-2</v>
      </c>
      <c r="I100" s="1">
        <v>1.5520935930556E-2</v>
      </c>
      <c r="J100" s="1">
        <v>9.9683458138147801E-2</v>
      </c>
      <c r="K100" s="1">
        <v>0.180777394756862</v>
      </c>
      <c r="L100" s="1" t="s">
        <v>23</v>
      </c>
    </row>
    <row r="101" spans="1:12" s="1" customFormat="1" x14ac:dyDescent="0.2">
      <c r="A101" s="1">
        <v>2011</v>
      </c>
      <c r="B101" s="1" t="s">
        <v>1</v>
      </c>
      <c r="C101" s="1">
        <v>1</v>
      </c>
      <c r="D101" s="1">
        <v>2.7912940150373801E-2</v>
      </c>
      <c r="E101" s="1">
        <v>0.93500000000000005</v>
      </c>
      <c r="F101" s="1">
        <v>0.95280366666666605</v>
      </c>
      <c r="G101" s="1">
        <v>0.112655856929103</v>
      </c>
      <c r="H101" s="1">
        <v>3.9519179761446102E-2</v>
      </c>
      <c r="I101" s="1">
        <v>2.0623425485469599E-2</v>
      </c>
      <c r="J101" s="1">
        <v>0.117934222820354</v>
      </c>
      <c r="K101" s="1">
        <v>0.19902174162692601</v>
      </c>
      <c r="L101" s="1" t="s">
        <v>23</v>
      </c>
    </row>
    <row r="102" spans="1:12" s="1" customFormat="1" x14ac:dyDescent="0.2">
      <c r="A102" s="1">
        <v>2015</v>
      </c>
      <c r="B102" s="1" t="s">
        <v>1</v>
      </c>
      <c r="C102" s="1">
        <v>1</v>
      </c>
      <c r="D102" s="1">
        <v>4.2207833581580603E-2</v>
      </c>
      <c r="E102" s="1">
        <v>0.93933333333333302</v>
      </c>
      <c r="F102" s="1">
        <v>0.95495577777777696</v>
      </c>
      <c r="G102" s="1">
        <v>8.06553153890745E-2</v>
      </c>
      <c r="H102" s="1">
        <v>4.4783555223680702E-2</v>
      </c>
      <c r="I102" s="1">
        <v>1.50626605978648E-2</v>
      </c>
      <c r="J102" s="1">
        <v>0.116634210669949</v>
      </c>
      <c r="K102" s="1">
        <v>0.130877742298531</v>
      </c>
      <c r="L102" s="1" t="s">
        <v>23</v>
      </c>
    </row>
    <row r="103" spans="1:12" s="1" customFormat="1" x14ac:dyDescent="0.2">
      <c r="A103" s="1">
        <v>2017</v>
      </c>
      <c r="B103" s="1" t="s">
        <v>1</v>
      </c>
      <c r="C103" s="1">
        <v>1</v>
      </c>
      <c r="D103" s="1">
        <v>5.0469666454369302E-2</v>
      </c>
      <c r="E103" s="1">
        <v>0.93899999999999995</v>
      </c>
      <c r="F103" s="1">
        <v>0.95529944444444403</v>
      </c>
      <c r="G103" s="1">
        <v>8.7824658071782802E-2</v>
      </c>
      <c r="H103" s="1">
        <v>2.3295789322338101E-2</v>
      </c>
      <c r="I103" s="1">
        <v>1.33963614774007E-2</v>
      </c>
      <c r="J103" s="1">
        <v>0.10582724683245801</v>
      </c>
      <c r="K103" s="1">
        <v>0.14620998602367999</v>
      </c>
      <c r="L103" s="1" t="s">
        <v>23</v>
      </c>
    </row>
    <row r="104" spans="1:12" s="1" customFormat="1" x14ac:dyDescent="0.2">
      <c r="A104" s="1">
        <v>2023</v>
      </c>
      <c r="B104" s="1" t="s">
        <v>1</v>
      </c>
      <c r="C104" s="1">
        <v>1</v>
      </c>
      <c r="D104" s="1">
        <v>5.7801753637249403E-2</v>
      </c>
      <c r="E104" s="1">
        <v>0.93799999999999994</v>
      </c>
      <c r="F104" s="1">
        <v>0.95400377777777701</v>
      </c>
      <c r="G104" s="1">
        <v>0.100912244301156</v>
      </c>
      <c r="H104" s="1">
        <v>7.1359749061714897E-2</v>
      </c>
      <c r="I104" s="1">
        <v>2.3284948933802899E-2</v>
      </c>
      <c r="J104" s="1">
        <v>7.7356677259891898E-2</v>
      </c>
      <c r="K104" s="1">
        <v>0.18613993449525801</v>
      </c>
      <c r="L104" s="1" t="s">
        <v>23</v>
      </c>
    </row>
    <row r="105" spans="1:12" s="1" customFormat="1" x14ac:dyDescent="0.2">
      <c r="A105" s="1">
        <v>2027</v>
      </c>
      <c r="B105" s="1" t="s">
        <v>1</v>
      </c>
      <c r="C105" s="1">
        <v>1</v>
      </c>
      <c r="D105" s="1">
        <v>1.49109797924637E-2</v>
      </c>
      <c r="E105" s="1">
        <v>0.94133333333333302</v>
      </c>
      <c r="F105" s="1">
        <v>0.95643644444444398</v>
      </c>
      <c r="G105" s="1">
        <v>9.5655139510344794E-2</v>
      </c>
      <c r="H105" s="1">
        <v>3.0946531531452499E-2</v>
      </c>
      <c r="I105" s="1">
        <v>1.47194889688899E-2</v>
      </c>
      <c r="J105" s="1">
        <v>0.13687452118384599</v>
      </c>
      <c r="K105" s="1">
        <v>0.15571167735299399</v>
      </c>
      <c r="L105" s="1" t="s">
        <v>23</v>
      </c>
    </row>
    <row r="106" spans="1:12" s="1" customFormat="1" x14ac:dyDescent="0.2">
      <c r="A106" s="1">
        <v>2028</v>
      </c>
      <c r="B106" s="1" t="s">
        <v>1</v>
      </c>
      <c r="C106" s="1">
        <v>1</v>
      </c>
      <c r="D106" s="1">
        <v>4.3745174273730501E-2</v>
      </c>
      <c r="E106" s="1">
        <v>0.93899999999999995</v>
      </c>
      <c r="F106" s="1">
        <v>0.95578744444444397</v>
      </c>
      <c r="G106" s="1">
        <v>9.2744212816395999E-2</v>
      </c>
      <c r="H106" s="1">
        <v>2.5031543192096498E-2</v>
      </c>
      <c r="I106" s="1">
        <v>1.6594883082946901E-2</v>
      </c>
      <c r="J106" s="1">
        <v>8.7873710014894593E-2</v>
      </c>
      <c r="K106" s="1">
        <v>0.17123254062499901</v>
      </c>
      <c r="L106" s="1" t="s">
        <v>23</v>
      </c>
    </row>
    <row r="107" spans="1:12" s="1" customFormat="1" x14ac:dyDescent="0.2">
      <c r="A107" s="1">
        <v>2039</v>
      </c>
      <c r="B107" s="1" t="s">
        <v>1</v>
      </c>
      <c r="C107" s="1">
        <v>1</v>
      </c>
      <c r="D107" s="1">
        <v>1.8273187011417402E-2</v>
      </c>
      <c r="E107" s="1">
        <v>0.94</v>
      </c>
      <c r="F107" s="1">
        <v>0.95622399999999996</v>
      </c>
      <c r="G107" s="1">
        <v>7.9941832624563794E-2</v>
      </c>
      <c r="H107" s="1">
        <v>5.3412755087760402E-2</v>
      </c>
      <c r="I107" s="1">
        <v>1.0017627995559801E-2</v>
      </c>
      <c r="J107" s="1">
        <v>0.117033685327275</v>
      </c>
      <c r="K107" s="1">
        <v>0.13994311161591999</v>
      </c>
      <c r="L107" s="1" t="s">
        <v>23</v>
      </c>
    </row>
    <row r="108" spans="1:12" s="1" customFormat="1" x14ac:dyDescent="0.2">
      <c r="A108" s="1">
        <v>2047</v>
      </c>
      <c r="B108" s="1" t="s">
        <v>1</v>
      </c>
      <c r="C108" s="1">
        <v>1</v>
      </c>
      <c r="D108" s="1">
        <v>4.0623923323675898E-2</v>
      </c>
      <c r="E108" s="1">
        <v>0.93700000000000006</v>
      </c>
      <c r="F108" s="1">
        <v>0.95554677777777697</v>
      </c>
      <c r="G108" s="1">
        <v>0.118997193295029</v>
      </c>
      <c r="H108" s="1">
        <v>5.7384696763701303E-2</v>
      </c>
      <c r="I108" s="1">
        <v>1.8975807801171099E-2</v>
      </c>
      <c r="J108" s="1">
        <v>0.14111079071734201</v>
      </c>
      <c r="K108" s="1">
        <v>0.18797720090793399</v>
      </c>
      <c r="L108" s="1" t="s">
        <v>23</v>
      </c>
    </row>
    <row r="109" spans="1:12" s="1" customFormat="1" x14ac:dyDescent="0.2">
      <c r="A109" s="1">
        <v>2060</v>
      </c>
      <c r="B109" s="1" t="s">
        <v>1</v>
      </c>
      <c r="C109" s="1">
        <v>1</v>
      </c>
      <c r="D109" s="1">
        <v>6.5847136693575004E-2</v>
      </c>
      <c r="E109" s="1">
        <v>0.94199999999999995</v>
      </c>
      <c r="F109" s="1">
        <v>0.95602211111111102</v>
      </c>
      <c r="G109" s="1">
        <v>0.117058502992025</v>
      </c>
      <c r="H109" s="1">
        <v>2.00937698790901E-2</v>
      </c>
      <c r="I109" s="1">
        <v>1.6631686623765799E-2</v>
      </c>
      <c r="J109" s="1">
        <v>0.19093489314290099</v>
      </c>
      <c r="K109" s="1">
        <v>0.191954162997656</v>
      </c>
      <c r="L109" s="1" t="s">
        <v>23</v>
      </c>
    </row>
    <row r="110" spans="1:12" s="1" customFormat="1" x14ac:dyDescent="0.2">
      <c r="D110" s="1">
        <f>AVERAGE(D100:D109)</f>
        <v>4.3200530121032019E-2</v>
      </c>
      <c r="E110" s="1">
        <f>AVERAGE(E100:E109)</f>
        <v>0.93913333333333315</v>
      </c>
      <c r="F110" s="1">
        <f>AVERAGE(F100:F109)</f>
        <v>0.95526341111111057</v>
      </c>
      <c r="G110" s="1">
        <f t="shared" ref="G110:K110" si="14">AVERAGE(G100:G109)</f>
        <v>9.9732204965066587E-2</v>
      </c>
      <c r="H110" s="1">
        <f t="shared" si="14"/>
        <v>4.0331905146934625E-2</v>
      </c>
      <c r="I110" s="1">
        <f t="shared" si="14"/>
        <v>1.6482782689742747E-2</v>
      </c>
      <c r="J110" s="1">
        <f t="shared" si="14"/>
        <v>0.11912634161070593</v>
      </c>
      <c r="K110" s="1">
        <f t="shared" si="14"/>
        <v>0.16898454927007597</v>
      </c>
    </row>
    <row r="111" spans="1:12" x14ac:dyDescent="0.2">
      <c r="D111">
        <f>_xlfn.STDEV.P(D100:D109)</f>
        <v>1.7809730507811223E-2</v>
      </c>
      <c r="E111">
        <f>_xlfn.STDEV.P(E100:E109)</f>
        <v>1.9787762772873305E-3</v>
      </c>
      <c r="F111">
        <f>_xlfn.STDEV.P(F100:F109)</f>
        <v>1.0510498009487247E-3</v>
      </c>
      <c r="G111">
        <f t="shared" ref="G111:K111" si="15">_xlfn.STDEV.P(G100:G109)</f>
        <v>1.3880896657850559E-2</v>
      </c>
      <c r="H111">
        <f t="shared" si="15"/>
        <v>1.5732694705871034E-2</v>
      </c>
      <c r="I111">
        <f t="shared" si="15"/>
        <v>3.5642618207600875E-3</v>
      </c>
      <c r="J111">
        <f t="shared" si="15"/>
        <v>3.0402494156372872E-2</v>
      </c>
      <c r="K111">
        <f t="shared" si="15"/>
        <v>2.284594604371493E-2</v>
      </c>
    </row>
  </sheetData>
  <sortState xmlns:xlrd2="http://schemas.microsoft.com/office/spreadsheetml/2017/richdata2" ref="A2:L214">
    <sortCondition ref="B72:B214"/>
    <sortCondition ref="A72:A214"/>
  </sortState>
  <phoneticPr fontId="1" type="noConversion"/>
  <conditionalFormatting sqref="H2:H1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{1F8449D8-C4F4-4CE6-B83C-D1B9DC0C81DF}</x14:id>
        </ext>
      </extLst>
    </cfRule>
  </conditionalFormatting>
  <conditionalFormatting sqref="D2:D1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{286007E5-1768-4BB6-A8EC-C6461FB9317D}</x14:id>
        </ext>
      </extLst>
    </cfRule>
  </conditionalFormatting>
  <conditionalFormatting sqref="M2:M1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{D3F1F56B-26F5-4D75-BEE1-37B5F8106FC2}</x14:id>
        </ext>
      </extLst>
    </cfRule>
  </conditionalFormatting>
  <conditionalFormatting sqref="N2:N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{CE747F5E-F79F-4151-8D0D-933BB6778A08}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8449D8-C4F4-4CE6-B83C-D1B9DC0C81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286007E5-1768-4BB6-A8EC-C6461FB931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D3F1F56B-26F5-4D75-BEE1-37B5F8106F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M2:M11</xm:sqref>
        </x14:conditionalFormatting>
        <x14:conditionalFormatting xmlns:xm="http://schemas.microsoft.com/office/excel/2006/main">
          <x14:cfRule type="dataBar" id="{CE747F5E-F79F-4151-8D0D-933BB6778A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BAFD3-B9F0-4F73-AC57-05D053A6DCFE}">
  <dimension ref="A1:M171"/>
  <sheetViews>
    <sheetView tabSelected="1" workbookViewId="0">
      <pane ySplit="1" topLeftCell="A2" activePane="bottomLeft" state="frozen"/>
      <selection pane="bottomLeft" activeCell="E1" sqref="E1:F1048576"/>
    </sheetView>
  </sheetViews>
  <sheetFormatPr defaultRowHeight="14.25" x14ac:dyDescent="0.2"/>
  <cols>
    <col min="1" max="4" width="6.875" style="1" customWidth="1"/>
    <col min="5" max="7" width="9" style="1"/>
    <col min="8" max="8" width="35.375" style="1" customWidth="1"/>
    <col min="9" max="13" width="9" style="1"/>
  </cols>
  <sheetData>
    <row r="1" spans="1:12" x14ac:dyDescent="0.2">
      <c r="A1" s="1" t="s">
        <v>50</v>
      </c>
      <c r="B1" s="1" t="s">
        <v>51</v>
      </c>
      <c r="C1" s="1" t="s">
        <v>60</v>
      </c>
      <c r="D1" s="1" t="s">
        <v>61</v>
      </c>
      <c r="E1" s="7" t="s">
        <v>30</v>
      </c>
      <c r="F1" s="7" t="s">
        <v>31</v>
      </c>
      <c r="G1" s="1" t="s">
        <v>22</v>
      </c>
      <c r="H1" s="1" t="s">
        <v>21</v>
      </c>
      <c r="I1" s="1" t="s">
        <v>20</v>
      </c>
      <c r="J1" s="7" t="s">
        <v>19</v>
      </c>
      <c r="K1" s="7" t="s">
        <v>18</v>
      </c>
      <c r="L1" s="1" t="s">
        <v>6</v>
      </c>
    </row>
    <row r="2" spans="1:12" x14ac:dyDescent="0.2">
      <c r="A2" s="1">
        <v>0.4</v>
      </c>
      <c r="B2" s="1">
        <v>0.05</v>
      </c>
      <c r="C2" s="1">
        <v>1.2</v>
      </c>
      <c r="D2" s="1">
        <v>0.1</v>
      </c>
      <c r="G2" s="1">
        <v>2002</v>
      </c>
      <c r="H2" s="1" t="s">
        <v>52</v>
      </c>
      <c r="I2" s="1">
        <v>42</v>
      </c>
      <c r="J2" s="1">
        <v>0.94233333333333302</v>
      </c>
      <c r="K2" s="1">
        <v>0.96098666666666599</v>
      </c>
      <c r="L2" s="1" t="s">
        <v>23</v>
      </c>
    </row>
    <row r="3" spans="1:12" x14ac:dyDescent="0.2">
      <c r="A3" s="1">
        <v>0.4</v>
      </c>
      <c r="B3" s="1">
        <v>0.05</v>
      </c>
      <c r="C3" s="1">
        <v>1.2</v>
      </c>
      <c r="D3" s="1">
        <v>0.1</v>
      </c>
      <c r="G3" s="1">
        <v>2011</v>
      </c>
      <c r="H3" s="1" t="s">
        <v>52</v>
      </c>
      <c r="I3" s="1">
        <v>2027</v>
      </c>
      <c r="J3" s="1">
        <v>0.93933333333333302</v>
      </c>
      <c r="K3" s="1">
        <v>0.95608111111111005</v>
      </c>
      <c r="L3" s="1" t="s">
        <v>23</v>
      </c>
    </row>
    <row r="4" spans="1:12" x14ac:dyDescent="0.2">
      <c r="A4" s="1">
        <v>0.4</v>
      </c>
      <c r="B4" s="1">
        <v>0.05</v>
      </c>
      <c r="C4" s="1">
        <v>1.2</v>
      </c>
      <c r="D4" s="1">
        <v>0.1</v>
      </c>
      <c r="G4" s="1">
        <v>2015</v>
      </c>
      <c r="H4" s="1" t="s">
        <v>52</v>
      </c>
      <c r="I4" s="1">
        <v>2020</v>
      </c>
      <c r="J4" s="1">
        <v>0.94166666666666599</v>
      </c>
      <c r="K4" s="1">
        <v>0.961852777777777</v>
      </c>
      <c r="L4" s="1" t="s">
        <v>23</v>
      </c>
    </row>
    <row r="5" spans="1:12" x14ac:dyDescent="0.2">
      <c r="A5" s="1">
        <v>0.4</v>
      </c>
      <c r="B5" s="1">
        <v>0.05</v>
      </c>
      <c r="C5" s="1">
        <v>1.2</v>
      </c>
      <c r="D5" s="1">
        <v>0.1</v>
      </c>
      <c r="G5" s="1">
        <v>2017</v>
      </c>
      <c r="H5" s="1" t="s">
        <v>52</v>
      </c>
      <c r="I5" s="1">
        <v>2020</v>
      </c>
      <c r="J5" s="1">
        <v>0.94266666666666599</v>
      </c>
      <c r="K5" s="1">
        <v>0.95859555555555498</v>
      </c>
      <c r="L5" s="1" t="s">
        <v>23</v>
      </c>
    </row>
    <row r="6" spans="1:12" x14ac:dyDescent="0.2">
      <c r="A6" s="1">
        <v>0.4</v>
      </c>
      <c r="B6" s="1">
        <v>0.05</v>
      </c>
      <c r="C6" s="1">
        <v>1.2</v>
      </c>
      <c r="D6" s="1">
        <v>0.1</v>
      </c>
      <c r="G6" s="1">
        <v>2023</v>
      </c>
      <c r="H6" s="1" t="s">
        <v>52</v>
      </c>
      <c r="I6" s="1">
        <v>2034</v>
      </c>
      <c r="J6" s="1">
        <v>0.94066666666666598</v>
      </c>
      <c r="K6" s="1">
        <v>0.95977711111110997</v>
      </c>
      <c r="L6" s="1" t="s">
        <v>23</v>
      </c>
    </row>
    <row r="7" spans="1:12" x14ac:dyDescent="0.2">
      <c r="A7" s="1">
        <v>0.4</v>
      </c>
      <c r="B7" s="1">
        <v>0.05</v>
      </c>
      <c r="C7" s="1">
        <v>1.2</v>
      </c>
      <c r="D7" s="1">
        <v>0.1</v>
      </c>
      <c r="G7" s="1">
        <v>2027</v>
      </c>
      <c r="H7" s="1" t="s">
        <v>52</v>
      </c>
      <c r="I7" s="1">
        <v>2020</v>
      </c>
      <c r="J7" s="1">
        <v>0.94733333333333303</v>
      </c>
      <c r="K7" s="1">
        <v>0.96313944444444399</v>
      </c>
      <c r="L7" s="1" t="s">
        <v>23</v>
      </c>
    </row>
    <row r="8" spans="1:12" x14ac:dyDescent="0.2">
      <c r="A8" s="1">
        <v>0.4</v>
      </c>
      <c r="B8" s="1">
        <v>0.05</v>
      </c>
      <c r="C8" s="1">
        <v>1.2</v>
      </c>
      <c r="D8" s="1">
        <v>0.1</v>
      </c>
      <c r="G8" s="1">
        <v>2028</v>
      </c>
      <c r="H8" s="1" t="s">
        <v>52</v>
      </c>
      <c r="I8" s="1">
        <v>2058</v>
      </c>
      <c r="J8" s="1">
        <v>0.94033333333333302</v>
      </c>
      <c r="K8" s="1">
        <v>0.96412544444444404</v>
      </c>
      <c r="L8" s="1" t="s">
        <v>23</v>
      </c>
    </row>
    <row r="9" spans="1:12" x14ac:dyDescent="0.2">
      <c r="A9" s="1">
        <v>0.4</v>
      </c>
      <c r="B9" s="1">
        <v>0.05</v>
      </c>
      <c r="C9" s="1">
        <v>1.2</v>
      </c>
      <c r="D9" s="1">
        <v>0.1</v>
      </c>
      <c r="G9" s="1">
        <v>2039</v>
      </c>
      <c r="H9" s="1" t="s">
        <v>52</v>
      </c>
      <c r="I9" s="1">
        <v>42</v>
      </c>
      <c r="J9" s="1">
        <v>0.94333333333333302</v>
      </c>
      <c r="K9" s="1">
        <v>0.96493155555555499</v>
      </c>
      <c r="L9" s="1" t="s">
        <v>23</v>
      </c>
    </row>
    <row r="10" spans="1:12" x14ac:dyDescent="0.2">
      <c r="A10" s="1">
        <v>0.4</v>
      </c>
      <c r="B10" s="1">
        <v>0.05</v>
      </c>
      <c r="C10" s="1">
        <v>1.2</v>
      </c>
      <c r="D10" s="1">
        <v>0.1</v>
      </c>
      <c r="G10" s="1">
        <v>2047</v>
      </c>
      <c r="H10" s="1" t="s">
        <v>52</v>
      </c>
      <c r="I10" s="1">
        <v>2031</v>
      </c>
      <c r="J10" s="1">
        <v>0.93733333333333302</v>
      </c>
      <c r="K10" s="1">
        <v>0.95943655555555496</v>
      </c>
      <c r="L10" s="1" t="s">
        <v>23</v>
      </c>
    </row>
    <row r="11" spans="1:12" x14ac:dyDescent="0.2">
      <c r="A11" s="1">
        <v>0.4</v>
      </c>
      <c r="B11" s="1">
        <v>0.05</v>
      </c>
      <c r="C11" s="1">
        <v>1.2</v>
      </c>
      <c r="D11" s="1">
        <v>0.1</v>
      </c>
      <c r="G11" s="1">
        <v>2060</v>
      </c>
      <c r="H11" s="1" t="s">
        <v>52</v>
      </c>
      <c r="I11" s="1">
        <v>2020</v>
      </c>
      <c r="J11" s="1">
        <v>0.94366666666666599</v>
      </c>
      <c r="K11" s="1">
        <v>0.96135033333333297</v>
      </c>
      <c r="L11" s="1" t="s">
        <v>23</v>
      </c>
    </row>
    <row r="12" spans="1:12" x14ac:dyDescent="0.2">
      <c r="A12" s="1">
        <v>0.36</v>
      </c>
      <c r="B12" s="1">
        <v>0.05</v>
      </c>
      <c r="C12" s="1">
        <v>1.2</v>
      </c>
      <c r="D12" s="1">
        <v>0.1</v>
      </c>
      <c r="E12" s="1">
        <f>(J12-J2)/J2</f>
        <v>-1.7686593562083893E-3</v>
      </c>
      <c r="F12" s="1">
        <f t="shared" ref="F12:F21" si="0">(K12-K2)/K2</f>
        <v>-9.1919416155614702E-3</v>
      </c>
      <c r="G12" s="1">
        <v>2002</v>
      </c>
      <c r="H12" s="1" t="s">
        <v>62</v>
      </c>
      <c r="I12" s="1">
        <v>2019</v>
      </c>
      <c r="J12" s="1">
        <v>0.94066666666666598</v>
      </c>
      <c r="K12" s="1">
        <v>0.95215333333333296</v>
      </c>
      <c r="L12" s="1" t="s">
        <v>23</v>
      </c>
    </row>
    <row r="13" spans="1:12" x14ac:dyDescent="0.2">
      <c r="A13" s="1">
        <v>0.36</v>
      </c>
      <c r="B13" s="1">
        <v>0.05</v>
      </c>
      <c r="C13" s="1">
        <v>1.2</v>
      </c>
      <c r="D13" s="1">
        <v>0.1</v>
      </c>
      <c r="E13" s="1">
        <f t="shared" ref="E13:E21" si="1">(J13-J3)/J3</f>
        <v>0</v>
      </c>
      <c r="F13" s="1">
        <f t="shared" si="0"/>
        <v>-6.1029224624122511E-3</v>
      </c>
      <c r="G13" s="1">
        <v>2011</v>
      </c>
      <c r="H13" s="1" t="s">
        <v>62</v>
      </c>
      <c r="I13" s="1">
        <v>2022</v>
      </c>
      <c r="J13" s="1">
        <v>0.93933333333333302</v>
      </c>
      <c r="K13" s="1">
        <v>0.95024622222222199</v>
      </c>
      <c r="L13" s="1" t="s">
        <v>23</v>
      </c>
    </row>
    <row r="14" spans="1:12" x14ac:dyDescent="0.2">
      <c r="A14" s="1">
        <v>0.36</v>
      </c>
      <c r="B14" s="1">
        <v>0.05</v>
      </c>
      <c r="C14" s="1">
        <v>1.2</v>
      </c>
      <c r="D14" s="1">
        <v>0.1</v>
      </c>
      <c r="E14" s="1">
        <f t="shared" si="1"/>
        <v>1.0619469026548691E-3</v>
      </c>
      <c r="F14" s="1">
        <f t="shared" si="0"/>
        <v>-6.1090430217144547E-3</v>
      </c>
      <c r="G14" s="1">
        <v>2015</v>
      </c>
      <c r="H14" s="1" t="s">
        <v>62</v>
      </c>
      <c r="I14" s="1">
        <v>2019</v>
      </c>
      <c r="J14" s="1">
        <v>0.94266666666666599</v>
      </c>
      <c r="K14" s="1">
        <v>0.95597677777777701</v>
      </c>
      <c r="L14" s="1" t="s">
        <v>23</v>
      </c>
    </row>
    <row r="15" spans="1:12" x14ac:dyDescent="0.2">
      <c r="A15" s="1">
        <v>0.36</v>
      </c>
      <c r="B15" s="1">
        <v>0.05</v>
      </c>
      <c r="C15" s="1">
        <v>1.2</v>
      </c>
      <c r="D15" s="1">
        <v>0.1</v>
      </c>
      <c r="E15" s="1">
        <f t="shared" si="1"/>
        <v>-2.8288543140021659E-3</v>
      </c>
      <c r="F15" s="1">
        <f t="shared" si="0"/>
        <v>2.5834090614052898E-3</v>
      </c>
      <c r="G15" s="1">
        <v>2017</v>
      </c>
      <c r="H15" s="1" t="s">
        <v>62</v>
      </c>
      <c r="I15" s="1">
        <v>2020</v>
      </c>
      <c r="J15" s="1">
        <v>0.94</v>
      </c>
      <c r="K15" s="1">
        <v>0.96107200000000004</v>
      </c>
      <c r="L15" s="1" t="s">
        <v>23</v>
      </c>
    </row>
    <row r="16" spans="1:12" x14ac:dyDescent="0.2">
      <c r="A16" s="1">
        <v>0.36</v>
      </c>
      <c r="B16" s="1">
        <v>0.05</v>
      </c>
      <c r="C16" s="1">
        <v>1.2</v>
      </c>
      <c r="D16" s="1">
        <v>0.1</v>
      </c>
      <c r="E16" s="1">
        <f t="shared" si="1"/>
        <v>3.5435861091491461E-4</v>
      </c>
      <c r="F16" s="1">
        <f t="shared" si="0"/>
        <v>1.776685651785268E-3</v>
      </c>
      <c r="G16" s="1">
        <v>2023</v>
      </c>
      <c r="H16" s="1" t="s">
        <v>62</v>
      </c>
      <c r="I16" s="1">
        <v>2034</v>
      </c>
      <c r="J16" s="1">
        <v>0.94099999999999995</v>
      </c>
      <c r="K16" s="1">
        <v>0.96148233333333299</v>
      </c>
      <c r="L16" s="1" t="s">
        <v>23</v>
      </c>
    </row>
    <row r="17" spans="1:12" x14ac:dyDescent="0.2">
      <c r="A17" s="1">
        <v>0.36</v>
      </c>
      <c r="B17" s="1">
        <v>0.05</v>
      </c>
      <c r="C17" s="1">
        <v>1.2</v>
      </c>
      <c r="D17" s="1">
        <v>0.1</v>
      </c>
      <c r="E17" s="1">
        <f t="shared" si="1"/>
        <v>-4.9261083743846329E-3</v>
      </c>
      <c r="F17" s="1">
        <f t="shared" si="0"/>
        <v>4.1292047822774122E-3</v>
      </c>
      <c r="G17" s="1">
        <v>2027</v>
      </c>
      <c r="H17" s="1" t="s">
        <v>62</v>
      </c>
      <c r="I17" s="1">
        <v>2020</v>
      </c>
      <c r="J17" s="1">
        <v>0.94266666666666599</v>
      </c>
      <c r="K17" s="1">
        <v>0.967116444444444</v>
      </c>
      <c r="L17" s="1" t="s">
        <v>23</v>
      </c>
    </row>
    <row r="18" spans="1:12" x14ac:dyDescent="0.2">
      <c r="A18" s="1">
        <v>0.36</v>
      </c>
      <c r="B18" s="1">
        <v>0.05</v>
      </c>
      <c r="C18" s="1">
        <v>1.2</v>
      </c>
      <c r="D18" s="1">
        <v>0.1</v>
      </c>
      <c r="E18" s="1">
        <f t="shared" si="1"/>
        <v>0</v>
      </c>
      <c r="F18" s="1">
        <f t="shared" si="0"/>
        <v>-5.3430114960832768E-3</v>
      </c>
      <c r="G18" s="1">
        <v>2028</v>
      </c>
      <c r="H18" s="1" t="s">
        <v>62</v>
      </c>
      <c r="I18" s="1">
        <v>2058</v>
      </c>
      <c r="J18" s="1">
        <v>0.94033333333333302</v>
      </c>
      <c r="K18" s="1">
        <v>0.95897411111111097</v>
      </c>
      <c r="L18" s="1" t="s">
        <v>23</v>
      </c>
    </row>
    <row r="19" spans="1:12" x14ac:dyDescent="0.2">
      <c r="A19" s="1">
        <v>0.36</v>
      </c>
      <c r="B19" s="1">
        <v>0.05</v>
      </c>
      <c r="C19" s="1">
        <v>1.2</v>
      </c>
      <c r="D19" s="1">
        <v>0.1</v>
      </c>
      <c r="E19" s="1">
        <f t="shared" si="1"/>
        <v>-3.5335689045933693E-3</v>
      </c>
      <c r="F19" s="1">
        <f t="shared" si="0"/>
        <v>-5.3117181368299319E-3</v>
      </c>
      <c r="G19" s="1">
        <v>2039</v>
      </c>
      <c r="H19" s="1" t="s">
        <v>62</v>
      </c>
      <c r="I19" s="1">
        <v>2019</v>
      </c>
      <c r="J19" s="1">
        <v>0.94</v>
      </c>
      <c r="K19" s="1">
        <v>0.95980611111111103</v>
      </c>
      <c r="L19" s="1" t="s">
        <v>23</v>
      </c>
    </row>
    <row r="20" spans="1:12" x14ac:dyDescent="0.2">
      <c r="A20" s="1">
        <v>0.36</v>
      </c>
      <c r="B20" s="1">
        <v>0.05</v>
      </c>
      <c r="C20" s="1">
        <v>1.2</v>
      </c>
      <c r="D20" s="1">
        <v>0.1</v>
      </c>
      <c r="E20" s="1">
        <f t="shared" si="1"/>
        <v>-1.0668563300142262E-3</v>
      </c>
      <c r="F20" s="1">
        <f t="shared" si="0"/>
        <v>3.6213384035937105E-3</v>
      </c>
      <c r="G20" s="1">
        <v>2047</v>
      </c>
      <c r="H20" s="1" t="s">
        <v>62</v>
      </c>
      <c r="I20" s="1">
        <v>2031</v>
      </c>
      <c r="J20" s="1">
        <v>0.93633333333333302</v>
      </c>
      <c r="K20" s="1">
        <v>0.96291099999999996</v>
      </c>
      <c r="L20" s="1" t="s">
        <v>23</v>
      </c>
    </row>
    <row r="21" spans="1:12" x14ac:dyDescent="0.2">
      <c r="A21" s="1">
        <v>0.36</v>
      </c>
      <c r="B21" s="1">
        <v>0.05</v>
      </c>
      <c r="C21" s="1">
        <v>1.2</v>
      </c>
      <c r="D21" s="1">
        <v>0.1</v>
      </c>
      <c r="E21" s="1">
        <f t="shared" si="1"/>
        <v>0</v>
      </c>
      <c r="F21" s="1">
        <f t="shared" si="0"/>
        <v>4.8140618872551961E-3</v>
      </c>
      <c r="G21" s="1">
        <v>2060</v>
      </c>
      <c r="H21" s="1" t="s">
        <v>62</v>
      </c>
      <c r="I21" s="1">
        <v>2020</v>
      </c>
      <c r="J21" s="1">
        <v>0.94366666666666599</v>
      </c>
      <c r="K21" s="1">
        <v>0.96597833333333305</v>
      </c>
      <c r="L21" s="1" t="s">
        <v>23</v>
      </c>
    </row>
    <row r="22" spans="1:12" x14ac:dyDescent="0.2">
      <c r="A22" s="1">
        <v>0.38</v>
      </c>
      <c r="B22" s="1">
        <v>0.05</v>
      </c>
      <c r="C22" s="1">
        <v>1.2</v>
      </c>
      <c r="D22" s="1">
        <v>0.1</v>
      </c>
      <c r="E22" s="1">
        <f>(J22-J2)/J2</f>
        <v>-6.0134418111075809E-3</v>
      </c>
      <c r="F22" s="1">
        <f>(K22-K2)/K2</f>
        <v>-1.1139477018989851E-2</v>
      </c>
      <c r="G22" s="1">
        <v>2002</v>
      </c>
      <c r="H22" s="1" t="s">
        <v>66</v>
      </c>
      <c r="I22" s="1">
        <v>42</v>
      </c>
      <c r="J22" s="1">
        <v>0.93666666666666598</v>
      </c>
      <c r="K22" s="1">
        <v>0.950281777777777</v>
      </c>
      <c r="L22" s="1" t="s">
        <v>23</v>
      </c>
    </row>
    <row r="23" spans="1:12" x14ac:dyDescent="0.2">
      <c r="A23" s="1">
        <v>0.38</v>
      </c>
      <c r="B23" s="1">
        <v>0.05</v>
      </c>
      <c r="C23" s="1">
        <v>1.2</v>
      </c>
      <c r="D23" s="1">
        <v>0.1</v>
      </c>
      <c r="E23" s="1">
        <f t="shared" ref="E23:F28" si="2">(J23-J3)/J3</f>
        <v>1.7743080198725277E-3</v>
      </c>
      <c r="F23" s="1">
        <f t="shared" si="2"/>
        <v>-1.8506100714371775E-3</v>
      </c>
      <c r="G23" s="1">
        <v>2011</v>
      </c>
      <c r="H23" s="1" t="s">
        <v>66</v>
      </c>
      <c r="I23" s="1">
        <v>2020</v>
      </c>
      <c r="J23" s="1">
        <v>0.94099999999999995</v>
      </c>
      <c r="K23" s="1">
        <v>0.95431177777777698</v>
      </c>
      <c r="L23" s="1" t="s">
        <v>23</v>
      </c>
    </row>
    <row r="24" spans="1:12" x14ac:dyDescent="0.2">
      <c r="A24" s="1">
        <v>0.38</v>
      </c>
      <c r="B24" s="1">
        <v>0.05</v>
      </c>
      <c r="C24" s="1">
        <v>1.2</v>
      </c>
      <c r="D24" s="1">
        <v>0.1</v>
      </c>
      <c r="E24" s="1">
        <f t="shared" si="2"/>
        <v>2.1238938053097381E-3</v>
      </c>
      <c r="F24" s="1">
        <f t="shared" si="2"/>
        <v>1.7555239165157807E-3</v>
      </c>
      <c r="G24" s="1">
        <v>2015</v>
      </c>
      <c r="H24" s="1" t="s">
        <v>66</v>
      </c>
      <c r="I24" s="1">
        <v>2020</v>
      </c>
      <c r="J24" s="1">
        <v>0.94366666666666599</v>
      </c>
      <c r="K24" s="1">
        <v>0.96354133333333303</v>
      </c>
      <c r="L24" s="1" t="s">
        <v>23</v>
      </c>
    </row>
    <row r="25" spans="1:12" x14ac:dyDescent="0.2">
      <c r="A25" s="1">
        <v>0.38</v>
      </c>
      <c r="B25" s="1">
        <v>0.05</v>
      </c>
      <c r="C25" s="1">
        <v>1.2</v>
      </c>
      <c r="D25" s="1">
        <v>0.1</v>
      </c>
      <c r="E25" s="1">
        <f t="shared" si="2"/>
        <v>-7.07213578500041E-4</v>
      </c>
      <c r="F25" s="1">
        <f t="shared" si="2"/>
        <v>-1.4661495521221025E-3</v>
      </c>
      <c r="G25" s="1">
        <v>2017</v>
      </c>
      <c r="H25" s="1" t="s">
        <v>66</v>
      </c>
      <c r="I25" s="1">
        <v>2020</v>
      </c>
      <c r="J25" s="1">
        <v>0.94199999999999995</v>
      </c>
      <c r="K25" s="1">
        <v>0.95719011111111096</v>
      </c>
      <c r="L25" s="1" t="s">
        <v>23</v>
      </c>
    </row>
    <row r="26" spans="1:12" x14ac:dyDescent="0.2">
      <c r="A26" s="1">
        <v>0.38</v>
      </c>
      <c r="B26" s="1">
        <v>0.05</v>
      </c>
      <c r="C26" s="1">
        <v>1.2</v>
      </c>
      <c r="D26" s="1">
        <v>0.1</v>
      </c>
      <c r="E26" s="1">
        <f t="shared" si="2"/>
        <v>7.08717221828885E-4</v>
      </c>
      <c r="F26" s="1">
        <f t="shared" si="2"/>
        <v>1.5728188743826274E-3</v>
      </c>
      <c r="G26" s="1">
        <v>2023</v>
      </c>
      <c r="H26" s="1" t="s">
        <v>66</v>
      </c>
      <c r="I26" s="1">
        <v>2034</v>
      </c>
      <c r="J26" s="1">
        <v>0.94133333333333302</v>
      </c>
      <c r="K26" s="1">
        <v>0.96128666666666596</v>
      </c>
      <c r="L26" s="1" t="s">
        <v>23</v>
      </c>
    </row>
    <row r="27" spans="1:12" x14ac:dyDescent="0.2">
      <c r="A27" s="1">
        <v>0.38</v>
      </c>
      <c r="B27" s="1">
        <v>0.05</v>
      </c>
      <c r="C27" s="1">
        <v>1.2</v>
      </c>
      <c r="D27" s="1">
        <v>0.1</v>
      </c>
      <c r="E27" s="1">
        <f t="shared" si="2"/>
        <v>-1.4074595355380816E-3</v>
      </c>
      <c r="F27" s="1">
        <f t="shared" si="2"/>
        <v>-2.517461703653467E-3</v>
      </c>
      <c r="G27" s="1">
        <v>2027</v>
      </c>
      <c r="H27" s="1" t="s">
        <v>66</v>
      </c>
      <c r="I27" s="1">
        <v>2020</v>
      </c>
      <c r="J27" s="1">
        <v>0.94599999999999995</v>
      </c>
      <c r="K27" s="1">
        <v>0.96071477777777703</v>
      </c>
      <c r="L27" s="1" t="s">
        <v>23</v>
      </c>
    </row>
    <row r="28" spans="1:12" x14ac:dyDescent="0.2">
      <c r="A28" s="1">
        <v>0.38</v>
      </c>
      <c r="B28" s="1">
        <v>0.05</v>
      </c>
      <c r="C28" s="1">
        <v>1.2</v>
      </c>
      <c r="D28" s="1">
        <v>0.1</v>
      </c>
      <c r="E28" s="1">
        <f>(J28-J8)/J8</f>
        <v>3.5448422545157426E-4</v>
      </c>
      <c r="F28" s="1">
        <f t="shared" si="2"/>
        <v>-2.6394675012901812E-3</v>
      </c>
      <c r="G28" s="1">
        <v>2028</v>
      </c>
      <c r="H28" s="1" t="s">
        <v>66</v>
      </c>
      <c r="I28" s="1">
        <v>2058</v>
      </c>
      <c r="J28" s="1">
        <v>0.94066666666666598</v>
      </c>
      <c r="K28" s="1">
        <v>0.96158066666666597</v>
      </c>
      <c r="L28" s="1" t="s">
        <v>23</v>
      </c>
    </row>
    <row r="29" spans="1:12" x14ac:dyDescent="0.2">
      <c r="A29" s="1">
        <v>0.38</v>
      </c>
      <c r="B29" s="1">
        <v>0.05</v>
      </c>
      <c r="C29" s="1">
        <v>1.2</v>
      </c>
      <c r="D29" s="1">
        <v>0.1</v>
      </c>
      <c r="E29" s="1">
        <f t="shared" ref="E29:F31" si="3">(J29-J9)/J9</f>
        <v>-4.2402826855123723E-3</v>
      </c>
      <c r="F29" s="1">
        <f t="shared" si="3"/>
        <v>-5.7093283760827149E-3</v>
      </c>
      <c r="G29" s="1">
        <v>2039</v>
      </c>
      <c r="H29" s="1" t="s">
        <v>66</v>
      </c>
      <c r="I29" s="1">
        <v>2020</v>
      </c>
      <c r="J29" s="1">
        <v>0.93933333333333302</v>
      </c>
      <c r="K29" s="1">
        <v>0.95942244444444402</v>
      </c>
      <c r="L29" s="1" t="s">
        <v>23</v>
      </c>
    </row>
    <row r="30" spans="1:12" x14ac:dyDescent="0.2">
      <c r="A30" s="1">
        <v>0.38</v>
      </c>
      <c r="B30" s="1">
        <v>0.05</v>
      </c>
      <c r="C30" s="1">
        <v>1.2</v>
      </c>
      <c r="D30" s="1">
        <v>0.1</v>
      </c>
      <c r="E30" s="1">
        <f t="shared" si="3"/>
        <v>3.5561877667101389E-4</v>
      </c>
      <c r="F30" s="1">
        <f t="shared" si="3"/>
        <v>5.7234981318325445E-3</v>
      </c>
      <c r="G30" s="1">
        <v>2047</v>
      </c>
      <c r="H30" s="1" t="s">
        <v>66</v>
      </c>
      <c r="I30" s="1">
        <v>2031</v>
      </c>
      <c r="J30" s="1">
        <v>0.93766666666666598</v>
      </c>
      <c r="K30" s="1">
        <v>0.96492788888888903</v>
      </c>
      <c r="L30" s="1" t="s">
        <v>23</v>
      </c>
    </row>
    <row r="31" spans="1:12" x14ac:dyDescent="0.2">
      <c r="A31" s="1">
        <v>0.38</v>
      </c>
      <c r="B31" s="1">
        <v>0.05</v>
      </c>
      <c r="C31" s="1">
        <v>1.2</v>
      </c>
      <c r="D31" s="1">
        <v>0.1</v>
      </c>
      <c r="E31" s="1">
        <f t="shared" si="3"/>
        <v>7.0646414694493589E-4</v>
      </c>
      <c r="F31" s="1">
        <f t="shared" si="3"/>
        <v>-6.4723774531227828E-6</v>
      </c>
      <c r="G31" s="1">
        <v>2060</v>
      </c>
      <c r="H31" s="1" t="s">
        <v>66</v>
      </c>
      <c r="I31" s="1">
        <v>2020</v>
      </c>
      <c r="J31" s="1">
        <v>0.94433333333333302</v>
      </c>
      <c r="K31" s="1">
        <v>0.96134411111111095</v>
      </c>
      <c r="L31" s="1" t="s">
        <v>23</v>
      </c>
    </row>
    <row r="32" spans="1:12" x14ac:dyDescent="0.2">
      <c r="A32" s="1">
        <v>0.42</v>
      </c>
      <c r="B32" s="1">
        <v>0.05</v>
      </c>
      <c r="C32" s="1">
        <v>1.2</v>
      </c>
      <c r="D32" s="1">
        <v>0.1</v>
      </c>
      <c r="E32" s="1">
        <f>(J32-J2)/J2</f>
        <v>0</v>
      </c>
      <c r="F32" s="1">
        <f>(K32-K2)/K2</f>
        <v>-7.3407192607593715E-3</v>
      </c>
      <c r="G32" s="1">
        <v>2002</v>
      </c>
      <c r="H32" s="1" t="s">
        <v>70</v>
      </c>
      <c r="I32" s="1">
        <v>2020</v>
      </c>
      <c r="J32" s="1">
        <v>0.94233333333333302</v>
      </c>
      <c r="K32" s="1">
        <v>0.95393233333333305</v>
      </c>
      <c r="L32" s="1" t="s">
        <v>23</v>
      </c>
    </row>
    <row r="33" spans="1:12" x14ac:dyDescent="0.2">
      <c r="A33" s="1">
        <v>0.42</v>
      </c>
      <c r="B33" s="1">
        <v>0.05</v>
      </c>
      <c r="C33" s="1">
        <v>1.2</v>
      </c>
      <c r="D33" s="1">
        <v>0.1</v>
      </c>
      <c r="E33" s="1">
        <f t="shared" ref="E33:F41" si="4">(J33-J3)/J3</f>
        <v>2.4840312278207586E-3</v>
      </c>
      <c r="F33" s="1">
        <f t="shared" si="4"/>
        <v>-3.6313748368621106E-3</v>
      </c>
      <c r="G33" s="1">
        <v>2011</v>
      </c>
      <c r="H33" s="1" t="s">
        <v>70</v>
      </c>
      <c r="I33" s="1">
        <v>2020</v>
      </c>
      <c r="J33" s="1">
        <v>0.94166666666666599</v>
      </c>
      <c r="K33" s="1">
        <v>0.952609222222222</v>
      </c>
      <c r="L33" s="1" t="s">
        <v>23</v>
      </c>
    </row>
    <row r="34" spans="1:12" x14ac:dyDescent="0.2">
      <c r="A34" s="1">
        <v>0.42</v>
      </c>
      <c r="B34" s="1">
        <v>0.05</v>
      </c>
      <c r="C34" s="1">
        <v>1.2</v>
      </c>
      <c r="D34" s="1">
        <v>0.1</v>
      </c>
      <c r="E34" s="1">
        <f t="shared" si="4"/>
        <v>3.5398230088502314E-3</v>
      </c>
      <c r="F34" s="1">
        <f t="shared" si="4"/>
        <v>1.1736607877736683E-3</v>
      </c>
      <c r="G34" s="1">
        <v>2015</v>
      </c>
      <c r="H34" s="1" t="s">
        <v>70</v>
      </c>
      <c r="I34" s="1">
        <v>2020</v>
      </c>
      <c r="J34" s="1">
        <v>0.94499999999999995</v>
      </c>
      <c r="K34" s="1">
        <v>0.96298166666666596</v>
      </c>
      <c r="L34" s="1" t="s">
        <v>23</v>
      </c>
    </row>
    <row r="35" spans="1:12" x14ac:dyDescent="0.2">
      <c r="A35" s="1">
        <v>0.42</v>
      </c>
      <c r="B35" s="1">
        <v>0.05</v>
      </c>
      <c r="C35" s="1">
        <v>1.2</v>
      </c>
      <c r="D35" s="1">
        <v>0.1</v>
      </c>
      <c r="E35" s="1">
        <f t="shared" si="4"/>
        <v>0</v>
      </c>
      <c r="F35" s="1">
        <f t="shared" si="4"/>
        <v>-4.7314589862882392E-4</v>
      </c>
      <c r="G35" s="1">
        <v>2017</v>
      </c>
      <c r="H35" s="1" t="s">
        <v>70</v>
      </c>
      <c r="I35" s="1">
        <v>2020</v>
      </c>
      <c r="J35" s="1">
        <v>0.94266666666666599</v>
      </c>
      <c r="K35" s="1">
        <v>0.95814200000000005</v>
      </c>
      <c r="L35" s="1" t="s">
        <v>23</v>
      </c>
    </row>
    <row r="36" spans="1:12" x14ac:dyDescent="0.2">
      <c r="A36" s="1">
        <v>0.42</v>
      </c>
      <c r="B36" s="1">
        <v>0.05</v>
      </c>
      <c r="C36" s="1">
        <v>1.2</v>
      </c>
      <c r="D36" s="1">
        <v>0.1</v>
      </c>
      <c r="E36" s="1">
        <f t="shared" si="4"/>
        <v>0</v>
      </c>
      <c r="F36" s="1">
        <f t="shared" si="4"/>
        <v>1.6006031029898215E-3</v>
      </c>
      <c r="G36" s="1">
        <v>2023</v>
      </c>
      <c r="H36" s="1" t="s">
        <v>70</v>
      </c>
      <c r="I36" s="1">
        <v>2034</v>
      </c>
      <c r="J36" s="1">
        <v>0.94066666666666598</v>
      </c>
      <c r="K36" s="1">
        <v>0.96131333333333302</v>
      </c>
      <c r="L36" s="1" t="s">
        <v>23</v>
      </c>
    </row>
    <row r="37" spans="1:12" x14ac:dyDescent="0.2">
      <c r="A37" s="1">
        <v>0.42</v>
      </c>
      <c r="B37" s="1">
        <v>0.05</v>
      </c>
      <c r="C37" s="1">
        <v>1.2</v>
      </c>
      <c r="D37" s="1">
        <v>0.1</v>
      </c>
      <c r="E37" s="1">
        <f t="shared" si="4"/>
        <v>-1.0555946516537663E-3</v>
      </c>
      <c r="F37" s="1">
        <f t="shared" si="4"/>
        <v>-5.1415192561824301E-3</v>
      </c>
      <c r="G37" s="1">
        <v>2027</v>
      </c>
      <c r="H37" s="1" t="s">
        <v>70</v>
      </c>
      <c r="I37" s="1">
        <v>2020</v>
      </c>
      <c r="J37" s="1">
        <v>0.94633333333333303</v>
      </c>
      <c r="K37" s="1">
        <v>0.95818744444444404</v>
      </c>
      <c r="L37" s="1" t="s">
        <v>23</v>
      </c>
    </row>
    <row r="38" spans="1:12" x14ac:dyDescent="0.2">
      <c r="A38" s="1">
        <v>0.42</v>
      </c>
      <c r="B38" s="1">
        <v>0.05</v>
      </c>
      <c r="C38" s="1">
        <v>1.2</v>
      </c>
      <c r="D38" s="1">
        <v>0.1</v>
      </c>
      <c r="E38" s="1">
        <f t="shared" si="4"/>
        <v>-3.5448422545169233E-4</v>
      </c>
      <c r="F38" s="1">
        <f t="shared" si="4"/>
        <v>1.4229360886533504E-3</v>
      </c>
      <c r="G38" s="1">
        <v>2028</v>
      </c>
      <c r="H38" s="1" t="s">
        <v>70</v>
      </c>
      <c r="I38" s="1">
        <v>2058</v>
      </c>
      <c r="J38" s="1">
        <v>0.94</v>
      </c>
      <c r="K38" s="1">
        <v>0.96549733333333299</v>
      </c>
      <c r="L38" s="1" t="s">
        <v>23</v>
      </c>
    </row>
    <row r="39" spans="1:12" x14ac:dyDescent="0.2">
      <c r="A39" s="1">
        <v>0.42</v>
      </c>
      <c r="B39" s="1">
        <v>0.05</v>
      </c>
      <c r="C39" s="1">
        <v>1.2</v>
      </c>
      <c r="D39" s="1">
        <v>0.1</v>
      </c>
      <c r="E39" s="1">
        <f t="shared" si="4"/>
        <v>-7.0671378091876798E-3</v>
      </c>
      <c r="F39" s="1">
        <f t="shared" si="4"/>
        <v>-1.2189005000238968E-2</v>
      </c>
      <c r="G39" s="1">
        <v>2039</v>
      </c>
      <c r="H39" s="1" t="s">
        <v>70</v>
      </c>
      <c r="I39" s="1">
        <v>42</v>
      </c>
      <c r="J39" s="1">
        <v>0.93666666666666598</v>
      </c>
      <c r="K39" s="1">
        <v>0.95316999999999996</v>
      </c>
      <c r="L39" s="1" t="s">
        <v>23</v>
      </c>
    </row>
    <row r="40" spans="1:12" x14ac:dyDescent="0.2">
      <c r="A40" s="1">
        <v>0.42</v>
      </c>
      <c r="B40" s="1">
        <v>0.05</v>
      </c>
      <c r="C40" s="1">
        <v>1.2</v>
      </c>
      <c r="D40" s="1">
        <v>0.1</v>
      </c>
      <c r="E40" s="1">
        <f t="shared" si="4"/>
        <v>-7.1123755334321216E-4</v>
      </c>
      <c r="F40" s="1">
        <f t="shared" si="4"/>
        <v>2.0545623478778032E-3</v>
      </c>
      <c r="G40" s="1">
        <v>2047</v>
      </c>
      <c r="H40" s="1" t="s">
        <v>70</v>
      </c>
      <c r="I40" s="1">
        <v>2031</v>
      </c>
      <c r="J40" s="1">
        <v>0.93666666666666598</v>
      </c>
      <c r="K40" s="1">
        <v>0.96140777777777697</v>
      </c>
      <c r="L40" s="1" t="s">
        <v>23</v>
      </c>
    </row>
    <row r="41" spans="1:12" x14ac:dyDescent="0.2">
      <c r="A41" s="1">
        <v>0.42</v>
      </c>
      <c r="B41" s="1">
        <v>0.05</v>
      </c>
      <c r="C41" s="1">
        <v>1.2</v>
      </c>
      <c r="D41" s="1">
        <v>0.1</v>
      </c>
      <c r="E41" s="1">
        <f t="shared" si="4"/>
        <v>7.0646414694493589E-4</v>
      </c>
      <c r="F41" s="1">
        <f t="shared" si="4"/>
        <v>-5.7025112708939275E-3</v>
      </c>
      <c r="G41" s="1">
        <v>2060</v>
      </c>
      <c r="H41" s="1" t="s">
        <v>70</v>
      </c>
      <c r="I41" s="1">
        <v>2020</v>
      </c>
      <c r="J41" s="1">
        <v>0.94433333333333302</v>
      </c>
      <c r="K41" s="1">
        <v>0.95586822222222201</v>
      </c>
      <c r="L41" s="1" t="s">
        <v>23</v>
      </c>
    </row>
    <row r="42" spans="1:12" x14ac:dyDescent="0.2">
      <c r="A42" s="1">
        <v>0.44</v>
      </c>
      <c r="B42" s="1">
        <v>0.05</v>
      </c>
      <c r="C42" s="1">
        <v>1.2</v>
      </c>
      <c r="D42" s="1">
        <v>0.1</v>
      </c>
      <c r="E42" s="1">
        <f>(J42-J2)/J2</f>
        <v>0</v>
      </c>
      <c r="F42" s="1">
        <f>(K42-K2)/K2</f>
        <v>-7.6374050744138127E-3</v>
      </c>
      <c r="G42" s="1">
        <v>2002</v>
      </c>
      <c r="H42" s="1" t="s">
        <v>74</v>
      </c>
      <c r="I42" s="1">
        <v>2020</v>
      </c>
      <c r="J42" s="1">
        <v>0.94233333333333302</v>
      </c>
      <c r="K42" s="1">
        <v>0.95364722222222198</v>
      </c>
      <c r="L42" s="1" t="s">
        <v>23</v>
      </c>
    </row>
    <row r="43" spans="1:12" x14ac:dyDescent="0.2">
      <c r="A43" s="1">
        <v>0.44</v>
      </c>
      <c r="B43" s="1">
        <v>0.05</v>
      </c>
      <c r="C43" s="1">
        <v>1.2</v>
      </c>
      <c r="D43" s="1">
        <v>0.1</v>
      </c>
      <c r="E43" s="1">
        <f t="shared" ref="E43:F51" si="5">(J43-J3)/J3</f>
        <v>-3.54861603974411E-3</v>
      </c>
      <c r="F43" s="1">
        <f t="shared" si="5"/>
        <v>-3.4343901551815562E-3</v>
      </c>
      <c r="G43" s="1">
        <v>2011</v>
      </c>
      <c r="H43" s="1" t="s">
        <v>74</v>
      </c>
      <c r="I43" s="1">
        <v>2027</v>
      </c>
      <c r="J43" s="1">
        <v>0.93600000000000005</v>
      </c>
      <c r="K43" s="1">
        <v>0.95279755555555501</v>
      </c>
      <c r="L43" s="1" t="s">
        <v>23</v>
      </c>
    </row>
    <row r="44" spans="1:12" x14ac:dyDescent="0.2">
      <c r="A44" s="1">
        <v>0.44</v>
      </c>
      <c r="B44" s="1">
        <v>0.05</v>
      </c>
      <c r="C44" s="1">
        <v>1.2</v>
      </c>
      <c r="D44" s="1">
        <v>0.1</v>
      </c>
      <c r="E44" s="1">
        <f t="shared" si="5"/>
        <v>1.4159292035404933E-3</v>
      </c>
      <c r="F44" s="1">
        <f t="shared" si="5"/>
        <v>-9.257596016941555E-4</v>
      </c>
      <c r="G44" s="1">
        <v>2015</v>
      </c>
      <c r="H44" s="1" t="s">
        <v>74</v>
      </c>
      <c r="I44" s="1">
        <v>2020</v>
      </c>
      <c r="J44" s="1">
        <v>0.94299999999999995</v>
      </c>
      <c r="K44" s="1">
        <v>0.96096233333333303</v>
      </c>
      <c r="L44" s="1" t="s">
        <v>23</v>
      </c>
    </row>
    <row r="45" spans="1:12" x14ac:dyDescent="0.2">
      <c r="A45" s="1">
        <v>0.44</v>
      </c>
      <c r="B45" s="1">
        <v>0.05</v>
      </c>
      <c r="C45" s="1">
        <v>1.2</v>
      </c>
      <c r="D45" s="1">
        <v>0.1</v>
      </c>
      <c r="E45" s="1">
        <f t="shared" si="5"/>
        <v>-3.5360678924996157E-4</v>
      </c>
      <c r="F45" s="1">
        <f t="shared" si="5"/>
        <v>1.1753305762166486E-4</v>
      </c>
      <c r="G45" s="1">
        <v>2017</v>
      </c>
      <c r="H45" s="1" t="s">
        <v>74</v>
      </c>
      <c r="I45" s="1">
        <v>2020</v>
      </c>
      <c r="J45" s="1">
        <v>0.94233333333333302</v>
      </c>
      <c r="K45" s="1">
        <v>0.95870822222222196</v>
      </c>
      <c r="L45" s="1" t="s">
        <v>23</v>
      </c>
    </row>
    <row r="46" spans="1:12" x14ac:dyDescent="0.2">
      <c r="A46" s="1">
        <v>0.44</v>
      </c>
      <c r="B46" s="1">
        <v>0.05</v>
      </c>
      <c r="C46" s="1">
        <v>1.2</v>
      </c>
      <c r="D46" s="1">
        <v>0.1</v>
      </c>
      <c r="E46" s="1">
        <f t="shared" si="5"/>
        <v>-3.5435861091385237E-4</v>
      </c>
      <c r="F46" s="1">
        <f t="shared" si="5"/>
        <v>2.9105137141801282E-3</v>
      </c>
      <c r="G46" s="1">
        <v>2023</v>
      </c>
      <c r="H46" s="1" t="s">
        <v>74</v>
      </c>
      <c r="I46" s="1">
        <v>2034</v>
      </c>
      <c r="J46" s="1">
        <v>0.94033333333333302</v>
      </c>
      <c r="K46" s="1">
        <v>0.96257055555555504</v>
      </c>
      <c r="L46" s="1" t="s">
        <v>23</v>
      </c>
    </row>
    <row r="47" spans="1:12" x14ac:dyDescent="0.2">
      <c r="A47" s="1">
        <v>0.44</v>
      </c>
      <c r="B47" s="1">
        <v>0.05</v>
      </c>
      <c r="C47" s="1">
        <v>1.2</v>
      </c>
      <c r="D47" s="1">
        <v>0.1</v>
      </c>
      <c r="E47" s="1">
        <f t="shared" si="5"/>
        <v>-7.7410274454606789E-3</v>
      </c>
      <c r="F47" s="1">
        <f t="shared" si="5"/>
        <v>-8.0993233355504592E-3</v>
      </c>
      <c r="G47" s="1">
        <v>2027</v>
      </c>
      <c r="H47" s="1" t="s">
        <v>74</v>
      </c>
      <c r="I47" s="1">
        <v>2020</v>
      </c>
      <c r="J47" s="1">
        <v>0.94</v>
      </c>
      <c r="K47" s="1">
        <v>0.955338666666666</v>
      </c>
      <c r="L47" s="1" t="s">
        <v>23</v>
      </c>
    </row>
    <row r="48" spans="1:12" x14ac:dyDescent="0.2">
      <c r="A48" s="1">
        <v>0.44</v>
      </c>
      <c r="B48" s="1">
        <v>0.05</v>
      </c>
      <c r="C48" s="1">
        <v>1.2</v>
      </c>
      <c r="D48" s="1">
        <v>0.1</v>
      </c>
      <c r="E48" s="1">
        <f t="shared" si="5"/>
        <v>-3.5448422545192844E-3</v>
      </c>
      <c r="F48" s="1">
        <f t="shared" si="5"/>
        <v>-1.3737262636125515E-4</v>
      </c>
      <c r="G48" s="1">
        <v>2028</v>
      </c>
      <c r="H48" s="1" t="s">
        <v>74</v>
      </c>
      <c r="I48" s="1">
        <v>2058</v>
      </c>
      <c r="J48" s="1">
        <v>0.93700000000000006</v>
      </c>
      <c r="K48" s="1">
        <v>0.96399299999999899</v>
      </c>
      <c r="L48" s="1" t="s">
        <v>23</v>
      </c>
    </row>
    <row r="49" spans="1:12" x14ac:dyDescent="0.2">
      <c r="A49" s="1">
        <v>0.44</v>
      </c>
      <c r="B49" s="1">
        <v>0.05</v>
      </c>
      <c r="C49" s="1">
        <v>1.2</v>
      </c>
      <c r="D49" s="1">
        <v>0.1</v>
      </c>
      <c r="E49" s="1">
        <f t="shared" si="5"/>
        <v>-4.9469964664314936E-3</v>
      </c>
      <c r="F49" s="1">
        <f t="shared" si="5"/>
        <v>-8.537508244683625E-3</v>
      </c>
      <c r="G49" s="1">
        <v>2039</v>
      </c>
      <c r="H49" s="1" t="s">
        <v>74</v>
      </c>
      <c r="I49" s="1">
        <v>42</v>
      </c>
      <c r="J49" s="1">
        <v>0.93866666666666598</v>
      </c>
      <c r="K49" s="1">
        <v>0.95669344444444404</v>
      </c>
      <c r="L49" s="1" t="s">
        <v>23</v>
      </c>
    </row>
    <row r="50" spans="1:12" x14ac:dyDescent="0.2">
      <c r="A50" s="1">
        <v>0.44</v>
      </c>
      <c r="B50" s="1">
        <v>0.05</v>
      </c>
      <c r="C50" s="1">
        <v>1.2</v>
      </c>
      <c r="D50" s="1">
        <v>0.1</v>
      </c>
      <c r="E50" s="1">
        <f t="shared" si="5"/>
        <v>6.7567567567563703E-3</v>
      </c>
      <c r="F50" s="1">
        <f t="shared" si="5"/>
        <v>-1.4209728881379867E-3</v>
      </c>
      <c r="G50" s="1">
        <v>2047</v>
      </c>
      <c r="H50" s="1" t="s">
        <v>74</v>
      </c>
      <c r="I50" s="1">
        <v>2020</v>
      </c>
      <c r="J50" s="1">
        <v>0.94366666666666599</v>
      </c>
      <c r="K50" s="1">
        <v>0.95807322222222202</v>
      </c>
      <c r="L50" s="1" t="s">
        <v>23</v>
      </c>
    </row>
    <row r="51" spans="1:12" x14ac:dyDescent="0.2">
      <c r="A51" s="1">
        <v>0.44</v>
      </c>
      <c r="B51" s="1">
        <v>0.05</v>
      </c>
      <c r="C51" s="1">
        <v>1.2</v>
      </c>
      <c r="D51" s="1">
        <v>0.1</v>
      </c>
      <c r="E51" s="1">
        <f t="shared" si="5"/>
        <v>-5.298481102084078E-3</v>
      </c>
      <c r="F51" s="1">
        <f t="shared" si="5"/>
        <v>-1.3217172650552576E-2</v>
      </c>
      <c r="G51" s="1">
        <v>2060</v>
      </c>
      <c r="H51" s="1" t="s">
        <v>74</v>
      </c>
      <c r="I51" s="1">
        <v>2020</v>
      </c>
      <c r="J51" s="1">
        <v>0.93866666666666598</v>
      </c>
      <c r="K51" s="1">
        <v>0.94864400000000004</v>
      </c>
      <c r="L51" s="1" t="s">
        <v>23</v>
      </c>
    </row>
    <row r="52" spans="1:12" x14ac:dyDescent="0.2">
      <c r="A52" s="1">
        <v>0.4</v>
      </c>
      <c r="B52" s="1">
        <v>4.4999999999999998E-2</v>
      </c>
      <c r="C52" s="1">
        <v>1.2</v>
      </c>
      <c r="D52" s="1">
        <v>0.1</v>
      </c>
      <c r="E52" s="1">
        <f>(J52-J2)/J2</f>
        <v>-2.122391227449596E-3</v>
      </c>
      <c r="F52" s="1">
        <f>(K52-K2)/K2</f>
        <v>-1.4157902526101987E-3</v>
      </c>
      <c r="G52" s="1">
        <v>2002</v>
      </c>
      <c r="H52" s="1" t="s">
        <v>63</v>
      </c>
      <c r="I52" s="1">
        <v>2020</v>
      </c>
      <c r="J52" s="1">
        <v>0.94033333333333302</v>
      </c>
      <c r="K52" s="1">
        <v>0.95962611111111096</v>
      </c>
      <c r="L52" s="1" t="s">
        <v>23</v>
      </c>
    </row>
    <row r="53" spans="1:12" x14ac:dyDescent="0.2">
      <c r="A53" s="1">
        <v>0.4</v>
      </c>
      <c r="B53" s="1">
        <v>4.4999999999999998E-2</v>
      </c>
      <c r="C53" s="1">
        <v>1.2</v>
      </c>
      <c r="D53" s="1">
        <v>0.1</v>
      </c>
      <c r="E53" s="1">
        <f t="shared" ref="E53:F61" si="6">(J53-J3)/J3</f>
        <v>7.0972320794917654E-4</v>
      </c>
      <c r="F53" s="1">
        <f t="shared" si="6"/>
        <v>-4.1118082728916318E-3</v>
      </c>
      <c r="G53" s="1">
        <v>2011</v>
      </c>
      <c r="H53" s="1" t="s">
        <v>63</v>
      </c>
      <c r="I53" s="1">
        <v>2020</v>
      </c>
      <c r="J53" s="1">
        <v>0.94</v>
      </c>
      <c r="K53" s="1">
        <v>0.95214988888888796</v>
      </c>
      <c r="L53" s="1" t="s">
        <v>23</v>
      </c>
    </row>
    <row r="54" spans="1:12" x14ac:dyDescent="0.2">
      <c r="A54" s="1">
        <v>0.4</v>
      </c>
      <c r="B54" s="1">
        <v>4.4999999999999998E-2</v>
      </c>
      <c r="C54" s="1">
        <v>1.2</v>
      </c>
      <c r="D54" s="1">
        <v>0.1</v>
      </c>
      <c r="E54" s="1">
        <f t="shared" si="6"/>
        <v>4.6017699115051E-3</v>
      </c>
      <c r="F54" s="1">
        <f t="shared" si="6"/>
        <v>2.4839791259354655E-3</v>
      </c>
      <c r="G54" s="1">
        <v>2015</v>
      </c>
      <c r="H54" s="1" t="s">
        <v>63</v>
      </c>
      <c r="I54" s="1">
        <v>2020</v>
      </c>
      <c r="J54" s="1">
        <v>0.94599999999999995</v>
      </c>
      <c r="K54" s="1">
        <v>0.96424200000000004</v>
      </c>
      <c r="L54" s="1" t="s">
        <v>23</v>
      </c>
    </row>
    <row r="55" spans="1:12" x14ac:dyDescent="0.2">
      <c r="A55" s="1">
        <v>0.4</v>
      </c>
      <c r="B55" s="1">
        <v>4.4999999999999998E-2</v>
      </c>
      <c r="C55" s="1">
        <v>1.2</v>
      </c>
      <c r="D55" s="1">
        <v>0.1</v>
      </c>
      <c r="E55" s="1">
        <f t="shared" si="6"/>
        <v>-2.4752475247520867E-3</v>
      </c>
      <c r="F55" s="1">
        <f t="shared" si="6"/>
        <v>-2.9502652027966025E-3</v>
      </c>
      <c r="G55" s="1">
        <v>2017</v>
      </c>
      <c r="H55" s="1" t="s">
        <v>63</v>
      </c>
      <c r="I55" s="1">
        <v>2020</v>
      </c>
      <c r="J55" s="1">
        <v>0.94033333333333302</v>
      </c>
      <c r="K55" s="1">
        <v>0.95576744444444395</v>
      </c>
      <c r="L55" s="1" t="s">
        <v>23</v>
      </c>
    </row>
    <row r="56" spans="1:12" x14ac:dyDescent="0.2">
      <c r="A56" s="1">
        <v>0.4</v>
      </c>
      <c r="B56" s="1">
        <v>4.4999999999999998E-2</v>
      </c>
      <c r="C56" s="1">
        <v>1.2</v>
      </c>
      <c r="D56" s="1">
        <v>0.1</v>
      </c>
      <c r="E56" s="1">
        <f t="shared" si="6"/>
        <v>7.08717221828885E-4</v>
      </c>
      <c r="F56" s="1">
        <f t="shared" si="6"/>
        <v>9.4095920881731262E-4</v>
      </c>
      <c r="G56" s="1">
        <v>2023</v>
      </c>
      <c r="H56" s="1" t="s">
        <v>63</v>
      </c>
      <c r="I56" s="1">
        <v>2034</v>
      </c>
      <c r="J56" s="1">
        <v>0.94133333333333302</v>
      </c>
      <c r="K56" s="1">
        <v>0.96068022222222205</v>
      </c>
      <c r="L56" s="1" t="s">
        <v>23</v>
      </c>
    </row>
    <row r="57" spans="1:12" x14ac:dyDescent="0.2">
      <c r="A57" s="1">
        <v>0.4</v>
      </c>
      <c r="B57" s="1">
        <v>4.4999999999999998E-2</v>
      </c>
      <c r="C57" s="1">
        <v>1.2</v>
      </c>
      <c r="D57" s="1">
        <v>0.1</v>
      </c>
      <c r="E57" s="1">
        <f t="shared" si="6"/>
        <v>-2.8149190710771007E-3</v>
      </c>
      <c r="F57" s="1">
        <f t="shared" si="6"/>
        <v>-1.9255317246660655E-3</v>
      </c>
      <c r="G57" s="1">
        <v>2027</v>
      </c>
      <c r="H57" s="1" t="s">
        <v>63</v>
      </c>
      <c r="I57" s="1">
        <v>2020</v>
      </c>
      <c r="J57" s="1">
        <v>0.94466666666666599</v>
      </c>
      <c r="K57" s="1">
        <v>0.96128488888888897</v>
      </c>
      <c r="L57" s="1" t="s">
        <v>23</v>
      </c>
    </row>
    <row r="58" spans="1:12" x14ac:dyDescent="0.2">
      <c r="A58" s="1">
        <v>0.4</v>
      </c>
      <c r="B58" s="1">
        <v>4.4999999999999998E-2</v>
      </c>
      <c r="C58" s="1">
        <v>1.2</v>
      </c>
      <c r="D58" s="1">
        <v>0.1</v>
      </c>
      <c r="E58" s="1">
        <f t="shared" si="6"/>
        <v>0</v>
      </c>
      <c r="F58" s="1">
        <f t="shared" si="6"/>
        <v>2.2795558300462842E-4</v>
      </c>
      <c r="G58" s="1">
        <v>2028</v>
      </c>
      <c r="H58" s="1" t="s">
        <v>63</v>
      </c>
      <c r="I58" s="1">
        <v>2058</v>
      </c>
      <c r="J58" s="1">
        <v>0.94033333333333302</v>
      </c>
      <c r="K58" s="1">
        <v>0.96434522222222196</v>
      </c>
      <c r="L58" s="1" t="s">
        <v>23</v>
      </c>
    </row>
    <row r="59" spans="1:12" x14ac:dyDescent="0.2">
      <c r="A59" s="1">
        <v>0.4</v>
      </c>
      <c r="B59" s="1">
        <v>4.4999999999999998E-2</v>
      </c>
      <c r="C59" s="1">
        <v>1.2</v>
      </c>
      <c r="D59" s="1">
        <v>0.1</v>
      </c>
      <c r="E59" s="1">
        <f t="shared" si="6"/>
        <v>-4.5936395759714624E-3</v>
      </c>
      <c r="F59" s="1">
        <f t="shared" si="6"/>
        <v>-2.6898856614349593E-3</v>
      </c>
      <c r="G59" s="1">
        <v>2039</v>
      </c>
      <c r="H59" s="1" t="s">
        <v>63</v>
      </c>
      <c r="I59" s="1">
        <v>42</v>
      </c>
      <c r="J59" s="1">
        <v>0.93899999999999995</v>
      </c>
      <c r="K59" s="1">
        <v>0.96233599999999997</v>
      </c>
      <c r="L59" s="1" t="s">
        <v>23</v>
      </c>
    </row>
    <row r="60" spans="1:12" x14ac:dyDescent="0.2">
      <c r="A60" s="1">
        <v>0.4</v>
      </c>
      <c r="B60" s="1">
        <v>4.4999999999999998E-2</v>
      </c>
      <c r="C60" s="1">
        <v>1.2</v>
      </c>
      <c r="D60" s="1">
        <v>0.1</v>
      </c>
      <c r="E60" s="1">
        <f t="shared" si="6"/>
        <v>3.5561877667101389E-4</v>
      </c>
      <c r="F60" s="1">
        <f t="shared" si="6"/>
        <v>1.9564723693731561E-3</v>
      </c>
      <c r="G60" s="1">
        <v>2047</v>
      </c>
      <c r="H60" s="1" t="s">
        <v>63</v>
      </c>
      <c r="I60" s="1">
        <v>2031</v>
      </c>
      <c r="J60" s="1">
        <v>0.93766666666666598</v>
      </c>
      <c r="K60" s="1">
        <v>0.96131366666666596</v>
      </c>
      <c r="L60" s="1" t="s">
        <v>23</v>
      </c>
    </row>
    <row r="61" spans="1:12" x14ac:dyDescent="0.2">
      <c r="A61" s="1">
        <v>0.4</v>
      </c>
      <c r="B61" s="1">
        <v>4.4999999999999998E-2</v>
      </c>
      <c r="C61" s="1">
        <v>1.2</v>
      </c>
      <c r="D61" s="1">
        <v>0.1</v>
      </c>
      <c r="E61" s="1">
        <f t="shared" si="6"/>
        <v>-3.5323207347223262E-3</v>
      </c>
      <c r="F61" s="1">
        <f t="shared" si="6"/>
        <v>-3.4152193101529699E-3</v>
      </c>
      <c r="G61" s="1">
        <v>2060</v>
      </c>
      <c r="H61" s="1" t="s">
        <v>63</v>
      </c>
      <c r="I61" s="1">
        <v>2020</v>
      </c>
      <c r="J61" s="1">
        <v>0.94033333333333302</v>
      </c>
      <c r="K61" s="1">
        <v>0.95806711111111098</v>
      </c>
      <c r="L61" s="1" t="s">
        <v>23</v>
      </c>
    </row>
    <row r="62" spans="1:12" x14ac:dyDescent="0.2">
      <c r="A62" s="1">
        <v>0.4</v>
      </c>
      <c r="B62" s="1">
        <v>4.7500000000000001E-2</v>
      </c>
      <c r="C62" s="1">
        <v>1.2</v>
      </c>
      <c r="D62" s="1">
        <v>0.1</v>
      </c>
      <c r="E62" s="1">
        <f>(J62-J2)/J2</f>
        <v>3.537318712412066E-4</v>
      </c>
      <c r="F62" s="1">
        <f>(K62-K2)/K2</f>
        <v>-3.5282024955826763E-3</v>
      </c>
      <c r="G62" s="1">
        <v>2002</v>
      </c>
      <c r="H62" s="1" t="s">
        <v>67</v>
      </c>
      <c r="I62" s="1">
        <v>2020</v>
      </c>
      <c r="J62" s="1">
        <v>0.94266666666666599</v>
      </c>
      <c r="K62" s="1">
        <v>0.95759611111111098</v>
      </c>
      <c r="L62" s="1" t="s">
        <v>23</v>
      </c>
    </row>
    <row r="63" spans="1:12" x14ac:dyDescent="0.2">
      <c r="A63" s="1">
        <v>0.4</v>
      </c>
      <c r="B63" s="1">
        <v>4.7500000000000001E-2</v>
      </c>
      <c r="C63" s="1">
        <v>1.2</v>
      </c>
      <c r="D63" s="1">
        <v>0.1</v>
      </c>
      <c r="E63" s="1">
        <f t="shared" ref="E63:F71" si="7">(J63-J3)/J3</f>
        <v>1.7743080198725277E-3</v>
      </c>
      <c r="F63" s="1">
        <f t="shared" si="7"/>
        <v>5.0286296025580963E-4</v>
      </c>
      <c r="G63" s="1">
        <v>2011</v>
      </c>
      <c r="H63" s="1" t="s">
        <v>67</v>
      </c>
      <c r="I63" s="1">
        <v>2020</v>
      </c>
      <c r="J63" s="1">
        <v>0.94099999999999995</v>
      </c>
      <c r="K63" s="1">
        <v>0.95656188888888805</v>
      </c>
      <c r="L63" s="1" t="s">
        <v>23</v>
      </c>
    </row>
    <row r="64" spans="1:12" x14ac:dyDescent="0.2">
      <c r="A64" s="1">
        <v>0.4</v>
      </c>
      <c r="B64" s="1">
        <v>4.7500000000000001E-2</v>
      </c>
      <c r="C64" s="1">
        <v>1.2</v>
      </c>
      <c r="D64" s="1">
        <v>0.1</v>
      </c>
      <c r="E64" s="1">
        <f t="shared" si="7"/>
        <v>3.5398230088502314E-3</v>
      </c>
      <c r="F64" s="1">
        <f t="shared" si="7"/>
        <v>3.8941048381744771E-3</v>
      </c>
      <c r="G64" s="1">
        <v>2015</v>
      </c>
      <c r="H64" s="1" t="s">
        <v>67</v>
      </c>
      <c r="I64" s="1">
        <v>2020</v>
      </c>
      <c r="J64" s="1">
        <v>0.94499999999999995</v>
      </c>
      <c r="K64" s="1">
        <v>0.965598333333333</v>
      </c>
      <c r="L64" s="1" t="s">
        <v>23</v>
      </c>
    </row>
    <row r="65" spans="1:12" x14ac:dyDescent="0.2">
      <c r="A65" s="1">
        <v>0.4</v>
      </c>
      <c r="B65" s="1">
        <v>4.7500000000000001E-2</v>
      </c>
      <c r="C65" s="1">
        <v>1.2</v>
      </c>
      <c r="D65" s="1">
        <v>0.1</v>
      </c>
      <c r="E65" s="1">
        <f t="shared" si="7"/>
        <v>-3.1824611032531874E-3</v>
      </c>
      <c r="F65" s="1">
        <f t="shared" si="7"/>
        <v>-4.657392296136393E-3</v>
      </c>
      <c r="G65" s="1">
        <v>2017</v>
      </c>
      <c r="H65" s="1" t="s">
        <v>67</v>
      </c>
      <c r="I65" s="1">
        <v>2020</v>
      </c>
      <c r="J65" s="1">
        <v>0.93966666666666598</v>
      </c>
      <c r="K65" s="1">
        <v>0.95413099999999995</v>
      </c>
      <c r="L65" s="1" t="s">
        <v>23</v>
      </c>
    </row>
    <row r="66" spans="1:12" x14ac:dyDescent="0.2">
      <c r="A66" s="1">
        <v>0.4</v>
      </c>
      <c r="B66" s="1">
        <v>4.7500000000000001E-2</v>
      </c>
      <c r="C66" s="1">
        <v>1.2</v>
      </c>
      <c r="D66" s="1">
        <v>0.1</v>
      </c>
      <c r="E66" s="1">
        <f t="shared" si="7"/>
        <v>0</v>
      </c>
      <c r="F66" s="1">
        <f t="shared" si="7"/>
        <v>5.7559660263774206E-4</v>
      </c>
      <c r="G66" s="1">
        <v>2023</v>
      </c>
      <c r="H66" s="1" t="s">
        <v>67</v>
      </c>
      <c r="I66" s="1">
        <v>2034</v>
      </c>
      <c r="J66" s="1">
        <v>0.94066666666666598</v>
      </c>
      <c r="K66" s="1">
        <v>0.96032955555555499</v>
      </c>
      <c r="L66" s="1" t="s">
        <v>23</v>
      </c>
    </row>
    <row r="67" spans="1:12" x14ac:dyDescent="0.2">
      <c r="A67" s="1">
        <v>0.4</v>
      </c>
      <c r="B67" s="1">
        <v>4.7500000000000001E-2</v>
      </c>
      <c r="C67" s="1">
        <v>1.2</v>
      </c>
      <c r="D67" s="1">
        <v>0.1</v>
      </c>
      <c r="E67" s="1">
        <f t="shared" si="7"/>
        <v>-4.5742434904993802E-3</v>
      </c>
      <c r="F67" s="1">
        <f t="shared" si="7"/>
        <v>1.354367170785352E-3</v>
      </c>
      <c r="G67" s="1">
        <v>2027</v>
      </c>
      <c r="H67" s="1" t="s">
        <v>67</v>
      </c>
      <c r="I67" s="1">
        <v>2020</v>
      </c>
      <c r="J67" s="1">
        <v>0.94299999999999995</v>
      </c>
      <c r="K67" s="1">
        <v>0.96444388888888799</v>
      </c>
      <c r="L67" s="1" t="s">
        <v>23</v>
      </c>
    </row>
    <row r="68" spans="1:12" x14ac:dyDescent="0.2">
      <c r="A68" s="1">
        <v>0.4</v>
      </c>
      <c r="B68" s="1">
        <v>4.7500000000000001E-2</v>
      </c>
      <c r="C68" s="1">
        <v>1.2</v>
      </c>
      <c r="D68" s="1">
        <v>0.1</v>
      </c>
      <c r="E68" s="1">
        <f t="shared" si="7"/>
        <v>1.4179369018074777E-3</v>
      </c>
      <c r="F68" s="1">
        <f t="shared" si="7"/>
        <v>-6.1551464775961495E-3</v>
      </c>
      <c r="G68" s="1">
        <v>2028</v>
      </c>
      <c r="H68" s="1" t="s">
        <v>67</v>
      </c>
      <c r="I68" s="1">
        <v>2020</v>
      </c>
      <c r="J68" s="1">
        <v>0.94166666666666599</v>
      </c>
      <c r="K68" s="1">
        <v>0.95819111111111099</v>
      </c>
      <c r="L68" s="1" t="s">
        <v>23</v>
      </c>
    </row>
    <row r="69" spans="1:12" x14ac:dyDescent="0.2">
      <c r="A69" s="1">
        <v>0.4</v>
      </c>
      <c r="B69" s="1">
        <v>4.7500000000000001E-2</v>
      </c>
      <c r="C69" s="1">
        <v>1.2</v>
      </c>
      <c r="D69" s="1">
        <v>0.1</v>
      </c>
      <c r="E69" s="1">
        <f t="shared" si="7"/>
        <v>-1.7667844522972142E-3</v>
      </c>
      <c r="F69" s="1">
        <f t="shared" si="7"/>
        <v>-1.1156807437343553E-3</v>
      </c>
      <c r="G69" s="1">
        <v>2039</v>
      </c>
      <c r="H69" s="1" t="s">
        <v>67</v>
      </c>
      <c r="I69" s="1">
        <v>42</v>
      </c>
      <c r="J69" s="1">
        <v>0.94166666666666599</v>
      </c>
      <c r="K69" s="1">
        <v>0.96385500000000002</v>
      </c>
      <c r="L69" s="1" t="s">
        <v>23</v>
      </c>
    </row>
    <row r="70" spans="1:12" x14ac:dyDescent="0.2">
      <c r="A70" s="1">
        <v>0.4</v>
      </c>
      <c r="B70" s="1">
        <v>4.7500000000000001E-2</v>
      </c>
      <c r="C70" s="1">
        <v>1.2</v>
      </c>
      <c r="D70" s="1">
        <v>0.1</v>
      </c>
      <c r="E70" s="1">
        <f t="shared" si="7"/>
        <v>0</v>
      </c>
      <c r="F70" s="1">
        <f t="shared" si="7"/>
        <v>1.675173009528955E-3</v>
      </c>
      <c r="G70" s="1">
        <v>2047</v>
      </c>
      <c r="H70" s="1" t="s">
        <v>67</v>
      </c>
      <c r="I70" s="1">
        <v>2031</v>
      </c>
      <c r="J70" s="1">
        <v>0.93733333333333302</v>
      </c>
      <c r="K70" s="1">
        <v>0.96104377777777705</v>
      </c>
      <c r="L70" s="1" t="s">
        <v>23</v>
      </c>
    </row>
    <row r="71" spans="1:12" x14ac:dyDescent="0.2">
      <c r="A71" s="1">
        <v>0.4</v>
      </c>
      <c r="B71" s="1">
        <v>4.7500000000000001E-2</v>
      </c>
      <c r="C71" s="1">
        <v>1.2</v>
      </c>
      <c r="D71" s="1">
        <v>0.1</v>
      </c>
      <c r="E71" s="1">
        <f t="shared" si="7"/>
        <v>-7.0646414694387706E-4</v>
      </c>
      <c r="F71" s="1">
        <f t="shared" si="7"/>
        <v>-4.2516585178275284E-3</v>
      </c>
      <c r="G71" s="1">
        <v>2060</v>
      </c>
      <c r="H71" s="1" t="s">
        <v>67</v>
      </c>
      <c r="I71" s="1">
        <v>2020</v>
      </c>
      <c r="J71" s="1">
        <v>0.94299999999999995</v>
      </c>
      <c r="K71" s="1">
        <v>0.95726299999999998</v>
      </c>
      <c r="L71" s="1" t="s">
        <v>23</v>
      </c>
    </row>
    <row r="72" spans="1:12" x14ac:dyDescent="0.2">
      <c r="A72" s="1">
        <v>0.4</v>
      </c>
      <c r="B72" s="1">
        <v>5.2499999999999998E-2</v>
      </c>
      <c r="C72" s="1">
        <v>1.2</v>
      </c>
      <c r="D72" s="1">
        <v>0.1</v>
      </c>
      <c r="E72" s="1">
        <f>(J72-J2)/J2</f>
        <v>-1.4149274849661222E-3</v>
      </c>
      <c r="F72" s="1">
        <f>(K72-K2)/K2</f>
        <v>-5.1644837250602958E-3</v>
      </c>
      <c r="G72" s="1">
        <v>2002</v>
      </c>
      <c r="H72" s="1" t="s">
        <v>71</v>
      </c>
      <c r="I72" s="1">
        <v>2020</v>
      </c>
      <c r="J72" s="1">
        <v>0.94099999999999995</v>
      </c>
      <c r="K72" s="1">
        <v>0.95602366666666605</v>
      </c>
      <c r="L72" s="1" t="s">
        <v>23</v>
      </c>
    </row>
    <row r="73" spans="1:12" x14ac:dyDescent="0.2">
      <c r="A73" s="1">
        <v>0.4</v>
      </c>
      <c r="B73" s="1">
        <v>5.2499999999999998E-2</v>
      </c>
      <c r="C73" s="1">
        <v>1.2</v>
      </c>
      <c r="D73" s="1">
        <v>0.1</v>
      </c>
      <c r="E73" s="1">
        <f t="shared" ref="E73:F81" si="8">(J73-J3)/J3</f>
        <v>2.4840312278207586E-3</v>
      </c>
      <c r="F73" s="1">
        <f t="shared" si="8"/>
        <v>-4.2639339061124106E-4</v>
      </c>
      <c r="G73" s="1">
        <v>2011</v>
      </c>
      <c r="H73" s="1" t="s">
        <v>71</v>
      </c>
      <c r="I73" s="1">
        <v>2020</v>
      </c>
      <c r="J73" s="1">
        <v>0.94166666666666599</v>
      </c>
      <c r="K73" s="1">
        <v>0.95567344444444402</v>
      </c>
      <c r="L73" s="1" t="s">
        <v>23</v>
      </c>
    </row>
    <row r="74" spans="1:12" x14ac:dyDescent="0.2">
      <c r="A74" s="1">
        <v>0.4</v>
      </c>
      <c r="B74" s="1">
        <v>5.2499999999999998E-2</v>
      </c>
      <c r="C74" s="1">
        <v>1.2</v>
      </c>
      <c r="D74" s="1">
        <v>0.1</v>
      </c>
      <c r="E74" s="1">
        <f t="shared" si="8"/>
        <v>-1.4159292035394323E-3</v>
      </c>
      <c r="F74" s="1">
        <f t="shared" si="8"/>
        <v>-4.3122792527145572E-3</v>
      </c>
      <c r="G74" s="1">
        <v>2015</v>
      </c>
      <c r="H74" s="1" t="s">
        <v>71</v>
      </c>
      <c r="I74" s="1">
        <v>2020</v>
      </c>
      <c r="J74" s="1">
        <v>0.94033333333333302</v>
      </c>
      <c r="K74" s="1">
        <v>0.95770500000000003</v>
      </c>
      <c r="L74" s="1" t="s">
        <v>23</v>
      </c>
    </row>
    <row r="75" spans="1:12" x14ac:dyDescent="0.2">
      <c r="A75" s="1">
        <v>0.4</v>
      </c>
      <c r="B75" s="1">
        <v>5.2499999999999998E-2</v>
      </c>
      <c r="C75" s="1">
        <v>1.2</v>
      </c>
      <c r="D75" s="1">
        <v>0.1</v>
      </c>
      <c r="E75" s="1">
        <f t="shared" si="8"/>
        <v>-7.07213578500041E-4</v>
      </c>
      <c r="F75" s="1">
        <f t="shared" si="8"/>
        <v>-2.4006764525882776E-3</v>
      </c>
      <c r="G75" s="1">
        <v>2017</v>
      </c>
      <c r="H75" s="1" t="s">
        <v>71</v>
      </c>
      <c r="I75" s="1">
        <v>2020</v>
      </c>
      <c r="J75" s="1">
        <v>0.94199999999999995</v>
      </c>
      <c r="K75" s="1">
        <v>0.95629427777777698</v>
      </c>
      <c r="L75" s="1" t="s">
        <v>23</v>
      </c>
    </row>
    <row r="76" spans="1:12" x14ac:dyDescent="0.2">
      <c r="A76" s="1">
        <v>0.4</v>
      </c>
      <c r="B76" s="1">
        <v>5.2499999999999998E-2</v>
      </c>
      <c r="C76" s="1">
        <v>1.2</v>
      </c>
      <c r="D76" s="1">
        <v>0.1</v>
      </c>
      <c r="E76" s="1">
        <f t="shared" si="8"/>
        <v>3.5435861091491461E-4</v>
      </c>
      <c r="F76" s="1">
        <f t="shared" si="8"/>
        <v>6.1090572649230828E-4</v>
      </c>
      <c r="G76" s="1">
        <v>2023</v>
      </c>
      <c r="H76" s="1" t="s">
        <v>71</v>
      </c>
      <c r="I76" s="1">
        <v>2034</v>
      </c>
      <c r="J76" s="1">
        <v>0.94099999999999995</v>
      </c>
      <c r="K76" s="1">
        <v>0.96036344444444399</v>
      </c>
      <c r="L76" s="1" t="s">
        <v>23</v>
      </c>
    </row>
    <row r="77" spans="1:12" x14ac:dyDescent="0.2">
      <c r="A77" s="1">
        <v>0.4</v>
      </c>
      <c r="B77" s="1">
        <v>5.2499999999999998E-2</v>
      </c>
      <c r="C77" s="1">
        <v>1.2</v>
      </c>
      <c r="D77" s="1">
        <v>0.1</v>
      </c>
      <c r="E77" s="1">
        <f t="shared" si="8"/>
        <v>-1.4074595355380816E-3</v>
      </c>
      <c r="F77" s="1">
        <f t="shared" si="8"/>
        <v>-1.0611132229035383E-3</v>
      </c>
      <c r="G77" s="1">
        <v>2027</v>
      </c>
      <c r="H77" s="1" t="s">
        <v>71</v>
      </c>
      <c r="I77" s="1">
        <v>2020</v>
      </c>
      <c r="J77" s="1">
        <v>0.94599999999999995</v>
      </c>
      <c r="K77" s="1">
        <v>0.96211744444444403</v>
      </c>
      <c r="L77" s="1" t="s">
        <v>23</v>
      </c>
    </row>
    <row r="78" spans="1:12" x14ac:dyDescent="0.2">
      <c r="A78" s="1">
        <v>0.4</v>
      </c>
      <c r="B78" s="1">
        <v>5.2499999999999998E-2</v>
      </c>
      <c r="C78" s="1">
        <v>1.2</v>
      </c>
      <c r="D78" s="1">
        <v>0.1</v>
      </c>
      <c r="E78" s="1">
        <f t="shared" si="8"/>
        <v>-3.5448422545169233E-4</v>
      </c>
      <c r="F78" s="1">
        <f t="shared" si="8"/>
        <v>-2.1118736393107855E-3</v>
      </c>
      <c r="G78" s="1">
        <v>2028</v>
      </c>
      <c r="H78" s="1" t="s">
        <v>71</v>
      </c>
      <c r="I78" s="1">
        <v>2058</v>
      </c>
      <c r="J78" s="1">
        <v>0.94</v>
      </c>
      <c r="K78" s="1">
        <v>0.96208933333333302</v>
      </c>
      <c r="L78" s="1" t="s">
        <v>23</v>
      </c>
    </row>
    <row r="79" spans="1:12" x14ac:dyDescent="0.2">
      <c r="A79" s="1">
        <v>0.4</v>
      </c>
      <c r="B79" s="1">
        <v>5.2499999999999998E-2</v>
      </c>
      <c r="C79" s="1">
        <v>1.2</v>
      </c>
      <c r="D79" s="1">
        <v>0.1</v>
      </c>
      <c r="E79" s="1">
        <f t="shared" si="8"/>
        <v>-1.0600706713780931E-3</v>
      </c>
      <c r="F79" s="1">
        <f t="shared" si="8"/>
        <v>-1.2582354718537606E-3</v>
      </c>
      <c r="G79" s="1">
        <v>2039</v>
      </c>
      <c r="H79" s="1" t="s">
        <v>71</v>
      </c>
      <c r="I79" s="1">
        <v>42</v>
      </c>
      <c r="J79" s="1">
        <v>0.94233333333333302</v>
      </c>
      <c r="K79" s="1">
        <v>0.96371744444444396</v>
      </c>
      <c r="L79" s="1" t="s">
        <v>23</v>
      </c>
    </row>
    <row r="80" spans="1:12" x14ac:dyDescent="0.2">
      <c r="A80" s="1">
        <v>0.4</v>
      </c>
      <c r="B80" s="1">
        <v>5.2499999999999998E-2</v>
      </c>
      <c r="C80" s="1">
        <v>1.2</v>
      </c>
      <c r="D80" s="1">
        <v>0.1</v>
      </c>
      <c r="E80" s="1">
        <f t="shared" si="8"/>
        <v>2.8449502133715459E-3</v>
      </c>
      <c r="F80" s="1">
        <f t="shared" si="8"/>
        <v>-1.1790484901494337E-3</v>
      </c>
      <c r="G80" s="1">
        <v>2047</v>
      </c>
      <c r="H80" s="1" t="s">
        <v>71</v>
      </c>
      <c r="I80" s="1">
        <v>2020</v>
      </c>
      <c r="J80" s="1">
        <v>0.94</v>
      </c>
      <c r="K80" s="1">
        <v>0.95830533333333301</v>
      </c>
      <c r="L80" s="1" t="s">
        <v>23</v>
      </c>
    </row>
    <row r="81" spans="1:12" x14ac:dyDescent="0.2">
      <c r="A81" s="1">
        <v>0.4</v>
      </c>
      <c r="B81" s="1">
        <v>5.2499999999999998E-2</v>
      </c>
      <c r="C81" s="1">
        <v>1.2</v>
      </c>
      <c r="D81" s="1">
        <v>0.1</v>
      </c>
      <c r="E81" s="1">
        <f t="shared" si="8"/>
        <v>0</v>
      </c>
      <c r="F81" s="1">
        <f t="shared" si="8"/>
        <v>3.7565216426475251E-3</v>
      </c>
      <c r="G81" s="1">
        <v>2060</v>
      </c>
      <c r="H81" s="1" t="s">
        <v>71</v>
      </c>
      <c r="I81" s="1">
        <v>2020</v>
      </c>
      <c r="J81" s="1">
        <v>0.94366666666666599</v>
      </c>
      <c r="K81" s="1">
        <v>0.96496166666666605</v>
      </c>
      <c r="L81" s="1" t="s">
        <v>23</v>
      </c>
    </row>
    <row r="82" spans="1:12" x14ac:dyDescent="0.2">
      <c r="A82" s="1">
        <v>0.4</v>
      </c>
      <c r="B82" s="1">
        <v>5.5E-2</v>
      </c>
      <c r="C82" s="1">
        <v>1.2</v>
      </c>
      <c r="D82" s="1">
        <v>0.1</v>
      </c>
      <c r="E82" s="1">
        <f>(J82-J2)/J2</f>
        <v>-7.0746374248323784E-3</v>
      </c>
      <c r="F82" s="1">
        <f>(K82-K2)/K2</f>
        <v>-1.3367626790983238E-2</v>
      </c>
      <c r="G82" s="1">
        <v>2002</v>
      </c>
      <c r="H82" s="1" t="s">
        <v>75</v>
      </c>
      <c r="I82" s="1">
        <v>42</v>
      </c>
      <c r="J82" s="1">
        <v>0.93566666666666598</v>
      </c>
      <c r="K82" s="1">
        <v>0.94814055555555499</v>
      </c>
      <c r="L82" s="1" t="s">
        <v>23</v>
      </c>
    </row>
    <row r="83" spans="1:12" x14ac:dyDescent="0.2">
      <c r="A83" s="1">
        <v>0.4</v>
      </c>
      <c r="B83" s="1">
        <v>5.5E-2</v>
      </c>
      <c r="C83" s="1">
        <v>1.2</v>
      </c>
      <c r="D83" s="1">
        <v>0.1</v>
      </c>
      <c r="E83" s="1">
        <f t="shared" ref="E83:F91" si="9">(J83-J3)/J3</f>
        <v>4.2583392476934047E-3</v>
      </c>
      <c r="F83" s="1">
        <f t="shared" si="9"/>
        <v>-9.169375448148569E-4</v>
      </c>
      <c r="G83" s="1">
        <v>2011</v>
      </c>
      <c r="H83" s="1" t="s">
        <v>75</v>
      </c>
      <c r="I83" s="1">
        <v>2020</v>
      </c>
      <c r="J83" s="1">
        <v>0.94333333333333302</v>
      </c>
      <c r="K83" s="1">
        <v>0.95520444444444397</v>
      </c>
      <c r="L83" s="1" t="s">
        <v>23</v>
      </c>
    </row>
    <row r="84" spans="1:12" x14ac:dyDescent="0.2">
      <c r="A84" s="1">
        <v>0.4</v>
      </c>
      <c r="B84" s="1">
        <v>5.5E-2</v>
      </c>
      <c r="C84" s="1">
        <v>1.2</v>
      </c>
      <c r="D84" s="1">
        <v>0.1</v>
      </c>
      <c r="E84" s="1">
        <f t="shared" si="9"/>
        <v>2.1238938053097381E-3</v>
      </c>
      <c r="F84" s="1">
        <f t="shared" si="9"/>
        <v>-3.8790875249439531E-4</v>
      </c>
      <c r="G84" s="1">
        <v>2015</v>
      </c>
      <c r="H84" s="1" t="s">
        <v>75</v>
      </c>
      <c r="I84" s="1">
        <v>2020</v>
      </c>
      <c r="J84" s="1">
        <v>0.94366666666666599</v>
      </c>
      <c r="K84" s="1">
        <v>0.96147966666666596</v>
      </c>
      <c r="L84" s="1" t="s">
        <v>23</v>
      </c>
    </row>
    <row r="85" spans="1:12" x14ac:dyDescent="0.2">
      <c r="A85" s="1">
        <v>0.4</v>
      </c>
      <c r="B85" s="1">
        <v>5.5E-2</v>
      </c>
      <c r="C85" s="1">
        <v>1.2</v>
      </c>
      <c r="D85" s="1">
        <v>0.1</v>
      </c>
      <c r="E85" s="1">
        <f t="shared" si="9"/>
        <v>-1.0608203677510625E-3</v>
      </c>
      <c r="F85" s="1">
        <f t="shared" si="9"/>
        <v>-7.2486832588410204E-3</v>
      </c>
      <c r="G85" s="1">
        <v>2017</v>
      </c>
      <c r="H85" s="1" t="s">
        <v>75</v>
      </c>
      <c r="I85" s="1">
        <v>2020</v>
      </c>
      <c r="J85" s="1">
        <v>0.94166666666666599</v>
      </c>
      <c r="K85" s="1">
        <v>0.95164700000000002</v>
      </c>
      <c r="L85" s="1" t="s">
        <v>23</v>
      </c>
    </row>
    <row r="86" spans="1:12" x14ac:dyDescent="0.2">
      <c r="A86" s="1">
        <v>0.4</v>
      </c>
      <c r="B86" s="1">
        <v>5.5E-2</v>
      </c>
      <c r="C86" s="1">
        <v>1.2</v>
      </c>
      <c r="D86" s="1">
        <v>0.1</v>
      </c>
      <c r="E86" s="1">
        <f t="shared" si="9"/>
        <v>1.417434443657652E-3</v>
      </c>
      <c r="F86" s="1">
        <f t="shared" si="9"/>
        <v>1.8192302518391012E-3</v>
      </c>
      <c r="G86" s="1">
        <v>2023</v>
      </c>
      <c r="H86" s="1" t="s">
        <v>75</v>
      </c>
      <c r="I86" s="1">
        <v>2034</v>
      </c>
      <c r="J86" s="1">
        <v>0.94199999999999995</v>
      </c>
      <c r="K86" s="1">
        <v>0.96152316666666604</v>
      </c>
      <c r="L86" s="1" t="s">
        <v>23</v>
      </c>
    </row>
    <row r="87" spans="1:12" x14ac:dyDescent="0.2">
      <c r="A87" s="1">
        <v>0.4</v>
      </c>
      <c r="B87" s="1">
        <v>5.5E-2</v>
      </c>
      <c r="C87" s="1">
        <v>1.2</v>
      </c>
      <c r="D87" s="1">
        <v>0.1</v>
      </c>
      <c r="E87" s="1">
        <f t="shared" si="9"/>
        <v>-7.0372976776956813E-4</v>
      </c>
      <c r="F87" s="1">
        <f t="shared" si="9"/>
        <v>-7.8931688096363849E-4</v>
      </c>
      <c r="G87" s="1">
        <v>2027</v>
      </c>
      <c r="H87" s="1" t="s">
        <v>75</v>
      </c>
      <c r="I87" s="1">
        <v>2020</v>
      </c>
      <c r="J87" s="1">
        <v>0.94666666666666599</v>
      </c>
      <c r="K87" s="1">
        <v>0.96237922222222205</v>
      </c>
      <c r="L87" s="1" t="s">
        <v>23</v>
      </c>
    </row>
    <row r="88" spans="1:12" x14ac:dyDescent="0.2">
      <c r="A88" s="1">
        <v>0.4</v>
      </c>
      <c r="B88" s="1">
        <v>5.5E-2</v>
      </c>
      <c r="C88" s="1">
        <v>1.2</v>
      </c>
      <c r="D88" s="1">
        <v>0.1</v>
      </c>
      <c r="E88" s="1">
        <f t="shared" si="9"/>
        <v>7.0896845090421114E-4</v>
      </c>
      <c r="F88" s="1">
        <f t="shared" si="9"/>
        <v>-9.5493567054266582E-3</v>
      </c>
      <c r="G88" s="1">
        <v>2028</v>
      </c>
      <c r="H88" s="1" t="s">
        <v>75</v>
      </c>
      <c r="I88" s="1">
        <v>2020</v>
      </c>
      <c r="J88" s="1">
        <v>0.94099999999999995</v>
      </c>
      <c r="K88" s="1">
        <v>0.95491866666666603</v>
      </c>
      <c r="L88" s="1" t="s">
        <v>23</v>
      </c>
    </row>
    <row r="89" spans="1:12" x14ac:dyDescent="0.2">
      <c r="A89" s="1">
        <v>0.4</v>
      </c>
      <c r="B89" s="1">
        <v>5.5E-2</v>
      </c>
      <c r="C89" s="1">
        <v>1.2</v>
      </c>
      <c r="D89" s="1">
        <v>0.1</v>
      </c>
      <c r="E89" s="1">
        <f t="shared" si="9"/>
        <v>3.5335689045897206E-4</v>
      </c>
      <c r="F89" s="1">
        <f t="shared" si="9"/>
        <v>-4.2885022127071536E-3</v>
      </c>
      <c r="G89" s="1">
        <v>2039</v>
      </c>
      <c r="H89" s="1" t="s">
        <v>75</v>
      </c>
      <c r="I89" s="1">
        <v>42</v>
      </c>
      <c r="J89" s="1">
        <v>0.94366666666666599</v>
      </c>
      <c r="K89" s="1">
        <v>0.96079344444444403</v>
      </c>
      <c r="L89" s="1" t="s">
        <v>23</v>
      </c>
    </row>
    <row r="90" spans="1:12" x14ac:dyDescent="0.2">
      <c r="A90" s="1">
        <v>0.4</v>
      </c>
      <c r="B90" s="1">
        <v>5.5E-2</v>
      </c>
      <c r="C90" s="1">
        <v>1.2</v>
      </c>
      <c r="D90" s="1">
        <v>0.1</v>
      </c>
      <c r="E90" s="1">
        <f t="shared" si="9"/>
        <v>3.9118065433857716E-3</v>
      </c>
      <c r="F90" s="1">
        <f t="shared" si="9"/>
        <v>-2.4493542448350974E-3</v>
      </c>
      <c r="G90" s="1">
        <v>2047</v>
      </c>
      <c r="H90" s="1" t="s">
        <v>75</v>
      </c>
      <c r="I90" s="1">
        <v>2020</v>
      </c>
      <c r="J90" s="1">
        <v>0.94099999999999995</v>
      </c>
      <c r="K90" s="1">
        <v>0.957086555555555</v>
      </c>
      <c r="L90" s="1" t="s">
        <v>23</v>
      </c>
    </row>
    <row r="91" spans="1:12" x14ac:dyDescent="0.2">
      <c r="A91" s="1">
        <v>0.4</v>
      </c>
      <c r="B91" s="1">
        <v>5.5E-2</v>
      </c>
      <c r="C91" s="1">
        <v>1.2</v>
      </c>
      <c r="D91" s="1">
        <v>0.1</v>
      </c>
      <c r="E91" s="1">
        <f t="shared" si="9"/>
        <v>-2.4726245143055106E-3</v>
      </c>
      <c r="F91" s="1">
        <f t="shared" si="9"/>
        <v>-1.7929641327428113E-3</v>
      </c>
      <c r="G91" s="1">
        <v>2060</v>
      </c>
      <c r="H91" s="1" t="s">
        <v>75</v>
      </c>
      <c r="I91" s="1">
        <v>2020</v>
      </c>
      <c r="J91" s="1">
        <v>0.94133333333333302</v>
      </c>
      <c r="K91" s="1">
        <v>0.95962666666666596</v>
      </c>
      <c r="L91" s="1" t="s">
        <v>23</v>
      </c>
    </row>
    <row r="92" spans="1:12" x14ac:dyDescent="0.2">
      <c r="A92" s="1">
        <v>0.4</v>
      </c>
      <c r="B92" s="1">
        <v>0.05</v>
      </c>
      <c r="C92" s="1">
        <v>1.08</v>
      </c>
      <c r="D92" s="1">
        <v>0.1</v>
      </c>
      <c r="E92" s="1">
        <f>(J92-J2)/J2</f>
        <v>-3.537318712413244E-4</v>
      </c>
      <c r="F92" s="1">
        <f>(K92-K2)/K2</f>
        <v>-9.2196908732691246E-3</v>
      </c>
      <c r="G92" s="1">
        <v>2002</v>
      </c>
      <c r="H92" s="1" t="s">
        <v>64</v>
      </c>
      <c r="I92" s="1">
        <v>2019</v>
      </c>
      <c r="J92" s="1">
        <v>0.94199999999999995</v>
      </c>
      <c r="K92" s="1">
        <v>0.95212666666666601</v>
      </c>
      <c r="L92" s="1" t="s">
        <v>23</v>
      </c>
    </row>
    <row r="93" spans="1:12" x14ac:dyDescent="0.2">
      <c r="A93" s="1">
        <v>0.4</v>
      </c>
      <c r="B93" s="1">
        <v>0.05</v>
      </c>
      <c r="C93" s="1">
        <v>1.08</v>
      </c>
      <c r="D93" s="1">
        <v>0.1</v>
      </c>
      <c r="E93" s="1">
        <f t="shared" ref="E93:F101" si="10">(J93-J3)/J3</f>
        <v>4.2583392476934047E-3</v>
      </c>
      <c r="F93" s="1">
        <f t="shared" si="10"/>
        <v>2.7740556647339919E-3</v>
      </c>
      <c r="G93" s="1">
        <v>2011</v>
      </c>
      <c r="H93" s="1" t="s">
        <v>64</v>
      </c>
      <c r="I93" s="1">
        <v>2020</v>
      </c>
      <c r="J93" s="1">
        <v>0.94333333333333302</v>
      </c>
      <c r="K93" s="1">
        <v>0.95873333333333299</v>
      </c>
      <c r="L93" s="1" t="s">
        <v>23</v>
      </c>
    </row>
    <row r="94" spans="1:12" x14ac:dyDescent="0.2">
      <c r="A94" s="1">
        <v>0.4</v>
      </c>
      <c r="B94" s="1">
        <v>0.05</v>
      </c>
      <c r="C94" s="1">
        <v>1.08</v>
      </c>
      <c r="D94" s="1">
        <v>0.1</v>
      </c>
      <c r="E94" s="1">
        <f t="shared" si="10"/>
        <v>2.1238938053097381E-3</v>
      </c>
      <c r="F94" s="1">
        <f t="shared" si="10"/>
        <v>-1.0165565878270539E-4</v>
      </c>
      <c r="G94" s="1">
        <v>2015</v>
      </c>
      <c r="H94" s="1" t="s">
        <v>64</v>
      </c>
      <c r="I94" s="1">
        <v>2020</v>
      </c>
      <c r="J94" s="1">
        <v>0.94366666666666599</v>
      </c>
      <c r="K94" s="1">
        <v>0.96175500000000003</v>
      </c>
      <c r="L94" s="1" t="s">
        <v>23</v>
      </c>
    </row>
    <row r="95" spans="1:12" x14ac:dyDescent="0.2">
      <c r="A95" s="1">
        <v>0.4</v>
      </c>
      <c r="B95" s="1">
        <v>0.05</v>
      </c>
      <c r="C95" s="1">
        <v>1.08</v>
      </c>
      <c r="D95" s="1">
        <v>0.1</v>
      </c>
      <c r="E95" s="1">
        <f t="shared" si="10"/>
        <v>3.5360678925102154E-4</v>
      </c>
      <c r="F95" s="1">
        <f t="shared" si="10"/>
        <v>-2.4031685243228922E-3</v>
      </c>
      <c r="G95" s="1">
        <v>2017</v>
      </c>
      <c r="H95" s="1" t="s">
        <v>64</v>
      </c>
      <c r="I95" s="1">
        <v>2020</v>
      </c>
      <c r="J95" s="1">
        <v>0.94299999999999995</v>
      </c>
      <c r="K95" s="1">
        <v>0.95629188888888805</v>
      </c>
      <c r="L95" s="1" t="s">
        <v>23</v>
      </c>
    </row>
    <row r="96" spans="1:12" x14ac:dyDescent="0.2">
      <c r="A96" s="1">
        <v>0.4</v>
      </c>
      <c r="B96" s="1">
        <v>0.05</v>
      </c>
      <c r="C96" s="1">
        <v>1.08</v>
      </c>
      <c r="D96" s="1">
        <v>0.1</v>
      </c>
      <c r="E96" s="1">
        <f t="shared" si="10"/>
        <v>1.417434443657652E-3</v>
      </c>
      <c r="F96" s="1">
        <f t="shared" si="10"/>
        <v>2.309448235319915E-3</v>
      </c>
      <c r="G96" s="1">
        <v>2023</v>
      </c>
      <c r="H96" s="1" t="s">
        <v>64</v>
      </c>
      <c r="I96" s="1">
        <v>2034</v>
      </c>
      <c r="J96" s="1">
        <v>0.94199999999999995</v>
      </c>
      <c r="K96" s="1">
        <v>0.96199366666666597</v>
      </c>
      <c r="L96" s="1" t="s">
        <v>23</v>
      </c>
    </row>
    <row r="97" spans="1:12" x14ac:dyDescent="0.2">
      <c r="A97" s="1">
        <v>0.4</v>
      </c>
      <c r="B97" s="1">
        <v>0.05</v>
      </c>
      <c r="C97" s="1">
        <v>1.08</v>
      </c>
      <c r="D97" s="1">
        <v>0.1</v>
      </c>
      <c r="E97" s="1">
        <f t="shared" si="10"/>
        <v>-4.2223786066150652E-3</v>
      </c>
      <c r="F97" s="1">
        <f t="shared" si="10"/>
        <v>4.7699335102622973E-3</v>
      </c>
      <c r="G97" s="1">
        <v>2027</v>
      </c>
      <c r="H97" s="1" t="s">
        <v>64</v>
      </c>
      <c r="I97" s="1">
        <v>2020</v>
      </c>
      <c r="J97" s="1">
        <v>0.94333333333333302</v>
      </c>
      <c r="K97" s="1">
        <v>0.96773355555555496</v>
      </c>
      <c r="L97" s="1" t="s">
        <v>23</v>
      </c>
    </row>
    <row r="98" spans="1:12" x14ac:dyDescent="0.2">
      <c r="A98" s="1">
        <v>0.4</v>
      </c>
      <c r="B98" s="1">
        <v>0.05</v>
      </c>
      <c r="C98" s="1">
        <v>1.08</v>
      </c>
      <c r="D98" s="1">
        <v>0.1</v>
      </c>
      <c r="E98" s="1">
        <f t="shared" si="10"/>
        <v>3.5448422545157426E-4</v>
      </c>
      <c r="F98" s="1">
        <f t="shared" si="10"/>
        <v>1.1879505306417585E-3</v>
      </c>
      <c r="G98" s="1">
        <v>2028</v>
      </c>
      <c r="H98" s="1" t="s">
        <v>64</v>
      </c>
      <c r="I98" s="1">
        <v>2058</v>
      </c>
      <c r="J98" s="1">
        <v>0.94066666666666598</v>
      </c>
      <c r="K98" s="1">
        <v>0.96527077777777703</v>
      </c>
      <c r="L98" s="1" t="s">
        <v>23</v>
      </c>
    </row>
    <row r="99" spans="1:12" x14ac:dyDescent="0.2">
      <c r="A99" s="1">
        <v>0.4</v>
      </c>
      <c r="B99" s="1">
        <v>0.05</v>
      </c>
      <c r="C99" s="1">
        <v>1.08</v>
      </c>
      <c r="D99" s="1">
        <v>0.1</v>
      </c>
      <c r="E99" s="1">
        <f t="shared" si="10"/>
        <v>-3.8869257950534006E-3</v>
      </c>
      <c r="F99" s="1">
        <f t="shared" si="10"/>
        <v>-4.4517837995181131E-3</v>
      </c>
      <c r="G99" s="1">
        <v>2039</v>
      </c>
      <c r="H99" s="1" t="s">
        <v>64</v>
      </c>
      <c r="I99" s="1">
        <v>42</v>
      </c>
      <c r="J99" s="1">
        <v>0.93966666666666598</v>
      </c>
      <c r="K99" s="1">
        <v>0.96063588888888896</v>
      </c>
      <c r="L99" s="1" t="s">
        <v>23</v>
      </c>
    </row>
    <row r="100" spans="1:12" x14ac:dyDescent="0.2">
      <c r="A100" s="1">
        <v>0.4</v>
      </c>
      <c r="B100" s="1">
        <v>0.05</v>
      </c>
      <c r="C100" s="1">
        <v>1.08</v>
      </c>
      <c r="D100" s="1">
        <v>0.1</v>
      </c>
      <c r="E100" s="1">
        <f t="shared" si="10"/>
        <v>-7.1123755334321216E-4</v>
      </c>
      <c r="F100" s="1">
        <f t="shared" si="10"/>
        <v>2.1096872944756178E-3</v>
      </c>
      <c r="G100" s="1">
        <v>2047</v>
      </c>
      <c r="H100" s="1" t="s">
        <v>64</v>
      </c>
      <c r="I100" s="1">
        <v>2031</v>
      </c>
      <c r="J100" s="1">
        <v>0.93666666666666598</v>
      </c>
      <c r="K100" s="1">
        <v>0.96146066666666596</v>
      </c>
      <c r="L100" s="1" t="s">
        <v>23</v>
      </c>
    </row>
    <row r="101" spans="1:12" x14ac:dyDescent="0.2">
      <c r="A101" s="1">
        <v>0.4</v>
      </c>
      <c r="B101" s="1">
        <v>0.05</v>
      </c>
      <c r="C101" s="1">
        <v>1.08</v>
      </c>
      <c r="D101" s="1">
        <v>0.1</v>
      </c>
      <c r="E101" s="1">
        <f t="shared" si="10"/>
        <v>0</v>
      </c>
      <c r="F101" s="1">
        <f t="shared" si="10"/>
        <v>4.514367695532118E-3</v>
      </c>
      <c r="G101" s="1">
        <v>2060</v>
      </c>
      <c r="H101" s="1" t="s">
        <v>64</v>
      </c>
      <c r="I101" s="1">
        <v>2020</v>
      </c>
      <c r="J101" s="1">
        <v>0.94366666666666599</v>
      </c>
      <c r="K101" s="1">
        <v>0.96569022222222201</v>
      </c>
      <c r="L101" s="1" t="s">
        <v>23</v>
      </c>
    </row>
    <row r="102" spans="1:12" x14ac:dyDescent="0.2">
      <c r="A102" s="1">
        <v>0.4</v>
      </c>
      <c r="B102" s="1">
        <v>0.05</v>
      </c>
      <c r="C102" s="1">
        <v>1.1399999999999999</v>
      </c>
      <c r="D102" s="1">
        <v>0.1</v>
      </c>
      <c r="E102" s="1">
        <f>(J102-J2)/J2</f>
        <v>-3.537318712413244E-4</v>
      </c>
      <c r="F102" s="1">
        <f>(K102-K2)/K2</f>
        <v>-9.7935223982753613E-3</v>
      </c>
      <c r="G102" s="1">
        <v>2002</v>
      </c>
      <c r="H102" s="1" t="s">
        <v>68</v>
      </c>
      <c r="I102" s="1">
        <v>2020</v>
      </c>
      <c r="J102" s="1">
        <v>0.94199999999999995</v>
      </c>
      <c r="K102" s="1">
        <v>0.95157522222222202</v>
      </c>
      <c r="L102" s="1" t="s">
        <v>23</v>
      </c>
    </row>
    <row r="103" spans="1:12" x14ac:dyDescent="0.2">
      <c r="A103" s="1">
        <v>0.4</v>
      </c>
      <c r="B103" s="1">
        <v>0.05</v>
      </c>
      <c r="C103" s="1">
        <v>1.1399999999999999</v>
      </c>
      <c r="D103" s="1">
        <v>0.1</v>
      </c>
      <c r="E103" s="1">
        <f t="shared" ref="E103:F111" si="11">(J103-J3)/J3</f>
        <v>3.1937544357700538E-3</v>
      </c>
      <c r="F103" s="1">
        <f t="shared" si="11"/>
        <v>3.6584529671495112E-4</v>
      </c>
      <c r="G103" s="1">
        <v>2011</v>
      </c>
      <c r="H103" s="1" t="s">
        <v>68</v>
      </c>
      <c r="I103" s="1">
        <v>2020</v>
      </c>
      <c r="J103" s="1">
        <v>0.94233333333333302</v>
      </c>
      <c r="K103" s="1">
        <v>0.95643088888888805</v>
      </c>
      <c r="L103" s="1" t="s">
        <v>23</v>
      </c>
    </row>
    <row r="104" spans="1:12" x14ac:dyDescent="0.2">
      <c r="A104" s="1">
        <v>0.4</v>
      </c>
      <c r="B104" s="1">
        <v>0.05</v>
      </c>
      <c r="C104" s="1">
        <v>1.1399999999999999</v>
      </c>
      <c r="D104" s="1">
        <v>0.1</v>
      </c>
      <c r="E104" s="1">
        <f t="shared" si="11"/>
        <v>1.7699115044251747E-3</v>
      </c>
      <c r="F104" s="1">
        <f t="shared" si="11"/>
        <v>1.267230200972998E-4</v>
      </c>
      <c r="G104" s="1">
        <v>2015</v>
      </c>
      <c r="H104" s="1" t="s">
        <v>68</v>
      </c>
      <c r="I104" s="1">
        <v>2020</v>
      </c>
      <c r="J104" s="1">
        <v>0.94333333333333302</v>
      </c>
      <c r="K104" s="1">
        <v>0.96197466666666598</v>
      </c>
      <c r="L104" s="1" t="s">
        <v>23</v>
      </c>
    </row>
    <row r="105" spans="1:12" x14ac:dyDescent="0.2">
      <c r="A105" s="1">
        <v>0.4</v>
      </c>
      <c r="B105" s="1">
        <v>0.05</v>
      </c>
      <c r="C105" s="1">
        <v>1.1399999999999999</v>
      </c>
      <c r="D105" s="1">
        <v>0.1</v>
      </c>
      <c r="E105" s="1">
        <f t="shared" si="11"/>
        <v>-1.4144271570010242E-3</v>
      </c>
      <c r="F105" s="1">
        <f t="shared" si="11"/>
        <v>-3.3232645907905543E-3</v>
      </c>
      <c r="G105" s="1">
        <v>2017</v>
      </c>
      <c r="H105" s="1" t="s">
        <v>68</v>
      </c>
      <c r="I105" s="1">
        <v>2020</v>
      </c>
      <c r="J105" s="1">
        <v>0.94133333333333302</v>
      </c>
      <c r="K105" s="1">
        <v>0.955409888888888</v>
      </c>
      <c r="L105" s="1" t="s">
        <v>23</v>
      </c>
    </row>
    <row r="106" spans="1:12" x14ac:dyDescent="0.2">
      <c r="A106" s="1">
        <v>0.4</v>
      </c>
      <c r="B106" s="1">
        <v>0.05</v>
      </c>
      <c r="C106" s="1">
        <v>1.1399999999999999</v>
      </c>
      <c r="D106" s="1">
        <v>0.1</v>
      </c>
      <c r="E106" s="1">
        <f t="shared" si="11"/>
        <v>1.417434443657652E-3</v>
      </c>
      <c r="F106" s="1">
        <f t="shared" si="11"/>
        <v>2.3838868144628982E-3</v>
      </c>
      <c r="G106" s="1">
        <v>2023</v>
      </c>
      <c r="H106" s="1" t="s">
        <v>68</v>
      </c>
      <c r="I106" s="1">
        <v>2034</v>
      </c>
      <c r="J106" s="1">
        <v>0.94199999999999995</v>
      </c>
      <c r="K106" s="1">
        <v>0.96206511111111104</v>
      </c>
      <c r="L106" s="1" t="s">
        <v>23</v>
      </c>
    </row>
    <row r="107" spans="1:12" x14ac:dyDescent="0.2">
      <c r="A107" s="1">
        <v>0.4</v>
      </c>
      <c r="B107" s="1">
        <v>0.05</v>
      </c>
      <c r="C107" s="1">
        <v>1.1399999999999999</v>
      </c>
      <c r="D107" s="1">
        <v>0.1</v>
      </c>
      <c r="E107" s="1">
        <f t="shared" si="11"/>
        <v>-7.0372976776956813E-4</v>
      </c>
      <c r="F107" s="1">
        <f t="shared" si="11"/>
        <v>4.0596406081734718E-4</v>
      </c>
      <c r="G107" s="1">
        <v>2027</v>
      </c>
      <c r="H107" s="1" t="s">
        <v>68</v>
      </c>
      <c r="I107" s="1">
        <v>2020</v>
      </c>
      <c r="J107" s="1">
        <v>0.94666666666666599</v>
      </c>
      <c r="K107" s="1">
        <v>0.96353044444444402</v>
      </c>
      <c r="L107" s="1" t="s">
        <v>23</v>
      </c>
    </row>
    <row r="108" spans="1:12" x14ac:dyDescent="0.2">
      <c r="A108" s="1">
        <v>0.4</v>
      </c>
      <c r="B108" s="1">
        <v>0.05</v>
      </c>
      <c r="C108" s="1">
        <v>1.1399999999999999</v>
      </c>
      <c r="D108" s="1">
        <v>0.1</v>
      </c>
      <c r="E108" s="1">
        <f t="shared" si="11"/>
        <v>1.0634526763559035E-3</v>
      </c>
      <c r="F108" s="1">
        <f t="shared" si="11"/>
        <v>-8.8944165748829421E-3</v>
      </c>
      <c r="G108" s="1">
        <v>2028</v>
      </c>
      <c r="H108" s="1" t="s">
        <v>68</v>
      </c>
      <c r="I108" s="1">
        <v>2020</v>
      </c>
      <c r="J108" s="1">
        <v>0.94133333333333302</v>
      </c>
      <c r="K108" s="1">
        <v>0.95555011111111099</v>
      </c>
      <c r="L108" s="1" t="s">
        <v>23</v>
      </c>
    </row>
    <row r="109" spans="1:12" x14ac:dyDescent="0.2">
      <c r="A109" s="1">
        <v>0.4</v>
      </c>
      <c r="B109" s="1">
        <v>0.05</v>
      </c>
      <c r="C109" s="1">
        <v>1.1399999999999999</v>
      </c>
      <c r="D109" s="1">
        <v>0.1</v>
      </c>
      <c r="E109" s="1">
        <f t="shared" si="11"/>
        <v>-1.0600706713780931E-3</v>
      </c>
      <c r="F109" s="1">
        <f t="shared" si="11"/>
        <v>-4.9859610077034801E-5</v>
      </c>
      <c r="G109" s="1">
        <v>2039</v>
      </c>
      <c r="H109" s="1" t="s">
        <v>68</v>
      </c>
      <c r="I109" s="1">
        <v>42</v>
      </c>
      <c r="J109" s="1">
        <v>0.94233333333333302</v>
      </c>
      <c r="K109" s="1">
        <v>0.96488344444444396</v>
      </c>
      <c r="L109" s="1" t="s">
        <v>23</v>
      </c>
    </row>
    <row r="110" spans="1:12" x14ac:dyDescent="0.2">
      <c r="A110" s="1">
        <v>0.4</v>
      </c>
      <c r="B110" s="1">
        <v>0.05</v>
      </c>
      <c r="C110" s="1">
        <v>1.1399999999999999</v>
      </c>
      <c r="D110" s="1">
        <v>0.1</v>
      </c>
      <c r="E110" s="1">
        <f t="shared" si="11"/>
        <v>1.0668563300142262E-3</v>
      </c>
      <c r="F110" s="1">
        <f t="shared" si="11"/>
        <v>3.5393458359648348E-3</v>
      </c>
      <c r="G110" s="1">
        <v>2047</v>
      </c>
      <c r="H110" s="1" t="s">
        <v>68</v>
      </c>
      <c r="I110" s="1">
        <v>2031</v>
      </c>
      <c r="J110" s="1">
        <v>0.93833333333333302</v>
      </c>
      <c r="K110" s="1">
        <v>0.96283233333333296</v>
      </c>
      <c r="L110" s="1" t="s">
        <v>23</v>
      </c>
    </row>
    <row r="111" spans="1:12" x14ac:dyDescent="0.2">
      <c r="A111" s="1">
        <v>0.4</v>
      </c>
      <c r="B111" s="1">
        <v>0.05</v>
      </c>
      <c r="C111" s="1">
        <v>1.1399999999999999</v>
      </c>
      <c r="D111" s="1">
        <v>0.1</v>
      </c>
      <c r="E111" s="1">
        <f t="shared" si="11"/>
        <v>-1.7661603673606926E-3</v>
      </c>
      <c r="F111" s="1">
        <f t="shared" si="11"/>
        <v>1.9232207289920897E-4</v>
      </c>
      <c r="G111" s="1">
        <v>2060</v>
      </c>
      <c r="H111" s="1" t="s">
        <v>68</v>
      </c>
      <c r="I111" s="1">
        <v>2020</v>
      </c>
      <c r="J111" s="1">
        <v>0.94199999999999995</v>
      </c>
      <c r="K111" s="1">
        <v>0.96153522222222199</v>
      </c>
      <c r="L111" s="1" t="s">
        <v>23</v>
      </c>
    </row>
    <row r="112" spans="1:12" x14ac:dyDescent="0.2">
      <c r="A112" s="1">
        <v>0.4</v>
      </c>
      <c r="B112" s="1">
        <v>0.05</v>
      </c>
      <c r="C112" s="1">
        <v>1.26</v>
      </c>
      <c r="D112" s="1">
        <v>0.1</v>
      </c>
      <c r="E112" s="1">
        <f>(J112-J2)/J2</f>
        <v>-2.122391227449596E-3</v>
      </c>
      <c r="F112" s="1">
        <f>(K112-K2)/K2</f>
        <v>-1.3741663660491227E-3</v>
      </c>
      <c r="G112" s="1">
        <v>2002</v>
      </c>
      <c r="H112" s="1" t="s">
        <v>72</v>
      </c>
      <c r="I112" s="1">
        <v>2020</v>
      </c>
      <c r="J112" s="1">
        <v>0.94033333333333302</v>
      </c>
      <c r="K112" s="1">
        <v>0.959666111111111</v>
      </c>
      <c r="L112" s="1" t="s">
        <v>23</v>
      </c>
    </row>
    <row r="113" spans="1:12" x14ac:dyDescent="0.2">
      <c r="A113" s="1">
        <v>0.4</v>
      </c>
      <c r="B113" s="1">
        <v>0.05</v>
      </c>
      <c r="C113" s="1">
        <v>1.26</v>
      </c>
      <c r="D113" s="1">
        <v>0.1</v>
      </c>
      <c r="E113" s="1">
        <f t="shared" ref="E113:F121" si="12">(J113-J3)/J3</f>
        <v>2.4840312278207586E-3</v>
      </c>
      <c r="F113" s="1">
        <f t="shared" si="12"/>
        <v>-2.7059535859917617E-3</v>
      </c>
      <c r="G113" s="1">
        <v>2011</v>
      </c>
      <c r="H113" s="1" t="s">
        <v>72</v>
      </c>
      <c r="I113" s="1">
        <v>2020</v>
      </c>
      <c r="J113" s="1">
        <v>0.94166666666666599</v>
      </c>
      <c r="K113" s="1">
        <v>0.95349399999999995</v>
      </c>
      <c r="L113" s="1" t="s">
        <v>23</v>
      </c>
    </row>
    <row r="114" spans="1:12" x14ac:dyDescent="0.2">
      <c r="A114" s="1">
        <v>0.4</v>
      </c>
      <c r="B114" s="1">
        <v>0.05</v>
      </c>
      <c r="C114" s="1">
        <v>1.26</v>
      </c>
      <c r="D114" s="1">
        <v>0.1</v>
      </c>
      <c r="E114" s="1">
        <f t="shared" si="12"/>
        <v>-2.4778761061943011E-3</v>
      </c>
      <c r="F114" s="1">
        <f t="shared" si="12"/>
        <v>-2.753135586122695E-3</v>
      </c>
      <c r="G114" s="1">
        <v>2015</v>
      </c>
      <c r="H114" s="1" t="s">
        <v>72</v>
      </c>
      <c r="I114" s="1">
        <v>2020</v>
      </c>
      <c r="J114" s="1">
        <v>0.93933333333333302</v>
      </c>
      <c r="K114" s="1">
        <v>0.95920466666666604</v>
      </c>
      <c r="L114" s="1" t="s">
        <v>23</v>
      </c>
    </row>
    <row r="115" spans="1:12" x14ac:dyDescent="0.2">
      <c r="A115" s="1">
        <v>0.4</v>
      </c>
      <c r="B115" s="1">
        <v>0.05</v>
      </c>
      <c r="C115" s="1">
        <v>1.26</v>
      </c>
      <c r="D115" s="1">
        <v>0.1</v>
      </c>
      <c r="E115" s="1">
        <f t="shared" si="12"/>
        <v>-3.5360678924996157E-4</v>
      </c>
      <c r="F115" s="1">
        <f t="shared" si="12"/>
        <v>1.1485552938558462E-3</v>
      </c>
      <c r="G115" s="1">
        <v>2017</v>
      </c>
      <c r="H115" s="1" t="s">
        <v>72</v>
      </c>
      <c r="I115" s="1">
        <v>2020</v>
      </c>
      <c r="J115" s="1">
        <v>0.94233333333333302</v>
      </c>
      <c r="K115" s="1">
        <v>0.959696555555555</v>
      </c>
      <c r="L115" s="1" t="s">
        <v>23</v>
      </c>
    </row>
    <row r="116" spans="1:12" x14ac:dyDescent="0.2">
      <c r="A116" s="1">
        <v>0.4</v>
      </c>
      <c r="B116" s="1">
        <v>0.05</v>
      </c>
      <c r="C116" s="1">
        <v>1.26</v>
      </c>
      <c r="D116" s="1">
        <v>0.1</v>
      </c>
      <c r="E116" s="1">
        <f t="shared" si="12"/>
        <v>0</v>
      </c>
      <c r="F116" s="1">
        <f t="shared" si="12"/>
        <v>4.2903479673661512E-4</v>
      </c>
      <c r="G116" s="1">
        <v>2023</v>
      </c>
      <c r="H116" s="1" t="s">
        <v>72</v>
      </c>
      <c r="I116" s="1">
        <v>2034</v>
      </c>
      <c r="J116" s="1">
        <v>0.94066666666666598</v>
      </c>
      <c r="K116" s="1">
        <v>0.96018888888888798</v>
      </c>
      <c r="L116" s="1" t="s">
        <v>23</v>
      </c>
    </row>
    <row r="117" spans="1:12" x14ac:dyDescent="0.2">
      <c r="A117" s="1">
        <v>0.4</v>
      </c>
      <c r="B117" s="1">
        <v>0.05</v>
      </c>
      <c r="C117" s="1">
        <v>1.26</v>
      </c>
      <c r="D117" s="1">
        <v>0.1</v>
      </c>
      <c r="E117" s="1">
        <f t="shared" si="12"/>
        <v>-1.7593244194233344E-3</v>
      </c>
      <c r="F117" s="1">
        <f t="shared" si="12"/>
        <v>-1.165401802323056E-3</v>
      </c>
      <c r="G117" s="1">
        <v>2027</v>
      </c>
      <c r="H117" s="1" t="s">
        <v>72</v>
      </c>
      <c r="I117" s="1">
        <v>2020</v>
      </c>
      <c r="J117" s="1">
        <v>0.94566666666666599</v>
      </c>
      <c r="K117" s="1">
        <v>0.96201700000000001</v>
      </c>
      <c r="L117" s="1" t="s">
        <v>23</v>
      </c>
    </row>
    <row r="118" spans="1:12" x14ac:dyDescent="0.2">
      <c r="A118" s="1">
        <v>0.4</v>
      </c>
      <c r="B118" s="1">
        <v>0.05</v>
      </c>
      <c r="C118" s="1">
        <v>1.26</v>
      </c>
      <c r="D118" s="1">
        <v>0.1</v>
      </c>
      <c r="E118" s="1">
        <f t="shared" si="12"/>
        <v>-3.5448422545169233E-4</v>
      </c>
      <c r="F118" s="1">
        <f t="shared" si="12"/>
        <v>-2.2434839910758782E-3</v>
      </c>
      <c r="G118" s="1">
        <v>2028</v>
      </c>
      <c r="H118" s="1" t="s">
        <v>72</v>
      </c>
      <c r="I118" s="1">
        <v>2020</v>
      </c>
      <c r="J118" s="1">
        <v>0.94</v>
      </c>
      <c r="K118" s="1">
        <v>0.96196244444444401</v>
      </c>
      <c r="L118" s="1" t="s">
        <v>23</v>
      </c>
    </row>
    <row r="119" spans="1:12" x14ac:dyDescent="0.2">
      <c r="A119" s="1">
        <v>0.4</v>
      </c>
      <c r="B119" s="1">
        <v>0.05</v>
      </c>
      <c r="C119" s="1">
        <v>1.26</v>
      </c>
      <c r="D119" s="1">
        <v>0.1</v>
      </c>
      <c r="E119" s="1">
        <f t="shared" si="12"/>
        <v>-3.5335689045908975E-4</v>
      </c>
      <c r="F119" s="1">
        <f t="shared" si="12"/>
        <v>4.2570664770257048E-4</v>
      </c>
      <c r="G119" s="1">
        <v>2039</v>
      </c>
      <c r="H119" s="1" t="s">
        <v>72</v>
      </c>
      <c r="I119" s="1">
        <v>42</v>
      </c>
      <c r="J119" s="1">
        <v>0.94299999999999995</v>
      </c>
      <c r="K119" s="1">
        <v>0.96534233333333297</v>
      </c>
      <c r="L119" s="1" t="s">
        <v>23</v>
      </c>
    </row>
    <row r="120" spans="1:12" x14ac:dyDescent="0.2">
      <c r="A120" s="1">
        <v>0.4</v>
      </c>
      <c r="B120" s="1">
        <v>0.05</v>
      </c>
      <c r="C120" s="1">
        <v>1.26</v>
      </c>
      <c r="D120" s="1">
        <v>0.1</v>
      </c>
      <c r="E120" s="1">
        <f t="shared" si="12"/>
        <v>-1.0668563300142262E-3</v>
      </c>
      <c r="F120" s="1">
        <f t="shared" si="12"/>
        <v>-2.6636003608079291E-4</v>
      </c>
      <c r="G120" s="1">
        <v>2047</v>
      </c>
      <c r="H120" s="1" t="s">
        <v>72</v>
      </c>
      <c r="I120" s="1">
        <v>2031</v>
      </c>
      <c r="J120" s="1">
        <v>0.93633333333333302</v>
      </c>
      <c r="K120" s="1">
        <v>0.95918099999999995</v>
      </c>
      <c r="L120" s="1" t="s">
        <v>23</v>
      </c>
    </row>
    <row r="121" spans="1:12" x14ac:dyDescent="0.2">
      <c r="A121" s="1">
        <v>0.4</v>
      </c>
      <c r="B121" s="1">
        <v>0.05</v>
      </c>
      <c r="C121" s="1">
        <v>1.26</v>
      </c>
      <c r="D121" s="1">
        <v>0.1</v>
      </c>
      <c r="E121" s="1">
        <f t="shared" si="12"/>
        <v>-2.4726245143055106E-3</v>
      </c>
      <c r="F121" s="1">
        <f t="shared" si="12"/>
        <v>-5.4641890868087498E-3</v>
      </c>
      <c r="G121" s="1">
        <v>2060</v>
      </c>
      <c r="H121" s="1" t="s">
        <v>72</v>
      </c>
      <c r="I121" s="1">
        <v>2020</v>
      </c>
      <c r="J121" s="1">
        <v>0.94133333333333302</v>
      </c>
      <c r="K121" s="1">
        <v>0.95609733333333302</v>
      </c>
      <c r="L121" s="1" t="s">
        <v>23</v>
      </c>
    </row>
    <row r="122" spans="1:12" x14ac:dyDescent="0.2">
      <c r="A122" s="1">
        <v>0.4</v>
      </c>
      <c r="B122" s="1">
        <v>0.05</v>
      </c>
      <c r="C122" s="1">
        <v>1.2</v>
      </c>
      <c r="D122" s="1">
        <v>0.09</v>
      </c>
      <c r="E122" s="1">
        <f>(J122-J2)/J2</f>
        <v>1.4149274849660045E-3</v>
      </c>
      <c r="F122" s="1">
        <f>(K122-K2)/K2</f>
        <v>-2.9195687765345779E-3</v>
      </c>
      <c r="G122" s="1">
        <v>2002</v>
      </c>
      <c r="H122" s="1" t="s">
        <v>76</v>
      </c>
      <c r="I122" s="1">
        <v>42</v>
      </c>
      <c r="J122" s="1">
        <v>0.94366666666666599</v>
      </c>
      <c r="K122" s="1">
        <v>0.95818099999999995</v>
      </c>
      <c r="L122" s="1" t="s">
        <v>23</v>
      </c>
    </row>
    <row r="123" spans="1:12" x14ac:dyDescent="0.2">
      <c r="A123" s="1">
        <v>0.4</v>
      </c>
      <c r="B123" s="1">
        <v>0.05</v>
      </c>
      <c r="C123" s="1">
        <v>1.2</v>
      </c>
      <c r="D123" s="1">
        <v>0.09</v>
      </c>
      <c r="E123" s="1">
        <f t="shared" ref="E123:F131" si="13">(J123-J3)/J3</f>
        <v>3.5486160397405641E-4</v>
      </c>
      <c r="F123" s="1">
        <f t="shared" si="13"/>
        <v>-6.1848541441739818E-3</v>
      </c>
      <c r="G123" s="1">
        <v>2011</v>
      </c>
      <c r="H123" s="1" t="s">
        <v>76</v>
      </c>
      <c r="I123" s="1">
        <v>2020</v>
      </c>
      <c r="J123" s="1">
        <v>0.93966666666666598</v>
      </c>
      <c r="K123" s="1">
        <v>0.95016788888888803</v>
      </c>
      <c r="L123" s="1" t="s">
        <v>23</v>
      </c>
    </row>
    <row r="124" spans="1:12" x14ac:dyDescent="0.2">
      <c r="A124" s="1">
        <v>0.4</v>
      </c>
      <c r="B124" s="1">
        <v>0.05</v>
      </c>
      <c r="C124" s="1">
        <v>1.2</v>
      </c>
      <c r="D124" s="1">
        <v>0.09</v>
      </c>
      <c r="E124" s="1">
        <f t="shared" si="13"/>
        <v>7.0796460177030562E-4</v>
      </c>
      <c r="F124" s="1">
        <f t="shared" si="13"/>
        <v>-5.6326476389523446E-4</v>
      </c>
      <c r="G124" s="1">
        <v>2015</v>
      </c>
      <c r="H124" s="1" t="s">
        <v>76</v>
      </c>
      <c r="I124" s="1">
        <v>2020</v>
      </c>
      <c r="J124" s="1">
        <v>0.94233333333333302</v>
      </c>
      <c r="K124" s="1">
        <v>0.96131100000000003</v>
      </c>
      <c r="L124" s="1" t="s">
        <v>23</v>
      </c>
    </row>
    <row r="125" spans="1:12" x14ac:dyDescent="0.2">
      <c r="A125" s="1">
        <v>0.4</v>
      </c>
      <c r="B125" s="1">
        <v>0.05</v>
      </c>
      <c r="C125" s="1">
        <v>1.2</v>
      </c>
      <c r="D125" s="1">
        <v>0.09</v>
      </c>
      <c r="E125" s="1">
        <f t="shared" si="13"/>
        <v>0</v>
      </c>
      <c r="F125" s="1">
        <f t="shared" si="13"/>
        <v>0</v>
      </c>
      <c r="G125" s="1">
        <v>2017</v>
      </c>
      <c r="H125" s="1" t="s">
        <v>76</v>
      </c>
      <c r="I125" s="1">
        <v>2020</v>
      </c>
      <c r="J125" s="1">
        <v>0.94266666666666599</v>
      </c>
      <c r="K125" s="1">
        <v>0.95859555555555498</v>
      </c>
      <c r="L125" s="1" t="s">
        <v>23</v>
      </c>
    </row>
    <row r="126" spans="1:12" x14ac:dyDescent="0.2">
      <c r="A126" s="1">
        <v>0.4</v>
      </c>
      <c r="B126" s="1">
        <v>0.05</v>
      </c>
      <c r="C126" s="1">
        <v>1.2</v>
      </c>
      <c r="D126" s="1">
        <v>0.09</v>
      </c>
      <c r="E126" s="1">
        <f t="shared" si="13"/>
        <v>0</v>
      </c>
      <c r="F126" s="1">
        <f t="shared" si="13"/>
        <v>1.0410757983235204E-15</v>
      </c>
      <c r="G126" s="1">
        <v>2023</v>
      </c>
      <c r="H126" s="1" t="s">
        <v>76</v>
      </c>
      <c r="I126" s="1">
        <v>2034</v>
      </c>
      <c r="J126" s="1">
        <v>0.94066666666666598</v>
      </c>
      <c r="K126" s="1">
        <v>0.95977711111111097</v>
      </c>
      <c r="L126" s="1" t="s">
        <v>23</v>
      </c>
    </row>
    <row r="127" spans="1:12" x14ac:dyDescent="0.2">
      <c r="A127" s="1">
        <v>0.4</v>
      </c>
      <c r="B127" s="1">
        <v>0.05</v>
      </c>
      <c r="C127" s="1">
        <v>1.2</v>
      </c>
      <c r="D127" s="1">
        <v>0.09</v>
      </c>
      <c r="E127" s="1">
        <f t="shared" si="13"/>
        <v>0</v>
      </c>
      <c r="F127" s="1">
        <f t="shared" si="13"/>
        <v>-4.0550260692654339E-4</v>
      </c>
      <c r="G127" s="1">
        <v>2027</v>
      </c>
      <c r="H127" s="1" t="s">
        <v>76</v>
      </c>
      <c r="I127" s="1">
        <v>2020</v>
      </c>
      <c r="J127" s="1">
        <v>0.94733333333333303</v>
      </c>
      <c r="K127" s="1">
        <v>0.96274888888888799</v>
      </c>
      <c r="L127" s="1" t="s">
        <v>23</v>
      </c>
    </row>
    <row r="128" spans="1:12" x14ac:dyDescent="0.2">
      <c r="A128" s="1">
        <v>0.4</v>
      </c>
      <c r="B128" s="1">
        <v>0.05</v>
      </c>
      <c r="C128" s="1">
        <v>1.2</v>
      </c>
      <c r="D128" s="1">
        <v>0.09</v>
      </c>
      <c r="E128" s="1">
        <f t="shared" si="13"/>
        <v>0</v>
      </c>
      <c r="F128" s="1">
        <f t="shared" si="13"/>
        <v>0</v>
      </c>
      <c r="G128" s="1">
        <v>2028</v>
      </c>
      <c r="H128" s="1" t="s">
        <v>76</v>
      </c>
      <c r="I128" s="1">
        <v>2058</v>
      </c>
      <c r="J128" s="1">
        <v>0.94033333333333302</v>
      </c>
      <c r="K128" s="1">
        <v>0.96412544444444404</v>
      </c>
      <c r="L128" s="1" t="s">
        <v>23</v>
      </c>
    </row>
    <row r="129" spans="1:12" x14ac:dyDescent="0.2">
      <c r="A129" s="1">
        <v>0.4</v>
      </c>
      <c r="B129" s="1">
        <v>0.05</v>
      </c>
      <c r="C129" s="1">
        <v>1.2</v>
      </c>
      <c r="D129" s="1">
        <v>0.09</v>
      </c>
      <c r="E129" s="1">
        <f t="shared" si="13"/>
        <v>0</v>
      </c>
      <c r="F129" s="1">
        <f t="shared" si="13"/>
        <v>6.4713858806368768E-5</v>
      </c>
      <c r="G129" s="1">
        <v>2039</v>
      </c>
      <c r="H129" s="1" t="s">
        <v>76</v>
      </c>
      <c r="I129" s="1">
        <v>42</v>
      </c>
      <c r="J129" s="1">
        <v>0.94333333333333302</v>
      </c>
      <c r="K129" s="1">
        <v>0.96499399999999902</v>
      </c>
      <c r="L129" s="1" t="s">
        <v>23</v>
      </c>
    </row>
    <row r="130" spans="1:12" x14ac:dyDescent="0.2">
      <c r="A130" s="1">
        <v>0.4</v>
      </c>
      <c r="B130" s="1">
        <v>0.05</v>
      </c>
      <c r="C130" s="1">
        <v>1.2</v>
      </c>
      <c r="D130" s="1">
        <v>0.09</v>
      </c>
      <c r="E130" s="1">
        <f t="shared" si="13"/>
        <v>-7.1123755334321216E-4</v>
      </c>
      <c r="F130" s="1">
        <f t="shared" si="13"/>
        <v>-5.0110429396720815E-4</v>
      </c>
      <c r="G130" s="1">
        <v>2047</v>
      </c>
      <c r="H130" s="1" t="s">
        <v>76</v>
      </c>
      <c r="I130" s="1">
        <v>2031</v>
      </c>
      <c r="J130" s="1">
        <v>0.93666666666666598</v>
      </c>
      <c r="K130" s="1">
        <v>0.95895577777777696</v>
      </c>
      <c r="L130" s="1" t="s">
        <v>23</v>
      </c>
    </row>
    <row r="131" spans="1:12" x14ac:dyDescent="0.2">
      <c r="A131" s="1">
        <v>0.4</v>
      </c>
      <c r="B131" s="1">
        <v>0.05</v>
      </c>
      <c r="C131" s="1">
        <v>1.2</v>
      </c>
      <c r="D131" s="1">
        <v>0.09</v>
      </c>
      <c r="E131" s="1">
        <f t="shared" si="13"/>
        <v>7.0646414694493589E-4</v>
      </c>
      <c r="F131" s="1">
        <f t="shared" si="13"/>
        <v>-5.7349887363262499E-4</v>
      </c>
      <c r="G131" s="1">
        <v>2060</v>
      </c>
      <c r="H131" s="1" t="s">
        <v>76</v>
      </c>
      <c r="I131" s="1">
        <v>2020</v>
      </c>
      <c r="J131" s="1">
        <v>0.94433333333333302</v>
      </c>
      <c r="K131" s="1">
        <v>0.96079899999999996</v>
      </c>
      <c r="L131" s="1" t="s">
        <v>23</v>
      </c>
    </row>
    <row r="132" spans="1:12" x14ac:dyDescent="0.2">
      <c r="A132" s="1">
        <v>0.4</v>
      </c>
      <c r="B132" s="1">
        <v>0.05</v>
      </c>
      <c r="C132" s="1">
        <v>1.2</v>
      </c>
      <c r="D132" s="1">
        <v>9.5000000000000001E-2</v>
      </c>
      <c r="E132" s="1">
        <f>(J132-J2)/J2</f>
        <v>1.7686593562082713E-3</v>
      </c>
      <c r="F132" s="1">
        <f>(K132-K2)/K2</f>
        <v>-9.4601844400653626E-4</v>
      </c>
      <c r="G132" s="1">
        <v>2002</v>
      </c>
      <c r="H132" s="1" t="s">
        <v>65</v>
      </c>
      <c r="I132" s="1">
        <v>42</v>
      </c>
      <c r="J132" s="1">
        <v>0.94399999999999995</v>
      </c>
      <c r="K132" s="1">
        <v>0.96007755555555496</v>
      </c>
      <c r="L132" s="1" t="s">
        <v>23</v>
      </c>
    </row>
    <row r="133" spans="1:12" x14ac:dyDescent="0.2">
      <c r="A133" s="1">
        <v>0.4</v>
      </c>
      <c r="B133" s="1">
        <v>0.05</v>
      </c>
      <c r="C133" s="1">
        <v>1.2</v>
      </c>
      <c r="D133" s="1">
        <v>9.5000000000000001E-2</v>
      </c>
      <c r="E133" s="1">
        <f t="shared" ref="E133:F136" si="14">(J133-J3)/J3</f>
        <v>7.0972320794917654E-4</v>
      </c>
      <c r="F133" s="1">
        <f t="shared" si="14"/>
        <v>-5.3570536205079164E-3</v>
      </c>
      <c r="G133" s="1">
        <v>2011</v>
      </c>
      <c r="H133" s="1" t="s">
        <v>65</v>
      </c>
      <c r="I133" s="1">
        <v>2020</v>
      </c>
      <c r="J133" s="1">
        <v>0.94</v>
      </c>
      <c r="K133" s="1">
        <v>0.95095933333333305</v>
      </c>
      <c r="L133" s="1" t="s">
        <v>23</v>
      </c>
    </row>
    <row r="134" spans="1:12" x14ac:dyDescent="0.2">
      <c r="A134" s="1">
        <v>0.4</v>
      </c>
      <c r="B134" s="1">
        <v>0.05</v>
      </c>
      <c r="C134" s="1">
        <v>1.2</v>
      </c>
      <c r="D134" s="1">
        <v>9.5000000000000001E-2</v>
      </c>
      <c r="E134" s="1">
        <f t="shared" si="14"/>
        <v>-1.7699115044241135E-3</v>
      </c>
      <c r="F134" s="1">
        <f t="shared" si="14"/>
        <v>-9.4458900212786344E-4</v>
      </c>
      <c r="G134" s="1">
        <v>2015</v>
      </c>
      <c r="H134" s="1" t="s">
        <v>65</v>
      </c>
      <c r="I134" s="1">
        <v>2020</v>
      </c>
      <c r="J134" s="1">
        <v>0.94</v>
      </c>
      <c r="K134" s="1">
        <v>0.96094422222222198</v>
      </c>
      <c r="L134" s="1" t="s">
        <v>23</v>
      </c>
    </row>
    <row r="135" spans="1:12" x14ac:dyDescent="0.2">
      <c r="A135" s="1">
        <v>0.4</v>
      </c>
      <c r="B135" s="1">
        <v>0.05</v>
      </c>
      <c r="C135" s="1">
        <v>1.2</v>
      </c>
      <c r="D135" s="1">
        <v>9.5000000000000001E-2</v>
      </c>
      <c r="E135" s="1">
        <f t="shared" si="14"/>
        <v>0</v>
      </c>
      <c r="F135" s="1">
        <f t="shared" si="14"/>
        <v>0</v>
      </c>
      <c r="G135" s="1">
        <v>2017</v>
      </c>
      <c r="H135" s="1" t="s">
        <v>65</v>
      </c>
      <c r="I135" s="1">
        <v>2020</v>
      </c>
      <c r="J135" s="1">
        <v>0.94266666666666599</v>
      </c>
      <c r="K135" s="1">
        <v>0.95859555555555498</v>
      </c>
      <c r="L135" s="1" t="s">
        <v>23</v>
      </c>
    </row>
    <row r="136" spans="1:12" x14ac:dyDescent="0.2">
      <c r="A136" s="1">
        <v>0.4</v>
      </c>
      <c r="B136" s="1">
        <v>0.05</v>
      </c>
      <c r="C136" s="1">
        <v>1.2</v>
      </c>
      <c r="D136" s="1">
        <v>9.5000000000000001E-2</v>
      </c>
      <c r="E136" s="1">
        <f>(J136-J6)/J6</f>
        <v>0</v>
      </c>
      <c r="F136" s="1">
        <f t="shared" si="14"/>
        <v>1.0410757983235204E-15</v>
      </c>
      <c r="G136" s="1">
        <v>2023</v>
      </c>
      <c r="H136" s="1" t="s">
        <v>65</v>
      </c>
      <c r="I136" s="1">
        <v>2034</v>
      </c>
      <c r="J136" s="1">
        <v>0.94066666666666598</v>
      </c>
      <c r="K136" s="1">
        <v>0.95977711111111097</v>
      </c>
      <c r="L136" s="1" t="s">
        <v>23</v>
      </c>
    </row>
    <row r="137" spans="1:12" x14ac:dyDescent="0.2">
      <c r="A137" s="1">
        <v>0.4</v>
      </c>
      <c r="B137" s="1">
        <v>0.05</v>
      </c>
      <c r="C137" s="1">
        <v>1.2</v>
      </c>
      <c r="D137" s="1">
        <v>9.5000000000000001E-2</v>
      </c>
      <c r="E137" s="1">
        <f t="shared" ref="E137:F141" si="15">(J137-J7)/J7</f>
        <v>0</v>
      </c>
      <c r="F137" s="1">
        <f t="shared" si="15"/>
        <v>7.4178713017165784E-5</v>
      </c>
      <c r="G137" s="1">
        <v>2027</v>
      </c>
      <c r="H137" s="1" t="s">
        <v>65</v>
      </c>
      <c r="I137" s="1">
        <v>2020</v>
      </c>
      <c r="J137" s="1">
        <v>0.94733333333333303</v>
      </c>
      <c r="K137" s="1">
        <v>0.96321088888888895</v>
      </c>
      <c r="L137" s="1" t="s">
        <v>23</v>
      </c>
    </row>
    <row r="138" spans="1:12" x14ac:dyDescent="0.2">
      <c r="A138" s="1">
        <v>0.4</v>
      </c>
      <c r="B138" s="1">
        <v>0.05</v>
      </c>
      <c r="C138" s="1">
        <v>1.2</v>
      </c>
      <c r="D138" s="1">
        <v>9.5000000000000001E-2</v>
      </c>
      <c r="E138" s="1">
        <f t="shared" si="15"/>
        <v>0</v>
      </c>
      <c r="F138" s="1">
        <f t="shared" si="15"/>
        <v>0</v>
      </c>
      <c r="G138" s="1">
        <v>2028</v>
      </c>
      <c r="H138" s="1" t="s">
        <v>65</v>
      </c>
      <c r="I138" s="1">
        <v>2058</v>
      </c>
      <c r="J138" s="1">
        <v>0.94033333333333302</v>
      </c>
      <c r="K138" s="1">
        <v>0.96412544444444404</v>
      </c>
      <c r="L138" s="1" t="s">
        <v>23</v>
      </c>
    </row>
    <row r="139" spans="1:12" x14ac:dyDescent="0.2">
      <c r="A139" s="1">
        <v>0.4</v>
      </c>
      <c r="B139" s="1">
        <v>0.05</v>
      </c>
      <c r="C139" s="1">
        <v>1.2</v>
      </c>
      <c r="D139" s="1">
        <v>9.5000000000000001E-2</v>
      </c>
      <c r="E139" s="1">
        <f t="shared" si="15"/>
        <v>0</v>
      </c>
      <c r="F139" s="1">
        <f t="shared" si="15"/>
        <v>6.4713858806368768E-5</v>
      </c>
      <c r="G139" s="1">
        <v>2039</v>
      </c>
      <c r="H139" s="1" t="s">
        <v>65</v>
      </c>
      <c r="I139" s="1">
        <v>42</v>
      </c>
      <c r="J139" s="1">
        <v>0.94333333333333302</v>
      </c>
      <c r="K139" s="1">
        <v>0.96499399999999902</v>
      </c>
      <c r="L139" s="1" t="s">
        <v>23</v>
      </c>
    </row>
    <row r="140" spans="1:12" x14ac:dyDescent="0.2">
      <c r="A140" s="1">
        <v>0.4</v>
      </c>
      <c r="B140" s="1">
        <v>0.05</v>
      </c>
      <c r="C140" s="1">
        <v>1.2</v>
      </c>
      <c r="D140" s="1">
        <v>9.5000000000000001E-2</v>
      </c>
      <c r="E140" s="1">
        <f t="shared" si="15"/>
        <v>2.4893314366994661E-3</v>
      </c>
      <c r="F140" s="1">
        <f t="shared" si="15"/>
        <v>4.1088930783318142E-4</v>
      </c>
      <c r="G140" s="1">
        <v>2047</v>
      </c>
      <c r="H140" s="1" t="s">
        <v>65</v>
      </c>
      <c r="I140" s="1">
        <v>2020</v>
      </c>
      <c r="J140" s="1">
        <v>0.93966666666666598</v>
      </c>
      <c r="K140" s="1">
        <v>0.95983077777777703</v>
      </c>
      <c r="L140" s="1" t="s">
        <v>23</v>
      </c>
    </row>
    <row r="141" spans="1:12" x14ac:dyDescent="0.2">
      <c r="A141" s="1">
        <v>0.4</v>
      </c>
      <c r="B141" s="1">
        <v>0.05</v>
      </c>
      <c r="C141" s="1">
        <v>1.2</v>
      </c>
      <c r="D141" s="1">
        <v>9.5000000000000001E-2</v>
      </c>
      <c r="E141" s="1">
        <f t="shared" si="15"/>
        <v>-1.0596962204168156E-3</v>
      </c>
      <c r="F141" s="1">
        <f t="shared" si="15"/>
        <v>1.6435215604716235E-4</v>
      </c>
      <c r="G141" s="1">
        <v>2060</v>
      </c>
      <c r="H141" s="1" t="s">
        <v>65</v>
      </c>
      <c r="I141" s="1">
        <v>2020</v>
      </c>
      <c r="J141" s="1">
        <v>0.94266666666666599</v>
      </c>
      <c r="K141" s="1">
        <v>0.96150833333333297</v>
      </c>
      <c r="L141" s="1" t="s">
        <v>23</v>
      </c>
    </row>
    <row r="142" spans="1:12" x14ac:dyDescent="0.2">
      <c r="A142" s="1">
        <v>0.4</v>
      </c>
      <c r="B142" s="1">
        <v>0.05</v>
      </c>
      <c r="C142" s="1">
        <v>1.2</v>
      </c>
      <c r="D142" s="1">
        <v>0.105</v>
      </c>
      <c r="E142" s="1">
        <f>(J142-J2)/J2</f>
        <v>1.7686593562082713E-3</v>
      </c>
      <c r="F142" s="1">
        <f>(K142-K2)/K2</f>
        <v>-9.4601844400653626E-4</v>
      </c>
      <c r="G142" s="1">
        <v>2002</v>
      </c>
      <c r="H142" s="1" t="s">
        <v>69</v>
      </c>
      <c r="I142" s="1">
        <v>42</v>
      </c>
      <c r="J142" s="1">
        <v>0.94399999999999995</v>
      </c>
      <c r="K142" s="1">
        <v>0.96007755555555496</v>
      </c>
      <c r="L142" s="1" t="s">
        <v>23</v>
      </c>
    </row>
    <row r="143" spans="1:12" x14ac:dyDescent="0.2">
      <c r="A143" s="1">
        <v>0.4</v>
      </c>
      <c r="B143" s="1">
        <v>0.05</v>
      </c>
      <c r="C143" s="1">
        <v>1.2</v>
      </c>
      <c r="D143" s="1">
        <v>0.105</v>
      </c>
      <c r="E143" s="1">
        <f t="shared" ref="E143:F151" si="16">(J143-J3)/J3</f>
        <v>-7.0972320794929482E-4</v>
      </c>
      <c r="F143" s="1">
        <f t="shared" si="16"/>
        <v>5.4307340265261528E-4</v>
      </c>
      <c r="G143" s="1">
        <v>2011</v>
      </c>
      <c r="H143" s="1" t="s">
        <v>69</v>
      </c>
      <c r="I143" s="1">
        <v>2027</v>
      </c>
      <c r="J143" s="1">
        <v>0.93866666666666598</v>
      </c>
      <c r="K143" s="1">
        <v>0.95660033333333305</v>
      </c>
      <c r="L143" s="1" t="s">
        <v>23</v>
      </c>
    </row>
    <row r="144" spans="1:12" x14ac:dyDescent="0.2">
      <c r="A144" s="1">
        <v>0.4</v>
      </c>
      <c r="B144" s="1">
        <v>0.05</v>
      </c>
      <c r="C144" s="1">
        <v>1.2</v>
      </c>
      <c r="D144" s="1">
        <v>0.105</v>
      </c>
      <c r="E144" s="1">
        <f t="shared" si="16"/>
        <v>7.0796460177030562E-4</v>
      </c>
      <c r="F144" s="1">
        <f t="shared" si="16"/>
        <v>-5.6326476389523446E-4</v>
      </c>
      <c r="G144" s="1">
        <v>2015</v>
      </c>
      <c r="H144" s="1" t="s">
        <v>69</v>
      </c>
      <c r="I144" s="1">
        <v>2020</v>
      </c>
      <c r="J144" s="1">
        <v>0.94233333333333302</v>
      </c>
      <c r="K144" s="1">
        <v>0.96131100000000003</v>
      </c>
      <c r="L144" s="1" t="s">
        <v>23</v>
      </c>
    </row>
    <row r="145" spans="1:12" x14ac:dyDescent="0.2">
      <c r="A145" s="1">
        <v>0.4</v>
      </c>
      <c r="B145" s="1">
        <v>0.05</v>
      </c>
      <c r="C145" s="1">
        <v>1.2</v>
      </c>
      <c r="D145" s="1">
        <v>0.105</v>
      </c>
      <c r="E145" s="1">
        <f t="shared" si="16"/>
        <v>0</v>
      </c>
      <c r="F145" s="1">
        <f t="shared" si="16"/>
        <v>0</v>
      </c>
      <c r="G145" s="1">
        <v>2017</v>
      </c>
      <c r="H145" s="1" t="s">
        <v>69</v>
      </c>
      <c r="I145" s="1">
        <v>2020</v>
      </c>
      <c r="J145" s="1">
        <v>0.94266666666666599</v>
      </c>
      <c r="K145" s="1">
        <v>0.95859555555555498</v>
      </c>
      <c r="L145" s="1" t="s">
        <v>23</v>
      </c>
    </row>
    <row r="146" spans="1:12" x14ac:dyDescent="0.2">
      <c r="A146" s="1">
        <v>0.4</v>
      </c>
      <c r="B146" s="1">
        <v>0.05</v>
      </c>
      <c r="C146" s="1">
        <v>1.2</v>
      </c>
      <c r="D146" s="1">
        <v>0.105</v>
      </c>
      <c r="E146" s="1">
        <f t="shared" si="16"/>
        <v>0</v>
      </c>
      <c r="F146" s="1">
        <f t="shared" si="16"/>
        <v>1.0410757983235204E-15</v>
      </c>
      <c r="G146" s="1">
        <v>2023</v>
      </c>
      <c r="H146" s="1" t="s">
        <v>69</v>
      </c>
      <c r="I146" s="1">
        <v>2034</v>
      </c>
      <c r="J146" s="1">
        <v>0.94066666666666598</v>
      </c>
      <c r="K146" s="1">
        <v>0.95977711111111097</v>
      </c>
      <c r="L146" s="1" t="s">
        <v>23</v>
      </c>
    </row>
    <row r="147" spans="1:12" x14ac:dyDescent="0.2">
      <c r="A147" s="1">
        <v>0.4</v>
      </c>
      <c r="B147" s="1">
        <v>0.05</v>
      </c>
      <c r="C147" s="1">
        <v>1.2</v>
      </c>
      <c r="D147" s="1">
        <v>0.105</v>
      </c>
      <c r="E147" s="1">
        <f t="shared" si="16"/>
        <v>-3.5186488388431531E-4</v>
      </c>
      <c r="F147" s="1">
        <f t="shared" si="16"/>
        <v>-3.1678809633528391E-4</v>
      </c>
      <c r="G147" s="1">
        <v>2027</v>
      </c>
      <c r="H147" s="1" t="s">
        <v>69</v>
      </c>
      <c r="I147" s="1">
        <v>2020</v>
      </c>
      <c r="J147" s="1">
        <v>0.94699999999999995</v>
      </c>
      <c r="K147" s="1">
        <v>0.96283433333333301</v>
      </c>
      <c r="L147" s="1" t="s">
        <v>23</v>
      </c>
    </row>
    <row r="148" spans="1:12" x14ac:dyDescent="0.2">
      <c r="A148" s="1">
        <v>0.4</v>
      </c>
      <c r="B148" s="1">
        <v>0.05</v>
      </c>
      <c r="C148" s="1">
        <v>1.2</v>
      </c>
      <c r="D148" s="1">
        <v>0.105</v>
      </c>
      <c r="E148" s="1">
        <f t="shared" si="16"/>
        <v>0</v>
      </c>
      <c r="F148" s="1">
        <f t="shared" si="16"/>
        <v>0</v>
      </c>
      <c r="G148" s="1">
        <v>2028</v>
      </c>
      <c r="H148" s="1" t="s">
        <v>69</v>
      </c>
      <c r="I148" s="1">
        <v>2058</v>
      </c>
      <c r="J148" s="1">
        <v>0.94033333333333302</v>
      </c>
      <c r="K148" s="1">
        <v>0.96412544444444404</v>
      </c>
      <c r="L148" s="1" t="s">
        <v>23</v>
      </c>
    </row>
    <row r="149" spans="1:12" x14ac:dyDescent="0.2">
      <c r="A149" s="1">
        <v>0.4</v>
      </c>
      <c r="B149" s="1">
        <v>0.05</v>
      </c>
      <c r="C149" s="1">
        <v>1.2</v>
      </c>
      <c r="D149" s="1">
        <v>0.105</v>
      </c>
      <c r="E149" s="1">
        <f t="shared" si="16"/>
        <v>0</v>
      </c>
      <c r="F149" s="1">
        <f t="shared" si="16"/>
        <v>0</v>
      </c>
      <c r="G149" s="1">
        <v>2039</v>
      </c>
      <c r="H149" s="1" t="s">
        <v>69</v>
      </c>
      <c r="I149" s="1">
        <v>42</v>
      </c>
      <c r="J149" s="1">
        <v>0.94333333333333302</v>
      </c>
      <c r="K149" s="1">
        <v>0.96493155555555499</v>
      </c>
      <c r="L149" s="1" t="s">
        <v>23</v>
      </c>
    </row>
    <row r="150" spans="1:12" x14ac:dyDescent="0.2">
      <c r="A150" s="1">
        <v>0.4</v>
      </c>
      <c r="B150" s="1">
        <v>0.05</v>
      </c>
      <c r="C150" s="1">
        <v>1.2</v>
      </c>
      <c r="D150" s="1">
        <v>0.105</v>
      </c>
      <c r="E150" s="1">
        <f t="shared" si="16"/>
        <v>-7.1123755334321216E-4</v>
      </c>
      <c r="F150" s="1">
        <f t="shared" si="16"/>
        <v>-9.0411860942872773E-4</v>
      </c>
      <c r="G150" s="1">
        <v>2047</v>
      </c>
      <c r="H150" s="1" t="s">
        <v>69</v>
      </c>
      <c r="I150" s="1">
        <v>2031</v>
      </c>
      <c r="J150" s="1">
        <v>0.93666666666666598</v>
      </c>
      <c r="K150" s="1">
        <v>0.95856911111111098</v>
      </c>
      <c r="L150" s="1" t="s">
        <v>23</v>
      </c>
    </row>
    <row r="151" spans="1:12" x14ac:dyDescent="0.2">
      <c r="A151" s="1">
        <v>0.4</v>
      </c>
      <c r="B151" s="1">
        <v>0.05</v>
      </c>
      <c r="C151" s="1">
        <v>1.2</v>
      </c>
      <c r="D151" s="1">
        <v>0.105</v>
      </c>
      <c r="E151" s="1">
        <f t="shared" si="16"/>
        <v>0</v>
      </c>
      <c r="F151" s="1">
        <f t="shared" si="16"/>
        <v>0</v>
      </c>
      <c r="G151" s="1">
        <v>2060</v>
      </c>
      <c r="H151" s="1" t="s">
        <v>69</v>
      </c>
      <c r="I151" s="1">
        <v>2020</v>
      </c>
      <c r="J151" s="1">
        <v>0.94366666666666599</v>
      </c>
      <c r="K151" s="1">
        <v>0.96135033333333297</v>
      </c>
      <c r="L151" s="1" t="s">
        <v>23</v>
      </c>
    </row>
    <row r="152" spans="1:12" x14ac:dyDescent="0.2">
      <c r="A152" s="1">
        <v>0.4</v>
      </c>
      <c r="B152" s="1">
        <v>0.05</v>
      </c>
      <c r="C152" s="1">
        <v>1.2</v>
      </c>
      <c r="D152" s="1">
        <v>0.11</v>
      </c>
      <c r="E152" s="1">
        <f>(J152-J2)/J2</f>
        <v>1.061195613724798E-3</v>
      </c>
      <c r="F152" s="1">
        <f>(K152-K2)/K2</f>
        <v>-2.1248994089408E-3</v>
      </c>
      <c r="G152" s="1">
        <v>2002</v>
      </c>
      <c r="H152" s="1" t="s">
        <v>73</v>
      </c>
      <c r="I152" s="1">
        <v>42</v>
      </c>
      <c r="J152" s="1">
        <v>0.94333333333333302</v>
      </c>
      <c r="K152" s="1">
        <v>0.958944666666666</v>
      </c>
      <c r="L152" s="1" t="s">
        <v>23</v>
      </c>
    </row>
    <row r="153" spans="1:12" x14ac:dyDescent="0.2">
      <c r="A153" s="1">
        <v>0.4</v>
      </c>
      <c r="B153" s="1">
        <v>0.05</v>
      </c>
      <c r="C153" s="1">
        <v>1.2</v>
      </c>
      <c r="D153" s="1">
        <v>0.11</v>
      </c>
      <c r="E153" s="1">
        <f t="shared" ref="E153:F161" si="17">(J153-J3)/J3</f>
        <v>1.4194464158974076E-3</v>
      </c>
      <c r="F153" s="1">
        <f t="shared" si="17"/>
        <v>-3.3409531734289069E-3</v>
      </c>
      <c r="G153" s="1">
        <v>2011</v>
      </c>
      <c r="H153" s="1" t="s">
        <v>73</v>
      </c>
      <c r="I153" s="1">
        <v>2027</v>
      </c>
      <c r="J153" s="1">
        <v>0.94066666666666598</v>
      </c>
      <c r="K153" s="1">
        <v>0.95288688888888795</v>
      </c>
      <c r="L153" s="1" t="s">
        <v>23</v>
      </c>
    </row>
    <row r="154" spans="1:12" x14ac:dyDescent="0.2">
      <c r="A154" s="1">
        <v>0.4</v>
      </c>
      <c r="B154" s="1">
        <v>0.05</v>
      </c>
      <c r="C154" s="1">
        <v>1.2</v>
      </c>
      <c r="D154" s="1">
        <v>0.11</v>
      </c>
      <c r="E154" s="1">
        <f t="shared" si="17"/>
        <v>7.0796460177030562E-4</v>
      </c>
      <c r="F154" s="1">
        <f t="shared" si="17"/>
        <v>-5.6326476389523446E-4</v>
      </c>
      <c r="G154" s="1">
        <v>2015</v>
      </c>
      <c r="H154" s="1" t="s">
        <v>73</v>
      </c>
      <c r="I154" s="1">
        <v>2020</v>
      </c>
      <c r="J154" s="1">
        <v>0.94233333333333302</v>
      </c>
      <c r="K154" s="1">
        <v>0.96131100000000003</v>
      </c>
      <c r="L154" s="1" t="s">
        <v>23</v>
      </c>
    </row>
    <row r="155" spans="1:12" x14ac:dyDescent="0.2">
      <c r="A155" s="1">
        <v>0.4</v>
      </c>
      <c r="B155" s="1">
        <v>0.05</v>
      </c>
      <c r="C155" s="1">
        <v>1.2</v>
      </c>
      <c r="D155" s="1">
        <v>0.11</v>
      </c>
      <c r="E155" s="1">
        <f t="shared" si="17"/>
        <v>2.1216407355021251E-3</v>
      </c>
      <c r="F155" s="1">
        <f t="shared" si="17"/>
        <v>-1.8874835407351701E-3</v>
      </c>
      <c r="G155" s="1">
        <v>2017</v>
      </c>
      <c r="H155" s="1" t="s">
        <v>73</v>
      </c>
      <c r="I155" s="1">
        <v>2020</v>
      </c>
      <c r="J155" s="1">
        <v>0.94466666666666599</v>
      </c>
      <c r="K155" s="1">
        <v>0.95678622222222198</v>
      </c>
      <c r="L155" s="1" t="s">
        <v>23</v>
      </c>
    </row>
    <row r="156" spans="1:12" x14ac:dyDescent="0.2">
      <c r="A156" s="1">
        <v>0.4</v>
      </c>
      <c r="B156" s="1">
        <v>0.05</v>
      </c>
      <c r="C156" s="1">
        <v>1.2</v>
      </c>
      <c r="D156" s="1">
        <v>0.11</v>
      </c>
      <c r="E156" s="1">
        <f t="shared" si="17"/>
        <v>0</v>
      </c>
      <c r="F156" s="1">
        <f t="shared" si="17"/>
        <v>5.7883810106809448E-8</v>
      </c>
      <c r="G156" s="1">
        <v>2023</v>
      </c>
      <c r="H156" s="1" t="s">
        <v>73</v>
      </c>
      <c r="I156" s="1">
        <v>2034</v>
      </c>
      <c r="J156" s="1">
        <v>0.94066666666666598</v>
      </c>
      <c r="K156" s="1">
        <v>0.95977716666666602</v>
      </c>
      <c r="L156" s="1" t="s">
        <v>23</v>
      </c>
    </row>
    <row r="157" spans="1:12" x14ac:dyDescent="0.2">
      <c r="A157" s="1">
        <v>0.4</v>
      </c>
      <c r="B157" s="1">
        <v>0.05</v>
      </c>
      <c r="C157" s="1">
        <v>1.2</v>
      </c>
      <c r="D157" s="1">
        <v>0.11</v>
      </c>
      <c r="E157" s="1">
        <f t="shared" si="17"/>
        <v>-3.5186488388431531E-4</v>
      </c>
      <c r="F157" s="1">
        <f t="shared" si="17"/>
        <v>-3.1678809633528391E-4</v>
      </c>
      <c r="G157" s="1">
        <v>2027</v>
      </c>
      <c r="H157" s="1" t="s">
        <v>73</v>
      </c>
      <c r="I157" s="1">
        <v>2020</v>
      </c>
      <c r="J157" s="1">
        <v>0.94699999999999995</v>
      </c>
      <c r="K157" s="1">
        <v>0.96283433333333301</v>
      </c>
      <c r="L157" s="1" t="s">
        <v>23</v>
      </c>
    </row>
    <row r="158" spans="1:12" x14ac:dyDescent="0.2">
      <c r="A158" s="1">
        <v>0.4</v>
      </c>
      <c r="B158" s="1">
        <v>0.05</v>
      </c>
      <c r="C158" s="1">
        <v>1.2</v>
      </c>
      <c r="D158" s="1">
        <v>0.11</v>
      </c>
      <c r="E158" s="1">
        <f t="shared" si="17"/>
        <v>0</v>
      </c>
      <c r="F158" s="1">
        <f t="shared" si="17"/>
        <v>0</v>
      </c>
      <c r="G158" s="1">
        <v>2028</v>
      </c>
      <c r="H158" s="1" t="s">
        <v>73</v>
      </c>
      <c r="I158" s="1">
        <v>2058</v>
      </c>
      <c r="J158" s="1">
        <v>0.94033333333333302</v>
      </c>
      <c r="K158" s="1">
        <v>0.96412544444444404</v>
      </c>
      <c r="L158" s="1" t="s">
        <v>23</v>
      </c>
    </row>
    <row r="159" spans="1:12" x14ac:dyDescent="0.2">
      <c r="A159" s="1">
        <v>0.4</v>
      </c>
      <c r="B159" s="1">
        <v>0.05</v>
      </c>
      <c r="C159" s="1">
        <v>1.2</v>
      </c>
      <c r="D159" s="1">
        <v>0.11</v>
      </c>
      <c r="E159" s="1">
        <f t="shared" si="17"/>
        <v>-1.0600706713780931E-3</v>
      </c>
      <c r="F159" s="1">
        <f t="shared" si="17"/>
        <v>2.2211132073383304E-3</v>
      </c>
      <c r="G159" s="1">
        <v>2039</v>
      </c>
      <c r="H159" s="1" t="s">
        <v>73</v>
      </c>
      <c r="I159" s="1">
        <v>42</v>
      </c>
      <c r="J159" s="1">
        <v>0.94233333333333302</v>
      </c>
      <c r="K159" s="1">
        <v>0.96707477777777695</v>
      </c>
      <c r="L159" s="1" t="s">
        <v>23</v>
      </c>
    </row>
    <row r="160" spans="1:12" x14ac:dyDescent="0.2">
      <c r="A160" s="1">
        <v>0.4</v>
      </c>
      <c r="B160" s="1">
        <v>0.05</v>
      </c>
      <c r="C160" s="1">
        <v>1.2</v>
      </c>
      <c r="D160" s="1">
        <v>0.11</v>
      </c>
      <c r="E160" s="1">
        <f t="shared" si="17"/>
        <v>-1.0668563300142262E-3</v>
      </c>
      <c r="F160" s="1">
        <f t="shared" si="17"/>
        <v>4.1783783051384173E-4</v>
      </c>
      <c r="G160" s="1">
        <v>2047</v>
      </c>
      <c r="H160" s="1" t="s">
        <v>73</v>
      </c>
      <c r="I160" s="1">
        <v>2031</v>
      </c>
      <c r="J160" s="1">
        <v>0.93633333333333302</v>
      </c>
      <c r="K160" s="1">
        <v>0.95983744444444397</v>
      </c>
      <c r="L160" s="1" t="s">
        <v>23</v>
      </c>
    </row>
    <row r="161" spans="1:12" x14ac:dyDescent="0.2">
      <c r="A161" s="1">
        <v>0.4</v>
      </c>
      <c r="B161" s="1">
        <v>0.05</v>
      </c>
      <c r="C161" s="1">
        <v>1.2</v>
      </c>
      <c r="D161" s="1">
        <v>0.11</v>
      </c>
      <c r="E161" s="1">
        <f t="shared" si="17"/>
        <v>7.0646414694493589E-4</v>
      </c>
      <c r="F161" s="1">
        <f t="shared" si="17"/>
        <v>-5.7349887363262499E-4</v>
      </c>
      <c r="G161" s="1">
        <v>2060</v>
      </c>
      <c r="H161" s="1" t="s">
        <v>73</v>
      </c>
      <c r="I161" s="1">
        <v>2020</v>
      </c>
      <c r="J161" s="1">
        <v>0.94433333333333302</v>
      </c>
      <c r="K161" s="1">
        <v>0.96079899999999996</v>
      </c>
      <c r="L161" s="1" t="s">
        <v>23</v>
      </c>
    </row>
    <row r="162" spans="1:12" x14ac:dyDescent="0.2">
      <c r="A162" s="1">
        <v>0.4</v>
      </c>
      <c r="B162" s="1">
        <v>0.05</v>
      </c>
      <c r="C162" s="1">
        <v>1.32</v>
      </c>
      <c r="D162" s="1">
        <v>0.1</v>
      </c>
      <c r="E162" s="1">
        <f>(J162-J2)/J2</f>
        <v>-3.8910505836579849E-3</v>
      </c>
      <c r="F162" s="1">
        <f>(K162-K2)/K2</f>
        <v>-3.4528170121448346E-3</v>
      </c>
      <c r="G162" s="1">
        <v>2002</v>
      </c>
      <c r="H162" s="1" t="s">
        <v>77</v>
      </c>
      <c r="I162" s="1">
        <v>42</v>
      </c>
      <c r="J162" s="1">
        <v>0.93866666666666598</v>
      </c>
      <c r="K162" s="1">
        <v>0.95766855555555497</v>
      </c>
      <c r="L162" s="1" t="s">
        <v>23</v>
      </c>
    </row>
    <row r="163" spans="1:12" x14ac:dyDescent="0.2">
      <c r="A163" s="1">
        <v>0.4</v>
      </c>
      <c r="B163" s="1">
        <v>0.05</v>
      </c>
      <c r="C163" s="1">
        <v>1.32</v>
      </c>
      <c r="D163" s="1">
        <v>0.1</v>
      </c>
      <c r="E163" s="1">
        <f t="shared" ref="E163:F171" si="18">(J163-J3)/J3</f>
        <v>3.1937544357700538E-3</v>
      </c>
      <c r="F163" s="1">
        <f t="shared" si="18"/>
        <v>-4.7009028755110567E-3</v>
      </c>
      <c r="G163" s="1">
        <v>2011</v>
      </c>
      <c r="H163" s="1" t="s">
        <v>77</v>
      </c>
      <c r="I163" s="1">
        <v>2020</v>
      </c>
      <c r="J163" s="1">
        <v>0.94233333333333302</v>
      </c>
      <c r="K163" s="1">
        <v>0.95158666666666603</v>
      </c>
      <c r="L163" s="1" t="s">
        <v>23</v>
      </c>
    </row>
    <row r="164" spans="1:12" x14ac:dyDescent="0.2">
      <c r="A164" s="1">
        <v>0.4</v>
      </c>
      <c r="B164" s="1">
        <v>0.05</v>
      </c>
      <c r="C164" s="1">
        <v>1.32</v>
      </c>
      <c r="D164" s="1">
        <v>0.1</v>
      </c>
      <c r="E164" s="1">
        <f t="shared" si="18"/>
        <v>1.7699115044251747E-3</v>
      </c>
      <c r="F164" s="1">
        <f t="shared" si="18"/>
        <v>-1.1898332788984053E-5</v>
      </c>
      <c r="G164" s="1">
        <v>2015</v>
      </c>
      <c r="H164" s="1" t="s">
        <v>77</v>
      </c>
      <c r="I164" s="1">
        <v>2020</v>
      </c>
      <c r="J164" s="1">
        <v>0.94333333333333302</v>
      </c>
      <c r="K164" s="1">
        <v>0.96184133333333299</v>
      </c>
      <c r="L164" s="1" t="s">
        <v>23</v>
      </c>
    </row>
    <row r="165" spans="1:12" x14ac:dyDescent="0.2">
      <c r="A165" s="1">
        <v>0.4</v>
      </c>
      <c r="B165" s="1">
        <v>0.05</v>
      </c>
      <c r="C165" s="1">
        <v>1.32</v>
      </c>
      <c r="D165" s="1">
        <v>0.1</v>
      </c>
      <c r="E165" s="1">
        <f t="shared" si="18"/>
        <v>0</v>
      </c>
      <c r="F165" s="1">
        <f t="shared" si="18"/>
        <v>-1.8615196305652416E-4</v>
      </c>
      <c r="G165" s="1">
        <v>2017</v>
      </c>
      <c r="H165" s="1" t="s">
        <v>77</v>
      </c>
      <c r="I165" s="1">
        <v>2020</v>
      </c>
      <c r="J165" s="1">
        <v>0.94266666666666599</v>
      </c>
      <c r="K165" s="1">
        <v>0.95841711111111105</v>
      </c>
      <c r="L165" s="1" t="s">
        <v>23</v>
      </c>
    </row>
    <row r="166" spans="1:12" x14ac:dyDescent="0.2">
      <c r="A166" s="1">
        <v>0.4</v>
      </c>
      <c r="B166" s="1">
        <v>0.05</v>
      </c>
      <c r="C166" s="1">
        <v>1.32</v>
      </c>
      <c r="D166" s="1">
        <v>0.1</v>
      </c>
      <c r="E166" s="1">
        <f t="shared" si="18"/>
        <v>0</v>
      </c>
      <c r="F166" s="1">
        <f t="shared" si="18"/>
        <v>-1.5698089162758126E-4</v>
      </c>
      <c r="G166" s="1">
        <v>2023</v>
      </c>
      <c r="H166" s="1" t="s">
        <v>77</v>
      </c>
      <c r="I166" s="1">
        <v>2034</v>
      </c>
      <c r="J166" s="1">
        <v>0.94066666666666598</v>
      </c>
      <c r="K166" s="1">
        <v>0.959626444444444</v>
      </c>
      <c r="L166" s="1" t="s">
        <v>23</v>
      </c>
    </row>
    <row r="167" spans="1:12" x14ac:dyDescent="0.2">
      <c r="A167" s="1">
        <v>0.4</v>
      </c>
      <c r="B167" s="1">
        <v>0.05</v>
      </c>
      <c r="C167" s="1">
        <v>1.32</v>
      </c>
      <c r="D167" s="1">
        <v>0.1</v>
      </c>
      <c r="E167" s="1">
        <f t="shared" si="18"/>
        <v>-1.0555946516537663E-3</v>
      </c>
      <c r="F167" s="1">
        <f t="shared" si="18"/>
        <v>-5.7912463350488818E-4</v>
      </c>
      <c r="G167" s="1">
        <v>2027</v>
      </c>
      <c r="H167" s="1" t="s">
        <v>77</v>
      </c>
      <c r="I167" s="1">
        <v>2020</v>
      </c>
      <c r="J167" s="1">
        <v>0.94633333333333303</v>
      </c>
      <c r="K167" s="1">
        <v>0.962581666666666</v>
      </c>
      <c r="L167" s="1" t="s">
        <v>23</v>
      </c>
    </row>
    <row r="168" spans="1:12" x14ac:dyDescent="0.2">
      <c r="A168" s="1">
        <v>0.4</v>
      </c>
      <c r="B168" s="1">
        <v>0.05</v>
      </c>
      <c r="C168" s="1">
        <v>1.32</v>
      </c>
      <c r="D168" s="1">
        <v>0.1</v>
      </c>
      <c r="E168" s="1">
        <f t="shared" si="18"/>
        <v>-1.4179369018075959E-3</v>
      </c>
      <c r="F168" s="1">
        <f t="shared" si="18"/>
        <v>-8.8808176068372706E-3</v>
      </c>
      <c r="G168" s="1">
        <v>2028</v>
      </c>
      <c r="H168" s="1" t="s">
        <v>77</v>
      </c>
      <c r="I168" s="1">
        <v>2020</v>
      </c>
      <c r="J168" s="1">
        <v>0.93899999999999995</v>
      </c>
      <c r="K168" s="1">
        <v>0.95556322222222201</v>
      </c>
      <c r="L168" s="1" t="s">
        <v>23</v>
      </c>
    </row>
    <row r="169" spans="1:12" x14ac:dyDescent="0.2">
      <c r="A169" s="1">
        <v>0.4</v>
      </c>
      <c r="B169" s="1">
        <v>0.05</v>
      </c>
      <c r="C169" s="1">
        <v>1.32</v>
      </c>
      <c r="D169" s="1">
        <v>0.1</v>
      </c>
      <c r="E169" s="1">
        <f t="shared" si="18"/>
        <v>0</v>
      </c>
      <c r="F169" s="1">
        <f t="shared" si="18"/>
        <v>-4.1131299583263716E-4</v>
      </c>
      <c r="G169" s="1">
        <v>2039</v>
      </c>
      <c r="H169" s="1" t="s">
        <v>77</v>
      </c>
      <c r="I169" s="1">
        <v>42</v>
      </c>
      <c r="J169" s="1">
        <v>0.94333333333333302</v>
      </c>
      <c r="K169" s="1">
        <v>0.96453466666666599</v>
      </c>
      <c r="L169" s="1" t="s">
        <v>23</v>
      </c>
    </row>
    <row r="170" spans="1:12" x14ac:dyDescent="0.2">
      <c r="A170" s="1">
        <v>0.4</v>
      </c>
      <c r="B170" s="1">
        <v>0.05</v>
      </c>
      <c r="C170" s="1">
        <v>1.32</v>
      </c>
      <c r="D170" s="1">
        <v>0.1</v>
      </c>
      <c r="E170" s="1">
        <f t="shared" si="18"/>
        <v>-7.1123755334321216E-4</v>
      </c>
      <c r="F170" s="1">
        <f t="shared" si="18"/>
        <v>3.2721751389044734E-3</v>
      </c>
      <c r="G170" s="1">
        <v>2047</v>
      </c>
      <c r="H170" s="1" t="s">
        <v>77</v>
      </c>
      <c r="I170" s="1">
        <v>2031</v>
      </c>
      <c r="J170" s="1">
        <v>0.93666666666666598</v>
      </c>
      <c r="K170" s="1">
        <v>0.96257599999999999</v>
      </c>
      <c r="L170" s="1" t="s">
        <v>23</v>
      </c>
    </row>
    <row r="171" spans="1:12" x14ac:dyDescent="0.2">
      <c r="A171" s="1">
        <v>0.4</v>
      </c>
      <c r="B171" s="1">
        <v>0.05</v>
      </c>
      <c r="C171" s="1">
        <v>1.32</v>
      </c>
      <c r="D171" s="1">
        <v>0.1</v>
      </c>
      <c r="E171" s="1">
        <f t="shared" si="18"/>
        <v>1.412928293889754E-3</v>
      </c>
      <c r="F171" s="1">
        <f t="shared" si="18"/>
        <v>-1.7498534757743288E-4</v>
      </c>
      <c r="G171" s="1">
        <v>2060</v>
      </c>
      <c r="H171" s="1" t="s">
        <v>77</v>
      </c>
      <c r="I171" s="1">
        <v>2020</v>
      </c>
      <c r="J171" s="1">
        <v>0.94499999999999995</v>
      </c>
      <c r="K171" s="1">
        <v>0.96118211111111096</v>
      </c>
      <c r="L171" s="1" t="s">
        <v>23</v>
      </c>
    </row>
  </sheetData>
  <autoFilter ref="A1:L171" xr:uid="{7CE18001-776F-4796-B937-35C67ACDA25C}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07464-F054-4F3D-9454-ECAB157F00F5}">
  <dimension ref="A1:E5"/>
  <sheetViews>
    <sheetView workbookViewId="0">
      <selection activeCell="D1" sqref="D1:E1"/>
    </sheetView>
  </sheetViews>
  <sheetFormatPr defaultRowHeight="14.25" x14ac:dyDescent="0.2"/>
  <cols>
    <col min="2" max="5" width="34.125" customWidth="1"/>
  </cols>
  <sheetData>
    <row r="1" spans="1:5" x14ac:dyDescent="0.2">
      <c r="A1" t="s">
        <v>36</v>
      </c>
      <c r="B1" t="s">
        <v>28</v>
      </c>
      <c r="C1" t="s">
        <v>29</v>
      </c>
      <c r="D1" t="s">
        <v>60</v>
      </c>
      <c r="E1" t="s">
        <v>61</v>
      </c>
    </row>
    <row r="2" spans="1:5" x14ac:dyDescent="0.2">
      <c r="A2" s="9" t="s">
        <v>35</v>
      </c>
      <c r="B2" t="s">
        <v>62</v>
      </c>
      <c r="C2" t="s">
        <v>63</v>
      </c>
      <c r="D2" t="s">
        <v>64</v>
      </c>
      <c r="E2" t="s">
        <v>65</v>
      </c>
    </row>
    <row r="3" spans="1:5" x14ac:dyDescent="0.2">
      <c r="A3" s="9" t="s">
        <v>34</v>
      </c>
      <c r="B3" t="s">
        <v>66</v>
      </c>
      <c r="C3" t="s">
        <v>67</v>
      </c>
      <c r="D3" t="s">
        <v>68</v>
      </c>
      <c r="E3" t="s">
        <v>69</v>
      </c>
    </row>
    <row r="4" spans="1:5" x14ac:dyDescent="0.2">
      <c r="A4" s="9" t="s">
        <v>33</v>
      </c>
      <c r="B4" t="s">
        <v>70</v>
      </c>
      <c r="C4" t="s">
        <v>71</v>
      </c>
      <c r="D4" t="s">
        <v>72</v>
      </c>
      <c r="E4" t="s">
        <v>73</v>
      </c>
    </row>
    <row r="5" spans="1:5" x14ac:dyDescent="0.2">
      <c r="A5" s="9" t="s">
        <v>32</v>
      </c>
      <c r="B5" t="s">
        <v>74</v>
      </c>
      <c r="C5" t="s">
        <v>75</v>
      </c>
      <c r="D5" t="s">
        <v>76</v>
      </c>
      <c r="E5" t="s">
        <v>77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5CCD-3EBA-4AA2-82C0-00244143EAAC}">
  <dimension ref="A1:G57"/>
  <sheetViews>
    <sheetView workbookViewId="0">
      <selection activeCell="F5" sqref="F5"/>
    </sheetView>
  </sheetViews>
  <sheetFormatPr defaultRowHeight="14.25" x14ac:dyDescent="0.2"/>
  <cols>
    <col min="1" max="1" width="17.125" style="15" customWidth="1"/>
    <col min="2" max="3" width="10" style="12" customWidth="1"/>
    <col min="4" max="5" width="10" style="13" customWidth="1"/>
    <col min="6" max="7" width="9" style="11"/>
  </cols>
  <sheetData>
    <row r="1" spans="1:7" s="18" customFormat="1" x14ac:dyDescent="0.2">
      <c r="A1" s="16" t="s">
        <v>21</v>
      </c>
      <c r="B1" s="19" t="s">
        <v>38</v>
      </c>
      <c r="C1" s="19" t="s">
        <v>39</v>
      </c>
      <c r="D1" s="17" t="s">
        <v>40</v>
      </c>
      <c r="E1" s="17" t="s">
        <v>41</v>
      </c>
      <c r="F1" s="16" t="s">
        <v>6</v>
      </c>
      <c r="G1" s="16" t="s">
        <v>45</v>
      </c>
    </row>
    <row r="2" spans="1:7" x14ac:dyDescent="0.2">
      <c r="A2" s="14" t="s">
        <v>42</v>
      </c>
      <c r="B2" s="12">
        <v>0.93623333333333325</v>
      </c>
      <c r="C2" s="12">
        <v>3.0985659765626521E-3</v>
      </c>
      <c r="D2" s="13">
        <v>1.603246691293608E-4</v>
      </c>
      <c r="E2" s="13">
        <v>9.765625E-4</v>
      </c>
      <c r="F2" s="11" t="s">
        <v>46</v>
      </c>
      <c r="G2" s="11" t="s">
        <v>19</v>
      </c>
    </row>
    <row r="3" spans="1:7" x14ac:dyDescent="0.2">
      <c r="A3" s="14" t="s">
        <v>43</v>
      </c>
      <c r="B3" s="12">
        <v>0.93646666666666645</v>
      </c>
      <c r="C3" s="12">
        <v>2.737395355686362E-3</v>
      </c>
      <c r="D3" s="13">
        <v>6.1480922792466126E-5</v>
      </c>
      <c r="E3" s="13">
        <v>9.765625E-4</v>
      </c>
      <c r="F3" s="11" t="s">
        <v>46</v>
      </c>
      <c r="G3" s="11" t="s">
        <v>19</v>
      </c>
    </row>
    <row r="4" spans="1:7" x14ac:dyDescent="0.2">
      <c r="A4" s="14" t="s">
        <v>44</v>
      </c>
      <c r="B4" s="12">
        <v>0.93643333333333278</v>
      </c>
      <c r="C4" s="12">
        <v>2.859875677173559E-3</v>
      </c>
      <c r="D4" s="13">
        <v>9.6307762979945218E-4</v>
      </c>
      <c r="E4" s="13">
        <v>9.765625E-4</v>
      </c>
      <c r="F4" s="11" t="s">
        <v>46</v>
      </c>
      <c r="G4" s="11" t="s">
        <v>19</v>
      </c>
    </row>
    <row r="5" spans="1:7" x14ac:dyDescent="0.2">
      <c r="A5" s="14" t="s">
        <v>1</v>
      </c>
      <c r="B5" s="12">
        <v>0.93799999999999972</v>
      </c>
      <c r="C5" s="12">
        <v>2.5210227201587151E-3</v>
      </c>
      <c r="D5" s="13">
        <v>8.7081211406538398E-4</v>
      </c>
      <c r="E5" s="13">
        <v>9.765625E-4</v>
      </c>
      <c r="F5" s="11" t="s">
        <v>46</v>
      </c>
      <c r="G5" s="11" t="s">
        <v>19</v>
      </c>
    </row>
    <row r="6" spans="1:7" x14ac:dyDescent="0.2">
      <c r="A6" s="14" t="s">
        <v>57</v>
      </c>
      <c r="B6" s="12">
        <v>0.94099999999999961</v>
      </c>
      <c r="C6" s="12">
        <v>1.3743685418726431E-3</v>
      </c>
      <c r="D6" s="13">
        <v>0</v>
      </c>
      <c r="E6" s="13">
        <v>0</v>
      </c>
      <c r="F6" s="11" t="s">
        <v>46</v>
      </c>
      <c r="G6" s="11" t="s">
        <v>19</v>
      </c>
    </row>
    <row r="7" spans="1:7" x14ac:dyDescent="0.2">
      <c r="A7" s="14" t="s">
        <v>58</v>
      </c>
      <c r="B7" s="12">
        <v>0.93609999999999971</v>
      </c>
      <c r="C7" s="12">
        <v>2.8168145917762998E-3</v>
      </c>
      <c r="D7" s="13">
        <v>6.3384231044700948E-4</v>
      </c>
      <c r="E7" s="13">
        <v>9.765625E-4</v>
      </c>
      <c r="F7" s="11" t="s">
        <v>46</v>
      </c>
      <c r="G7" s="11" t="s">
        <v>19</v>
      </c>
    </row>
    <row r="8" spans="1:7" x14ac:dyDescent="0.2">
      <c r="A8" s="14" t="s">
        <v>59</v>
      </c>
      <c r="B8" s="12">
        <v>0.93363333333333309</v>
      </c>
      <c r="C8" s="12">
        <v>4.450842616853746E-3</v>
      </c>
      <c r="D8" s="13">
        <v>3.7860668092325552E-4</v>
      </c>
      <c r="E8" s="13">
        <v>9.765625E-4</v>
      </c>
      <c r="F8" s="11" t="s">
        <v>46</v>
      </c>
      <c r="G8" s="11" t="s">
        <v>19</v>
      </c>
    </row>
    <row r="9" spans="1:7" x14ac:dyDescent="0.2">
      <c r="A9" s="14" t="s">
        <v>42</v>
      </c>
      <c r="B9" s="12">
        <v>0.95058743333333295</v>
      </c>
      <c r="C9" s="12">
        <v>2.1413774870050841E-3</v>
      </c>
      <c r="D9" s="13">
        <v>1.5631812129363509E-7</v>
      </c>
      <c r="E9" s="13">
        <v>9.765625E-4</v>
      </c>
      <c r="F9" s="11" t="s">
        <v>46</v>
      </c>
      <c r="G9" s="11" t="s">
        <v>47</v>
      </c>
    </row>
    <row r="10" spans="1:7" x14ac:dyDescent="0.2">
      <c r="A10" s="14" t="s">
        <v>43</v>
      </c>
      <c r="B10" s="12">
        <v>0.95084749999999973</v>
      </c>
      <c r="C10" s="12">
        <v>2.2168583861674009E-3</v>
      </c>
      <c r="D10" s="13">
        <v>4.9098965207439955E-7</v>
      </c>
      <c r="E10" s="13">
        <v>9.765625E-4</v>
      </c>
      <c r="F10" s="11" t="s">
        <v>46</v>
      </c>
      <c r="G10" s="11" t="s">
        <v>47</v>
      </c>
    </row>
    <row r="11" spans="1:7" x14ac:dyDescent="0.2">
      <c r="A11" s="14" t="s">
        <v>44</v>
      </c>
      <c r="B11" s="12">
        <v>0.95571866666666627</v>
      </c>
      <c r="C11" s="12">
        <v>1.949287143522323E-3</v>
      </c>
      <c r="D11" s="13">
        <v>1.46214044463284E-4</v>
      </c>
      <c r="E11" s="13">
        <v>9.765625E-4</v>
      </c>
      <c r="F11" s="11" t="s">
        <v>46</v>
      </c>
      <c r="G11" s="11" t="s">
        <v>47</v>
      </c>
    </row>
    <row r="12" spans="1:7" x14ac:dyDescent="0.2">
      <c r="A12" s="14" t="s">
        <v>1</v>
      </c>
      <c r="B12" s="12">
        <v>0.95262169999999957</v>
      </c>
      <c r="C12" s="12">
        <v>1.7971782746129461E-3</v>
      </c>
      <c r="D12" s="13">
        <v>2.0250356932315888E-5</v>
      </c>
      <c r="E12" s="13">
        <v>9.765625E-4</v>
      </c>
      <c r="F12" s="11" t="s">
        <v>46</v>
      </c>
      <c r="G12" s="11" t="s">
        <v>47</v>
      </c>
    </row>
    <row r="13" spans="1:7" x14ac:dyDescent="0.2">
      <c r="A13" s="14" t="s">
        <v>57</v>
      </c>
      <c r="B13" s="12">
        <v>0.95708325555555507</v>
      </c>
      <c r="C13" s="12">
        <v>2.0806057706742299E-3</v>
      </c>
      <c r="D13" s="13">
        <v>0</v>
      </c>
      <c r="E13" s="13">
        <v>0</v>
      </c>
      <c r="F13" s="11" t="s">
        <v>46</v>
      </c>
      <c r="G13" s="11" t="s">
        <v>47</v>
      </c>
    </row>
    <row r="14" spans="1:7" x14ac:dyDescent="0.2">
      <c r="A14" s="14" t="s">
        <v>58</v>
      </c>
      <c r="B14" s="12">
        <v>0.94599610555555513</v>
      </c>
      <c r="C14" s="12">
        <v>4.7897188985825704E-3</v>
      </c>
      <c r="D14" s="13">
        <v>7.887649792054542E-5</v>
      </c>
      <c r="E14" s="13">
        <v>9.765625E-4</v>
      </c>
      <c r="F14" s="11" t="s">
        <v>46</v>
      </c>
      <c r="G14" s="11" t="s">
        <v>47</v>
      </c>
    </row>
    <row r="15" spans="1:7" x14ac:dyDescent="0.2">
      <c r="A15" s="14" t="s">
        <v>59</v>
      </c>
      <c r="B15" s="12">
        <v>0.94728429999999952</v>
      </c>
      <c r="C15" s="12">
        <v>4.4338026476876324E-3</v>
      </c>
      <c r="D15" s="13">
        <v>1.5462065649720579E-5</v>
      </c>
      <c r="E15" s="13">
        <v>9.765625E-4</v>
      </c>
      <c r="F15" s="11" t="s">
        <v>46</v>
      </c>
      <c r="G15" s="11" t="s">
        <v>47</v>
      </c>
    </row>
    <row r="16" spans="1:7" x14ac:dyDescent="0.2">
      <c r="A16" s="14" t="s">
        <v>42</v>
      </c>
      <c r="B16" s="12">
        <v>4.5110036371371828E-2</v>
      </c>
      <c r="C16" s="12">
        <v>2.041045041620447E-2</v>
      </c>
      <c r="D16" s="13">
        <v>4.1239278970900569E-4</v>
      </c>
      <c r="E16" s="13">
        <v>9.765625E-4</v>
      </c>
      <c r="F16" s="11" t="s">
        <v>46</v>
      </c>
      <c r="G16" s="11" t="s">
        <v>48</v>
      </c>
    </row>
    <row r="17" spans="1:7" x14ac:dyDescent="0.2">
      <c r="A17" s="14" t="s">
        <v>43</v>
      </c>
      <c r="B17" s="12">
        <v>4.6032108360777341E-2</v>
      </c>
      <c r="C17" s="12">
        <v>2.0648023724009559E-2</v>
      </c>
      <c r="D17" s="13">
        <v>3.5995817801792469E-4</v>
      </c>
      <c r="E17" s="13">
        <v>9.765625E-4</v>
      </c>
      <c r="F17" s="11" t="s">
        <v>46</v>
      </c>
      <c r="G17" s="11" t="s">
        <v>48</v>
      </c>
    </row>
    <row r="18" spans="1:7" x14ac:dyDescent="0.2">
      <c r="A18" s="14" t="s">
        <v>44</v>
      </c>
      <c r="B18" s="12">
        <v>5.1523695970877997E-2</v>
      </c>
      <c r="C18" s="12">
        <v>2.5634515644368892E-2</v>
      </c>
      <c r="D18" s="13">
        <v>2.31337923922649E-4</v>
      </c>
      <c r="E18" s="13">
        <v>9.765625E-4</v>
      </c>
      <c r="F18" s="11" t="s">
        <v>46</v>
      </c>
      <c r="G18" s="11" t="s">
        <v>48</v>
      </c>
    </row>
    <row r="19" spans="1:7" x14ac:dyDescent="0.2">
      <c r="A19" s="14" t="s">
        <v>1</v>
      </c>
      <c r="B19" s="12">
        <v>4.4322280208647299E-2</v>
      </c>
      <c r="C19" s="12">
        <v>2.419134237609823E-2</v>
      </c>
      <c r="D19" s="13">
        <v>1.0900779207726791E-3</v>
      </c>
      <c r="E19" s="13">
        <v>9.765625E-4</v>
      </c>
      <c r="F19" s="11" t="s">
        <v>46</v>
      </c>
      <c r="G19" s="11" t="s">
        <v>48</v>
      </c>
    </row>
    <row r="20" spans="1:7" x14ac:dyDescent="0.2">
      <c r="A20" s="14" t="s">
        <v>57</v>
      </c>
      <c r="B20" s="12">
        <v>6.8368144100531703E-3</v>
      </c>
      <c r="C20" s="12">
        <v>8.9376352400931149E-3</v>
      </c>
      <c r="D20" s="13">
        <v>0</v>
      </c>
      <c r="E20" s="13">
        <v>0</v>
      </c>
      <c r="F20" s="11" t="s">
        <v>46</v>
      </c>
      <c r="G20" s="11" t="s">
        <v>48</v>
      </c>
    </row>
    <row r="21" spans="1:7" x14ac:dyDescent="0.2">
      <c r="A21" s="14" t="s">
        <v>58</v>
      </c>
      <c r="B21" s="12">
        <v>3.3349342411383931E-2</v>
      </c>
      <c r="C21" s="12">
        <v>2.3028032826570621E-2</v>
      </c>
      <c r="D21" s="13">
        <v>1.0943805857899381E-3</v>
      </c>
      <c r="E21" s="13">
        <v>9.765625E-4</v>
      </c>
      <c r="F21" s="11" t="s">
        <v>46</v>
      </c>
      <c r="G21" s="11" t="s">
        <v>48</v>
      </c>
    </row>
    <row r="22" spans="1:7" x14ac:dyDescent="0.2">
      <c r="A22" s="14" t="s">
        <v>59</v>
      </c>
      <c r="B22" s="12">
        <v>5.3172445856034707E-2</v>
      </c>
      <c r="C22" s="12">
        <v>2.2086862584559799E-2</v>
      </c>
      <c r="D22" s="13">
        <v>2.784225677758646E-5</v>
      </c>
      <c r="E22" s="13">
        <v>9.765625E-4</v>
      </c>
      <c r="F22" s="11" t="s">
        <v>46</v>
      </c>
      <c r="G22" s="11" t="s">
        <v>48</v>
      </c>
    </row>
    <row r="23" spans="1:7" x14ac:dyDescent="0.2">
      <c r="A23" s="14" t="s">
        <v>42</v>
      </c>
      <c r="B23" s="12">
        <v>4.422340740750496E-2</v>
      </c>
      <c r="C23" s="12">
        <v>1.5930295346178271E-2</v>
      </c>
      <c r="D23" s="13">
        <v>1.2213783168696311E-4</v>
      </c>
      <c r="E23" s="13">
        <v>9.765625E-4</v>
      </c>
      <c r="F23" s="11" t="s">
        <v>46</v>
      </c>
      <c r="G23" s="11" t="s">
        <v>15</v>
      </c>
    </row>
    <row r="24" spans="1:7" x14ac:dyDescent="0.2">
      <c r="A24" s="14" t="s">
        <v>43</v>
      </c>
      <c r="B24" s="12">
        <v>4.5105261998301803E-2</v>
      </c>
      <c r="C24" s="12">
        <v>1.6370070425647639E-2</v>
      </c>
      <c r="D24" s="13">
        <v>1.123920908542124E-4</v>
      </c>
      <c r="E24" s="13">
        <v>9.765625E-4</v>
      </c>
      <c r="F24" s="11" t="s">
        <v>46</v>
      </c>
      <c r="G24" s="11" t="s">
        <v>15</v>
      </c>
    </row>
    <row r="25" spans="1:7" x14ac:dyDescent="0.2">
      <c r="A25" s="14" t="s">
        <v>44</v>
      </c>
      <c r="B25" s="12">
        <v>5.5191996542095383E-2</v>
      </c>
      <c r="C25" s="12">
        <v>1.1594112788078049E-2</v>
      </c>
      <c r="D25" s="13">
        <v>1.7511335181017549E-7</v>
      </c>
      <c r="E25" s="13">
        <v>9.765625E-4</v>
      </c>
      <c r="F25" s="11" t="s">
        <v>46</v>
      </c>
      <c r="G25" s="11" t="s">
        <v>15</v>
      </c>
    </row>
    <row r="26" spans="1:7" x14ac:dyDescent="0.2">
      <c r="A26" s="14" t="s">
        <v>1</v>
      </c>
      <c r="B26" s="12">
        <v>3.8152915455503478E-2</v>
      </c>
      <c r="C26" s="12">
        <v>1.7152669091145871E-2</v>
      </c>
      <c r="D26" s="13">
        <v>3.1330218298016141E-4</v>
      </c>
      <c r="E26" s="13">
        <v>9.765625E-4</v>
      </c>
      <c r="F26" s="11" t="s">
        <v>46</v>
      </c>
      <c r="G26" s="11" t="s">
        <v>15</v>
      </c>
    </row>
    <row r="27" spans="1:7" x14ac:dyDescent="0.2">
      <c r="A27" s="14" t="s">
        <v>57</v>
      </c>
      <c r="B27" s="12">
        <v>1.7676469205374148E-2</v>
      </c>
      <c r="C27" s="12">
        <v>1.014439247201044E-2</v>
      </c>
      <c r="D27" s="13">
        <v>0</v>
      </c>
      <c r="E27" s="13">
        <v>0</v>
      </c>
      <c r="F27" s="11" t="s">
        <v>46</v>
      </c>
      <c r="G27" s="11" t="s">
        <v>15</v>
      </c>
    </row>
    <row r="28" spans="1:7" x14ac:dyDescent="0.2">
      <c r="A28" s="14" t="s">
        <v>58</v>
      </c>
      <c r="B28" s="12">
        <v>3.3404803587068731E-2</v>
      </c>
      <c r="C28" s="12">
        <v>1.7565383960704301E-2</v>
      </c>
      <c r="D28" s="13">
        <v>4.1487642434391058E-3</v>
      </c>
      <c r="E28" s="13">
        <v>9.765625E-4</v>
      </c>
      <c r="F28" s="11" t="s">
        <v>46</v>
      </c>
      <c r="G28" s="11" t="s">
        <v>15</v>
      </c>
    </row>
    <row r="29" spans="1:7" x14ac:dyDescent="0.2">
      <c r="A29" s="14" t="s">
        <v>59</v>
      </c>
      <c r="B29" s="12">
        <v>2.6294877535353051E-2</v>
      </c>
      <c r="C29" s="12">
        <v>1.2210745057418079E-2</v>
      </c>
      <c r="D29" s="13">
        <v>4.3367383917049026E-3</v>
      </c>
      <c r="E29" s="13">
        <v>9.765625E-4</v>
      </c>
      <c r="F29" s="11" t="s">
        <v>46</v>
      </c>
      <c r="G29" s="11" t="s">
        <v>15</v>
      </c>
    </row>
    <row r="30" spans="1:7" x14ac:dyDescent="0.2">
      <c r="A30" s="14" t="s">
        <v>42</v>
      </c>
      <c r="B30" s="12">
        <v>0.93669999999999976</v>
      </c>
      <c r="C30" s="12">
        <v>3.2195582857833241E-3</v>
      </c>
      <c r="D30" s="13">
        <v>1.0117215497504311E-4</v>
      </c>
      <c r="E30" s="13">
        <v>9.765625E-4</v>
      </c>
      <c r="F30" s="11" t="s">
        <v>49</v>
      </c>
      <c r="G30" s="11" t="s">
        <v>19</v>
      </c>
    </row>
    <row r="31" spans="1:7" x14ac:dyDescent="0.2">
      <c r="A31" s="14" t="s">
        <v>43</v>
      </c>
      <c r="B31" s="12">
        <v>0.93649999999999989</v>
      </c>
      <c r="C31" s="12">
        <v>3.1771755451099428E-3</v>
      </c>
      <c r="D31" s="13">
        <v>7.9437174084844053E-5</v>
      </c>
      <c r="E31" s="13">
        <v>9.765625E-4</v>
      </c>
      <c r="F31" s="11" t="s">
        <v>49</v>
      </c>
      <c r="G31" s="11" t="s">
        <v>19</v>
      </c>
    </row>
    <row r="32" spans="1:7" x14ac:dyDescent="0.2">
      <c r="A32" s="14" t="s">
        <v>44</v>
      </c>
      <c r="B32" s="12">
        <v>0.93599999999999972</v>
      </c>
      <c r="C32" s="12">
        <v>2.6956755492207299E-3</v>
      </c>
      <c r="D32" s="13">
        <v>1.051478363535886E-4</v>
      </c>
      <c r="E32" s="13">
        <v>9.765625E-4</v>
      </c>
      <c r="F32" s="11" t="s">
        <v>49</v>
      </c>
      <c r="G32" s="11" t="s">
        <v>19</v>
      </c>
    </row>
    <row r="33" spans="1:7" x14ac:dyDescent="0.2">
      <c r="A33" s="14" t="s">
        <v>1</v>
      </c>
      <c r="B33" s="12">
        <v>0.93913333333333315</v>
      </c>
      <c r="C33" s="12">
        <v>1.9787762772873392E-3</v>
      </c>
      <c r="D33" s="13">
        <v>2.7249542377146772E-4</v>
      </c>
      <c r="E33" s="13">
        <v>9.765625E-4</v>
      </c>
      <c r="F33" s="11" t="s">
        <v>49</v>
      </c>
      <c r="G33" s="11" t="s">
        <v>19</v>
      </c>
    </row>
    <row r="34" spans="1:7" x14ac:dyDescent="0.2">
      <c r="A34" s="14" t="s">
        <v>57</v>
      </c>
      <c r="B34" s="12">
        <v>0.94186666666666619</v>
      </c>
      <c r="C34" s="12">
        <v>2.5871477215909499E-3</v>
      </c>
      <c r="D34" s="13">
        <v>0</v>
      </c>
      <c r="E34" s="13">
        <v>0</v>
      </c>
      <c r="F34" s="11" t="s">
        <v>49</v>
      </c>
      <c r="G34" s="11" t="s">
        <v>19</v>
      </c>
    </row>
    <row r="35" spans="1:7" x14ac:dyDescent="0.2">
      <c r="A35" s="14" t="s">
        <v>58</v>
      </c>
      <c r="B35" s="12">
        <v>0.93689999999999962</v>
      </c>
      <c r="C35" s="12">
        <v>2.2263572639328148E-3</v>
      </c>
      <c r="D35" s="13">
        <v>2.1050435101451232E-3</v>
      </c>
      <c r="E35" s="13">
        <v>9.765625E-4</v>
      </c>
      <c r="F35" s="11" t="s">
        <v>49</v>
      </c>
      <c r="G35" s="11" t="s">
        <v>19</v>
      </c>
    </row>
    <row r="36" spans="1:7" x14ac:dyDescent="0.2">
      <c r="A36" s="14" t="s">
        <v>59</v>
      </c>
      <c r="B36" s="12">
        <v>0.93536666666666635</v>
      </c>
      <c r="C36" s="12">
        <v>3.9085376634576787E-3</v>
      </c>
      <c r="D36" s="13">
        <v>2.5361214959890629E-3</v>
      </c>
      <c r="E36" s="13">
        <v>9.765625E-4</v>
      </c>
      <c r="F36" s="11" t="s">
        <v>49</v>
      </c>
      <c r="G36" s="11" t="s">
        <v>19</v>
      </c>
    </row>
    <row r="37" spans="1:7" x14ac:dyDescent="0.2">
      <c r="A37" s="14" t="s">
        <v>42</v>
      </c>
      <c r="B37" s="12">
        <v>0.9528118666666664</v>
      </c>
      <c r="C37" s="12">
        <v>1.3498386842804369E-3</v>
      </c>
      <c r="D37" s="13">
        <v>2.7695292539546879E-6</v>
      </c>
      <c r="E37" s="13">
        <v>9.765625E-4</v>
      </c>
      <c r="F37" s="11" t="s">
        <v>49</v>
      </c>
      <c r="G37" s="11" t="s">
        <v>47</v>
      </c>
    </row>
    <row r="38" spans="1:7" x14ac:dyDescent="0.2">
      <c r="A38" s="14" t="s">
        <v>43</v>
      </c>
      <c r="B38" s="12">
        <v>0.95301904444444396</v>
      </c>
      <c r="C38" s="12">
        <v>1.4033868180182521E-3</v>
      </c>
      <c r="D38" s="13">
        <v>2.8219255330969131E-6</v>
      </c>
      <c r="E38" s="13">
        <v>9.765625E-4</v>
      </c>
      <c r="F38" s="11" t="s">
        <v>49</v>
      </c>
      <c r="G38" s="11" t="s">
        <v>47</v>
      </c>
    </row>
    <row r="39" spans="1:7" x14ac:dyDescent="0.2">
      <c r="A39" s="14" t="s">
        <v>44</v>
      </c>
      <c r="B39" s="12">
        <v>0.95819161111111062</v>
      </c>
      <c r="C39" s="12">
        <v>2.0259015717440372E-3</v>
      </c>
      <c r="D39" s="13">
        <v>7.1172953867778231E-4</v>
      </c>
      <c r="E39" s="13">
        <v>9.765625E-4</v>
      </c>
      <c r="F39" s="11" t="s">
        <v>49</v>
      </c>
      <c r="G39" s="11" t="s">
        <v>47</v>
      </c>
    </row>
    <row r="40" spans="1:7" x14ac:dyDescent="0.2">
      <c r="A40" s="14" t="s">
        <v>1</v>
      </c>
      <c r="B40" s="12">
        <v>0.95526341111111057</v>
      </c>
      <c r="C40" s="12">
        <v>1.0510498009487039E-3</v>
      </c>
      <c r="D40" s="13">
        <v>2.8788738288045911E-6</v>
      </c>
      <c r="E40" s="13">
        <v>9.765625E-4</v>
      </c>
      <c r="F40" s="11" t="s">
        <v>49</v>
      </c>
      <c r="G40" s="11" t="s">
        <v>47</v>
      </c>
    </row>
    <row r="41" spans="1:7" x14ac:dyDescent="0.2">
      <c r="A41" s="14" t="s">
        <v>57</v>
      </c>
      <c r="B41" s="12">
        <v>0.96102765555555492</v>
      </c>
      <c r="C41" s="12">
        <v>2.5409030719146151E-3</v>
      </c>
      <c r="D41" s="13">
        <v>0</v>
      </c>
      <c r="E41" s="13">
        <v>0</v>
      </c>
      <c r="F41" s="11" t="s">
        <v>49</v>
      </c>
      <c r="G41" s="11" t="s">
        <v>47</v>
      </c>
    </row>
    <row r="42" spans="1:7" x14ac:dyDescent="0.2">
      <c r="A42" s="14" t="s">
        <v>58</v>
      </c>
      <c r="B42" s="12">
        <v>0.94811967777777739</v>
      </c>
      <c r="C42" s="12">
        <v>4.2903191407523394E-3</v>
      </c>
      <c r="D42" s="13">
        <v>7.3633000352739107E-6</v>
      </c>
      <c r="E42" s="13">
        <v>9.765625E-4</v>
      </c>
      <c r="F42" s="11" t="s">
        <v>49</v>
      </c>
      <c r="G42" s="11" t="s">
        <v>47</v>
      </c>
    </row>
    <row r="43" spans="1:7" x14ac:dyDescent="0.2">
      <c r="A43" s="14" t="s">
        <v>59</v>
      </c>
      <c r="B43" s="12">
        <v>0.9501050777777772</v>
      </c>
      <c r="C43" s="12">
        <v>5.8413791416640224E-3</v>
      </c>
      <c r="D43" s="13">
        <v>3.6599135430156332E-4</v>
      </c>
      <c r="E43" s="13">
        <v>9.765625E-4</v>
      </c>
      <c r="F43" s="11" t="s">
        <v>49</v>
      </c>
      <c r="G43" s="11" t="s">
        <v>47</v>
      </c>
    </row>
    <row r="44" spans="1:7" x14ac:dyDescent="0.2">
      <c r="A44" s="14" t="s">
        <v>42</v>
      </c>
      <c r="B44" s="12">
        <v>5.327418738139731E-2</v>
      </c>
      <c r="C44" s="12">
        <v>1.911876200156069E-2</v>
      </c>
      <c r="D44" s="13">
        <v>7.329505982362817E-5</v>
      </c>
      <c r="E44" s="13">
        <v>9.765625E-4</v>
      </c>
      <c r="F44" s="11" t="s">
        <v>49</v>
      </c>
      <c r="G44" s="11" t="s">
        <v>48</v>
      </c>
    </row>
    <row r="45" spans="1:7" x14ac:dyDescent="0.2">
      <c r="A45" s="14" t="s">
        <v>43</v>
      </c>
      <c r="B45" s="12">
        <v>5.3859228456027128E-2</v>
      </c>
      <c r="C45" s="12">
        <v>1.9358134566835689E-2</v>
      </c>
      <c r="D45" s="13">
        <v>6.5958355332448938E-5</v>
      </c>
      <c r="E45" s="13">
        <v>9.765625E-4</v>
      </c>
      <c r="F45" s="11" t="s">
        <v>49</v>
      </c>
      <c r="G45" s="11" t="s">
        <v>48</v>
      </c>
    </row>
    <row r="46" spans="1:7" x14ac:dyDescent="0.2">
      <c r="A46" s="14" t="s">
        <v>44</v>
      </c>
      <c r="B46" s="12">
        <v>6.2110566504959483E-2</v>
      </c>
      <c r="C46" s="12">
        <v>1.7054469290279081E-2</v>
      </c>
      <c r="D46" s="13">
        <v>6.8422050079344056E-6</v>
      </c>
      <c r="E46" s="13">
        <v>9.765625E-4</v>
      </c>
      <c r="F46" s="11" t="s">
        <v>49</v>
      </c>
      <c r="G46" s="11" t="s">
        <v>48</v>
      </c>
    </row>
    <row r="47" spans="1:7" x14ac:dyDescent="0.2">
      <c r="A47" s="14" t="s">
        <v>1</v>
      </c>
      <c r="B47" s="12">
        <v>4.3200530121032019E-2</v>
      </c>
      <c r="C47" s="12">
        <v>1.7809730507811219E-2</v>
      </c>
      <c r="D47" s="13">
        <v>1.626896395499186E-4</v>
      </c>
      <c r="E47" s="13">
        <v>9.765625E-4</v>
      </c>
      <c r="F47" s="11" t="s">
        <v>49</v>
      </c>
      <c r="G47" s="11" t="s">
        <v>48</v>
      </c>
    </row>
    <row r="48" spans="1:7" x14ac:dyDescent="0.2">
      <c r="A48" s="14" t="s">
        <v>57</v>
      </c>
      <c r="B48" s="12">
        <v>7.859226583968839E-3</v>
      </c>
      <c r="C48" s="12">
        <v>1.3090551894397321E-2</v>
      </c>
      <c r="D48" s="13">
        <v>0</v>
      </c>
      <c r="E48" s="13">
        <v>0</v>
      </c>
      <c r="F48" s="11" t="s">
        <v>49</v>
      </c>
      <c r="G48" s="11" t="s">
        <v>48</v>
      </c>
    </row>
    <row r="49" spans="1:7" x14ac:dyDescent="0.2">
      <c r="A49" s="14" t="s">
        <v>58</v>
      </c>
      <c r="B49" s="12">
        <v>1.8833785294555091E-2</v>
      </c>
      <c r="C49" s="12">
        <v>1.4621872384834211E-2</v>
      </c>
      <c r="D49" s="13">
        <v>5.7700374571659444E-3</v>
      </c>
      <c r="E49" s="13">
        <v>9.765625E-4</v>
      </c>
      <c r="F49" s="11" t="s">
        <v>49</v>
      </c>
      <c r="G49" s="11" t="s">
        <v>48</v>
      </c>
    </row>
    <row r="50" spans="1:7" x14ac:dyDescent="0.2">
      <c r="A50" s="14" t="s">
        <v>59</v>
      </c>
      <c r="B50" s="12">
        <v>4.0041688783094241E-2</v>
      </c>
      <c r="C50" s="12">
        <v>2.0778873673171369E-2</v>
      </c>
      <c r="D50" s="13">
        <v>1.029267864370682E-3</v>
      </c>
      <c r="E50" s="13">
        <v>9.765625E-4</v>
      </c>
      <c r="F50" s="11" t="s">
        <v>49</v>
      </c>
      <c r="G50" s="11" t="s">
        <v>48</v>
      </c>
    </row>
    <row r="51" spans="1:7" x14ac:dyDescent="0.2">
      <c r="A51" s="14" t="s">
        <v>42</v>
      </c>
      <c r="B51" s="12">
        <v>5.6318980891557367E-2</v>
      </c>
      <c r="C51" s="12">
        <v>1.1355223406454701E-2</v>
      </c>
      <c r="D51" s="13">
        <v>3.2015674671985233E-8</v>
      </c>
      <c r="E51" s="13">
        <v>9.765625E-4</v>
      </c>
      <c r="F51" s="11" t="s">
        <v>49</v>
      </c>
      <c r="G51" s="11" t="s">
        <v>15</v>
      </c>
    </row>
    <row r="52" spans="1:7" x14ac:dyDescent="0.2">
      <c r="A52" s="14" t="s">
        <v>43</v>
      </c>
      <c r="B52" s="12">
        <v>5.7222531322247139E-2</v>
      </c>
      <c r="C52" s="12">
        <v>1.0645643624936359E-2</v>
      </c>
      <c r="D52" s="13">
        <v>1.022164257630732E-8</v>
      </c>
      <c r="E52" s="13">
        <v>9.765625E-4</v>
      </c>
      <c r="F52" s="11" t="s">
        <v>49</v>
      </c>
      <c r="G52" s="11" t="s">
        <v>15</v>
      </c>
    </row>
    <row r="53" spans="1:7" x14ac:dyDescent="0.2">
      <c r="A53" s="14" t="s">
        <v>44</v>
      </c>
      <c r="B53" s="12">
        <v>6.2813247261570906E-2</v>
      </c>
      <c r="C53" s="12">
        <v>1.185464567290887E-2</v>
      </c>
      <c r="D53" s="13">
        <v>1.316166560415809E-5</v>
      </c>
      <c r="E53" s="13">
        <v>9.765625E-4</v>
      </c>
      <c r="F53" s="11" t="s">
        <v>49</v>
      </c>
      <c r="G53" s="11" t="s">
        <v>15</v>
      </c>
    </row>
    <row r="54" spans="1:7" x14ac:dyDescent="0.2">
      <c r="A54" s="14" t="s">
        <v>1</v>
      </c>
      <c r="B54" s="12">
        <v>4.0331905146934632E-2</v>
      </c>
      <c r="C54" s="12">
        <v>1.573269470587103E-2</v>
      </c>
      <c r="D54" s="13">
        <v>1.9696027430947602E-3</v>
      </c>
      <c r="E54" s="13">
        <v>9.765625E-4</v>
      </c>
      <c r="F54" s="11" t="s">
        <v>49</v>
      </c>
      <c r="G54" s="11" t="s">
        <v>15</v>
      </c>
    </row>
    <row r="55" spans="1:7" x14ac:dyDescent="0.2">
      <c r="A55" s="14" t="s">
        <v>57</v>
      </c>
      <c r="B55" s="12">
        <v>2.1712033318261839E-2</v>
      </c>
      <c r="C55" s="12">
        <v>7.9840441034871607E-3</v>
      </c>
      <c r="D55" s="13">
        <v>0</v>
      </c>
      <c r="E55" s="13">
        <v>0</v>
      </c>
      <c r="F55" s="11" t="s">
        <v>49</v>
      </c>
      <c r="G55" s="11" t="s">
        <v>15</v>
      </c>
    </row>
    <row r="56" spans="1:7" x14ac:dyDescent="0.2">
      <c r="A56" s="14" t="s">
        <v>58</v>
      </c>
      <c r="B56" s="12">
        <v>3.3982922143897823E-2</v>
      </c>
      <c r="C56" s="12">
        <v>1.2161747152280021E-2</v>
      </c>
      <c r="D56" s="13">
        <v>1.033045380676503E-2</v>
      </c>
      <c r="E56" s="13">
        <v>9.765625E-4</v>
      </c>
      <c r="F56" s="11" t="s">
        <v>49</v>
      </c>
      <c r="G56" s="11" t="s">
        <v>15</v>
      </c>
    </row>
    <row r="57" spans="1:7" x14ac:dyDescent="0.2">
      <c r="A57" s="14" t="s">
        <v>59</v>
      </c>
      <c r="B57" s="12">
        <v>2.620343444222166E-2</v>
      </c>
      <c r="C57" s="12">
        <v>7.8401238971885848E-3</v>
      </c>
      <c r="D57" s="13">
        <v>4.5226406946427692E-3</v>
      </c>
      <c r="E57" s="13">
        <v>9.765625E-4</v>
      </c>
      <c r="F57" s="11" t="s">
        <v>49</v>
      </c>
      <c r="G57" s="11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Gau1</vt:lpstr>
      <vt:lpstr>Gau1-rep10</vt:lpstr>
      <vt:lpstr>Lap2</vt:lpstr>
      <vt:lpstr>Lap2-rep10</vt:lpstr>
      <vt:lpstr>stability-Lap2</vt:lpstr>
      <vt:lpstr>stability-name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xinlu</dc:creator>
  <cp:lastModifiedBy>TangXinlu</cp:lastModifiedBy>
  <dcterms:created xsi:type="dcterms:W3CDTF">2023-06-16T06:58:04Z</dcterms:created>
  <dcterms:modified xsi:type="dcterms:W3CDTF">2024-05-11T02:27:08Z</dcterms:modified>
</cp:coreProperties>
</file>