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9155" windowHeight="8505" tabRatio="659"/>
  </bookViews>
  <sheets>
    <sheet name="POR" sheetId="1" r:id="rId1"/>
  </sheets>
  <definedNames>
    <definedName name="_xlnm._FilterDatabase" localSheetId="0" hidden="1">POR!$H$26:$O$64</definedName>
  </definedNames>
  <calcPr calcId="125725"/>
</workbook>
</file>

<file path=xl/calcChain.xml><?xml version="1.0" encoding="utf-8"?>
<calcChain xmlns="http://schemas.openxmlformats.org/spreadsheetml/2006/main">
  <c r="V65" i="1"/>
  <c r="W65"/>
  <c r="V66"/>
  <c r="W66"/>
  <c r="U65"/>
  <c r="U66"/>
  <c r="F67"/>
  <c r="F66"/>
  <c r="AE23"/>
  <c r="AD23"/>
  <c r="AC23"/>
  <c r="AB23"/>
  <c r="AF23"/>
  <c r="AG23"/>
  <c r="M65"/>
  <c r="N65"/>
  <c r="L65"/>
  <c r="F65"/>
  <c r="T71"/>
  <c r="S71"/>
  <c r="K71"/>
  <c r="J71"/>
  <c r="AB20"/>
  <c r="AG20"/>
  <c r="AF20"/>
  <c r="AE20"/>
  <c r="AD20"/>
  <c r="AC20"/>
  <c r="W49"/>
  <c r="W50"/>
  <c r="W51"/>
  <c r="W52"/>
  <c r="W53"/>
  <c r="W54"/>
  <c r="W55"/>
  <c r="W56"/>
  <c r="W57"/>
  <c r="W58"/>
  <c r="W59"/>
  <c r="W60"/>
  <c r="W61"/>
  <c r="W62"/>
  <c r="W63"/>
  <c r="W64"/>
  <c r="V50"/>
  <c r="V51"/>
  <c r="V52"/>
  <c r="V53"/>
  <c r="V54"/>
  <c r="V55"/>
  <c r="V56"/>
  <c r="V57"/>
  <c r="V58"/>
  <c r="V59"/>
  <c r="V60"/>
  <c r="V61"/>
  <c r="V62"/>
  <c r="V63"/>
  <c r="V64"/>
  <c r="V49"/>
  <c r="W48"/>
  <c r="V48"/>
  <c r="L27"/>
  <c r="L28"/>
  <c r="L29"/>
  <c r="L30"/>
  <c r="L31"/>
  <c r="L32"/>
  <c r="L33"/>
  <c r="L34"/>
  <c r="N44"/>
  <c r="N49"/>
  <c r="N50"/>
  <c r="N51"/>
  <c r="N52"/>
  <c r="N53"/>
  <c r="N54"/>
  <c r="N55"/>
  <c r="N56"/>
  <c r="N57"/>
  <c r="N58"/>
  <c r="N59"/>
  <c r="N60"/>
  <c r="N61"/>
  <c r="N62"/>
  <c r="N63"/>
  <c r="N64"/>
  <c r="N47"/>
  <c r="N48"/>
  <c r="N46"/>
  <c r="N45"/>
  <c r="M44"/>
  <c r="M45"/>
  <c r="M48"/>
  <c r="M49"/>
  <c r="M50"/>
  <c r="M51"/>
  <c r="M52"/>
  <c r="M53"/>
  <c r="M54"/>
  <c r="M55"/>
  <c r="M56"/>
  <c r="M57"/>
  <c r="M58"/>
  <c r="M59"/>
  <c r="M60"/>
  <c r="M61"/>
  <c r="M62"/>
  <c r="M63"/>
  <c r="M64"/>
  <c r="M47"/>
  <c r="M46"/>
  <c r="F27"/>
  <c r="F28"/>
  <c r="F29"/>
  <c r="F30"/>
  <c r="F31"/>
  <c r="F32"/>
  <c r="F33"/>
  <c r="F34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71" l="1"/>
</calcChain>
</file>

<file path=xl/sharedStrings.xml><?xml version="1.0" encoding="utf-8"?>
<sst xmlns="http://schemas.openxmlformats.org/spreadsheetml/2006/main" count="204" uniqueCount="51">
  <si>
    <t>Home</t>
  </si>
  <si>
    <t>Away</t>
  </si>
  <si>
    <t>Date</t>
  </si>
  <si>
    <t>POR</t>
  </si>
  <si>
    <t>WAS</t>
  </si>
  <si>
    <t>Result</t>
  </si>
  <si>
    <t>LAL</t>
  </si>
  <si>
    <t>PHI</t>
  </si>
  <si>
    <t>CLE</t>
  </si>
  <si>
    <t>DAL</t>
  </si>
  <si>
    <t>ATL</t>
  </si>
  <si>
    <t>CHA</t>
  </si>
  <si>
    <t>MIA</t>
  </si>
  <si>
    <t>ORL</t>
  </si>
  <si>
    <t>SAC</t>
  </si>
  <si>
    <t>HOU</t>
  </si>
  <si>
    <t>OVERALL GAMES:</t>
  </si>
  <si>
    <t>HOME GAMES:</t>
  </si>
  <si>
    <t>AWAY GAMES:</t>
  </si>
  <si>
    <t>Total</t>
  </si>
  <si>
    <t>Aver.</t>
  </si>
  <si>
    <t>Season totals:</t>
  </si>
  <si>
    <t>PPG</t>
  </si>
  <si>
    <t>OpPPG</t>
  </si>
  <si>
    <t>PPG(h)</t>
  </si>
  <si>
    <t>PPG(a)</t>
  </si>
  <si>
    <t>OpPPG(h)</t>
  </si>
  <si>
    <t>OpPPG(a)</t>
  </si>
  <si>
    <t>DEN</t>
  </si>
  <si>
    <t>NOH</t>
  </si>
  <si>
    <t>MIN</t>
  </si>
  <si>
    <t>DET</t>
  </si>
  <si>
    <t>TOR</t>
  </si>
  <si>
    <t>CHI</t>
  </si>
  <si>
    <t>IND</t>
  </si>
  <si>
    <t>SAS</t>
  </si>
  <si>
    <t>BOS</t>
  </si>
  <si>
    <t>LAC</t>
  </si>
  <si>
    <t>Aver</t>
  </si>
  <si>
    <t>Portland</t>
  </si>
  <si>
    <t>W</t>
  </si>
  <si>
    <t>L</t>
  </si>
  <si>
    <t>NJN</t>
  </si>
  <si>
    <t>PHO</t>
  </si>
  <si>
    <t>NYK</t>
  </si>
  <si>
    <t>OT</t>
  </si>
  <si>
    <t>W (h)</t>
  </si>
  <si>
    <t>L (h)</t>
  </si>
  <si>
    <t>W (a)</t>
  </si>
  <si>
    <t>L (a)</t>
  </si>
  <si>
    <t>OKC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</si>
</sst>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164" fontId="0" fillId="0" borderId="3" xfId="0" applyNumberFormat="1" applyBorder="1"/>
    <xf numFmtId="0" fontId="1" fillId="0" borderId="4" xfId="0" applyFont="1" applyBorder="1"/>
    <xf numFmtId="0" fontId="1" fillId="0" borderId="5" xfId="0" applyFont="1" applyBorder="1"/>
    <xf numFmtId="164" fontId="0" fillId="0" borderId="6" xfId="0" applyNumberFormat="1" applyBorder="1"/>
    <xf numFmtId="164" fontId="0" fillId="0" borderId="7" xfId="0" applyNumberFormat="1" applyBorder="1"/>
    <xf numFmtId="0" fontId="2" fillId="0" borderId="1" xfId="0" applyFont="1" applyBorder="1"/>
    <xf numFmtId="164" fontId="2" fillId="0" borderId="1" xfId="0" applyNumberFormat="1" applyFont="1" applyBorder="1"/>
    <xf numFmtId="164" fontId="0" fillId="0" borderId="0" xfId="0" applyNumberFormat="1"/>
    <xf numFmtId="0" fontId="3" fillId="0" borderId="0" xfId="0" applyFont="1"/>
    <xf numFmtId="0" fontId="1" fillId="0" borderId="8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/>
    <xf numFmtId="1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6BF61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0044491702765327E-2"/>
          <c:y val="0.11015880639125447"/>
          <c:w val="0.88211014657186859"/>
          <c:h val="0.70352880355660863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</c:trendline>
          <c:cat>
            <c:numRef>
              <c:f>POR!$A$27:$A$67</c:f>
              <c:numCache>
                <c:formatCode>dd/mm/yyyy</c:formatCode>
                <c:ptCount val="41"/>
                <c:pt idx="0">
                  <c:v>40545</c:v>
                </c:pt>
                <c:pt idx="1">
                  <c:v>40547</c:v>
                </c:pt>
                <c:pt idx="2">
                  <c:v>40548</c:v>
                </c:pt>
                <c:pt idx="3">
                  <c:v>40550</c:v>
                </c:pt>
                <c:pt idx="4">
                  <c:v>40552</c:v>
                </c:pt>
                <c:pt idx="5">
                  <c:v>40554</c:v>
                </c:pt>
                <c:pt idx="6">
                  <c:v>40557</c:v>
                </c:pt>
                <c:pt idx="7">
                  <c:v>40558</c:v>
                </c:pt>
                <c:pt idx="8">
                  <c:v>40560</c:v>
                </c:pt>
                <c:pt idx="9">
                  <c:v>40562</c:v>
                </c:pt>
                <c:pt idx="10">
                  <c:v>40563</c:v>
                </c:pt>
                <c:pt idx="11">
                  <c:v>40565</c:v>
                </c:pt>
                <c:pt idx="12">
                  <c:v>40567</c:v>
                </c:pt>
                <c:pt idx="13">
                  <c:v>40570</c:v>
                </c:pt>
                <c:pt idx="14">
                  <c:v>40575</c:v>
                </c:pt>
                <c:pt idx="15">
                  <c:v>40576</c:v>
                </c:pt>
                <c:pt idx="16">
                  <c:v>40578</c:v>
                </c:pt>
                <c:pt idx="17">
                  <c:v>40579</c:v>
                </c:pt>
                <c:pt idx="18">
                  <c:v>40581</c:v>
                </c:pt>
                <c:pt idx="19">
                  <c:v>40585</c:v>
                </c:pt>
                <c:pt idx="20">
                  <c:v>40587</c:v>
                </c:pt>
                <c:pt idx="21">
                  <c:v>40588</c:v>
                </c:pt>
                <c:pt idx="22">
                  <c:v>40590</c:v>
                </c:pt>
                <c:pt idx="23">
                  <c:v>40597</c:v>
                </c:pt>
                <c:pt idx="24">
                  <c:v>40599</c:v>
                </c:pt>
                <c:pt idx="25">
                  <c:v>40601</c:v>
                </c:pt>
                <c:pt idx="26">
                  <c:v>40603</c:v>
                </c:pt>
                <c:pt idx="27">
                  <c:v>40604</c:v>
                </c:pt>
                <c:pt idx="28">
                  <c:v>40607</c:v>
                </c:pt>
                <c:pt idx="29">
                  <c:v>40609</c:v>
                </c:pt>
                <c:pt idx="30">
                  <c:v>40610</c:v>
                </c:pt>
                <c:pt idx="31">
                  <c:v>40613</c:v>
                </c:pt>
                <c:pt idx="32">
                  <c:v>40614</c:v>
                </c:pt>
                <c:pt idx="33">
                  <c:v>40617</c:v>
                </c:pt>
                <c:pt idx="34">
                  <c:v>40619</c:v>
                </c:pt>
                <c:pt idx="35">
                  <c:v>40621</c:v>
                </c:pt>
                <c:pt idx="36">
                  <c:v>40622</c:v>
                </c:pt>
                <c:pt idx="37">
                  <c:v>40624</c:v>
                </c:pt>
                <c:pt idx="38">
                  <c:v>40627</c:v>
                </c:pt>
                <c:pt idx="39">
                  <c:v>40629</c:v>
                </c:pt>
                <c:pt idx="40">
                  <c:v>40630</c:v>
                </c:pt>
              </c:numCache>
            </c:numRef>
          </c:cat>
          <c:val>
            <c:numRef>
              <c:f>POR!$F$27:$F$67</c:f>
              <c:numCache>
                <c:formatCode>General</c:formatCode>
                <c:ptCount val="41"/>
                <c:pt idx="0">
                  <c:v>185</c:v>
                </c:pt>
                <c:pt idx="1">
                  <c:v>165</c:v>
                </c:pt>
                <c:pt idx="2">
                  <c:v>203</c:v>
                </c:pt>
                <c:pt idx="3">
                  <c:v>206</c:v>
                </c:pt>
                <c:pt idx="4">
                  <c:v>207</c:v>
                </c:pt>
                <c:pt idx="5">
                  <c:v>186</c:v>
                </c:pt>
                <c:pt idx="6">
                  <c:v>226</c:v>
                </c:pt>
                <c:pt idx="7">
                  <c:v>185</c:v>
                </c:pt>
                <c:pt idx="8">
                  <c:v>215</c:v>
                </c:pt>
                <c:pt idx="9">
                  <c:v>184</c:v>
                </c:pt>
                <c:pt idx="10">
                  <c:v>201</c:v>
                </c:pt>
                <c:pt idx="11">
                  <c:v>189</c:v>
                </c:pt>
                <c:pt idx="12">
                  <c:v>177</c:v>
                </c:pt>
                <c:pt idx="13">
                  <c:v>166</c:v>
                </c:pt>
                <c:pt idx="14">
                  <c:v>185</c:v>
                </c:pt>
                <c:pt idx="15">
                  <c:v>199</c:v>
                </c:pt>
                <c:pt idx="16">
                  <c:v>187</c:v>
                </c:pt>
                <c:pt idx="17">
                  <c:v>216</c:v>
                </c:pt>
                <c:pt idx="18">
                  <c:v>212</c:v>
                </c:pt>
                <c:pt idx="19">
                  <c:v>198</c:v>
                </c:pt>
                <c:pt idx="20">
                  <c:v>205</c:v>
                </c:pt>
                <c:pt idx="21">
                  <c:v>176</c:v>
                </c:pt>
                <c:pt idx="22">
                  <c:v>199</c:v>
                </c:pt>
                <c:pt idx="23">
                  <c:v>207</c:v>
                </c:pt>
                <c:pt idx="24">
                  <c:v>213</c:v>
                </c:pt>
                <c:pt idx="25">
                  <c:v>173</c:v>
                </c:pt>
                <c:pt idx="26">
                  <c:v>190</c:v>
                </c:pt>
                <c:pt idx="27">
                  <c:v>209</c:v>
                </c:pt>
                <c:pt idx="28">
                  <c:v>162</c:v>
                </c:pt>
                <c:pt idx="29">
                  <c:v>174</c:v>
                </c:pt>
                <c:pt idx="30">
                  <c:v>201</c:v>
                </c:pt>
                <c:pt idx="31">
                  <c:v>189</c:v>
                </c:pt>
                <c:pt idx="32">
                  <c:v>173</c:v>
                </c:pt>
                <c:pt idx="33">
                  <c:v>205</c:v>
                </c:pt>
                <c:pt idx="34">
                  <c:v>181</c:v>
                </c:pt>
                <c:pt idx="35">
                  <c:v>211</c:v>
                </c:pt>
                <c:pt idx="36">
                  <c:v>164</c:v>
                </c:pt>
                <c:pt idx="37">
                  <c:v>187</c:v>
                </c:pt>
                <c:pt idx="38">
                  <c:v>194</c:v>
                </c:pt>
                <c:pt idx="39">
                  <c:v>189</c:v>
                </c:pt>
                <c:pt idx="40">
                  <c:v>192</c:v>
                </c:pt>
              </c:numCache>
            </c:numRef>
          </c:val>
        </c:ser>
        <c:marker val="1"/>
        <c:axId val="66506752"/>
        <c:axId val="66508288"/>
      </c:lineChart>
      <c:dateAx>
        <c:axId val="66506752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66508288"/>
        <c:crosses val="autoZero"/>
        <c:auto val="1"/>
        <c:lblOffset val="100"/>
        <c:majorUnit val="5"/>
        <c:majorTimeUnit val="days"/>
        <c:minorUnit val="1"/>
        <c:minorTimeUnit val="days"/>
      </c:dateAx>
      <c:valAx>
        <c:axId val="66508288"/>
        <c:scaling>
          <c:orientation val="minMax"/>
          <c:min val="160"/>
        </c:scaling>
        <c:axPos val="l"/>
        <c:majorGridlines>
          <c:spPr>
            <a:ln>
              <a:solidFill>
                <a:srgbClr val="0070C0"/>
              </a:solidFill>
              <a:prstDash val="sysDot"/>
            </a:ln>
          </c:spPr>
        </c:majorGridlines>
        <c:numFmt formatCode="General" sourceLinked="1"/>
        <c:tickLblPos val="nextTo"/>
        <c:crossAx val="66506752"/>
        <c:crosses val="autoZero"/>
        <c:crossBetween val="between"/>
        <c:majorUnit val="5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0044506331899662E-2"/>
          <c:y val="0.11396640156126747"/>
          <c:w val="0.88211014657186859"/>
          <c:h val="0.73872693207180729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POR!$H$44:$H$65</c:f>
              <c:strCache>
                <c:ptCount val="22"/>
                <c:pt idx="0">
                  <c:v>POR</c:v>
                </c:pt>
                <c:pt idx="1">
                  <c:v>POR</c:v>
                </c:pt>
                <c:pt idx="2">
                  <c:v>POR</c:v>
                </c:pt>
                <c:pt idx="3">
                  <c:v>POR</c:v>
                </c:pt>
                <c:pt idx="4">
                  <c:v>POR</c:v>
                </c:pt>
                <c:pt idx="5">
                  <c:v>POR</c:v>
                </c:pt>
                <c:pt idx="6">
                  <c:v>POR</c:v>
                </c:pt>
                <c:pt idx="7">
                  <c:v>POR</c:v>
                </c:pt>
                <c:pt idx="8">
                  <c:v>POR</c:v>
                </c:pt>
                <c:pt idx="9">
                  <c:v>POR</c:v>
                </c:pt>
                <c:pt idx="10">
                  <c:v>POR</c:v>
                </c:pt>
                <c:pt idx="11">
                  <c:v>POR</c:v>
                </c:pt>
                <c:pt idx="12">
                  <c:v>POR</c:v>
                </c:pt>
                <c:pt idx="13">
                  <c:v>POR</c:v>
                </c:pt>
                <c:pt idx="14">
                  <c:v>POR</c:v>
                </c:pt>
                <c:pt idx="15">
                  <c:v>POR</c:v>
                </c:pt>
                <c:pt idx="16">
                  <c:v>POR</c:v>
                </c:pt>
                <c:pt idx="17">
                  <c:v>POR</c:v>
                </c:pt>
                <c:pt idx="18">
                  <c:v>POR</c:v>
                </c:pt>
                <c:pt idx="19">
                  <c:v>POR</c:v>
                </c:pt>
                <c:pt idx="20">
                  <c:v>POR</c:v>
                </c:pt>
                <c:pt idx="21">
                  <c:v>POR</c:v>
                </c:pt>
              </c:strCache>
            </c:strRef>
          </c:cat>
          <c:val>
            <c:numRef>
              <c:f>POR!$J$44:$J$65</c:f>
              <c:numCache>
                <c:formatCode>General</c:formatCode>
                <c:ptCount val="22"/>
                <c:pt idx="0">
                  <c:v>100</c:v>
                </c:pt>
                <c:pt idx="1">
                  <c:v>100</c:v>
                </c:pt>
                <c:pt idx="2">
                  <c:v>86</c:v>
                </c:pt>
                <c:pt idx="3">
                  <c:v>96</c:v>
                </c:pt>
                <c:pt idx="4">
                  <c:v>113</c:v>
                </c:pt>
                <c:pt idx="5">
                  <c:v>108</c:v>
                </c:pt>
                <c:pt idx="6">
                  <c:v>97</c:v>
                </c:pt>
                <c:pt idx="7">
                  <c:v>81</c:v>
                </c:pt>
                <c:pt idx="8">
                  <c:v>78</c:v>
                </c:pt>
                <c:pt idx="9">
                  <c:v>99</c:v>
                </c:pt>
                <c:pt idx="10">
                  <c:v>109</c:v>
                </c:pt>
                <c:pt idx="11">
                  <c:v>103</c:v>
                </c:pt>
                <c:pt idx="12">
                  <c:v>101</c:v>
                </c:pt>
                <c:pt idx="13">
                  <c:v>107</c:v>
                </c:pt>
                <c:pt idx="14">
                  <c:v>83</c:v>
                </c:pt>
                <c:pt idx="15">
                  <c:v>87</c:v>
                </c:pt>
                <c:pt idx="16">
                  <c:v>93</c:v>
                </c:pt>
                <c:pt idx="17">
                  <c:v>104</c:v>
                </c:pt>
                <c:pt idx="18">
                  <c:v>111</c:v>
                </c:pt>
                <c:pt idx="19">
                  <c:v>110</c:v>
                </c:pt>
                <c:pt idx="20">
                  <c:v>111</c:v>
                </c:pt>
                <c:pt idx="21">
                  <c:v>98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POR!$H$44:$H$65</c:f>
              <c:strCache>
                <c:ptCount val="22"/>
                <c:pt idx="0">
                  <c:v>POR</c:v>
                </c:pt>
                <c:pt idx="1">
                  <c:v>POR</c:v>
                </c:pt>
                <c:pt idx="2">
                  <c:v>POR</c:v>
                </c:pt>
                <c:pt idx="3">
                  <c:v>POR</c:v>
                </c:pt>
                <c:pt idx="4">
                  <c:v>POR</c:v>
                </c:pt>
                <c:pt idx="5">
                  <c:v>POR</c:v>
                </c:pt>
                <c:pt idx="6">
                  <c:v>POR</c:v>
                </c:pt>
                <c:pt idx="7">
                  <c:v>POR</c:v>
                </c:pt>
                <c:pt idx="8">
                  <c:v>POR</c:v>
                </c:pt>
                <c:pt idx="9">
                  <c:v>POR</c:v>
                </c:pt>
                <c:pt idx="10">
                  <c:v>POR</c:v>
                </c:pt>
                <c:pt idx="11">
                  <c:v>POR</c:v>
                </c:pt>
                <c:pt idx="12">
                  <c:v>POR</c:v>
                </c:pt>
                <c:pt idx="13">
                  <c:v>POR</c:v>
                </c:pt>
                <c:pt idx="14">
                  <c:v>POR</c:v>
                </c:pt>
                <c:pt idx="15">
                  <c:v>POR</c:v>
                </c:pt>
                <c:pt idx="16">
                  <c:v>POR</c:v>
                </c:pt>
                <c:pt idx="17">
                  <c:v>POR</c:v>
                </c:pt>
                <c:pt idx="18">
                  <c:v>POR</c:v>
                </c:pt>
                <c:pt idx="19">
                  <c:v>POR</c:v>
                </c:pt>
                <c:pt idx="20">
                  <c:v>POR</c:v>
                </c:pt>
                <c:pt idx="21">
                  <c:v>POR</c:v>
                </c:pt>
              </c:strCache>
            </c:strRef>
          </c:cat>
          <c:val>
            <c:numRef>
              <c:f>POR!$M$44:$M$65</c:f>
              <c:numCache>
                <c:formatCode>0.0</c:formatCode>
                <c:ptCount val="22"/>
                <c:pt idx="0">
                  <c:v>100</c:v>
                </c:pt>
                <c:pt idx="1">
                  <c:v>100</c:v>
                </c:pt>
                <c:pt idx="2">
                  <c:v>95.333333333333329</c:v>
                </c:pt>
                <c:pt idx="3">
                  <c:v>95.5</c:v>
                </c:pt>
                <c:pt idx="4">
                  <c:v>99</c:v>
                </c:pt>
                <c:pt idx="5">
                  <c:v>100.5</c:v>
                </c:pt>
                <c:pt idx="6">
                  <c:v>100</c:v>
                </c:pt>
                <c:pt idx="7">
                  <c:v>97.625</c:v>
                </c:pt>
                <c:pt idx="8">
                  <c:v>95.444444444444443</c:v>
                </c:pt>
                <c:pt idx="9">
                  <c:v>95.8</c:v>
                </c:pt>
                <c:pt idx="10">
                  <c:v>97</c:v>
                </c:pt>
                <c:pt idx="11">
                  <c:v>97.5</c:v>
                </c:pt>
                <c:pt idx="12">
                  <c:v>97.769230769230774</c:v>
                </c:pt>
                <c:pt idx="13">
                  <c:v>98.428571428571431</c:v>
                </c:pt>
                <c:pt idx="14">
                  <c:v>97.4</c:v>
                </c:pt>
                <c:pt idx="15">
                  <c:v>96.75</c:v>
                </c:pt>
                <c:pt idx="16">
                  <c:v>96.529411764705884</c:v>
                </c:pt>
                <c:pt idx="17">
                  <c:v>96.944444444444443</c:v>
                </c:pt>
                <c:pt idx="18">
                  <c:v>97.684210526315795</c:v>
                </c:pt>
                <c:pt idx="19">
                  <c:v>98.3</c:v>
                </c:pt>
                <c:pt idx="20">
                  <c:v>98.904761904761898</c:v>
                </c:pt>
                <c:pt idx="21">
                  <c:v>98.86363636363636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POR!$H$44:$H$65</c:f>
              <c:strCache>
                <c:ptCount val="22"/>
                <c:pt idx="0">
                  <c:v>POR</c:v>
                </c:pt>
                <c:pt idx="1">
                  <c:v>POR</c:v>
                </c:pt>
                <c:pt idx="2">
                  <c:v>POR</c:v>
                </c:pt>
                <c:pt idx="3">
                  <c:v>POR</c:v>
                </c:pt>
                <c:pt idx="4">
                  <c:v>POR</c:v>
                </c:pt>
                <c:pt idx="5">
                  <c:v>POR</c:v>
                </c:pt>
                <c:pt idx="6">
                  <c:v>POR</c:v>
                </c:pt>
                <c:pt idx="7">
                  <c:v>POR</c:v>
                </c:pt>
                <c:pt idx="8">
                  <c:v>POR</c:v>
                </c:pt>
                <c:pt idx="9">
                  <c:v>POR</c:v>
                </c:pt>
                <c:pt idx="10">
                  <c:v>POR</c:v>
                </c:pt>
                <c:pt idx="11">
                  <c:v>POR</c:v>
                </c:pt>
                <c:pt idx="12">
                  <c:v>POR</c:v>
                </c:pt>
                <c:pt idx="13">
                  <c:v>POR</c:v>
                </c:pt>
                <c:pt idx="14">
                  <c:v>POR</c:v>
                </c:pt>
                <c:pt idx="15">
                  <c:v>POR</c:v>
                </c:pt>
                <c:pt idx="16">
                  <c:v>POR</c:v>
                </c:pt>
                <c:pt idx="17">
                  <c:v>POR</c:v>
                </c:pt>
                <c:pt idx="18">
                  <c:v>POR</c:v>
                </c:pt>
                <c:pt idx="19">
                  <c:v>POR</c:v>
                </c:pt>
                <c:pt idx="20">
                  <c:v>POR</c:v>
                </c:pt>
                <c:pt idx="21">
                  <c:v>POR</c:v>
                </c:pt>
              </c:strCache>
            </c:strRef>
          </c:cat>
          <c:val>
            <c:numRef>
              <c:f>POR!$K$44:$K$65</c:f>
              <c:numCache>
                <c:formatCode>General</c:formatCode>
                <c:ptCount val="22"/>
                <c:pt idx="0">
                  <c:v>85</c:v>
                </c:pt>
                <c:pt idx="1">
                  <c:v>107</c:v>
                </c:pt>
                <c:pt idx="2">
                  <c:v>100</c:v>
                </c:pt>
                <c:pt idx="3">
                  <c:v>89</c:v>
                </c:pt>
                <c:pt idx="4">
                  <c:v>102</c:v>
                </c:pt>
                <c:pt idx="5">
                  <c:v>93</c:v>
                </c:pt>
                <c:pt idx="6">
                  <c:v>92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103</c:v>
                </c:pt>
                <c:pt idx="11">
                  <c:v>96</c:v>
                </c:pt>
                <c:pt idx="12">
                  <c:v>106</c:v>
                </c:pt>
                <c:pt idx="13">
                  <c:v>106</c:v>
                </c:pt>
                <c:pt idx="14">
                  <c:v>90</c:v>
                </c:pt>
                <c:pt idx="15">
                  <c:v>103</c:v>
                </c:pt>
                <c:pt idx="16">
                  <c:v>69</c:v>
                </c:pt>
                <c:pt idx="17">
                  <c:v>101</c:v>
                </c:pt>
                <c:pt idx="18">
                  <c:v>70</c:v>
                </c:pt>
                <c:pt idx="19">
                  <c:v>101</c:v>
                </c:pt>
                <c:pt idx="20">
                  <c:v>76</c:v>
                </c:pt>
                <c:pt idx="21">
                  <c:v>96</c:v>
                </c:pt>
              </c:numCache>
            </c:numRef>
          </c:val>
        </c:ser>
        <c:marker val="1"/>
        <c:axId val="66537344"/>
        <c:axId val="66538880"/>
      </c:lineChart>
      <c:dateAx>
        <c:axId val="66537344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66538880"/>
        <c:crosses val="autoZero"/>
        <c:auto val="1"/>
        <c:lblOffset val="100"/>
        <c:majorUnit val="5"/>
        <c:majorTimeUnit val="days"/>
        <c:minorUnit val="1"/>
        <c:minorTimeUnit val="days"/>
      </c:dateAx>
      <c:valAx>
        <c:axId val="66538880"/>
        <c:scaling>
          <c:orientation val="minMax"/>
          <c:max val="115"/>
          <c:min val="65"/>
        </c:scaling>
        <c:axPos val="l"/>
        <c:majorGridlines>
          <c:spPr>
            <a:ln cap="flat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crossAx val="66537344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0044506331899731E-2"/>
          <c:y val="0.1139664015612675"/>
          <c:w val="0.88211014657186859"/>
          <c:h val="0.73872693207180773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POR!$R$48:$R$66</c:f>
              <c:strCache>
                <c:ptCount val="19"/>
                <c:pt idx="0">
                  <c:v>POR</c:v>
                </c:pt>
                <c:pt idx="1">
                  <c:v>POR</c:v>
                </c:pt>
                <c:pt idx="2">
                  <c:v>POR</c:v>
                </c:pt>
                <c:pt idx="3">
                  <c:v>POR</c:v>
                </c:pt>
                <c:pt idx="4">
                  <c:v>POR</c:v>
                </c:pt>
                <c:pt idx="5">
                  <c:v>POR</c:v>
                </c:pt>
                <c:pt idx="6">
                  <c:v>POR</c:v>
                </c:pt>
                <c:pt idx="7">
                  <c:v>POR</c:v>
                </c:pt>
                <c:pt idx="8">
                  <c:v>POR</c:v>
                </c:pt>
                <c:pt idx="9">
                  <c:v>POR</c:v>
                </c:pt>
                <c:pt idx="10">
                  <c:v>POR</c:v>
                </c:pt>
                <c:pt idx="11">
                  <c:v>POR</c:v>
                </c:pt>
                <c:pt idx="12">
                  <c:v>POR</c:v>
                </c:pt>
                <c:pt idx="13">
                  <c:v>POR</c:v>
                </c:pt>
                <c:pt idx="14">
                  <c:v>POR</c:v>
                </c:pt>
                <c:pt idx="15">
                  <c:v>POR</c:v>
                </c:pt>
                <c:pt idx="16">
                  <c:v>POR</c:v>
                </c:pt>
                <c:pt idx="17">
                  <c:v>POR</c:v>
                </c:pt>
                <c:pt idx="18">
                  <c:v>POR</c:v>
                </c:pt>
              </c:strCache>
            </c:strRef>
          </c:cat>
          <c:val>
            <c:numRef>
              <c:f>POR!$T$48:$T$66</c:f>
              <c:numCache>
                <c:formatCode>General</c:formatCode>
                <c:ptCount val="19"/>
                <c:pt idx="0">
                  <c:v>81</c:v>
                </c:pt>
                <c:pt idx="1">
                  <c:v>103</c:v>
                </c:pt>
                <c:pt idx="2">
                  <c:v>108</c:v>
                </c:pt>
                <c:pt idx="3">
                  <c:v>111</c:v>
                </c:pt>
                <c:pt idx="4">
                  <c:v>94</c:v>
                </c:pt>
                <c:pt idx="5">
                  <c:v>90</c:v>
                </c:pt>
                <c:pt idx="6">
                  <c:v>87</c:v>
                </c:pt>
                <c:pt idx="7">
                  <c:v>111</c:v>
                </c:pt>
                <c:pt idx="8">
                  <c:v>102</c:v>
                </c:pt>
                <c:pt idx="9">
                  <c:v>105</c:v>
                </c:pt>
                <c:pt idx="10">
                  <c:v>95</c:v>
                </c:pt>
                <c:pt idx="11">
                  <c:v>107</c:v>
                </c:pt>
                <c:pt idx="12">
                  <c:v>89</c:v>
                </c:pt>
                <c:pt idx="13">
                  <c:v>105</c:v>
                </c:pt>
                <c:pt idx="14">
                  <c:v>92</c:v>
                </c:pt>
                <c:pt idx="15">
                  <c:v>82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POR!$R$48:$R$66</c:f>
              <c:strCache>
                <c:ptCount val="19"/>
                <c:pt idx="0">
                  <c:v>POR</c:v>
                </c:pt>
                <c:pt idx="1">
                  <c:v>POR</c:v>
                </c:pt>
                <c:pt idx="2">
                  <c:v>POR</c:v>
                </c:pt>
                <c:pt idx="3">
                  <c:v>POR</c:v>
                </c:pt>
                <c:pt idx="4">
                  <c:v>POR</c:v>
                </c:pt>
                <c:pt idx="5">
                  <c:v>POR</c:v>
                </c:pt>
                <c:pt idx="6">
                  <c:v>POR</c:v>
                </c:pt>
                <c:pt idx="7">
                  <c:v>POR</c:v>
                </c:pt>
                <c:pt idx="8">
                  <c:v>POR</c:v>
                </c:pt>
                <c:pt idx="9">
                  <c:v>POR</c:v>
                </c:pt>
                <c:pt idx="10">
                  <c:v>POR</c:v>
                </c:pt>
                <c:pt idx="11">
                  <c:v>POR</c:v>
                </c:pt>
                <c:pt idx="12">
                  <c:v>POR</c:v>
                </c:pt>
                <c:pt idx="13">
                  <c:v>POR</c:v>
                </c:pt>
                <c:pt idx="14">
                  <c:v>POR</c:v>
                </c:pt>
                <c:pt idx="15">
                  <c:v>POR</c:v>
                </c:pt>
                <c:pt idx="16">
                  <c:v>POR</c:v>
                </c:pt>
                <c:pt idx="17">
                  <c:v>POR</c:v>
                </c:pt>
                <c:pt idx="18">
                  <c:v>POR</c:v>
                </c:pt>
              </c:strCache>
            </c:strRef>
          </c:cat>
          <c:val>
            <c:numRef>
              <c:f>POR!$W$48:$W$66</c:f>
              <c:numCache>
                <c:formatCode>0.0</c:formatCode>
                <c:ptCount val="19"/>
                <c:pt idx="0">
                  <c:v>81</c:v>
                </c:pt>
                <c:pt idx="1">
                  <c:v>92</c:v>
                </c:pt>
                <c:pt idx="2">
                  <c:v>97.333333333333329</c:v>
                </c:pt>
                <c:pt idx="3">
                  <c:v>100.75</c:v>
                </c:pt>
                <c:pt idx="4">
                  <c:v>99.4</c:v>
                </c:pt>
                <c:pt idx="5">
                  <c:v>97.833333333333329</c:v>
                </c:pt>
                <c:pt idx="6">
                  <c:v>96.285714285714292</c:v>
                </c:pt>
                <c:pt idx="7">
                  <c:v>98.125</c:v>
                </c:pt>
                <c:pt idx="8">
                  <c:v>98.555555555555557</c:v>
                </c:pt>
                <c:pt idx="9">
                  <c:v>99.2</c:v>
                </c:pt>
                <c:pt idx="10">
                  <c:v>98.818181818181813</c:v>
                </c:pt>
                <c:pt idx="11">
                  <c:v>99.5</c:v>
                </c:pt>
                <c:pt idx="12">
                  <c:v>98.692307692307693</c:v>
                </c:pt>
                <c:pt idx="13">
                  <c:v>99.142857142857139</c:v>
                </c:pt>
                <c:pt idx="14">
                  <c:v>98.666666666666671</c:v>
                </c:pt>
                <c:pt idx="15">
                  <c:v>97.625</c:v>
                </c:pt>
                <c:pt idx="16">
                  <c:v>96.588235294117652</c:v>
                </c:pt>
                <c:pt idx="17">
                  <c:v>96.222222222222229</c:v>
                </c:pt>
                <c:pt idx="18">
                  <c:v>96.421052631578945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POR!$R$48:$R$66</c:f>
              <c:strCache>
                <c:ptCount val="19"/>
                <c:pt idx="0">
                  <c:v>POR</c:v>
                </c:pt>
                <c:pt idx="1">
                  <c:v>POR</c:v>
                </c:pt>
                <c:pt idx="2">
                  <c:v>POR</c:v>
                </c:pt>
                <c:pt idx="3">
                  <c:v>POR</c:v>
                </c:pt>
                <c:pt idx="4">
                  <c:v>POR</c:v>
                </c:pt>
                <c:pt idx="5">
                  <c:v>POR</c:v>
                </c:pt>
                <c:pt idx="6">
                  <c:v>POR</c:v>
                </c:pt>
                <c:pt idx="7">
                  <c:v>POR</c:v>
                </c:pt>
                <c:pt idx="8">
                  <c:v>POR</c:v>
                </c:pt>
                <c:pt idx="9">
                  <c:v>POR</c:v>
                </c:pt>
                <c:pt idx="10">
                  <c:v>POR</c:v>
                </c:pt>
                <c:pt idx="11">
                  <c:v>POR</c:v>
                </c:pt>
                <c:pt idx="12">
                  <c:v>POR</c:v>
                </c:pt>
                <c:pt idx="13">
                  <c:v>POR</c:v>
                </c:pt>
                <c:pt idx="14">
                  <c:v>POR</c:v>
                </c:pt>
                <c:pt idx="15">
                  <c:v>POR</c:v>
                </c:pt>
                <c:pt idx="16">
                  <c:v>POR</c:v>
                </c:pt>
                <c:pt idx="17">
                  <c:v>POR</c:v>
                </c:pt>
                <c:pt idx="18">
                  <c:v>POR</c:v>
                </c:pt>
              </c:strCache>
            </c:strRef>
          </c:cat>
          <c:val>
            <c:numRef>
              <c:f>POR!$S$48:$S$66</c:f>
              <c:numCache>
                <c:formatCode>General</c:formatCode>
                <c:ptCount val="19"/>
                <c:pt idx="0">
                  <c:v>84</c:v>
                </c:pt>
                <c:pt idx="1">
                  <c:v>100</c:v>
                </c:pt>
                <c:pt idx="2">
                  <c:v>98</c:v>
                </c:pt>
                <c:pt idx="3">
                  <c:v>115</c:v>
                </c:pt>
                <c:pt idx="4">
                  <c:v>90</c:v>
                </c:pt>
                <c:pt idx="5">
                  <c:v>109</c:v>
                </c:pt>
                <c:pt idx="6">
                  <c:v>100</c:v>
                </c:pt>
                <c:pt idx="7">
                  <c:v>105</c:v>
                </c:pt>
                <c:pt idx="8">
                  <c:v>96</c:v>
                </c:pt>
                <c:pt idx="9">
                  <c:v>100</c:v>
                </c:pt>
                <c:pt idx="10">
                  <c:v>81</c:v>
                </c:pt>
                <c:pt idx="11">
                  <c:v>102</c:v>
                </c:pt>
                <c:pt idx="12">
                  <c:v>85</c:v>
                </c:pt>
                <c:pt idx="13">
                  <c:v>96</c:v>
                </c:pt>
                <c:pt idx="14">
                  <c:v>97</c:v>
                </c:pt>
                <c:pt idx="15">
                  <c:v>91</c:v>
                </c:pt>
                <c:pt idx="16">
                  <c:v>84</c:v>
                </c:pt>
                <c:pt idx="17">
                  <c:v>99</c:v>
                </c:pt>
                <c:pt idx="18">
                  <c:v>92</c:v>
                </c:pt>
              </c:numCache>
            </c:numRef>
          </c:val>
        </c:ser>
        <c:marker val="1"/>
        <c:axId val="78262656"/>
        <c:axId val="78264192"/>
      </c:lineChart>
      <c:dateAx>
        <c:axId val="78262656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78264192"/>
        <c:crosses val="autoZero"/>
        <c:auto val="1"/>
        <c:lblOffset val="100"/>
        <c:majorUnit val="5"/>
        <c:majorTimeUnit val="days"/>
        <c:minorUnit val="1"/>
        <c:minorTimeUnit val="days"/>
      </c:dateAx>
      <c:valAx>
        <c:axId val="78264192"/>
        <c:scaling>
          <c:orientation val="minMax"/>
          <c:max val="115"/>
          <c:min val="75"/>
        </c:scaling>
        <c:axPos val="l"/>
        <c:majorGridlines>
          <c:spPr>
            <a:ln>
              <a:gradFill>
                <a:gsLst>
                  <a:gs pos="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crossAx val="78262656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0</xdr:row>
      <xdr:rowOff>9261</xdr:rowOff>
    </xdr:from>
    <xdr:to>
      <xdr:col>14</xdr:col>
      <xdr:colOff>84665</xdr:colOff>
      <xdr:row>17</xdr:row>
      <xdr:rowOff>9261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240770</xdr:colOff>
      <xdr:row>0</xdr:row>
      <xdr:rowOff>83343</xdr:rowOff>
    </xdr:from>
    <xdr:to>
      <xdr:col>7</xdr:col>
      <xdr:colOff>375707</xdr:colOff>
      <xdr:row>1</xdr:row>
      <xdr:rowOff>125676</xdr:rowOff>
    </xdr:to>
    <xdr:sp macro="" textlink="">
      <xdr:nvSpPr>
        <xdr:cNvPr id="3" name="TextBox 2"/>
        <xdr:cNvSpPr txBox="1"/>
      </xdr:nvSpPr>
      <xdr:spPr>
        <a:xfrm>
          <a:off x="2098145" y="83343"/>
          <a:ext cx="992187" cy="2328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Overall totals</a:t>
          </a:r>
          <a:endParaRPr lang="en-GB" sz="1100" b="1"/>
        </a:p>
      </xdr:txBody>
    </xdr:sp>
    <xdr:clientData/>
  </xdr:twoCellAnchor>
  <xdr:twoCellAnchor>
    <xdr:from>
      <xdr:col>14</xdr:col>
      <xdr:colOff>91280</xdr:colOff>
      <xdr:row>0</xdr:row>
      <xdr:rowOff>29106</xdr:rowOff>
    </xdr:from>
    <xdr:to>
      <xdr:col>27</xdr:col>
      <xdr:colOff>535782</xdr:colOff>
      <xdr:row>17</xdr:row>
      <xdr:rowOff>11906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269875</xdr:colOff>
      <xdr:row>0</xdr:row>
      <xdr:rowOff>95248</xdr:rowOff>
    </xdr:from>
    <xdr:to>
      <xdr:col>24</xdr:col>
      <xdr:colOff>554303</xdr:colOff>
      <xdr:row>1</xdr:row>
      <xdr:rowOff>126999</xdr:rowOff>
    </xdr:to>
    <xdr:sp macro="" textlink="">
      <xdr:nvSpPr>
        <xdr:cNvPr id="5" name="TextBox 4"/>
        <xdr:cNvSpPr txBox="1"/>
      </xdr:nvSpPr>
      <xdr:spPr>
        <a:xfrm>
          <a:off x="7532688" y="95248"/>
          <a:ext cx="1736990" cy="222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Home totals, scored (POR)</a:t>
          </a:r>
          <a:endParaRPr lang="en-GB" sz="1100" b="1"/>
        </a:p>
      </xdr:txBody>
    </xdr:sp>
    <xdr:clientData/>
  </xdr:twoCellAnchor>
  <xdr:twoCellAnchor>
    <xdr:from>
      <xdr:col>27</xdr:col>
      <xdr:colOff>559595</xdr:colOff>
      <xdr:row>0</xdr:row>
      <xdr:rowOff>23812</xdr:rowOff>
    </xdr:from>
    <xdr:to>
      <xdr:col>37</xdr:col>
      <xdr:colOff>178593</xdr:colOff>
      <xdr:row>17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0.28784</cdr:x>
      <cdr:y>0.01255</cdr:y>
    </cdr:from>
    <cdr:to>
      <cdr:x>0.6084</cdr:x>
      <cdr:y>0.09061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1559719" y="35719"/>
          <a:ext cx="1736990" cy="2222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t-EE" sz="1100" b="1"/>
            <a:t>Away totals, scored (POR)</a:t>
          </a:r>
          <a:endParaRPr lang="en-GB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8:AG74"/>
  <sheetViews>
    <sheetView tabSelected="1" zoomScale="80" zoomScaleNormal="80" workbookViewId="0">
      <selection activeCell="U22" sqref="U22"/>
    </sheetView>
  </sheetViews>
  <sheetFormatPr defaultRowHeight="15"/>
  <cols>
    <col min="1" max="1" width="11.28515625" customWidth="1"/>
    <col min="2" max="2" width="6.28515625" bestFit="1" customWidth="1"/>
    <col min="3" max="3" width="5.85546875" bestFit="1" customWidth="1"/>
    <col min="4" max="5" width="4.42578125" bestFit="1" customWidth="1"/>
    <col min="6" max="6" width="5.85546875" bestFit="1" customWidth="1"/>
    <col min="7" max="7" width="2.5703125" customWidth="1"/>
    <col min="8" max="8" width="6.28515625" bestFit="1" customWidth="1"/>
    <col min="9" max="9" width="5.85546875" bestFit="1" customWidth="1"/>
    <col min="10" max="11" width="5" bestFit="1" customWidth="1"/>
    <col min="12" max="12" width="5.85546875" bestFit="1" customWidth="1"/>
    <col min="13" max="14" width="6" bestFit="1" customWidth="1"/>
    <col min="15" max="15" width="3.7109375" bestFit="1" customWidth="1"/>
    <col min="16" max="16" width="2.5703125" customWidth="1"/>
    <col min="17" max="17" width="6.28515625" bestFit="1" customWidth="1"/>
    <col min="18" max="18" width="5.85546875" bestFit="1" customWidth="1"/>
    <col min="19" max="20" width="5" bestFit="1" customWidth="1"/>
    <col min="21" max="21" width="5.85546875" bestFit="1" customWidth="1"/>
    <col min="22" max="23" width="6" bestFit="1" customWidth="1"/>
    <col min="24" max="24" width="3.7109375" bestFit="1" customWidth="1"/>
    <col min="26" max="26" width="5.42578125" customWidth="1"/>
    <col min="27" max="27" width="14.42578125" customWidth="1"/>
    <col min="28" max="28" width="10.5703125" customWidth="1"/>
  </cols>
  <sheetData>
    <row r="18" spans="1:33" ht="15.75" thickBot="1"/>
    <row r="19" spans="1:33">
      <c r="AA19" s="6" t="s">
        <v>21</v>
      </c>
      <c r="AB19" s="9" t="s">
        <v>22</v>
      </c>
      <c r="AC19" s="10" t="s">
        <v>23</v>
      </c>
      <c r="AD19" s="7" t="s">
        <v>24</v>
      </c>
      <c r="AE19" s="3" t="s">
        <v>26</v>
      </c>
      <c r="AF19" s="3" t="s">
        <v>25</v>
      </c>
      <c r="AG19" s="3" t="s">
        <v>27</v>
      </c>
    </row>
    <row r="20" spans="1:33" ht="15.75" thickBot="1">
      <c r="AA20" s="6"/>
      <c r="AB20" s="11">
        <f>AVERAGE(T27:T70,J27:J70)</f>
        <v>97.731707317073173</v>
      </c>
      <c r="AC20" s="12">
        <f>AVERAGE(K27:K70,S27:S70)</f>
        <v>94.609756097560975</v>
      </c>
      <c r="AD20" s="8">
        <f>AVERAGE(J27:J70)</f>
        <v>98.86363636363636</v>
      </c>
      <c r="AE20" s="5">
        <f>AVERAGE(K27:K70)</f>
        <v>93.409090909090907</v>
      </c>
      <c r="AF20" s="5">
        <f>AVERAGE(T27:T70)</f>
        <v>96.421052631578945</v>
      </c>
      <c r="AG20" s="5">
        <f>AVERAGE(S27:S70)</f>
        <v>96</v>
      </c>
    </row>
    <row r="21" spans="1:33" ht="15.75" thickBot="1"/>
    <row r="22" spans="1:33">
      <c r="AB22" s="9" t="s">
        <v>40</v>
      </c>
      <c r="AC22" s="10" t="s">
        <v>41</v>
      </c>
      <c r="AD22" s="9" t="s">
        <v>46</v>
      </c>
      <c r="AE22" s="10" t="s">
        <v>47</v>
      </c>
      <c r="AF22" s="9" t="s">
        <v>48</v>
      </c>
      <c r="AG22" s="10" t="s">
        <v>49</v>
      </c>
    </row>
    <row r="23" spans="1:33" ht="15.75" thickBot="1">
      <c r="AA23" s="20" t="s">
        <v>39</v>
      </c>
      <c r="AB23" s="21" t="e">
        <f>VLOOKUP($AA$23,#REF!,2,FALSE)</f>
        <v>#REF!</v>
      </c>
      <c r="AC23" s="18" t="e">
        <f>VLOOKUP($AA$23,#REF!,3,FALSE)</f>
        <v>#REF!</v>
      </c>
      <c r="AD23" s="18" t="e">
        <f>VLOOKUP($AA$23,#REF!,10,FALSE)</f>
        <v>#REF!</v>
      </c>
      <c r="AE23" s="19" t="e">
        <f>VLOOKUP($AA$23,#REF!,11,FALSE)</f>
        <v>#REF!</v>
      </c>
      <c r="AF23" s="18" t="e">
        <f>VLOOKUP($AA$23,#REF!,12,FALSE)</f>
        <v>#REF!</v>
      </c>
      <c r="AG23" s="19" t="e">
        <f>VLOOKUP($AA$23,#REF!,13,FALSE)</f>
        <v>#REF!</v>
      </c>
    </row>
    <row r="24" spans="1:33">
      <c r="AB24" s="22"/>
    </row>
    <row r="25" spans="1:33">
      <c r="A25" s="4" t="s">
        <v>16</v>
      </c>
      <c r="H25" s="4" t="s">
        <v>17</v>
      </c>
      <c r="Q25" s="4" t="s">
        <v>18</v>
      </c>
    </row>
    <row r="26" spans="1:33">
      <c r="A26" s="1" t="s">
        <v>2</v>
      </c>
      <c r="B26" s="1" t="s">
        <v>0</v>
      </c>
      <c r="C26" s="1" t="s">
        <v>1</v>
      </c>
      <c r="D26" s="23" t="s">
        <v>5</v>
      </c>
      <c r="E26" s="23"/>
      <c r="F26" s="1" t="s">
        <v>19</v>
      </c>
      <c r="H26" s="1" t="s">
        <v>0</v>
      </c>
      <c r="I26" s="1" t="s">
        <v>1</v>
      </c>
      <c r="J26" s="23" t="s">
        <v>5</v>
      </c>
      <c r="K26" s="23"/>
      <c r="L26" s="1" t="s">
        <v>19</v>
      </c>
      <c r="M26" s="1" t="s">
        <v>38</v>
      </c>
      <c r="N26" s="1" t="s">
        <v>38</v>
      </c>
      <c r="O26" s="1" t="s">
        <v>45</v>
      </c>
      <c r="Q26" s="1" t="s">
        <v>0</v>
      </c>
      <c r="R26" s="1" t="s">
        <v>1</v>
      </c>
      <c r="S26" s="23" t="s">
        <v>5</v>
      </c>
      <c r="T26" s="23"/>
      <c r="U26" s="1" t="s">
        <v>19</v>
      </c>
      <c r="V26" s="1" t="s">
        <v>38</v>
      </c>
      <c r="W26" s="1" t="s">
        <v>38</v>
      </c>
      <c r="X26" s="1" t="s">
        <v>45</v>
      </c>
    </row>
    <row r="27" spans="1:33">
      <c r="A27" s="2">
        <v>40545</v>
      </c>
      <c r="B27" s="3" t="s">
        <v>3</v>
      </c>
      <c r="C27" s="3" t="s">
        <v>15</v>
      </c>
      <c r="D27" s="1">
        <v>100</v>
      </c>
      <c r="E27" s="1">
        <v>85</v>
      </c>
      <c r="F27" s="3">
        <f t="shared" ref="F27:F34" si="0">D27+E27</f>
        <v>185</v>
      </c>
      <c r="H27" s="3"/>
      <c r="I27" s="3"/>
      <c r="J27" s="1"/>
      <c r="K27" s="1"/>
      <c r="L27" s="3">
        <f t="shared" ref="L27:L34" si="1">J27+K27</f>
        <v>0</v>
      </c>
      <c r="M27" s="13"/>
      <c r="N27" s="13"/>
      <c r="O27" s="13"/>
      <c r="Q27" s="3"/>
      <c r="R27" s="3"/>
      <c r="S27" s="1"/>
      <c r="T27" s="1"/>
      <c r="U27" s="3"/>
      <c r="V27" s="13"/>
      <c r="W27" s="13"/>
      <c r="X27" s="13"/>
    </row>
    <row r="28" spans="1:33">
      <c r="A28" s="2">
        <v>40547</v>
      </c>
      <c r="B28" s="3" t="s">
        <v>9</v>
      </c>
      <c r="C28" s="3" t="s">
        <v>3</v>
      </c>
      <c r="D28" s="1">
        <v>84</v>
      </c>
      <c r="E28" s="1">
        <v>81</v>
      </c>
      <c r="F28" s="3">
        <f t="shared" si="0"/>
        <v>165</v>
      </c>
      <c r="H28" s="3"/>
      <c r="I28" s="3"/>
      <c r="J28" s="1"/>
      <c r="K28" s="1"/>
      <c r="L28" s="3">
        <f t="shared" si="1"/>
        <v>0</v>
      </c>
      <c r="M28" s="13"/>
      <c r="N28" s="13"/>
      <c r="O28" s="13"/>
      <c r="Q28" s="3"/>
      <c r="R28" s="3"/>
      <c r="S28" s="1"/>
      <c r="T28" s="1"/>
      <c r="U28" s="3"/>
      <c r="V28" s="13"/>
      <c r="W28" s="13"/>
      <c r="X28" s="13"/>
    </row>
    <row r="29" spans="1:33">
      <c r="A29" s="2">
        <v>40548</v>
      </c>
      <c r="B29" s="3" t="s">
        <v>15</v>
      </c>
      <c r="C29" s="3" t="s">
        <v>3</v>
      </c>
      <c r="D29" s="1">
        <v>100</v>
      </c>
      <c r="E29" s="1">
        <v>103</v>
      </c>
      <c r="F29" s="3">
        <f t="shared" si="0"/>
        <v>203</v>
      </c>
      <c r="H29" s="3"/>
      <c r="I29" s="3"/>
      <c r="J29" s="1"/>
      <c r="K29" s="1"/>
      <c r="L29" s="3">
        <f t="shared" si="1"/>
        <v>0</v>
      </c>
      <c r="M29" s="13"/>
      <c r="N29" s="13"/>
      <c r="O29" s="13"/>
      <c r="Q29" s="3"/>
      <c r="R29" s="3"/>
      <c r="S29" s="1"/>
      <c r="T29" s="1"/>
      <c r="U29" s="3"/>
      <c r="V29" s="13"/>
      <c r="W29" s="13"/>
      <c r="X29" s="13"/>
    </row>
    <row r="30" spans="1:33">
      <c r="A30" s="2">
        <v>40550</v>
      </c>
      <c r="B30" s="3" t="s">
        <v>30</v>
      </c>
      <c r="C30" s="3" t="s">
        <v>3</v>
      </c>
      <c r="D30" s="1">
        <v>98</v>
      </c>
      <c r="E30" s="1">
        <v>108</v>
      </c>
      <c r="F30" s="3">
        <f t="shared" si="0"/>
        <v>206</v>
      </c>
      <c r="H30" s="3"/>
      <c r="I30" s="3"/>
      <c r="J30" s="1"/>
      <c r="K30" s="1"/>
      <c r="L30" s="3">
        <f t="shared" si="1"/>
        <v>0</v>
      </c>
      <c r="M30" s="13"/>
      <c r="N30" s="13"/>
      <c r="O30" s="13"/>
      <c r="Q30" s="3"/>
      <c r="R30" s="3"/>
      <c r="S30" s="1"/>
      <c r="T30" s="1"/>
      <c r="U30" s="3"/>
      <c r="V30" s="13"/>
      <c r="W30" s="13"/>
      <c r="X30" s="13"/>
    </row>
    <row r="31" spans="1:33">
      <c r="A31" s="2">
        <v>40552</v>
      </c>
      <c r="B31" s="3" t="s">
        <v>3</v>
      </c>
      <c r="C31" s="3" t="s">
        <v>12</v>
      </c>
      <c r="D31" s="1">
        <v>100</v>
      </c>
      <c r="E31" s="1">
        <v>107</v>
      </c>
      <c r="F31" s="3">
        <f t="shared" si="0"/>
        <v>207</v>
      </c>
      <c r="H31" s="3"/>
      <c r="I31" s="3"/>
      <c r="J31" s="1"/>
      <c r="K31" s="1"/>
      <c r="L31" s="3">
        <f t="shared" si="1"/>
        <v>0</v>
      </c>
      <c r="M31" s="13"/>
      <c r="N31" s="13"/>
      <c r="O31" s="13"/>
      <c r="Q31" s="3"/>
      <c r="R31" s="3"/>
      <c r="S31" s="1"/>
      <c r="T31" s="1"/>
      <c r="U31" s="3"/>
      <c r="V31" s="13"/>
      <c r="W31" s="13"/>
      <c r="X31" s="13"/>
    </row>
    <row r="32" spans="1:33">
      <c r="A32" s="2">
        <v>40554</v>
      </c>
      <c r="B32" s="3" t="s">
        <v>3</v>
      </c>
      <c r="C32" s="3" t="s">
        <v>44</v>
      </c>
      <c r="D32" s="1">
        <v>86</v>
      </c>
      <c r="E32" s="1">
        <v>100</v>
      </c>
      <c r="F32" s="3">
        <f t="shared" si="0"/>
        <v>186</v>
      </c>
      <c r="H32" s="3"/>
      <c r="I32" s="3"/>
      <c r="J32" s="1"/>
      <c r="K32" s="1"/>
      <c r="L32" s="3">
        <f t="shared" si="1"/>
        <v>0</v>
      </c>
      <c r="M32" s="13"/>
      <c r="N32" s="13"/>
      <c r="O32" s="13"/>
      <c r="Q32" s="3"/>
      <c r="R32" s="3"/>
      <c r="S32" s="1"/>
      <c r="T32" s="1"/>
      <c r="U32" s="3"/>
      <c r="V32" s="13"/>
      <c r="W32" s="13"/>
      <c r="X32" s="13"/>
    </row>
    <row r="33" spans="1:24">
      <c r="A33" s="2">
        <v>40557</v>
      </c>
      <c r="B33" s="3" t="s">
        <v>43</v>
      </c>
      <c r="C33" s="3" t="s">
        <v>3</v>
      </c>
      <c r="D33" s="1">
        <v>115</v>
      </c>
      <c r="E33" s="1">
        <v>111</v>
      </c>
      <c r="F33" s="3">
        <f t="shared" si="0"/>
        <v>226</v>
      </c>
      <c r="H33" s="3"/>
      <c r="I33" s="3"/>
      <c r="J33" s="1"/>
      <c r="K33" s="1"/>
      <c r="L33" s="3">
        <f t="shared" si="1"/>
        <v>0</v>
      </c>
      <c r="M33" s="13"/>
      <c r="N33" s="13"/>
      <c r="O33" s="13"/>
      <c r="Q33" s="3"/>
      <c r="R33" s="3"/>
      <c r="S33" s="1"/>
      <c r="T33" s="1"/>
      <c r="U33" s="3"/>
      <c r="V33" s="13"/>
      <c r="W33" s="13"/>
      <c r="X33" s="13"/>
    </row>
    <row r="34" spans="1:24">
      <c r="A34" s="2">
        <v>40558</v>
      </c>
      <c r="B34" s="3" t="s">
        <v>3</v>
      </c>
      <c r="C34" s="3" t="s">
        <v>42</v>
      </c>
      <c r="D34" s="1">
        <v>96</v>
      </c>
      <c r="E34" s="1">
        <v>89</v>
      </c>
      <c r="F34" s="3">
        <f t="shared" si="0"/>
        <v>185</v>
      </c>
      <c r="H34" s="3"/>
      <c r="I34" s="3"/>
      <c r="J34" s="1"/>
      <c r="K34" s="1"/>
      <c r="L34" s="3">
        <f t="shared" si="1"/>
        <v>0</v>
      </c>
      <c r="M34" s="13"/>
      <c r="N34" s="13"/>
      <c r="O34" s="13"/>
      <c r="Q34" s="3"/>
      <c r="R34" s="3"/>
      <c r="S34" s="1"/>
      <c r="T34" s="1"/>
      <c r="U34" s="3"/>
      <c r="V34" s="13"/>
      <c r="W34" s="13"/>
      <c r="X34" s="13"/>
    </row>
    <row r="35" spans="1:24">
      <c r="A35" s="2">
        <v>40560</v>
      </c>
      <c r="B35" s="3" t="s">
        <v>3</v>
      </c>
      <c r="C35" s="3" t="s">
        <v>30</v>
      </c>
      <c r="D35" s="1">
        <v>113</v>
      </c>
      <c r="E35" s="1">
        <v>102</v>
      </c>
      <c r="F35" s="3">
        <f>D35+E35</f>
        <v>215</v>
      </c>
      <c r="H35" s="3"/>
      <c r="I35" s="3"/>
      <c r="J35" s="1"/>
      <c r="K35" s="1"/>
      <c r="L35" s="3">
        <f>J35+K35</f>
        <v>0</v>
      </c>
      <c r="M35" s="13"/>
      <c r="N35" s="13"/>
      <c r="O35" s="13"/>
      <c r="Q35" s="3"/>
      <c r="R35" s="3"/>
      <c r="S35" s="1"/>
      <c r="T35" s="1"/>
      <c r="U35" s="3">
        <f>S35+T35</f>
        <v>0</v>
      </c>
      <c r="V35" s="13"/>
      <c r="W35" s="13"/>
      <c r="X35" s="13"/>
    </row>
    <row r="36" spans="1:24">
      <c r="A36" s="2">
        <v>40562</v>
      </c>
      <c r="B36" s="3" t="s">
        <v>14</v>
      </c>
      <c r="C36" s="3" t="s">
        <v>3</v>
      </c>
      <c r="D36" s="1">
        <v>90</v>
      </c>
      <c r="E36" s="1">
        <v>94</v>
      </c>
      <c r="F36" s="3">
        <f t="shared" ref="F36:F67" si="2">D36+E36</f>
        <v>184</v>
      </c>
      <c r="H36" s="3"/>
      <c r="I36" s="3"/>
      <c r="J36" s="1"/>
      <c r="K36" s="1"/>
      <c r="L36" s="3">
        <f t="shared" ref="L36:L65" si="3">J36+K36</f>
        <v>0</v>
      </c>
      <c r="M36" s="13"/>
      <c r="N36" s="13"/>
      <c r="O36" s="13"/>
      <c r="Q36" s="3"/>
      <c r="R36" s="3"/>
      <c r="S36" s="1"/>
      <c r="T36" s="1"/>
      <c r="U36" s="3">
        <f t="shared" ref="U36:U66" si="4">S36+T36</f>
        <v>0</v>
      </c>
      <c r="V36" s="13"/>
      <c r="W36" s="13"/>
      <c r="X36" s="13"/>
    </row>
    <row r="37" spans="1:24">
      <c r="A37" s="2">
        <v>40563</v>
      </c>
      <c r="B37" s="3" t="s">
        <v>3</v>
      </c>
      <c r="C37" s="3" t="s">
        <v>37</v>
      </c>
      <c r="D37" s="1">
        <v>108</v>
      </c>
      <c r="E37" s="1">
        <v>93</v>
      </c>
      <c r="F37" s="3">
        <f t="shared" si="2"/>
        <v>201</v>
      </c>
      <c r="H37" s="3"/>
      <c r="I37" s="3"/>
      <c r="J37" s="1"/>
      <c r="K37" s="1"/>
      <c r="L37" s="3">
        <f t="shared" si="3"/>
        <v>0</v>
      </c>
      <c r="M37" s="13"/>
      <c r="N37" s="13"/>
      <c r="O37" s="13"/>
      <c r="Q37" s="3"/>
      <c r="R37" s="3"/>
      <c r="S37" s="1"/>
      <c r="T37" s="1"/>
      <c r="U37" s="3">
        <f t="shared" si="4"/>
        <v>0</v>
      </c>
      <c r="V37" s="13"/>
      <c r="W37" s="13"/>
      <c r="X37" s="13"/>
    </row>
    <row r="38" spans="1:24">
      <c r="A38" s="2">
        <v>40565</v>
      </c>
      <c r="B38" s="3" t="s">
        <v>3</v>
      </c>
      <c r="C38" s="3" t="s">
        <v>34</v>
      </c>
      <c r="D38" s="1">
        <v>97</v>
      </c>
      <c r="E38" s="1">
        <v>92</v>
      </c>
      <c r="F38" s="3">
        <f t="shared" si="2"/>
        <v>189</v>
      </c>
      <c r="H38" s="3"/>
      <c r="I38" s="3"/>
      <c r="J38" s="1"/>
      <c r="K38" s="1"/>
      <c r="L38" s="3">
        <f t="shared" si="3"/>
        <v>0</v>
      </c>
      <c r="M38" s="13"/>
      <c r="N38" s="13"/>
      <c r="O38" s="13"/>
      <c r="Q38" s="3"/>
      <c r="R38" s="3"/>
      <c r="S38" s="1"/>
      <c r="T38" s="1"/>
      <c r="U38" s="3">
        <f t="shared" si="4"/>
        <v>0</v>
      </c>
      <c r="V38" s="13"/>
      <c r="W38" s="13"/>
      <c r="X38" s="13"/>
    </row>
    <row r="39" spans="1:24">
      <c r="A39" s="2">
        <v>40567</v>
      </c>
      <c r="B39" s="3" t="s">
        <v>3</v>
      </c>
      <c r="C39" s="3" t="s">
        <v>14</v>
      </c>
      <c r="D39" s="1">
        <v>81</v>
      </c>
      <c r="E39" s="1">
        <v>96</v>
      </c>
      <c r="F39" s="3">
        <f t="shared" si="2"/>
        <v>177</v>
      </c>
      <c r="H39" s="3"/>
      <c r="I39" s="3"/>
      <c r="J39" s="1"/>
      <c r="K39" s="1"/>
      <c r="L39" s="3">
        <f t="shared" si="3"/>
        <v>0</v>
      </c>
      <c r="M39" s="13"/>
      <c r="N39" s="13"/>
      <c r="O39" s="13"/>
      <c r="Q39" s="3"/>
      <c r="R39" s="3"/>
      <c r="S39" s="1"/>
      <c r="T39" s="1"/>
      <c r="U39" s="3">
        <f t="shared" si="4"/>
        <v>0</v>
      </c>
      <c r="V39" s="13"/>
      <c r="W39" s="13"/>
      <c r="X39" s="13"/>
    </row>
    <row r="40" spans="1:24">
      <c r="A40" s="2">
        <v>40570</v>
      </c>
      <c r="B40" s="3" t="s">
        <v>3</v>
      </c>
      <c r="C40" s="3" t="s">
        <v>36</v>
      </c>
      <c r="D40" s="1">
        <v>78</v>
      </c>
      <c r="E40" s="1">
        <v>88</v>
      </c>
      <c r="F40" s="3">
        <f t="shared" si="2"/>
        <v>166</v>
      </c>
      <c r="H40" s="3"/>
      <c r="I40" s="3"/>
      <c r="J40" s="1"/>
      <c r="K40" s="1"/>
      <c r="L40" s="3">
        <f t="shared" si="3"/>
        <v>0</v>
      </c>
      <c r="M40" s="13"/>
      <c r="N40" s="13"/>
      <c r="O40" s="13"/>
      <c r="Q40" s="3"/>
      <c r="R40" s="3"/>
      <c r="S40" s="1"/>
      <c r="T40" s="1"/>
      <c r="U40" s="3">
        <f t="shared" si="4"/>
        <v>0</v>
      </c>
      <c r="V40" s="13"/>
      <c r="W40" s="13"/>
      <c r="X40" s="13"/>
    </row>
    <row r="41" spans="1:24">
      <c r="A41" s="2">
        <v>40575</v>
      </c>
      <c r="B41" s="3" t="s">
        <v>3</v>
      </c>
      <c r="C41" s="3" t="s">
        <v>35</v>
      </c>
      <c r="D41" s="1">
        <v>99</v>
      </c>
      <c r="E41" s="1">
        <v>86</v>
      </c>
      <c r="F41" s="3">
        <f t="shared" si="2"/>
        <v>185</v>
      </c>
      <c r="H41" s="3"/>
      <c r="I41" s="3"/>
      <c r="J41" s="1"/>
      <c r="K41" s="1"/>
      <c r="L41" s="3">
        <f t="shared" si="3"/>
        <v>0</v>
      </c>
      <c r="M41" s="13"/>
      <c r="N41" s="13"/>
      <c r="O41" s="13"/>
      <c r="Q41" s="3"/>
      <c r="R41" s="3"/>
      <c r="S41" s="1"/>
      <c r="T41" s="1"/>
      <c r="U41" s="3">
        <f t="shared" si="4"/>
        <v>0</v>
      </c>
      <c r="V41" s="13"/>
      <c r="W41" s="13"/>
      <c r="X41" s="13"/>
    </row>
    <row r="42" spans="1:24">
      <c r="A42" s="2">
        <v>40576</v>
      </c>
      <c r="B42" s="3" t="s">
        <v>28</v>
      </c>
      <c r="C42" s="3" t="s">
        <v>3</v>
      </c>
      <c r="D42" s="1">
        <v>109</v>
      </c>
      <c r="E42" s="1">
        <v>90</v>
      </c>
      <c r="F42" s="3">
        <f t="shared" si="2"/>
        <v>199</v>
      </c>
      <c r="H42" s="3"/>
      <c r="I42" s="3"/>
      <c r="J42" s="1"/>
      <c r="K42" s="1"/>
      <c r="L42" s="3">
        <f t="shared" si="3"/>
        <v>0</v>
      </c>
      <c r="M42" s="13"/>
      <c r="N42" s="13"/>
      <c r="O42" s="13"/>
      <c r="Q42" s="3"/>
      <c r="R42" s="3"/>
      <c r="S42" s="1"/>
      <c r="T42" s="1"/>
      <c r="U42" s="3">
        <f t="shared" si="4"/>
        <v>0</v>
      </c>
      <c r="V42" s="13"/>
      <c r="W42" s="13"/>
      <c r="X42" s="13"/>
    </row>
    <row r="43" spans="1:24">
      <c r="A43" s="2">
        <v>40578</v>
      </c>
      <c r="B43" s="3" t="s">
        <v>34</v>
      </c>
      <c r="C43" s="3" t="s">
        <v>3</v>
      </c>
      <c r="D43" s="1">
        <v>100</v>
      </c>
      <c r="E43" s="1">
        <v>87</v>
      </c>
      <c r="F43" s="3">
        <f t="shared" si="2"/>
        <v>187</v>
      </c>
      <c r="H43" s="3"/>
      <c r="I43" s="3"/>
      <c r="J43" s="1"/>
      <c r="K43" s="1"/>
      <c r="L43" s="3">
        <f t="shared" si="3"/>
        <v>0</v>
      </c>
      <c r="M43" s="13"/>
      <c r="N43" s="13"/>
      <c r="O43" s="13"/>
      <c r="Q43" s="3"/>
      <c r="R43" s="3"/>
      <c r="S43" s="1"/>
      <c r="T43" s="1"/>
      <c r="U43" s="3">
        <f t="shared" si="4"/>
        <v>0</v>
      </c>
      <c r="V43" s="13"/>
      <c r="W43" s="13"/>
      <c r="X43" s="13"/>
    </row>
    <row r="44" spans="1:24">
      <c r="A44" s="2">
        <v>40579</v>
      </c>
      <c r="B44" s="3" t="s">
        <v>8</v>
      </c>
      <c r="C44" s="3" t="s">
        <v>3</v>
      </c>
      <c r="D44" s="1">
        <v>105</v>
      </c>
      <c r="E44" s="1">
        <v>111</v>
      </c>
      <c r="F44" s="3">
        <f t="shared" si="2"/>
        <v>216</v>
      </c>
      <c r="H44" s="3" t="s">
        <v>3</v>
      </c>
      <c r="I44" s="3" t="s">
        <v>15</v>
      </c>
      <c r="J44" s="1">
        <v>100</v>
      </c>
      <c r="K44" s="1">
        <v>85</v>
      </c>
      <c r="L44" s="3">
        <f t="shared" si="3"/>
        <v>185</v>
      </c>
      <c r="M44" s="14">
        <f>AVERAGE($J$44:J44)</f>
        <v>100</v>
      </c>
      <c r="N44" s="14">
        <f>AVERAGE($K$44:K44)</f>
        <v>85</v>
      </c>
      <c r="O44" s="14"/>
      <c r="Q44" s="3"/>
      <c r="R44" s="3"/>
      <c r="S44" s="1"/>
      <c r="T44" s="1"/>
      <c r="U44" s="3">
        <f t="shared" si="4"/>
        <v>0</v>
      </c>
      <c r="V44" s="14"/>
      <c r="W44" s="14"/>
      <c r="X44" s="14"/>
    </row>
    <row r="45" spans="1:24">
      <c r="A45" s="2">
        <v>40581</v>
      </c>
      <c r="B45" s="3" t="s">
        <v>3</v>
      </c>
      <c r="C45" s="3" t="s">
        <v>33</v>
      </c>
      <c r="D45" s="1">
        <v>109</v>
      </c>
      <c r="E45" s="1">
        <v>103</v>
      </c>
      <c r="F45" s="3">
        <f t="shared" si="2"/>
        <v>212</v>
      </c>
      <c r="H45" s="3" t="s">
        <v>3</v>
      </c>
      <c r="I45" s="3" t="s">
        <v>12</v>
      </c>
      <c r="J45" s="1">
        <v>100</v>
      </c>
      <c r="K45" s="1">
        <v>107</v>
      </c>
      <c r="L45" s="3">
        <f t="shared" si="3"/>
        <v>207</v>
      </c>
      <c r="M45" s="14">
        <f>AVERAGE($J$44:J45)</f>
        <v>100</v>
      </c>
      <c r="N45" s="14">
        <f>AVERAGE($K$44:K45)</f>
        <v>96</v>
      </c>
      <c r="O45" s="14" t="s">
        <v>45</v>
      </c>
      <c r="Q45" s="3"/>
      <c r="R45" s="3"/>
      <c r="S45" s="1"/>
      <c r="T45" s="1"/>
      <c r="U45" s="3">
        <f t="shared" si="4"/>
        <v>0</v>
      </c>
      <c r="V45" s="14"/>
      <c r="W45" s="14"/>
      <c r="X45" s="14"/>
    </row>
    <row r="46" spans="1:24">
      <c r="A46" s="2">
        <v>40585</v>
      </c>
      <c r="B46" s="3" t="s">
        <v>32</v>
      </c>
      <c r="C46" s="3" t="s">
        <v>3</v>
      </c>
      <c r="D46" s="1">
        <v>96</v>
      </c>
      <c r="E46" s="1">
        <v>102</v>
      </c>
      <c r="F46" s="3">
        <f t="shared" si="2"/>
        <v>198</v>
      </c>
      <c r="H46" s="3" t="s">
        <v>3</v>
      </c>
      <c r="I46" s="3" t="s">
        <v>44</v>
      </c>
      <c r="J46" s="1">
        <v>86</v>
      </c>
      <c r="K46" s="1">
        <v>100</v>
      </c>
      <c r="L46" s="3">
        <f t="shared" si="3"/>
        <v>186</v>
      </c>
      <c r="M46" s="14">
        <f>AVERAGE($J$44:J46)</f>
        <v>95.333333333333329</v>
      </c>
      <c r="N46" s="14">
        <f>AVERAGE($K$44:K46)</f>
        <v>97.333333333333329</v>
      </c>
      <c r="O46" s="14"/>
      <c r="Q46" s="3"/>
      <c r="R46" s="3"/>
      <c r="S46" s="1"/>
      <c r="T46" s="1"/>
      <c r="U46" s="3">
        <f t="shared" si="4"/>
        <v>0</v>
      </c>
      <c r="V46" s="14"/>
      <c r="W46" s="14"/>
      <c r="X46" s="14"/>
    </row>
    <row r="47" spans="1:24">
      <c r="A47" s="2">
        <v>40587</v>
      </c>
      <c r="B47" s="3" t="s">
        <v>31</v>
      </c>
      <c r="C47" s="3" t="s">
        <v>3</v>
      </c>
      <c r="D47" s="1">
        <v>100</v>
      </c>
      <c r="E47" s="1">
        <v>105</v>
      </c>
      <c r="F47" s="3">
        <f t="shared" si="2"/>
        <v>205</v>
      </c>
      <c r="H47" s="3" t="s">
        <v>3</v>
      </c>
      <c r="I47" s="3" t="s">
        <v>42</v>
      </c>
      <c r="J47" s="1">
        <v>96</v>
      </c>
      <c r="K47" s="1">
        <v>89</v>
      </c>
      <c r="L47" s="3">
        <f t="shared" si="3"/>
        <v>185</v>
      </c>
      <c r="M47" s="14">
        <f>AVERAGE($J$44:J47)</f>
        <v>95.5</v>
      </c>
      <c r="N47" s="14">
        <f>AVERAGE($K$44:K47)</f>
        <v>95.25</v>
      </c>
      <c r="O47" s="14"/>
      <c r="Q47" s="3"/>
      <c r="R47" s="3"/>
      <c r="S47" s="1"/>
      <c r="T47" s="1"/>
      <c r="U47" s="3">
        <f t="shared" si="4"/>
        <v>0</v>
      </c>
      <c r="V47" s="14"/>
      <c r="W47" s="14"/>
      <c r="X47" s="14"/>
    </row>
    <row r="48" spans="1:24">
      <c r="A48" s="2">
        <v>40588</v>
      </c>
      <c r="B48" s="3" t="s">
        <v>30</v>
      </c>
      <c r="C48" s="3" t="s">
        <v>3</v>
      </c>
      <c r="D48" s="1">
        <v>81</v>
      </c>
      <c r="E48" s="1">
        <v>95</v>
      </c>
      <c r="F48" s="3">
        <f t="shared" si="2"/>
        <v>176</v>
      </c>
      <c r="H48" s="3" t="s">
        <v>3</v>
      </c>
      <c r="I48" s="3" t="s">
        <v>30</v>
      </c>
      <c r="J48" s="1">
        <v>113</v>
      </c>
      <c r="K48" s="1">
        <v>102</v>
      </c>
      <c r="L48" s="3">
        <f t="shared" si="3"/>
        <v>215</v>
      </c>
      <c r="M48" s="14">
        <f>AVERAGE($J$44:J48)</f>
        <v>99</v>
      </c>
      <c r="N48" s="14">
        <f>AVERAGE($K$44:K48)</f>
        <v>96.6</v>
      </c>
      <c r="O48" s="14"/>
      <c r="Q48" s="3" t="s">
        <v>9</v>
      </c>
      <c r="R48" s="3" t="s">
        <v>3</v>
      </c>
      <c r="S48" s="1">
        <v>84</v>
      </c>
      <c r="T48" s="1">
        <v>81</v>
      </c>
      <c r="U48" s="3">
        <f t="shared" si="4"/>
        <v>165</v>
      </c>
      <c r="V48" s="14">
        <f>AVERAGE($S$48:S48)</f>
        <v>84</v>
      </c>
      <c r="W48" s="14">
        <f>AVERAGE($T$48:T48)</f>
        <v>81</v>
      </c>
      <c r="X48" s="14"/>
    </row>
    <row r="49" spans="1:24">
      <c r="A49" s="2">
        <v>40590</v>
      </c>
      <c r="B49" s="3" t="s">
        <v>3</v>
      </c>
      <c r="C49" s="3" t="s">
        <v>29</v>
      </c>
      <c r="D49" s="1">
        <v>103</v>
      </c>
      <c r="E49" s="1">
        <v>96</v>
      </c>
      <c r="F49" s="3">
        <f t="shared" si="2"/>
        <v>199</v>
      </c>
      <c r="H49" s="3" t="s">
        <v>3</v>
      </c>
      <c r="I49" s="3" t="s">
        <v>37</v>
      </c>
      <c r="J49" s="1">
        <v>108</v>
      </c>
      <c r="K49" s="1">
        <v>93</v>
      </c>
      <c r="L49" s="3">
        <f t="shared" si="3"/>
        <v>201</v>
      </c>
      <c r="M49" s="14">
        <f>AVERAGE($J$44:J49)</f>
        <v>100.5</v>
      </c>
      <c r="N49" s="14">
        <f>AVERAGE($K$44:K49)</f>
        <v>96</v>
      </c>
      <c r="O49" s="14"/>
      <c r="Q49" s="3" t="s">
        <v>15</v>
      </c>
      <c r="R49" s="3" t="s">
        <v>3</v>
      </c>
      <c r="S49" s="1">
        <v>100</v>
      </c>
      <c r="T49" s="1">
        <v>103</v>
      </c>
      <c r="U49" s="3">
        <f t="shared" si="4"/>
        <v>203</v>
      </c>
      <c r="V49" s="14">
        <f>AVERAGE($S$48:S49)</f>
        <v>92</v>
      </c>
      <c r="W49" s="14">
        <f>AVERAGE($T$48:T49)</f>
        <v>92</v>
      </c>
      <c r="X49" s="14"/>
    </row>
    <row r="50" spans="1:24">
      <c r="A50" s="2">
        <v>40597</v>
      </c>
      <c r="B50" s="3" t="s">
        <v>3</v>
      </c>
      <c r="C50" s="3" t="s">
        <v>6</v>
      </c>
      <c r="D50" s="1">
        <v>101</v>
      </c>
      <c r="E50" s="1">
        <v>106</v>
      </c>
      <c r="F50" s="3">
        <f t="shared" si="2"/>
        <v>207</v>
      </c>
      <c r="H50" s="3" t="s">
        <v>3</v>
      </c>
      <c r="I50" s="3" t="s">
        <v>34</v>
      </c>
      <c r="J50" s="1">
        <v>97</v>
      </c>
      <c r="K50" s="1">
        <v>92</v>
      </c>
      <c r="L50" s="3">
        <f t="shared" si="3"/>
        <v>189</v>
      </c>
      <c r="M50" s="14">
        <f>AVERAGE($J$44:J50)</f>
        <v>100</v>
      </c>
      <c r="N50" s="14">
        <f>AVERAGE($K$44:K50)</f>
        <v>95.428571428571431</v>
      </c>
      <c r="O50" s="14"/>
      <c r="Q50" s="3" t="s">
        <v>30</v>
      </c>
      <c r="R50" s="3" t="s">
        <v>3</v>
      </c>
      <c r="S50" s="1">
        <v>98</v>
      </c>
      <c r="T50" s="1">
        <v>108</v>
      </c>
      <c r="U50" s="3">
        <f t="shared" si="4"/>
        <v>206</v>
      </c>
      <c r="V50" s="14">
        <f>AVERAGE($S$48:S50)</f>
        <v>94</v>
      </c>
      <c r="W50" s="14">
        <f>AVERAGE($T$48:T50)</f>
        <v>97.333333333333329</v>
      </c>
      <c r="X50" s="14"/>
    </row>
    <row r="51" spans="1:24">
      <c r="A51" s="2">
        <v>40599</v>
      </c>
      <c r="B51" s="3" t="s">
        <v>3</v>
      </c>
      <c r="C51" s="3" t="s">
        <v>28</v>
      </c>
      <c r="D51" s="1">
        <v>107</v>
      </c>
      <c r="E51" s="1">
        <v>106</v>
      </c>
      <c r="F51" s="3">
        <f t="shared" si="2"/>
        <v>213</v>
      </c>
      <c r="H51" s="3" t="s">
        <v>3</v>
      </c>
      <c r="I51" s="3" t="s">
        <v>14</v>
      </c>
      <c r="J51" s="1">
        <v>81</v>
      </c>
      <c r="K51" s="1">
        <v>96</v>
      </c>
      <c r="L51" s="3">
        <f t="shared" si="3"/>
        <v>177</v>
      </c>
      <c r="M51" s="14">
        <f>AVERAGE($J$44:J51)</f>
        <v>97.625</v>
      </c>
      <c r="N51" s="14">
        <f>AVERAGE($K$44:K51)</f>
        <v>95.5</v>
      </c>
      <c r="O51" s="14"/>
      <c r="Q51" s="3" t="s">
        <v>43</v>
      </c>
      <c r="R51" s="3" t="s">
        <v>3</v>
      </c>
      <c r="S51" s="1">
        <v>115</v>
      </c>
      <c r="T51" s="1">
        <v>111</v>
      </c>
      <c r="U51" s="3">
        <f t="shared" si="4"/>
        <v>226</v>
      </c>
      <c r="V51" s="14">
        <f>AVERAGE($S$48:S51)</f>
        <v>99.25</v>
      </c>
      <c r="W51" s="14">
        <f>AVERAGE($T$48:T51)</f>
        <v>100.75</v>
      </c>
      <c r="X51" s="14"/>
    </row>
    <row r="52" spans="1:24">
      <c r="A52" s="2">
        <v>40601</v>
      </c>
      <c r="B52" s="3" t="s">
        <v>3</v>
      </c>
      <c r="C52" s="3" t="s">
        <v>10</v>
      </c>
      <c r="D52" s="1">
        <v>83</v>
      </c>
      <c r="E52" s="1">
        <v>90</v>
      </c>
      <c r="F52" s="3">
        <f t="shared" si="2"/>
        <v>173</v>
      </c>
      <c r="H52" s="3" t="s">
        <v>3</v>
      </c>
      <c r="I52" s="3" t="s">
        <v>36</v>
      </c>
      <c r="J52" s="1">
        <v>78</v>
      </c>
      <c r="K52" s="1">
        <v>88</v>
      </c>
      <c r="L52" s="3">
        <f t="shared" si="3"/>
        <v>166</v>
      </c>
      <c r="M52" s="14">
        <f>AVERAGE($J$44:J52)</f>
        <v>95.444444444444443</v>
      </c>
      <c r="N52" s="14">
        <f>AVERAGE($K$44:K52)</f>
        <v>94.666666666666671</v>
      </c>
      <c r="O52" s="14"/>
      <c r="Q52" s="3" t="s">
        <v>14</v>
      </c>
      <c r="R52" s="3" t="s">
        <v>3</v>
      </c>
      <c r="S52" s="1">
        <v>90</v>
      </c>
      <c r="T52" s="1">
        <v>94</v>
      </c>
      <c r="U52" s="3">
        <f t="shared" si="4"/>
        <v>184</v>
      </c>
      <c r="V52" s="14">
        <f>AVERAGE($S$48:S52)</f>
        <v>97.4</v>
      </c>
      <c r="W52" s="14">
        <f>AVERAGE($T$48:T52)</f>
        <v>99.4</v>
      </c>
      <c r="X52" s="14" t="s">
        <v>45</v>
      </c>
    </row>
    <row r="53" spans="1:24">
      <c r="A53" s="2">
        <v>40603</v>
      </c>
      <c r="B53" s="3" t="s">
        <v>3</v>
      </c>
      <c r="C53" s="3" t="s">
        <v>15</v>
      </c>
      <c r="D53" s="1">
        <v>87</v>
      </c>
      <c r="E53" s="1">
        <v>103</v>
      </c>
      <c r="F53" s="3">
        <f t="shared" si="2"/>
        <v>190</v>
      </c>
      <c r="H53" s="3" t="s">
        <v>3</v>
      </c>
      <c r="I53" s="3" t="s">
        <v>35</v>
      </c>
      <c r="J53" s="1">
        <v>99</v>
      </c>
      <c r="K53" s="1">
        <v>86</v>
      </c>
      <c r="L53" s="3">
        <f t="shared" si="3"/>
        <v>185</v>
      </c>
      <c r="M53" s="14">
        <f>AVERAGE($J$44:J53)</f>
        <v>95.8</v>
      </c>
      <c r="N53" s="14">
        <f>AVERAGE($K$44:K53)</f>
        <v>93.8</v>
      </c>
      <c r="O53" s="14"/>
      <c r="Q53" s="3" t="s">
        <v>28</v>
      </c>
      <c r="R53" s="3" t="s">
        <v>3</v>
      </c>
      <c r="S53" s="1">
        <v>109</v>
      </c>
      <c r="T53" s="1">
        <v>90</v>
      </c>
      <c r="U53" s="3">
        <f t="shared" si="4"/>
        <v>199</v>
      </c>
      <c r="V53" s="14">
        <f>AVERAGE($S$48:S53)</f>
        <v>99.333333333333329</v>
      </c>
      <c r="W53" s="14">
        <f>AVERAGE($T$48:T53)</f>
        <v>97.833333333333329</v>
      </c>
      <c r="X53" s="14"/>
    </row>
    <row r="54" spans="1:24">
      <c r="A54" s="2">
        <v>40604</v>
      </c>
      <c r="B54" s="3" t="s">
        <v>14</v>
      </c>
      <c r="C54" s="3" t="s">
        <v>3</v>
      </c>
      <c r="D54" s="1">
        <v>102</v>
      </c>
      <c r="E54" s="1">
        <v>107</v>
      </c>
      <c r="F54" s="3">
        <f t="shared" si="2"/>
        <v>209</v>
      </c>
      <c r="H54" s="3" t="s">
        <v>3</v>
      </c>
      <c r="I54" s="3" t="s">
        <v>33</v>
      </c>
      <c r="J54" s="1">
        <v>109</v>
      </c>
      <c r="K54" s="1">
        <v>103</v>
      </c>
      <c r="L54" s="3">
        <f t="shared" si="3"/>
        <v>212</v>
      </c>
      <c r="M54" s="14">
        <f>AVERAGE($J$44:J54)</f>
        <v>97</v>
      </c>
      <c r="N54" s="14">
        <f>AVERAGE($K$44:K54)</f>
        <v>94.63636363636364</v>
      </c>
      <c r="O54" s="14"/>
      <c r="Q54" s="3" t="s">
        <v>34</v>
      </c>
      <c r="R54" s="3" t="s">
        <v>3</v>
      </c>
      <c r="S54" s="1">
        <v>100</v>
      </c>
      <c r="T54" s="1">
        <v>87</v>
      </c>
      <c r="U54" s="3">
        <f t="shared" si="4"/>
        <v>187</v>
      </c>
      <c r="V54" s="14">
        <f>AVERAGE($S$48:S54)</f>
        <v>99.428571428571431</v>
      </c>
      <c r="W54" s="14">
        <f>AVERAGE($T$48:T54)</f>
        <v>96.285714285714292</v>
      </c>
      <c r="X54" s="14"/>
    </row>
    <row r="55" spans="1:24">
      <c r="A55" s="2">
        <v>40607</v>
      </c>
      <c r="B55" s="3" t="s">
        <v>3</v>
      </c>
      <c r="C55" s="3" t="s">
        <v>11</v>
      </c>
      <c r="D55" s="1">
        <v>93</v>
      </c>
      <c r="E55" s="1">
        <v>69</v>
      </c>
      <c r="F55" s="3">
        <f t="shared" si="2"/>
        <v>162</v>
      </c>
      <c r="H55" s="3" t="s">
        <v>3</v>
      </c>
      <c r="I55" s="3" t="s">
        <v>29</v>
      </c>
      <c r="J55" s="1">
        <v>103</v>
      </c>
      <c r="K55" s="1">
        <v>96</v>
      </c>
      <c r="L55" s="3">
        <f t="shared" si="3"/>
        <v>199</v>
      </c>
      <c r="M55" s="14">
        <f>AVERAGE($J$44:J55)</f>
        <v>97.5</v>
      </c>
      <c r="N55" s="14">
        <f>AVERAGE($K$44:K55)</f>
        <v>94.75</v>
      </c>
      <c r="O55" s="14"/>
      <c r="Q55" s="3" t="s">
        <v>8</v>
      </c>
      <c r="R55" s="3" t="s">
        <v>3</v>
      </c>
      <c r="S55" s="1">
        <v>105</v>
      </c>
      <c r="T55" s="1">
        <v>111</v>
      </c>
      <c r="U55" s="3">
        <f t="shared" si="4"/>
        <v>216</v>
      </c>
      <c r="V55" s="14">
        <f>AVERAGE($S$48:S55)</f>
        <v>100.125</v>
      </c>
      <c r="W55" s="14">
        <f>AVERAGE($T$48:T55)</f>
        <v>98.125</v>
      </c>
      <c r="X55" s="14"/>
    </row>
    <row r="56" spans="1:24">
      <c r="A56" s="2">
        <v>40609</v>
      </c>
      <c r="B56" s="3" t="s">
        <v>13</v>
      </c>
      <c r="C56" s="3" t="s">
        <v>3</v>
      </c>
      <c r="D56" s="1">
        <v>85</v>
      </c>
      <c r="E56" s="1">
        <v>89</v>
      </c>
      <c r="F56" s="3">
        <f t="shared" si="2"/>
        <v>174</v>
      </c>
      <c r="H56" s="3" t="s">
        <v>3</v>
      </c>
      <c r="I56" s="3" t="s">
        <v>6</v>
      </c>
      <c r="J56" s="1">
        <v>101</v>
      </c>
      <c r="K56" s="1">
        <v>106</v>
      </c>
      <c r="L56" s="3">
        <f t="shared" si="3"/>
        <v>207</v>
      </c>
      <c r="M56" s="14">
        <f>AVERAGE($J$44:J56)</f>
        <v>97.769230769230774</v>
      </c>
      <c r="N56" s="14">
        <f>AVERAGE($K$44:K56)</f>
        <v>95.615384615384613</v>
      </c>
      <c r="O56" s="14" t="s">
        <v>45</v>
      </c>
      <c r="Q56" s="3" t="s">
        <v>32</v>
      </c>
      <c r="R56" s="3" t="s">
        <v>3</v>
      </c>
      <c r="S56" s="1">
        <v>96</v>
      </c>
      <c r="T56" s="1">
        <v>102</v>
      </c>
      <c r="U56" s="3">
        <f t="shared" si="4"/>
        <v>198</v>
      </c>
      <c r="V56" s="14">
        <f>AVERAGE($S$48:S56)</f>
        <v>99.666666666666671</v>
      </c>
      <c r="W56" s="14">
        <f>AVERAGE($T$48:T56)</f>
        <v>98.555555555555557</v>
      </c>
      <c r="X56" s="14"/>
    </row>
    <row r="57" spans="1:24">
      <c r="A57" s="2">
        <v>40610</v>
      </c>
      <c r="B57" s="3" t="s">
        <v>12</v>
      </c>
      <c r="C57" s="3" t="s">
        <v>3</v>
      </c>
      <c r="D57" s="1">
        <v>96</v>
      </c>
      <c r="E57" s="1">
        <v>105</v>
      </c>
      <c r="F57" s="3">
        <f t="shared" si="2"/>
        <v>201</v>
      </c>
      <c r="H57" s="3" t="s">
        <v>3</v>
      </c>
      <c r="I57" s="3" t="s">
        <v>28</v>
      </c>
      <c r="J57" s="1">
        <v>107</v>
      </c>
      <c r="K57" s="1">
        <v>106</v>
      </c>
      <c r="L57" s="3">
        <f t="shared" si="3"/>
        <v>213</v>
      </c>
      <c r="M57" s="14">
        <f>AVERAGE($J$44:J57)</f>
        <v>98.428571428571431</v>
      </c>
      <c r="N57" s="14">
        <f>AVERAGE($K$44:K57)</f>
        <v>96.357142857142861</v>
      </c>
      <c r="O57" s="14"/>
      <c r="Q57" s="3" t="s">
        <v>31</v>
      </c>
      <c r="R57" s="3" t="s">
        <v>3</v>
      </c>
      <c r="S57" s="1">
        <v>100</v>
      </c>
      <c r="T57" s="1">
        <v>105</v>
      </c>
      <c r="U57" s="3">
        <f t="shared" si="4"/>
        <v>205</v>
      </c>
      <c r="V57" s="14">
        <f>AVERAGE($S$48:S57)</f>
        <v>99.7</v>
      </c>
      <c r="W57" s="14">
        <f>AVERAGE($T$48:T57)</f>
        <v>99.2</v>
      </c>
      <c r="X57" s="14"/>
    </row>
    <row r="58" spans="1:24">
      <c r="A58" s="2">
        <v>40613</v>
      </c>
      <c r="B58" s="3" t="s">
        <v>11</v>
      </c>
      <c r="C58" s="3" t="s">
        <v>3</v>
      </c>
      <c r="D58" s="1">
        <v>97</v>
      </c>
      <c r="E58" s="1">
        <v>92</v>
      </c>
      <c r="F58" s="3">
        <f t="shared" si="2"/>
        <v>189</v>
      </c>
      <c r="H58" s="3" t="s">
        <v>3</v>
      </c>
      <c r="I58" s="3" t="s">
        <v>10</v>
      </c>
      <c r="J58" s="1">
        <v>83</v>
      </c>
      <c r="K58" s="1">
        <v>90</v>
      </c>
      <c r="L58" s="3">
        <f t="shared" si="3"/>
        <v>173</v>
      </c>
      <c r="M58" s="14">
        <f>AVERAGE($J$44:J58)</f>
        <v>97.4</v>
      </c>
      <c r="N58" s="14">
        <f>AVERAGE($K$44:K58)</f>
        <v>95.933333333333337</v>
      </c>
      <c r="O58" s="14"/>
      <c r="Q58" s="3" t="s">
        <v>30</v>
      </c>
      <c r="R58" s="3" t="s">
        <v>3</v>
      </c>
      <c r="S58" s="1">
        <v>81</v>
      </c>
      <c r="T58" s="1">
        <v>95</v>
      </c>
      <c r="U58" s="3">
        <f t="shared" si="4"/>
        <v>176</v>
      </c>
      <c r="V58" s="14">
        <f>AVERAGE($S$48:S58)</f>
        <v>98</v>
      </c>
      <c r="W58" s="14">
        <f>AVERAGE($T$48:T58)</f>
        <v>98.818181818181813</v>
      </c>
      <c r="X58" s="14"/>
    </row>
    <row r="59" spans="1:24">
      <c r="A59" s="2">
        <v>40614</v>
      </c>
      <c r="B59" s="3" t="s">
        <v>10</v>
      </c>
      <c r="C59" s="3" t="s">
        <v>3</v>
      </c>
      <c r="D59" s="1">
        <v>91</v>
      </c>
      <c r="E59" s="1">
        <v>82</v>
      </c>
      <c r="F59" s="3">
        <f t="shared" si="2"/>
        <v>173</v>
      </c>
      <c r="H59" s="3" t="s">
        <v>3</v>
      </c>
      <c r="I59" s="3" t="s">
        <v>15</v>
      </c>
      <c r="J59" s="1">
        <v>87</v>
      </c>
      <c r="K59" s="1">
        <v>103</v>
      </c>
      <c r="L59" s="3">
        <f t="shared" si="3"/>
        <v>190</v>
      </c>
      <c r="M59" s="14">
        <f>AVERAGE($J$44:J59)</f>
        <v>96.75</v>
      </c>
      <c r="N59" s="14">
        <f>AVERAGE($K$44:K59)</f>
        <v>96.375</v>
      </c>
      <c r="O59" s="14"/>
      <c r="Q59" s="3" t="s">
        <v>14</v>
      </c>
      <c r="R59" s="3" t="s">
        <v>3</v>
      </c>
      <c r="S59" s="1">
        <v>102</v>
      </c>
      <c r="T59" s="1">
        <v>107</v>
      </c>
      <c r="U59" s="3">
        <f t="shared" si="4"/>
        <v>209</v>
      </c>
      <c r="V59" s="14">
        <f>AVERAGE($S$48:S59)</f>
        <v>98.333333333333329</v>
      </c>
      <c r="W59" s="14">
        <f>AVERAGE($T$48:T59)</f>
        <v>99.5</v>
      </c>
      <c r="X59" s="14"/>
    </row>
    <row r="60" spans="1:24">
      <c r="A60" s="2">
        <v>40617</v>
      </c>
      <c r="B60" s="3" t="s">
        <v>3</v>
      </c>
      <c r="C60" s="3" t="s">
        <v>9</v>
      </c>
      <c r="D60" s="1">
        <v>104</v>
      </c>
      <c r="E60" s="1">
        <v>101</v>
      </c>
      <c r="F60" s="3">
        <f t="shared" si="2"/>
        <v>205</v>
      </c>
      <c r="H60" s="3" t="s">
        <v>3</v>
      </c>
      <c r="I60" s="3" t="s">
        <v>11</v>
      </c>
      <c r="J60" s="1">
        <v>93</v>
      </c>
      <c r="K60" s="1">
        <v>69</v>
      </c>
      <c r="L60" s="3">
        <f t="shared" si="3"/>
        <v>162</v>
      </c>
      <c r="M60" s="14">
        <f>AVERAGE($J$44:J60)</f>
        <v>96.529411764705884</v>
      </c>
      <c r="N60" s="14">
        <f>AVERAGE($K$44:K60)</f>
        <v>94.764705882352942</v>
      </c>
      <c r="O60" s="14"/>
      <c r="Q60" s="3" t="s">
        <v>13</v>
      </c>
      <c r="R60" s="3" t="s">
        <v>3</v>
      </c>
      <c r="S60" s="1">
        <v>85</v>
      </c>
      <c r="T60" s="1">
        <v>89</v>
      </c>
      <c r="U60" s="3">
        <f t="shared" si="4"/>
        <v>174</v>
      </c>
      <c r="V60" s="14">
        <f>AVERAGE($S$48:S60)</f>
        <v>97.307692307692307</v>
      </c>
      <c r="W60" s="14">
        <f>AVERAGE($T$48:T60)</f>
        <v>98.692307692307693</v>
      </c>
      <c r="X60" s="14"/>
    </row>
    <row r="61" spans="1:24">
      <c r="A61" s="2">
        <v>40619</v>
      </c>
      <c r="B61" s="3" t="s">
        <v>3</v>
      </c>
      <c r="C61" s="3" t="s">
        <v>8</v>
      </c>
      <c r="D61" s="1">
        <v>111</v>
      </c>
      <c r="E61" s="1">
        <v>70</v>
      </c>
      <c r="F61" s="3">
        <f t="shared" si="2"/>
        <v>181</v>
      </c>
      <c r="H61" s="3" t="s">
        <v>3</v>
      </c>
      <c r="I61" s="3" t="s">
        <v>9</v>
      </c>
      <c r="J61" s="1">
        <v>104</v>
      </c>
      <c r="K61" s="1">
        <v>101</v>
      </c>
      <c r="L61" s="3">
        <f t="shared" si="3"/>
        <v>205</v>
      </c>
      <c r="M61" s="14">
        <f>AVERAGE($J$44:J61)</f>
        <v>96.944444444444443</v>
      </c>
      <c r="N61" s="14">
        <f>AVERAGE($K$44:K61)</f>
        <v>95.111111111111114</v>
      </c>
      <c r="O61" s="14"/>
      <c r="Q61" s="3" t="s">
        <v>12</v>
      </c>
      <c r="R61" s="3" t="s">
        <v>3</v>
      </c>
      <c r="S61" s="1">
        <v>96</v>
      </c>
      <c r="T61" s="1">
        <v>105</v>
      </c>
      <c r="U61" s="3">
        <f t="shared" si="4"/>
        <v>201</v>
      </c>
      <c r="V61" s="14">
        <f>AVERAGE($S$48:S61)</f>
        <v>97.214285714285708</v>
      </c>
      <c r="W61" s="14">
        <f>AVERAGE($T$48:T61)</f>
        <v>99.142857142857139</v>
      </c>
      <c r="X61" s="14"/>
    </row>
    <row r="62" spans="1:24">
      <c r="A62" s="2">
        <v>40621</v>
      </c>
      <c r="B62" s="3" t="s">
        <v>3</v>
      </c>
      <c r="C62" s="3" t="s">
        <v>7</v>
      </c>
      <c r="D62" s="1">
        <v>110</v>
      </c>
      <c r="E62" s="1">
        <v>101</v>
      </c>
      <c r="F62" s="3">
        <f t="shared" si="2"/>
        <v>211</v>
      </c>
      <c r="H62" s="3" t="s">
        <v>3</v>
      </c>
      <c r="I62" s="3" t="s">
        <v>8</v>
      </c>
      <c r="J62" s="1">
        <v>111</v>
      </c>
      <c r="K62" s="1">
        <v>70</v>
      </c>
      <c r="L62" s="3">
        <f t="shared" si="3"/>
        <v>181</v>
      </c>
      <c r="M62" s="14">
        <f>AVERAGE($J$44:J62)</f>
        <v>97.684210526315795</v>
      </c>
      <c r="N62" s="14">
        <f>AVERAGE($K$44:K62)</f>
        <v>93.78947368421052</v>
      </c>
      <c r="O62" s="14"/>
      <c r="Q62" s="3" t="s">
        <v>11</v>
      </c>
      <c r="R62" s="3" t="s">
        <v>3</v>
      </c>
      <c r="S62" s="1">
        <v>97</v>
      </c>
      <c r="T62" s="1">
        <v>92</v>
      </c>
      <c r="U62" s="3">
        <f t="shared" si="4"/>
        <v>189</v>
      </c>
      <c r="V62" s="14">
        <f>AVERAGE($S$48:S62)</f>
        <v>97.2</v>
      </c>
      <c r="W62" s="14">
        <f>AVERAGE($T$48:T62)</f>
        <v>98.666666666666671</v>
      </c>
      <c r="X62" s="14"/>
    </row>
    <row r="63" spans="1:24">
      <c r="A63" s="2">
        <v>40622</v>
      </c>
      <c r="B63" s="3" t="s">
        <v>6</v>
      </c>
      <c r="C63" s="3" t="s">
        <v>3</v>
      </c>
      <c r="D63" s="1">
        <v>84</v>
      </c>
      <c r="E63" s="1">
        <v>80</v>
      </c>
      <c r="F63" s="3">
        <f t="shared" si="2"/>
        <v>164</v>
      </c>
      <c r="H63" s="3" t="s">
        <v>3</v>
      </c>
      <c r="I63" s="3" t="s">
        <v>7</v>
      </c>
      <c r="J63" s="1">
        <v>110</v>
      </c>
      <c r="K63" s="1">
        <v>101</v>
      </c>
      <c r="L63" s="3">
        <f t="shared" si="3"/>
        <v>211</v>
      </c>
      <c r="M63" s="14">
        <f>AVERAGE($J$44:J63)</f>
        <v>98.3</v>
      </c>
      <c r="N63" s="14">
        <f>AVERAGE($K$44:K63)</f>
        <v>94.15</v>
      </c>
      <c r="O63" s="14"/>
      <c r="Q63" s="3" t="s">
        <v>10</v>
      </c>
      <c r="R63" s="3" t="s">
        <v>3</v>
      </c>
      <c r="S63" s="1">
        <v>91</v>
      </c>
      <c r="T63" s="1">
        <v>82</v>
      </c>
      <c r="U63" s="3">
        <f t="shared" si="4"/>
        <v>173</v>
      </c>
      <c r="V63" s="14">
        <f>AVERAGE($S$48:S63)</f>
        <v>96.8125</v>
      </c>
      <c r="W63" s="14">
        <f>AVERAGE($T$48:T63)</f>
        <v>97.625</v>
      </c>
      <c r="X63" s="14"/>
    </row>
    <row r="64" spans="1:24">
      <c r="A64" s="2">
        <v>40624</v>
      </c>
      <c r="B64" s="3" t="s">
        <v>3</v>
      </c>
      <c r="C64" s="3" t="s">
        <v>4</v>
      </c>
      <c r="D64" s="1">
        <v>111</v>
      </c>
      <c r="E64" s="1">
        <v>76</v>
      </c>
      <c r="F64" s="3">
        <f t="shared" si="2"/>
        <v>187</v>
      </c>
      <c r="H64" s="3" t="s">
        <v>3</v>
      </c>
      <c r="I64" s="3" t="s">
        <v>4</v>
      </c>
      <c r="J64" s="1">
        <v>111</v>
      </c>
      <c r="K64" s="1">
        <v>76</v>
      </c>
      <c r="L64" s="3">
        <f t="shared" si="3"/>
        <v>187</v>
      </c>
      <c r="M64" s="14">
        <f>AVERAGE($J$44:J64)</f>
        <v>98.904761904761898</v>
      </c>
      <c r="N64" s="14">
        <f>AVERAGE($K$44:K64)</f>
        <v>93.285714285714292</v>
      </c>
      <c r="O64" s="14"/>
      <c r="Q64" s="3" t="s">
        <v>6</v>
      </c>
      <c r="R64" s="3" t="s">
        <v>3</v>
      </c>
      <c r="S64" s="1">
        <v>84</v>
      </c>
      <c r="T64" s="1">
        <v>80</v>
      </c>
      <c r="U64" s="3">
        <f t="shared" si="4"/>
        <v>164</v>
      </c>
      <c r="V64" s="14">
        <f>AVERAGE($S$48:S64)</f>
        <v>96.058823529411768</v>
      </c>
      <c r="W64" s="14">
        <f>AVERAGE($T$48:T64)</f>
        <v>96.588235294117652</v>
      </c>
      <c r="X64" s="14"/>
    </row>
    <row r="65" spans="1:24">
      <c r="A65" s="2">
        <v>40627</v>
      </c>
      <c r="B65" s="3" t="s">
        <v>3</v>
      </c>
      <c r="C65" s="3" t="s">
        <v>35</v>
      </c>
      <c r="D65" s="1">
        <v>98</v>
      </c>
      <c r="E65" s="1">
        <v>96</v>
      </c>
      <c r="F65" s="3">
        <f t="shared" si="2"/>
        <v>194</v>
      </c>
      <c r="H65" s="3" t="s">
        <v>3</v>
      </c>
      <c r="I65" s="3" t="s">
        <v>35</v>
      </c>
      <c r="J65" s="1">
        <v>98</v>
      </c>
      <c r="K65" s="1">
        <v>96</v>
      </c>
      <c r="L65" s="3">
        <f t="shared" si="3"/>
        <v>194</v>
      </c>
      <c r="M65" s="14">
        <f>AVERAGE($J$44:J65)</f>
        <v>98.86363636363636</v>
      </c>
      <c r="N65" s="14">
        <f>AVERAGE($K$44:K65)</f>
        <v>93.409090909090907</v>
      </c>
      <c r="O65" s="14"/>
      <c r="Q65" s="3" t="s">
        <v>50</v>
      </c>
      <c r="R65" s="3" t="s">
        <v>3</v>
      </c>
      <c r="S65" s="1">
        <v>99</v>
      </c>
      <c r="T65" s="1">
        <v>90</v>
      </c>
      <c r="U65" s="3">
        <f t="shared" si="4"/>
        <v>189</v>
      </c>
      <c r="V65" s="14">
        <f>AVERAGE($S$48:S65)</f>
        <v>96.222222222222229</v>
      </c>
      <c r="W65" s="14">
        <f>AVERAGE($T$48:T65)</f>
        <v>96.222222222222229</v>
      </c>
      <c r="X65" s="14"/>
    </row>
    <row r="66" spans="1:24">
      <c r="A66" s="2">
        <v>40629</v>
      </c>
      <c r="B66" s="3" t="s">
        <v>50</v>
      </c>
      <c r="C66" s="3" t="s">
        <v>3</v>
      </c>
      <c r="D66" s="1">
        <v>99</v>
      </c>
      <c r="E66" s="1">
        <v>90</v>
      </c>
      <c r="F66" s="3">
        <f t="shared" si="2"/>
        <v>189</v>
      </c>
      <c r="H66" s="3"/>
      <c r="I66" s="3"/>
      <c r="J66" s="1"/>
      <c r="K66" s="1"/>
      <c r="L66" s="3"/>
      <c r="M66" s="14"/>
      <c r="N66" s="14"/>
      <c r="O66" s="14"/>
      <c r="Q66" s="3" t="s">
        <v>35</v>
      </c>
      <c r="R66" s="3" t="s">
        <v>3</v>
      </c>
      <c r="S66" s="1">
        <v>92</v>
      </c>
      <c r="T66" s="1">
        <v>100</v>
      </c>
      <c r="U66" s="3">
        <f t="shared" si="4"/>
        <v>192</v>
      </c>
      <c r="V66" s="14">
        <f>AVERAGE($S$48:S66)</f>
        <v>96</v>
      </c>
      <c r="W66" s="14">
        <f>AVERAGE($T$48:T66)</f>
        <v>96.421052631578945</v>
      </c>
      <c r="X66" s="14"/>
    </row>
    <row r="67" spans="1:24">
      <c r="A67" s="2">
        <v>40630</v>
      </c>
      <c r="B67" s="3" t="s">
        <v>35</v>
      </c>
      <c r="C67" s="3" t="s">
        <v>3</v>
      </c>
      <c r="D67" s="1">
        <v>92</v>
      </c>
      <c r="E67" s="1">
        <v>100</v>
      </c>
      <c r="F67" s="3">
        <f t="shared" si="2"/>
        <v>192</v>
      </c>
      <c r="H67" s="3"/>
      <c r="I67" s="3"/>
      <c r="J67" s="1"/>
      <c r="K67" s="1"/>
      <c r="L67" s="3"/>
      <c r="M67" s="14"/>
      <c r="N67" s="14"/>
      <c r="O67" s="14"/>
      <c r="Q67" s="3"/>
      <c r="R67" s="3"/>
      <c r="S67" s="1"/>
      <c r="T67" s="1"/>
      <c r="U67" s="3"/>
      <c r="V67" s="14"/>
      <c r="W67" s="14"/>
      <c r="X67" s="14"/>
    </row>
    <row r="68" spans="1:24">
      <c r="A68" s="2"/>
      <c r="B68" s="3"/>
      <c r="C68" s="3"/>
      <c r="D68" s="1"/>
      <c r="E68" s="1"/>
      <c r="F68" s="3"/>
      <c r="H68" s="3"/>
      <c r="I68" s="3"/>
      <c r="J68" s="1"/>
      <c r="K68" s="1"/>
      <c r="L68" s="3"/>
      <c r="M68" s="14"/>
      <c r="N68" s="14"/>
      <c r="O68" s="14"/>
      <c r="Q68" s="3"/>
      <c r="R68" s="3"/>
      <c r="S68" s="1"/>
      <c r="T68" s="1"/>
      <c r="U68" s="3"/>
      <c r="V68" s="14"/>
      <c r="W68" s="14"/>
      <c r="X68" s="14"/>
    </row>
    <row r="69" spans="1:24">
      <c r="A69" s="2"/>
      <c r="B69" s="3"/>
      <c r="C69" s="3"/>
      <c r="D69" s="1"/>
      <c r="E69" s="1"/>
      <c r="F69" s="3"/>
      <c r="H69" s="3"/>
      <c r="I69" s="3"/>
      <c r="J69" s="1"/>
      <c r="K69" s="1"/>
      <c r="L69" s="3"/>
      <c r="M69" s="14"/>
      <c r="N69" s="14"/>
      <c r="O69" s="14"/>
      <c r="Q69" s="3"/>
      <c r="R69" s="3"/>
      <c r="S69" s="1"/>
      <c r="T69" s="1"/>
      <c r="U69" s="3"/>
      <c r="V69" s="14"/>
      <c r="W69" s="14"/>
      <c r="X69" s="14"/>
    </row>
    <row r="70" spans="1:24">
      <c r="A70" s="2"/>
      <c r="B70" s="3"/>
      <c r="C70" s="3"/>
      <c r="D70" s="1"/>
      <c r="E70" s="1"/>
      <c r="F70" s="3"/>
      <c r="H70" s="3"/>
      <c r="I70" s="3"/>
      <c r="J70" s="1"/>
      <c r="K70" s="1"/>
      <c r="L70" s="3"/>
      <c r="M70" s="13"/>
      <c r="N70" s="13"/>
      <c r="O70" s="13"/>
      <c r="Q70" s="3"/>
      <c r="R70" s="3"/>
      <c r="S70" s="1"/>
      <c r="T70" s="1"/>
      <c r="U70" s="3"/>
      <c r="V70" s="13"/>
      <c r="W70" s="13"/>
      <c r="X70" s="13"/>
    </row>
    <row r="71" spans="1:24">
      <c r="A71" t="s">
        <v>20</v>
      </c>
      <c r="F71" s="17">
        <f>AVERAGE(F27:F70)</f>
        <v>192.34146341463415</v>
      </c>
      <c r="J71" s="15">
        <f>AVERAGE(J27:J70)</f>
        <v>98.86363636363636</v>
      </c>
      <c r="K71" s="15">
        <f>AVERAGE(K27:K70)</f>
        <v>93.409090909090907</v>
      </c>
      <c r="S71" s="15">
        <f>AVERAGE(S27:S70)</f>
        <v>96</v>
      </c>
      <c r="T71" s="15">
        <f>AVERAGE(T27:T70)</f>
        <v>96.421052631578945</v>
      </c>
    </row>
    <row r="74" spans="1:24">
      <c r="R74" s="16"/>
    </row>
  </sheetData>
  <autoFilter ref="H26:O64">
    <filterColumn colId="2" showButton="0"/>
  </autoFilter>
  <mergeCells count="3">
    <mergeCell ref="D26:E26"/>
    <mergeCell ref="J26:K26"/>
    <mergeCell ref="S26:T26"/>
  </mergeCells>
  <conditionalFormatting sqref="F64:F69">
    <cfRule type="expression" dxfId="0" priority="1">
      <formula>"IF+$D$64&gt;$E$64"</formula>
    </cfRule>
  </conditionalFormatting>
  <pageMargins left="0.7" right="0.7" top="0.75" bottom="0.75" header="0.3" footer="0.3"/>
  <pageSetup paperSize="9" orientation="portrait" r:id="rId1"/>
  <ignoredErrors>
    <ignoredError sqref="M45:N64 V49:W6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Nadejev</dc:creator>
  <cp:lastModifiedBy>Ivan Nadejev</cp:lastModifiedBy>
  <dcterms:created xsi:type="dcterms:W3CDTF">2011-03-24T08:40:40Z</dcterms:created>
  <dcterms:modified xsi:type="dcterms:W3CDTF">2011-04-12T08:51:40Z</dcterms:modified>
</cp:coreProperties>
</file>