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R" sheetId="4" r:id="rId1"/>
    <sheet name="SAS" sheetId="5" r:id="rId2"/>
    <sheet name="ATL" sheetId="6" r:id="rId3"/>
    <sheet name="UTA" sheetId="7" r:id="rId4"/>
    <sheet name="MIA" sheetId="8" r:id="rId5"/>
    <sheet name="CLE" sheetId="9" r:id="rId6"/>
    <sheet name="SAC" sheetId="10" r:id="rId7"/>
    <sheet name="PHO" sheetId="11" r:id="rId8"/>
    <sheet name="Sheet1" sheetId="1" r:id="rId9"/>
    <sheet name="Sheet2" sheetId="2" r:id="rId10"/>
    <sheet name="Sheet3" sheetId="3" r:id="rId11"/>
  </sheets>
  <externalReferences>
    <externalReference r:id="rId12"/>
  </externalReferences>
  <definedNames>
    <definedName name="_xlnm._FilterDatabase" localSheetId="2" hidden="1">ATL!$H$26:$O$26</definedName>
    <definedName name="_xlnm._FilterDatabase" localSheetId="5" hidden="1">CLE!$H$26:$O$66</definedName>
    <definedName name="_xlnm._FilterDatabase" localSheetId="4" hidden="1">MIA!$Q$26:$X$65</definedName>
    <definedName name="_xlnm._FilterDatabase" localSheetId="7" hidden="1">PHO!$Q$26:$X$65</definedName>
    <definedName name="_xlnm._FilterDatabase" localSheetId="0" hidden="1">POR!$H$26:$O$64</definedName>
    <definedName name="_xlnm._FilterDatabase" localSheetId="6" hidden="1">SAC!$H$26:$O$66</definedName>
    <definedName name="_xlnm._FilterDatabase" localSheetId="1" hidden="1">SAS!$H$26:$O$26</definedName>
    <definedName name="_xlnm._FilterDatabase" localSheetId="3" hidden="1">UTA!$H$26:$O$26</definedName>
  </definedNames>
  <calcPr calcId="124519"/>
</workbook>
</file>

<file path=xl/calcChain.xml><?xml version="1.0" encoding="utf-8"?>
<calcChain xmlns="http://schemas.openxmlformats.org/spreadsheetml/2006/main">
  <c r="AE78" i="11"/>
  <c r="AD78"/>
  <c r="AC78"/>
  <c r="AB78"/>
  <c r="AF78" s="1"/>
  <c r="T75"/>
  <c r="S75"/>
  <c r="K75"/>
  <c r="J75"/>
  <c r="F68"/>
  <c r="F67"/>
  <c r="L66"/>
  <c r="F66"/>
  <c r="U65"/>
  <c r="L65"/>
  <c r="F65"/>
  <c r="U64"/>
  <c r="L64"/>
  <c r="F64"/>
  <c r="U63"/>
  <c r="L63"/>
  <c r="F63"/>
  <c r="U62"/>
  <c r="L62"/>
  <c r="F62"/>
  <c r="U61"/>
  <c r="L61"/>
  <c r="F61"/>
  <c r="U60"/>
  <c r="L60"/>
  <c r="F60"/>
  <c r="U59"/>
  <c r="L59"/>
  <c r="F59"/>
  <c r="U58"/>
  <c r="L58"/>
  <c r="F58"/>
  <c r="U57"/>
  <c r="L57"/>
  <c r="F57"/>
  <c r="U56"/>
  <c r="L56"/>
  <c r="F56"/>
  <c r="U55"/>
  <c r="L55"/>
  <c r="F55"/>
  <c r="U54"/>
  <c r="L54"/>
  <c r="F54"/>
  <c r="U53"/>
  <c r="L53"/>
  <c r="F53"/>
  <c r="U52"/>
  <c r="L52"/>
  <c r="F52"/>
  <c r="U51"/>
  <c r="L51"/>
  <c r="F51"/>
  <c r="U50"/>
  <c r="L50"/>
  <c r="F50"/>
  <c r="U49"/>
  <c r="L49"/>
  <c r="F49"/>
  <c r="U48"/>
  <c r="N48"/>
  <c r="M48"/>
  <c r="L48"/>
  <c r="F48"/>
  <c r="U47"/>
  <c r="N47"/>
  <c r="M47"/>
  <c r="L47"/>
  <c r="F47"/>
  <c r="U46"/>
  <c r="N46"/>
  <c r="M46"/>
  <c r="L46"/>
  <c r="F46"/>
  <c r="W45"/>
  <c r="V45"/>
  <c r="U45"/>
  <c r="N45"/>
  <c r="M45"/>
  <c r="L45"/>
  <c r="F45"/>
  <c r="W44"/>
  <c r="V44"/>
  <c r="U44"/>
  <c r="N44"/>
  <c r="M44"/>
  <c r="L44"/>
  <c r="F44"/>
  <c r="W43"/>
  <c r="V43"/>
  <c r="U43"/>
  <c r="N43"/>
  <c r="M43"/>
  <c r="L43"/>
  <c r="F43"/>
  <c r="W42"/>
  <c r="V42"/>
  <c r="U42"/>
  <c r="N42"/>
  <c r="M42"/>
  <c r="L42"/>
  <c r="F42"/>
  <c r="W41"/>
  <c r="V41"/>
  <c r="U41"/>
  <c r="N41"/>
  <c r="M41"/>
  <c r="L41"/>
  <c r="F41"/>
  <c r="W40"/>
  <c r="V40"/>
  <c r="U40"/>
  <c r="N40"/>
  <c r="M40"/>
  <c r="L40"/>
  <c r="F40"/>
  <c r="W39"/>
  <c r="V39"/>
  <c r="U39"/>
  <c r="N39"/>
  <c r="M39"/>
  <c r="L39"/>
  <c r="F39"/>
  <c r="W38"/>
  <c r="V38"/>
  <c r="U38"/>
  <c r="N38"/>
  <c r="M38"/>
  <c r="L38"/>
  <c r="F38"/>
  <c r="W37"/>
  <c r="V37"/>
  <c r="U37"/>
  <c r="N37"/>
  <c r="M37"/>
  <c r="L37"/>
  <c r="F37"/>
  <c r="W36"/>
  <c r="V36"/>
  <c r="U36"/>
  <c r="N36"/>
  <c r="M36"/>
  <c r="L36"/>
  <c r="F36"/>
  <c r="W35"/>
  <c r="V35"/>
  <c r="U35"/>
  <c r="N35"/>
  <c r="M35"/>
  <c r="L35"/>
  <c r="F35"/>
  <c r="W34"/>
  <c r="V34"/>
  <c r="U34"/>
  <c r="N34"/>
  <c r="M34"/>
  <c r="L34"/>
  <c r="F34"/>
  <c r="W33"/>
  <c r="V33"/>
  <c r="U33"/>
  <c r="N33"/>
  <c r="M33"/>
  <c r="L33"/>
  <c r="F33"/>
  <c r="W32"/>
  <c r="V32"/>
  <c r="U32"/>
  <c r="N32"/>
  <c r="M32"/>
  <c r="L32"/>
  <c r="F32"/>
  <c r="W31"/>
  <c r="V31"/>
  <c r="U31"/>
  <c r="N31"/>
  <c r="M31"/>
  <c r="L31"/>
  <c r="F31"/>
  <c r="W30"/>
  <c r="V30"/>
  <c r="U30"/>
  <c r="N30"/>
  <c r="M30"/>
  <c r="L30"/>
  <c r="F30"/>
  <c r="W29"/>
  <c r="V29"/>
  <c r="U29"/>
  <c r="N29"/>
  <c r="M29"/>
  <c r="L29"/>
  <c r="F29"/>
  <c r="W28"/>
  <c r="V28"/>
  <c r="U28"/>
  <c r="N28"/>
  <c r="M28"/>
  <c r="L28"/>
  <c r="F28"/>
  <c r="W27"/>
  <c r="V27"/>
  <c r="U27"/>
  <c r="N27"/>
  <c r="M27"/>
  <c r="L27"/>
  <c r="F27"/>
  <c r="F75" s="1"/>
  <c r="AG23"/>
  <c r="AF23"/>
  <c r="AE23"/>
  <c r="AD23"/>
  <c r="AC23"/>
  <c r="AB23"/>
  <c r="AG20"/>
  <c r="AF20"/>
  <c r="AE20"/>
  <c r="AD20"/>
  <c r="AC20"/>
  <c r="AB20"/>
  <c r="AE82" i="10"/>
  <c r="AD82"/>
  <c r="AC82"/>
  <c r="AB82"/>
  <c r="AF82" s="1"/>
  <c r="T75"/>
  <c r="S75"/>
  <c r="K75"/>
  <c r="J75"/>
  <c r="F69"/>
  <c r="F68"/>
  <c r="F67"/>
  <c r="L66"/>
  <c r="F66"/>
  <c r="U65"/>
  <c r="L65"/>
  <c r="F65"/>
  <c r="U64"/>
  <c r="L64"/>
  <c r="F64"/>
  <c r="U63"/>
  <c r="L63"/>
  <c r="F63"/>
  <c r="U62"/>
  <c r="L62"/>
  <c r="F62"/>
  <c r="U61"/>
  <c r="L61"/>
  <c r="F61"/>
  <c r="U60"/>
  <c r="L60"/>
  <c r="F60"/>
  <c r="U59"/>
  <c r="L59"/>
  <c r="F59"/>
  <c r="U58"/>
  <c r="L58"/>
  <c r="F58"/>
  <c r="U57"/>
  <c r="L57"/>
  <c r="F57"/>
  <c r="U56"/>
  <c r="L56"/>
  <c r="F56"/>
  <c r="U55"/>
  <c r="L55"/>
  <c r="F55"/>
  <c r="U54"/>
  <c r="L54"/>
  <c r="F54"/>
  <c r="U53"/>
  <c r="L53"/>
  <c r="F53"/>
  <c r="W52"/>
  <c r="V52"/>
  <c r="U52"/>
  <c r="L52"/>
  <c r="F52"/>
  <c r="W51"/>
  <c r="V51"/>
  <c r="U51"/>
  <c r="L51"/>
  <c r="F51"/>
  <c r="W50"/>
  <c r="V50"/>
  <c r="U50"/>
  <c r="L50"/>
  <c r="F50"/>
  <c r="W49"/>
  <c r="V49"/>
  <c r="U49"/>
  <c r="L49"/>
  <c r="F49"/>
  <c r="W48"/>
  <c r="V48"/>
  <c r="U48"/>
  <c r="L48"/>
  <c r="F48"/>
  <c r="W47"/>
  <c r="V47"/>
  <c r="U47"/>
  <c r="L47"/>
  <c r="F47"/>
  <c r="W46"/>
  <c r="V46"/>
  <c r="U46"/>
  <c r="L46"/>
  <c r="F46"/>
  <c r="W45"/>
  <c r="V45"/>
  <c r="U45"/>
  <c r="L45"/>
  <c r="F45"/>
  <c r="W44"/>
  <c r="V44"/>
  <c r="U44"/>
  <c r="L44"/>
  <c r="F44"/>
  <c r="W43"/>
  <c r="V43"/>
  <c r="U43"/>
  <c r="N43"/>
  <c r="M43"/>
  <c r="L43"/>
  <c r="F43"/>
  <c r="W42"/>
  <c r="V42"/>
  <c r="U42"/>
  <c r="N42"/>
  <c r="M42"/>
  <c r="L42"/>
  <c r="F42"/>
  <c r="W41"/>
  <c r="V41"/>
  <c r="U41"/>
  <c r="N41"/>
  <c r="M41"/>
  <c r="L41"/>
  <c r="F41"/>
  <c r="W40"/>
  <c r="V40"/>
  <c r="U40"/>
  <c r="N40"/>
  <c r="M40"/>
  <c r="L40"/>
  <c r="F40"/>
  <c r="W39"/>
  <c r="V39"/>
  <c r="U39"/>
  <c r="N39"/>
  <c r="M39"/>
  <c r="L39"/>
  <c r="F39"/>
  <c r="W38"/>
  <c r="V38"/>
  <c r="U38"/>
  <c r="N38"/>
  <c r="M38"/>
  <c r="L38"/>
  <c r="F38"/>
  <c r="W37"/>
  <c r="V37"/>
  <c r="U37"/>
  <c r="N37"/>
  <c r="M37"/>
  <c r="L37"/>
  <c r="F37"/>
  <c r="W36"/>
  <c r="V36"/>
  <c r="U36"/>
  <c r="N36"/>
  <c r="M36"/>
  <c r="L36"/>
  <c r="F36"/>
  <c r="W35"/>
  <c r="V35"/>
  <c r="U35"/>
  <c r="N35"/>
  <c r="M35"/>
  <c r="L35"/>
  <c r="F35"/>
  <c r="W34"/>
  <c r="V34"/>
  <c r="U34"/>
  <c r="N34"/>
  <c r="M34"/>
  <c r="L34"/>
  <c r="F34"/>
  <c r="W33"/>
  <c r="V33"/>
  <c r="U33"/>
  <c r="N33"/>
  <c r="M33"/>
  <c r="L33"/>
  <c r="F33"/>
  <c r="W32"/>
  <c r="V32"/>
  <c r="U32"/>
  <c r="N32"/>
  <c r="M32"/>
  <c r="L32"/>
  <c r="F32"/>
  <c r="W31"/>
  <c r="V31"/>
  <c r="U31"/>
  <c r="N31"/>
  <c r="M31"/>
  <c r="L31"/>
  <c r="F31"/>
  <c r="W30"/>
  <c r="V30"/>
  <c r="U30"/>
  <c r="N30"/>
  <c r="M30"/>
  <c r="L30"/>
  <c r="F30"/>
  <c r="W29"/>
  <c r="V29"/>
  <c r="U29"/>
  <c r="N29"/>
  <c r="M29"/>
  <c r="L29"/>
  <c r="F29"/>
  <c r="W28"/>
  <c r="V28"/>
  <c r="U28"/>
  <c r="N28"/>
  <c r="M28"/>
  <c r="L28"/>
  <c r="F28"/>
  <c r="W27"/>
  <c r="V27"/>
  <c r="U27"/>
  <c r="N27"/>
  <c r="M27"/>
  <c r="L27"/>
  <c r="F27"/>
  <c r="F75" s="1"/>
  <c r="AG23"/>
  <c r="AF23"/>
  <c r="AE23"/>
  <c r="AD23"/>
  <c r="AC23"/>
  <c r="AB23"/>
  <c r="AG20"/>
  <c r="AF20"/>
  <c r="AE20"/>
  <c r="AD20"/>
  <c r="AC20"/>
  <c r="AB20"/>
  <c r="AE77" i="9"/>
  <c r="AD77"/>
  <c r="AC77"/>
  <c r="AB77"/>
  <c r="AF77" s="1"/>
  <c r="T75"/>
  <c r="S75"/>
  <c r="K75"/>
  <c r="J75"/>
  <c r="F68"/>
  <c r="L66"/>
  <c r="F66"/>
  <c r="U65"/>
  <c r="L65"/>
  <c r="F65"/>
  <c r="U64"/>
  <c r="L64"/>
  <c r="F64"/>
  <c r="U63"/>
  <c r="L63"/>
  <c r="F63"/>
  <c r="U62"/>
  <c r="L62"/>
  <c r="F62"/>
  <c r="U61"/>
  <c r="L61"/>
  <c r="F61"/>
  <c r="U60"/>
  <c r="L60"/>
  <c r="F60"/>
  <c r="U59"/>
  <c r="L59"/>
  <c r="F59"/>
  <c r="U58"/>
  <c r="L58"/>
  <c r="F58"/>
  <c r="U57"/>
  <c r="L57"/>
  <c r="F57"/>
  <c r="U56"/>
  <c r="L56"/>
  <c r="F56"/>
  <c r="U55"/>
  <c r="L55"/>
  <c r="F55"/>
  <c r="U54"/>
  <c r="L54"/>
  <c r="F54"/>
  <c r="U53"/>
  <c r="L53"/>
  <c r="F53"/>
  <c r="U52"/>
  <c r="L52"/>
  <c r="F52"/>
  <c r="U51"/>
  <c r="L51"/>
  <c r="F51"/>
  <c r="U50"/>
  <c r="L50"/>
  <c r="F50"/>
  <c r="U49"/>
  <c r="L49"/>
  <c r="F49"/>
  <c r="U48"/>
  <c r="N48"/>
  <c r="M48"/>
  <c r="L48"/>
  <c r="F48"/>
  <c r="U47"/>
  <c r="N47"/>
  <c r="M47"/>
  <c r="L47"/>
  <c r="F47"/>
  <c r="U46"/>
  <c r="N46"/>
  <c r="M46"/>
  <c r="L46"/>
  <c r="F46"/>
  <c r="U45"/>
  <c r="N45"/>
  <c r="M45"/>
  <c r="L45"/>
  <c r="F45"/>
  <c r="W44"/>
  <c r="V44"/>
  <c r="U44"/>
  <c r="N44"/>
  <c r="M44"/>
  <c r="L44"/>
  <c r="F44"/>
  <c r="W43"/>
  <c r="V43"/>
  <c r="U43"/>
  <c r="N43"/>
  <c r="M43"/>
  <c r="L43"/>
  <c r="F43"/>
  <c r="W42"/>
  <c r="V42"/>
  <c r="U42"/>
  <c r="N42"/>
  <c r="M42"/>
  <c r="L42"/>
  <c r="F42"/>
  <c r="W41"/>
  <c r="V41"/>
  <c r="U41"/>
  <c r="N41"/>
  <c r="M41"/>
  <c r="L41"/>
  <c r="F41"/>
  <c r="W40"/>
  <c r="V40"/>
  <c r="U40"/>
  <c r="N40"/>
  <c r="M40"/>
  <c r="L40"/>
  <c r="F40"/>
  <c r="W39"/>
  <c r="V39"/>
  <c r="U39"/>
  <c r="N39"/>
  <c r="M39"/>
  <c r="L39"/>
  <c r="F39"/>
  <c r="W38"/>
  <c r="V38"/>
  <c r="U38"/>
  <c r="N38"/>
  <c r="M38"/>
  <c r="L38"/>
  <c r="F38"/>
  <c r="W37"/>
  <c r="V37"/>
  <c r="U37"/>
  <c r="N37"/>
  <c r="M37"/>
  <c r="L37"/>
  <c r="F37"/>
  <c r="W36"/>
  <c r="V36"/>
  <c r="U36"/>
  <c r="N36"/>
  <c r="M36"/>
  <c r="L36"/>
  <c r="F36"/>
  <c r="W35"/>
  <c r="V35"/>
  <c r="U35"/>
  <c r="N35"/>
  <c r="M35"/>
  <c r="L35"/>
  <c r="F35"/>
  <c r="W34"/>
  <c r="V34"/>
  <c r="U34"/>
  <c r="N34"/>
  <c r="M34"/>
  <c r="L34"/>
  <c r="F34"/>
  <c r="W33"/>
  <c r="V33"/>
  <c r="U33"/>
  <c r="N33"/>
  <c r="M33"/>
  <c r="L33"/>
  <c r="F33"/>
  <c r="W32"/>
  <c r="V32"/>
  <c r="U32"/>
  <c r="N32"/>
  <c r="M32"/>
  <c r="L32"/>
  <c r="F32"/>
  <c r="W31"/>
  <c r="V31"/>
  <c r="U31"/>
  <c r="N31"/>
  <c r="M31"/>
  <c r="L31"/>
  <c r="F31"/>
  <c r="W30"/>
  <c r="V30"/>
  <c r="U30"/>
  <c r="N30"/>
  <c r="M30"/>
  <c r="L30"/>
  <c r="F30"/>
  <c r="W29"/>
  <c r="V29"/>
  <c r="U29"/>
  <c r="N29"/>
  <c r="M29"/>
  <c r="L29"/>
  <c r="F29"/>
  <c r="W28"/>
  <c r="V28"/>
  <c r="U28"/>
  <c r="N28"/>
  <c r="M28"/>
  <c r="L28"/>
  <c r="F28"/>
  <c r="W27"/>
  <c r="V27"/>
  <c r="U27"/>
  <c r="N27"/>
  <c r="M27"/>
  <c r="L27"/>
  <c r="F27"/>
  <c r="F75" s="1"/>
  <c r="AG23"/>
  <c r="AF23"/>
  <c r="AE23"/>
  <c r="AD23"/>
  <c r="AC23"/>
  <c r="AB23"/>
  <c r="AG20"/>
  <c r="AF20"/>
  <c r="AE20"/>
  <c r="AD20"/>
  <c r="AC20"/>
  <c r="AB20"/>
  <c r="AE78" i="8"/>
  <c r="AD78"/>
  <c r="AC78"/>
  <c r="AB78"/>
  <c r="AF78" s="1"/>
  <c r="T75"/>
  <c r="S75"/>
  <c r="K75"/>
  <c r="J75"/>
  <c r="F68"/>
  <c r="F67"/>
  <c r="L66"/>
  <c r="F66"/>
  <c r="U65"/>
  <c r="L65"/>
  <c r="F65"/>
  <c r="U64"/>
  <c r="L64"/>
  <c r="F64"/>
  <c r="U63"/>
  <c r="L63"/>
  <c r="F63"/>
  <c r="U62"/>
  <c r="L62"/>
  <c r="F62"/>
  <c r="U61"/>
  <c r="L61"/>
  <c r="F61"/>
  <c r="U60"/>
  <c r="L60"/>
  <c r="F60"/>
  <c r="U59"/>
  <c r="L59"/>
  <c r="F59"/>
  <c r="U58"/>
  <c r="L58"/>
  <c r="F58"/>
  <c r="U57"/>
  <c r="L57"/>
  <c r="F57"/>
  <c r="U56"/>
  <c r="L56"/>
  <c r="F56"/>
  <c r="U55"/>
  <c r="L55"/>
  <c r="F55"/>
  <c r="U54"/>
  <c r="L54"/>
  <c r="F54"/>
  <c r="U53"/>
  <c r="L53"/>
  <c r="F53"/>
  <c r="U52"/>
  <c r="L52"/>
  <c r="F52"/>
  <c r="U51"/>
  <c r="L51"/>
  <c r="F51"/>
  <c r="U50"/>
  <c r="L50"/>
  <c r="F50"/>
  <c r="U49"/>
  <c r="L49"/>
  <c r="F49"/>
  <c r="U48"/>
  <c r="L48"/>
  <c r="F48"/>
  <c r="W47"/>
  <c r="V47"/>
  <c r="U47"/>
  <c r="N47"/>
  <c r="M47"/>
  <c r="L47"/>
  <c r="F47"/>
  <c r="W46"/>
  <c r="V46"/>
  <c r="U46"/>
  <c r="N46"/>
  <c r="M46"/>
  <c r="L46"/>
  <c r="F46"/>
  <c r="W45"/>
  <c r="V45"/>
  <c r="U45"/>
  <c r="N45"/>
  <c r="M45"/>
  <c r="L45"/>
  <c r="F45"/>
  <c r="W44"/>
  <c r="V44"/>
  <c r="U44"/>
  <c r="N44"/>
  <c r="M44"/>
  <c r="L44"/>
  <c r="F44"/>
  <c r="W43"/>
  <c r="V43"/>
  <c r="U43"/>
  <c r="N43"/>
  <c r="M43"/>
  <c r="L43"/>
  <c r="F43"/>
  <c r="W42"/>
  <c r="V42"/>
  <c r="U42"/>
  <c r="N42"/>
  <c r="M42"/>
  <c r="L42"/>
  <c r="F42"/>
  <c r="W41"/>
  <c r="V41"/>
  <c r="U41"/>
  <c r="N41"/>
  <c r="M41"/>
  <c r="L41"/>
  <c r="F41"/>
  <c r="W40"/>
  <c r="V40"/>
  <c r="U40"/>
  <c r="N40"/>
  <c r="M40"/>
  <c r="L40"/>
  <c r="F40"/>
  <c r="W39"/>
  <c r="V39"/>
  <c r="U39"/>
  <c r="N39"/>
  <c r="M39"/>
  <c r="L39"/>
  <c r="F39"/>
  <c r="W38"/>
  <c r="V38"/>
  <c r="U38"/>
  <c r="N38"/>
  <c r="M38"/>
  <c r="L38"/>
  <c r="F38"/>
  <c r="W37"/>
  <c r="V37"/>
  <c r="U37"/>
  <c r="N37"/>
  <c r="M37"/>
  <c r="L37"/>
  <c r="F37"/>
  <c r="W36"/>
  <c r="V36"/>
  <c r="U36"/>
  <c r="N36"/>
  <c r="M36"/>
  <c r="L36"/>
  <c r="F36"/>
  <c r="W35"/>
  <c r="V35"/>
  <c r="U35"/>
  <c r="N35"/>
  <c r="M35"/>
  <c r="L35"/>
  <c r="F35"/>
  <c r="W34"/>
  <c r="V34"/>
  <c r="U34"/>
  <c r="N34"/>
  <c r="M34"/>
  <c r="L34"/>
  <c r="F34"/>
  <c r="W33"/>
  <c r="V33"/>
  <c r="U33"/>
  <c r="N33"/>
  <c r="M33"/>
  <c r="L33"/>
  <c r="F33"/>
  <c r="W32"/>
  <c r="V32"/>
  <c r="U32"/>
  <c r="N32"/>
  <c r="M32"/>
  <c r="L32"/>
  <c r="F32"/>
  <c r="W31"/>
  <c r="V31"/>
  <c r="U31"/>
  <c r="N31"/>
  <c r="M31"/>
  <c r="L31"/>
  <c r="F31"/>
  <c r="W30"/>
  <c r="V30"/>
  <c r="U30"/>
  <c r="N30"/>
  <c r="M30"/>
  <c r="L30"/>
  <c r="F30"/>
  <c r="W29"/>
  <c r="V29"/>
  <c r="U29"/>
  <c r="N29"/>
  <c r="M29"/>
  <c r="L29"/>
  <c r="F29"/>
  <c r="W28"/>
  <c r="V28"/>
  <c r="U28"/>
  <c r="N28"/>
  <c r="M28"/>
  <c r="L28"/>
  <c r="F28"/>
  <c r="W27"/>
  <c r="V27"/>
  <c r="U27"/>
  <c r="N27"/>
  <c r="M27"/>
  <c r="L27"/>
  <c r="F27"/>
  <c r="F75" s="1"/>
  <c r="AG23"/>
  <c r="AF23"/>
  <c r="AE23"/>
  <c r="AD23"/>
  <c r="AC23"/>
  <c r="AB23"/>
  <c r="AG20"/>
  <c r="AF20"/>
  <c r="AE20"/>
  <c r="AD20"/>
  <c r="AC20"/>
  <c r="AB20"/>
  <c r="T75" i="7"/>
  <c r="S75"/>
  <c r="K75"/>
  <c r="J75"/>
  <c r="F68"/>
  <c r="F67"/>
  <c r="L66"/>
  <c r="F66"/>
  <c r="U65"/>
  <c r="L65"/>
  <c r="F65"/>
  <c r="U64"/>
  <c r="L64"/>
  <c r="F64"/>
  <c r="U63"/>
  <c r="L63"/>
  <c r="F63"/>
  <c r="U62"/>
  <c r="L62"/>
  <c r="F62"/>
  <c r="U61"/>
  <c r="L61"/>
  <c r="F61"/>
  <c r="U60"/>
  <c r="L60"/>
  <c r="F60"/>
  <c r="U59"/>
  <c r="L59"/>
  <c r="F59"/>
  <c r="U58"/>
  <c r="L58"/>
  <c r="F58"/>
  <c r="U57"/>
  <c r="L57"/>
  <c r="F57"/>
  <c r="U56"/>
  <c r="L56"/>
  <c r="F56"/>
  <c r="U55"/>
  <c r="L55"/>
  <c r="F55"/>
  <c r="U54"/>
  <c r="L54"/>
  <c r="F54"/>
  <c r="U53"/>
  <c r="L53"/>
  <c r="F53"/>
  <c r="U52"/>
  <c r="L52"/>
  <c r="F52"/>
  <c r="U51"/>
  <c r="L51"/>
  <c r="F51"/>
  <c r="U50"/>
  <c r="L50"/>
  <c r="F50"/>
  <c r="U49"/>
  <c r="L49"/>
  <c r="F49"/>
  <c r="U48"/>
  <c r="L48"/>
  <c r="F48"/>
  <c r="W47"/>
  <c r="V47"/>
  <c r="U47"/>
  <c r="N47"/>
  <c r="M47"/>
  <c r="L47"/>
  <c r="F47"/>
  <c r="W46"/>
  <c r="V46"/>
  <c r="U46"/>
  <c r="N46"/>
  <c r="M46"/>
  <c r="L46"/>
  <c r="F46"/>
  <c r="W45"/>
  <c r="V45"/>
  <c r="U45"/>
  <c r="N45"/>
  <c r="M45"/>
  <c r="L45"/>
  <c r="F45"/>
  <c r="W44"/>
  <c r="V44"/>
  <c r="U44"/>
  <c r="N44"/>
  <c r="M44"/>
  <c r="L44"/>
  <c r="F44"/>
  <c r="W43"/>
  <c r="V43"/>
  <c r="U43"/>
  <c r="N43"/>
  <c r="M43"/>
  <c r="L43"/>
  <c r="F43"/>
  <c r="W42"/>
  <c r="V42"/>
  <c r="U42"/>
  <c r="N42"/>
  <c r="M42"/>
  <c r="L42"/>
  <c r="F42"/>
  <c r="W41"/>
  <c r="V41"/>
  <c r="U41"/>
  <c r="N41"/>
  <c r="M41"/>
  <c r="L41"/>
  <c r="F41"/>
  <c r="W40"/>
  <c r="V40"/>
  <c r="U40"/>
  <c r="N40"/>
  <c r="M40"/>
  <c r="L40"/>
  <c r="F40"/>
  <c r="W39"/>
  <c r="V39"/>
  <c r="U39"/>
  <c r="N39"/>
  <c r="M39"/>
  <c r="L39"/>
  <c r="F39"/>
  <c r="W38"/>
  <c r="V38"/>
  <c r="U38"/>
  <c r="N38"/>
  <c r="M38"/>
  <c r="L38"/>
  <c r="F38"/>
  <c r="W37"/>
  <c r="V37"/>
  <c r="U37"/>
  <c r="N37"/>
  <c r="M37"/>
  <c r="L37"/>
  <c r="F37"/>
  <c r="W36"/>
  <c r="V36"/>
  <c r="U36"/>
  <c r="N36"/>
  <c r="M36"/>
  <c r="L36"/>
  <c r="F36"/>
  <c r="W35"/>
  <c r="V35"/>
  <c r="U35"/>
  <c r="N35"/>
  <c r="M35"/>
  <c r="L35"/>
  <c r="F35"/>
  <c r="W34"/>
  <c r="V34"/>
  <c r="U34"/>
  <c r="N34"/>
  <c r="M34"/>
  <c r="L34"/>
  <c r="F34"/>
  <c r="W33"/>
  <c r="V33"/>
  <c r="U33"/>
  <c r="N33"/>
  <c r="M33"/>
  <c r="L33"/>
  <c r="F33"/>
  <c r="W32"/>
  <c r="V32"/>
  <c r="U32"/>
  <c r="N32"/>
  <c r="M32"/>
  <c r="L32"/>
  <c r="F32"/>
  <c r="W31"/>
  <c r="V31"/>
  <c r="U31"/>
  <c r="N31"/>
  <c r="M31"/>
  <c r="L31"/>
  <c r="F31"/>
  <c r="W30"/>
  <c r="V30"/>
  <c r="U30"/>
  <c r="N30"/>
  <c r="M30"/>
  <c r="L30"/>
  <c r="F30"/>
  <c r="W29"/>
  <c r="V29"/>
  <c r="U29"/>
  <c r="N29"/>
  <c r="M29"/>
  <c r="L29"/>
  <c r="F29"/>
  <c r="W28"/>
  <c r="V28"/>
  <c r="U28"/>
  <c r="N28"/>
  <c r="M28"/>
  <c r="L28"/>
  <c r="F28"/>
  <c r="W27"/>
  <c r="V27"/>
  <c r="U27"/>
  <c r="N27"/>
  <c r="M27"/>
  <c r="L27"/>
  <c r="F27"/>
  <c r="F75" s="1"/>
  <c r="AG23"/>
  <c r="AF23"/>
  <c r="AE23"/>
  <c r="AD23"/>
  <c r="AC23"/>
  <c r="AB23"/>
  <c r="AG20"/>
  <c r="AF20"/>
  <c r="AE20"/>
  <c r="AD20"/>
  <c r="AC20"/>
  <c r="AB20"/>
  <c r="T72" i="6"/>
  <c r="S72"/>
  <c r="K72"/>
  <c r="J72"/>
  <c r="W66"/>
  <c r="V66"/>
  <c r="U66"/>
  <c r="N66"/>
  <c r="M66"/>
  <c r="L66"/>
  <c r="W65"/>
  <c r="V65"/>
  <c r="U65"/>
  <c r="N65"/>
  <c r="M65"/>
  <c r="L65"/>
  <c r="F65"/>
  <c r="W64"/>
  <c r="V64"/>
  <c r="U64"/>
  <c r="N64"/>
  <c r="M64"/>
  <c r="L64"/>
  <c r="F64"/>
  <c r="W63"/>
  <c r="V63"/>
  <c r="U63"/>
  <c r="N63"/>
  <c r="M63"/>
  <c r="L63"/>
  <c r="F63"/>
  <c r="W62"/>
  <c r="V62"/>
  <c r="U62"/>
  <c r="N62"/>
  <c r="M62"/>
  <c r="L62"/>
  <c r="F62"/>
  <c r="W61"/>
  <c r="V61"/>
  <c r="U61"/>
  <c r="N61"/>
  <c r="M61"/>
  <c r="L61"/>
  <c r="F61"/>
  <c r="W60"/>
  <c r="V60"/>
  <c r="U60"/>
  <c r="N60"/>
  <c r="M60"/>
  <c r="L60"/>
  <c r="F60"/>
  <c r="W59"/>
  <c r="V59"/>
  <c r="U59"/>
  <c r="N59"/>
  <c r="M59"/>
  <c r="L59"/>
  <c r="F59"/>
  <c r="W58"/>
  <c r="V58"/>
  <c r="U58"/>
  <c r="N58"/>
  <c r="M58"/>
  <c r="L58"/>
  <c r="F58"/>
  <c r="W57"/>
  <c r="V57"/>
  <c r="U57"/>
  <c r="N57"/>
  <c r="M57"/>
  <c r="L57"/>
  <c r="F57"/>
  <c r="W56"/>
  <c r="V56"/>
  <c r="U56"/>
  <c r="N56"/>
  <c r="M56"/>
  <c r="L56"/>
  <c r="F56"/>
  <c r="W55"/>
  <c r="V55"/>
  <c r="U55"/>
  <c r="N55"/>
  <c r="M55"/>
  <c r="L55"/>
  <c r="F55"/>
  <c r="W54"/>
  <c r="V54"/>
  <c r="U54"/>
  <c r="N54"/>
  <c r="M54"/>
  <c r="L54"/>
  <c r="F54"/>
  <c r="W53"/>
  <c r="V53"/>
  <c r="U53"/>
  <c r="N53"/>
  <c r="M53"/>
  <c r="L53"/>
  <c r="F53"/>
  <c r="W52"/>
  <c r="V52"/>
  <c r="U52"/>
  <c r="N52"/>
  <c r="M52"/>
  <c r="L52"/>
  <c r="F52"/>
  <c r="W51"/>
  <c r="V51"/>
  <c r="U51"/>
  <c r="N51"/>
  <c r="M51"/>
  <c r="L51"/>
  <c r="F51"/>
  <c r="W50"/>
  <c r="V50"/>
  <c r="U50"/>
  <c r="N50"/>
  <c r="M50"/>
  <c r="L50"/>
  <c r="F50"/>
  <c r="W49"/>
  <c r="V49"/>
  <c r="U49"/>
  <c r="N49"/>
  <c r="M49"/>
  <c r="L49"/>
  <c r="F49"/>
  <c r="W48"/>
  <c r="V48"/>
  <c r="U48"/>
  <c r="N48"/>
  <c r="M48"/>
  <c r="L48"/>
  <c r="F48"/>
  <c r="U47"/>
  <c r="N47"/>
  <c r="M47"/>
  <c r="L47"/>
  <c r="F47"/>
  <c r="U46"/>
  <c r="L46"/>
  <c r="F46"/>
  <c r="U45"/>
  <c r="L45"/>
  <c r="F45"/>
  <c r="U44"/>
  <c r="L44"/>
  <c r="F44"/>
  <c r="U43"/>
  <c r="L43"/>
  <c r="F43"/>
  <c r="U42"/>
  <c r="L42"/>
  <c r="F42"/>
  <c r="U41"/>
  <c r="L41"/>
  <c r="F41"/>
  <c r="U40"/>
  <c r="L40"/>
  <c r="F40"/>
  <c r="U39"/>
  <c r="L39"/>
  <c r="F39"/>
  <c r="U38"/>
  <c r="L38"/>
  <c r="F38"/>
  <c r="U37"/>
  <c r="L37"/>
  <c r="F37"/>
  <c r="U36"/>
  <c r="L36"/>
  <c r="F36"/>
  <c r="U35"/>
  <c r="L35"/>
  <c r="F35"/>
  <c r="U34"/>
  <c r="L34"/>
  <c r="F34"/>
  <c r="U33"/>
  <c r="L33"/>
  <c r="F33"/>
  <c r="U32"/>
  <c r="L32"/>
  <c r="F32"/>
  <c r="U31"/>
  <c r="L31"/>
  <c r="F31"/>
  <c r="U30"/>
  <c r="L30"/>
  <c r="F30"/>
  <c r="U29"/>
  <c r="L29"/>
  <c r="F29"/>
  <c r="U28"/>
  <c r="L28"/>
  <c r="F28"/>
  <c r="U27"/>
  <c r="L27"/>
  <c r="F27"/>
  <c r="F72" s="1"/>
  <c r="AG23"/>
  <c r="AF23"/>
  <c r="AE23"/>
  <c r="AD23"/>
  <c r="AC23"/>
  <c r="AB23"/>
  <c r="AG20"/>
  <c r="AF20"/>
  <c r="AE20"/>
  <c r="AD20"/>
  <c r="AC20"/>
  <c r="AB20"/>
  <c r="T72" i="5"/>
  <c r="S72"/>
  <c r="K72"/>
  <c r="J72"/>
  <c r="F68"/>
  <c r="W67"/>
  <c r="V67"/>
  <c r="U67"/>
  <c r="F67"/>
  <c r="W66"/>
  <c r="V66"/>
  <c r="U66"/>
  <c r="N66"/>
  <c r="M66"/>
  <c r="L66"/>
  <c r="F66"/>
  <c r="W65"/>
  <c r="V65"/>
  <c r="U65"/>
  <c r="N65"/>
  <c r="M65"/>
  <c r="L65"/>
  <c r="F65"/>
  <c r="W64"/>
  <c r="V64"/>
  <c r="U64"/>
  <c r="N64"/>
  <c r="M64"/>
  <c r="L64"/>
  <c r="F64"/>
  <c r="W63"/>
  <c r="V63"/>
  <c r="U63"/>
  <c r="N63"/>
  <c r="M63"/>
  <c r="L63"/>
  <c r="F63"/>
  <c r="W62"/>
  <c r="V62"/>
  <c r="U62"/>
  <c r="N62"/>
  <c r="M62"/>
  <c r="L62"/>
  <c r="F62"/>
  <c r="W61"/>
  <c r="V61"/>
  <c r="U61"/>
  <c r="N61"/>
  <c r="M61"/>
  <c r="L61"/>
  <c r="F61"/>
  <c r="W60"/>
  <c r="V60"/>
  <c r="U60"/>
  <c r="N60"/>
  <c r="M60"/>
  <c r="L60"/>
  <c r="F60"/>
  <c r="W59"/>
  <c r="V59"/>
  <c r="U59"/>
  <c r="N59"/>
  <c r="M59"/>
  <c r="L59"/>
  <c r="F59"/>
  <c r="W58"/>
  <c r="V58"/>
  <c r="U58"/>
  <c r="N58"/>
  <c r="M58"/>
  <c r="L58"/>
  <c r="F58"/>
  <c r="W57"/>
  <c r="V57"/>
  <c r="U57"/>
  <c r="N57"/>
  <c r="M57"/>
  <c r="L57"/>
  <c r="F57"/>
  <c r="W56"/>
  <c r="V56"/>
  <c r="U56"/>
  <c r="N56"/>
  <c r="M56"/>
  <c r="L56"/>
  <c r="F56"/>
  <c r="W55"/>
  <c r="V55"/>
  <c r="U55"/>
  <c r="N55"/>
  <c r="M55"/>
  <c r="L55"/>
  <c r="F55"/>
  <c r="W54"/>
  <c r="V54"/>
  <c r="U54"/>
  <c r="N54"/>
  <c r="M54"/>
  <c r="L54"/>
  <c r="F54"/>
  <c r="W53"/>
  <c r="V53"/>
  <c r="U53"/>
  <c r="N53"/>
  <c r="M53"/>
  <c r="L53"/>
  <c r="F53"/>
  <c r="W52"/>
  <c r="V52"/>
  <c r="U52"/>
  <c r="N52"/>
  <c r="M52"/>
  <c r="L52"/>
  <c r="F52"/>
  <c r="W51"/>
  <c r="V51"/>
  <c r="U51"/>
  <c r="N51"/>
  <c r="M51"/>
  <c r="L51"/>
  <c r="F51"/>
  <c r="W50"/>
  <c r="V50"/>
  <c r="U50"/>
  <c r="N50"/>
  <c r="M50"/>
  <c r="L50"/>
  <c r="F50"/>
  <c r="W49"/>
  <c r="V49"/>
  <c r="U49"/>
  <c r="L49"/>
  <c r="F49"/>
  <c r="W48"/>
  <c r="V48"/>
  <c r="U48"/>
  <c r="L48"/>
  <c r="F48"/>
  <c r="W47"/>
  <c r="V47"/>
  <c r="U47"/>
  <c r="L47"/>
  <c r="F47"/>
  <c r="W46"/>
  <c r="V46"/>
  <c r="U46"/>
  <c r="L46"/>
  <c r="F46"/>
  <c r="W45"/>
  <c r="V45"/>
  <c r="U45"/>
  <c r="L45"/>
  <c r="F45"/>
  <c r="W44"/>
  <c r="V44"/>
  <c r="U44"/>
  <c r="L44"/>
  <c r="F44"/>
  <c r="W43"/>
  <c r="V43"/>
  <c r="U43"/>
  <c r="L43"/>
  <c r="F43"/>
  <c r="U42"/>
  <c r="L42"/>
  <c r="F42"/>
  <c r="U41"/>
  <c r="L41"/>
  <c r="F41"/>
  <c r="U40"/>
  <c r="L40"/>
  <c r="F40"/>
  <c r="U39"/>
  <c r="L39"/>
  <c r="F39"/>
  <c r="U38"/>
  <c r="L38"/>
  <c r="F38"/>
  <c r="U37"/>
  <c r="L37"/>
  <c r="F37"/>
  <c r="U36"/>
  <c r="L36"/>
  <c r="F36"/>
  <c r="U35"/>
  <c r="L35"/>
  <c r="F35"/>
  <c r="U34"/>
  <c r="L34"/>
  <c r="F34"/>
  <c r="U33"/>
  <c r="L33"/>
  <c r="F33"/>
  <c r="U32"/>
  <c r="L32"/>
  <c r="F32"/>
  <c r="U31"/>
  <c r="L31"/>
  <c r="F31"/>
  <c r="U30"/>
  <c r="L30"/>
  <c r="F30"/>
  <c r="U29"/>
  <c r="L29"/>
  <c r="F29"/>
  <c r="U28"/>
  <c r="L28"/>
  <c r="F28"/>
  <c r="F72" s="1"/>
  <c r="U27"/>
  <c r="L27"/>
  <c r="F27"/>
  <c r="AG23"/>
  <c r="AF23"/>
  <c r="AE23"/>
  <c r="AD23"/>
  <c r="AC23"/>
  <c r="AB23"/>
  <c r="AG20"/>
  <c r="AF20"/>
  <c r="AE20"/>
  <c r="AD20"/>
  <c r="AC20"/>
  <c r="AB20"/>
  <c r="T71" i="4"/>
  <c r="S71"/>
  <c r="K71"/>
  <c r="J71"/>
  <c r="F67"/>
  <c r="W66"/>
  <c r="V66"/>
  <c r="U66"/>
  <c r="F66"/>
  <c r="W65"/>
  <c r="V65"/>
  <c r="U65"/>
  <c r="N65"/>
  <c r="M65"/>
  <c r="L65"/>
  <c r="F65"/>
  <c r="W64"/>
  <c r="V64"/>
  <c r="U64"/>
  <c r="N64"/>
  <c r="M64"/>
  <c r="L64"/>
  <c r="F64"/>
  <c r="W63"/>
  <c r="V63"/>
  <c r="U63"/>
  <c r="N63"/>
  <c r="M63"/>
  <c r="L63"/>
  <c r="F63"/>
  <c r="W62"/>
  <c r="V62"/>
  <c r="U62"/>
  <c r="N62"/>
  <c r="M62"/>
  <c r="L62"/>
  <c r="F62"/>
  <c r="W61"/>
  <c r="V61"/>
  <c r="U61"/>
  <c r="N61"/>
  <c r="M61"/>
  <c r="L61"/>
  <c r="F61"/>
  <c r="W60"/>
  <c r="V60"/>
  <c r="U60"/>
  <c r="N60"/>
  <c r="M60"/>
  <c r="L60"/>
  <c r="F60"/>
  <c r="W59"/>
  <c r="V59"/>
  <c r="U59"/>
  <c r="N59"/>
  <c r="M59"/>
  <c r="L59"/>
  <c r="F59"/>
  <c r="W58"/>
  <c r="V58"/>
  <c r="U58"/>
  <c r="N58"/>
  <c r="M58"/>
  <c r="L58"/>
  <c r="F58"/>
  <c r="W57"/>
  <c r="V57"/>
  <c r="U57"/>
  <c r="N57"/>
  <c r="M57"/>
  <c r="L57"/>
  <c r="F57"/>
  <c r="W56"/>
  <c r="V56"/>
  <c r="U56"/>
  <c r="N56"/>
  <c r="M56"/>
  <c r="L56"/>
  <c r="F56"/>
  <c r="W55"/>
  <c r="V55"/>
  <c r="U55"/>
  <c r="N55"/>
  <c r="M55"/>
  <c r="L55"/>
  <c r="F55"/>
  <c r="W54"/>
  <c r="V54"/>
  <c r="U54"/>
  <c r="N54"/>
  <c r="M54"/>
  <c r="L54"/>
  <c r="F54"/>
  <c r="W53"/>
  <c r="V53"/>
  <c r="U53"/>
  <c r="N53"/>
  <c r="M53"/>
  <c r="L53"/>
  <c r="F53"/>
  <c r="W52"/>
  <c r="V52"/>
  <c r="U52"/>
  <c r="N52"/>
  <c r="M52"/>
  <c r="L52"/>
  <c r="F52"/>
  <c r="W51"/>
  <c r="V51"/>
  <c r="U51"/>
  <c r="N51"/>
  <c r="M51"/>
  <c r="L51"/>
  <c r="F51"/>
  <c r="W50"/>
  <c r="V50"/>
  <c r="U50"/>
  <c r="N50"/>
  <c r="M50"/>
  <c r="L50"/>
  <c r="F50"/>
  <c r="W49"/>
  <c r="V49"/>
  <c r="U49"/>
  <c r="N49"/>
  <c r="M49"/>
  <c r="L49"/>
  <c r="F49"/>
  <c r="W48"/>
  <c r="V48"/>
  <c r="U48"/>
  <c r="N48"/>
  <c r="M48"/>
  <c r="L48"/>
  <c r="F48"/>
  <c r="U47"/>
  <c r="N47"/>
  <c r="M47"/>
  <c r="L47"/>
  <c r="F47"/>
  <c r="U46"/>
  <c r="N46"/>
  <c r="M46"/>
  <c r="L46"/>
  <c r="F46"/>
  <c r="U45"/>
  <c r="N45"/>
  <c r="M45"/>
  <c r="L45"/>
  <c r="F45"/>
  <c r="U44"/>
  <c r="N44"/>
  <c r="M44"/>
  <c r="L44"/>
  <c r="F44"/>
  <c r="U43"/>
  <c r="L43"/>
  <c r="F43"/>
  <c r="U42"/>
  <c r="L42"/>
  <c r="F42"/>
  <c r="U41"/>
  <c r="L41"/>
  <c r="F41"/>
  <c r="U40"/>
  <c r="L40"/>
  <c r="F40"/>
  <c r="U39"/>
  <c r="L39"/>
  <c r="F39"/>
  <c r="U38"/>
  <c r="L38"/>
  <c r="F38"/>
  <c r="U37"/>
  <c r="L37"/>
  <c r="F37"/>
  <c r="U36"/>
  <c r="L36"/>
  <c r="F36"/>
  <c r="U35"/>
  <c r="L35"/>
  <c r="F35"/>
  <c r="L34"/>
  <c r="F34"/>
  <c r="L33"/>
  <c r="F33"/>
  <c r="L32"/>
  <c r="F32"/>
  <c r="L31"/>
  <c r="F31"/>
  <c r="L30"/>
  <c r="F30"/>
  <c r="L29"/>
  <c r="F29"/>
  <c r="L28"/>
  <c r="F28"/>
  <c r="L27"/>
  <c r="F27"/>
  <c r="F71" s="1"/>
  <c r="AG23"/>
  <c r="AF23"/>
  <c r="AE23"/>
  <c r="AD23"/>
  <c r="AC23"/>
  <c r="AB23"/>
  <c r="AG20"/>
  <c r="AF20"/>
  <c r="AE20"/>
  <c r="AD20"/>
  <c r="AC20"/>
  <c r="AB20"/>
</calcChain>
</file>

<file path=xl/sharedStrings.xml><?xml version="1.0" encoding="utf-8"?>
<sst xmlns="http://schemas.openxmlformats.org/spreadsheetml/2006/main" count="1658" uniqueCount="70">
  <si>
    <t>Season totals:</t>
  </si>
  <si>
    <t>PPG</t>
  </si>
  <si>
    <t>OpPPG</t>
  </si>
  <si>
    <t>PPG(h)</t>
  </si>
  <si>
    <t>OpPPG(h)</t>
  </si>
  <si>
    <t>PPG(a)</t>
  </si>
  <si>
    <t>OpPPG(a)</t>
  </si>
  <si>
    <t>W</t>
  </si>
  <si>
    <t>L</t>
  </si>
  <si>
    <t>W (h)</t>
  </si>
  <si>
    <t>L (h)</t>
  </si>
  <si>
    <t>W (a)</t>
  </si>
  <si>
    <t>L (a)</t>
  </si>
  <si>
    <t>Portland</t>
  </si>
  <si>
    <t>OVERALL GAMES:</t>
  </si>
  <si>
    <t>HOME GAMES:</t>
  </si>
  <si>
    <t>AWAY GAMES:</t>
  </si>
  <si>
    <t>Date</t>
  </si>
  <si>
    <t>Home</t>
  </si>
  <si>
    <t>Away</t>
  </si>
  <si>
    <t>Result</t>
  </si>
  <si>
    <t>Total</t>
  </si>
  <si>
    <t>Aver</t>
  </si>
  <si>
    <t>OT</t>
  </si>
  <si>
    <t>POR</t>
  </si>
  <si>
    <t>HOU</t>
  </si>
  <si>
    <t>DAL</t>
  </si>
  <si>
    <t>MIN</t>
  </si>
  <si>
    <t>MIA</t>
  </si>
  <si>
    <t>NYK</t>
  </si>
  <si>
    <t>PHO</t>
  </si>
  <si>
    <t>NJN</t>
  </si>
  <si>
    <t>SAC</t>
  </si>
  <si>
    <t>LAC</t>
  </si>
  <si>
    <t>IND</t>
  </si>
  <si>
    <t>BOS</t>
  </si>
  <si>
    <t>SAS</t>
  </si>
  <si>
    <t>DEN</t>
  </si>
  <si>
    <t>CLE</t>
  </si>
  <si>
    <t>CHI</t>
  </si>
  <si>
    <t>TOR</t>
  </si>
  <si>
    <t>DET</t>
  </si>
  <si>
    <t>NOH</t>
  </si>
  <si>
    <t>LAL</t>
  </si>
  <si>
    <t>ATL</t>
  </si>
  <si>
    <t>CHA</t>
  </si>
  <si>
    <t>ORL</t>
  </si>
  <si>
    <t>PHI</t>
  </si>
  <si>
    <t>WAS</t>
  </si>
  <si>
    <t>OKC</t>
  </si>
  <si>
    <t>Aver.</t>
  </si>
  <si>
    <t>San Antonio</t>
  </si>
  <si>
    <t>MIL</t>
  </si>
  <si>
    <t>GSW</t>
  </si>
  <si>
    <t>UTA</t>
  </si>
  <si>
    <t>MEM</t>
  </si>
  <si>
    <t>Atlanta</t>
  </si>
  <si>
    <t>Utah Jazz</t>
  </si>
  <si>
    <t>Miami</t>
  </si>
  <si>
    <t>zabiv. Away</t>
  </si>
  <si>
    <t>propusk. Away</t>
  </si>
  <si>
    <t>zabiv. 10ke</t>
  </si>
  <si>
    <t>propusk. 10ke</t>
  </si>
  <si>
    <t>Cleveland</t>
  </si>
  <si>
    <t>zabiv. Home</t>
  </si>
  <si>
    <t>propusk. Home</t>
  </si>
  <si>
    <t>Sacramento</t>
  </si>
  <si>
    <t>Phoenix</t>
  </si>
  <si>
    <t>NYN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</si>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</sst>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0" xfId="0" applyAlignment="1"/>
    <xf numFmtId="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5" xfId="0" applyBorder="1"/>
    <xf numFmtId="14" fontId="0" fillId="0" borderId="5" xfId="0" applyNumberFormat="1" applyBorder="1"/>
    <xf numFmtId="0" fontId="2" fillId="0" borderId="5" xfId="0" applyFont="1" applyBorder="1"/>
    <xf numFmtId="164" fontId="2" fillId="0" borderId="5" xfId="0" applyNumberFormat="1" applyFont="1" applyBorder="1"/>
    <xf numFmtId="0" fontId="1" fillId="0" borderId="9" xfId="0" applyFont="1" applyFill="1" applyBorder="1"/>
    <xf numFmtId="164" fontId="0" fillId="0" borderId="0" xfId="0" applyNumberFormat="1"/>
    <xf numFmtId="0" fontId="3" fillId="0" borderId="0" xfId="0" applyFont="1"/>
    <xf numFmtId="164" fontId="1" fillId="0" borderId="0" xfId="0" applyNumberFormat="1" applyFont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43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POR!$A$27:$A$67</c:f>
              <c:numCache>
                <c:formatCode>m/d/yyyy</c:formatCode>
                <c:ptCount val="41"/>
                <c:pt idx="0">
                  <c:v>40545</c:v>
                </c:pt>
                <c:pt idx="1">
                  <c:v>40547</c:v>
                </c:pt>
                <c:pt idx="2">
                  <c:v>40548</c:v>
                </c:pt>
                <c:pt idx="3">
                  <c:v>40550</c:v>
                </c:pt>
                <c:pt idx="4">
                  <c:v>40552</c:v>
                </c:pt>
                <c:pt idx="5">
                  <c:v>40554</c:v>
                </c:pt>
                <c:pt idx="6">
                  <c:v>40557</c:v>
                </c:pt>
                <c:pt idx="7">
                  <c:v>40558</c:v>
                </c:pt>
                <c:pt idx="8">
                  <c:v>40560</c:v>
                </c:pt>
                <c:pt idx="9">
                  <c:v>40562</c:v>
                </c:pt>
                <c:pt idx="10">
                  <c:v>40563</c:v>
                </c:pt>
                <c:pt idx="11">
                  <c:v>40565</c:v>
                </c:pt>
                <c:pt idx="12">
                  <c:v>40567</c:v>
                </c:pt>
                <c:pt idx="13">
                  <c:v>40570</c:v>
                </c:pt>
                <c:pt idx="14">
                  <c:v>40575</c:v>
                </c:pt>
                <c:pt idx="15">
                  <c:v>40576</c:v>
                </c:pt>
                <c:pt idx="16">
                  <c:v>40578</c:v>
                </c:pt>
                <c:pt idx="17">
                  <c:v>40579</c:v>
                </c:pt>
                <c:pt idx="18">
                  <c:v>40581</c:v>
                </c:pt>
                <c:pt idx="19">
                  <c:v>40585</c:v>
                </c:pt>
                <c:pt idx="20">
                  <c:v>40587</c:v>
                </c:pt>
                <c:pt idx="21">
                  <c:v>40588</c:v>
                </c:pt>
                <c:pt idx="22">
                  <c:v>40590</c:v>
                </c:pt>
                <c:pt idx="23">
                  <c:v>40597</c:v>
                </c:pt>
                <c:pt idx="24">
                  <c:v>40599</c:v>
                </c:pt>
                <c:pt idx="25">
                  <c:v>40601</c:v>
                </c:pt>
                <c:pt idx="26">
                  <c:v>40603</c:v>
                </c:pt>
                <c:pt idx="27">
                  <c:v>40604</c:v>
                </c:pt>
                <c:pt idx="28">
                  <c:v>40607</c:v>
                </c:pt>
                <c:pt idx="29">
                  <c:v>40609</c:v>
                </c:pt>
                <c:pt idx="30">
                  <c:v>40610</c:v>
                </c:pt>
                <c:pt idx="31">
                  <c:v>40613</c:v>
                </c:pt>
                <c:pt idx="32">
                  <c:v>40614</c:v>
                </c:pt>
                <c:pt idx="33">
                  <c:v>40617</c:v>
                </c:pt>
                <c:pt idx="34">
                  <c:v>40619</c:v>
                </c:pt>
                <c:pt idx="35">
                  <c:v>40621</c:v>
                </c:pt>
                <c:pt idx="36">
                  <c:v>40622</c:v>
                </c:pt>
                <c:pt idx="37">
                  <c:v>40624</c:v>
                </c:pt>
                <c:pt idx="38">
                  <c:v>40627</c:v>
                </c:pt>
                <c:pt idx="39">
                  <c:v>40629</c:v>
                </c:pt>
                <c:pt idx="40">
                  <c:v>40630</c:v>
                </c:pt>
              </c:numCache>
            </c:numRef>
          </c:cat>
          <c:val>
            <c:numRef>
              <c:f>POR!$F$27:$F$67</c:f>
              <c:numCache>
                <c:formatCode>General</c:formatCode>
                <c:ptCount val="41"/>
                <c:pt idx="0">
                  <c:v>185</c:v>
                </c:pt>
                <c:pt idx="1">
                  <c:v>165</c:v>
                </c:pt>
                <c:pt idx="2">
                  <c:v>203</c:v>
                </c:pt>
                <c:pt idx="3">
                  <c:v>206</c:v>
                </c:pt>
                <c:pt idx="4">
                  <c:v>207</c:v>
                </c:pt>
                <c:pt idx="5">
                  <c:v>186</c:v>
                </c:pt>
                <c:pt idx="6">
                  <c:v>226</c:v>
                </c:pt>
                <c:pt idx="7">
                  <c:v>185</c:v>
                </c:pt>
                <c:pt idx="8">
                  <c:v>215</c:v>
                </c:pt>
                <c:pt idx="9">
                  <c:v>184</c:v>
                </c:pt>
                <c:pt idx="10">
                  <c:v>201</c:v>
                </c:pt>
                <c:pt idx="11">
                  <c:v>189</c:v>
                </c:pt>
                <c:pt idx="12">
                  <c:v>177</c:v>
                </c:pt>
                <c:pt idx="13">
                  <c:v>166</c:v>
                </c:pt>
                <c:pt idx="14">
                  <c:v>185</c:v>
                </c:pt>
                <c:pt idx="15">
                  <c:v>199</c:v>
                </c:pt>
                <c:pt idx="16">
                  <c:v>187</c:v>
                </c:pt>
                <c:pt idx="17">
                  <c:v>216</c:v>
                </c:pt>
                <c:pt idx="18">
                  <c:v>212</c:v>
                </c:pt>
                <c:pt idx="19">
                  <c:v>198</c:v>
                </c:pt>
                <c:pt idx="20">
                  <c:v>205</c:v>
                </c:pt>
                <c:pt idx="21">
                  <c:v>176</c:v>
                </c:pt>
                <c:pt idx="22">
                  <c:v>199</c:v>
                </c:pt>
                <c:pt idx="23">
                  <c:v>207</c:v>
                </c:pt>
                <c:pt idx="24">
                  <c:v>213</c:v>
                </c:pt>
                <c:pt idx="25">
                  <c:v>173</c:v>
                </c:pt>
                <c:pt idx="26">
                  <c:v>190</c:v>
                </c:pt>
                <c:pt idx="27">
                  <c:v>209</c:v>
                </c:pt>
                <c:pt idx="28">
                  <c:v>162</c:v>
                </c:pt>
                <c:pt idx="29">
                  <c:v>174</c:v>
                </c:pt>
                <c:pt idx="30">
                  <c:v>201</c:v>
                </c:pt>
                <c:pt idx="31">
                  <c:v>189</c:v>
                </c:pt>
                <c:pt idx="32">
                  <c:v>173</c:v>
                </c:pt>
                <c:pt idx="33">
                  <c:v>205</c:v>
                </c:pt>
                <c:pt idx="34">
                  <c:v>181</c:v>
                </c:pt>
                <c:pt idx="35">
                  <c:v>211</c:v>
                </c:pt>
                <c:pt idx="36">
                  <c:v>164</c:v>
                </c:pt>
                <c:pt idx="37">
                  <c:v>187</c:v>
                </c:pt>
                <c:pt idx="38">
                  <c:v>194</c:v>
                </c:pt>
                <c:pt idx="39">
                  <c:v>189</c:v>
                </c:pt>
                <c:pt idx="40">
                  <c:v>192</c:v>
                </c:pt>
              </c:numCache>
            </c:numRef>
          </c:val>
        </c:ser>
        <c:marker val="1"/>
        <c:axId val="60944384"/>
        <c:axId val="60945920"/>
      </c:lineChart>
      <c:dateAx>
        <c:axId val="6094438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0945920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0945920"/>
        <c:scaling>
          <c:orientation val="minMax"/>
          <c:min val="16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0944384"/>
        <c:crosses val="autoZero"/>
        <c:crossBetween val="between"/>
        <c:majorUnit val="5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5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UTA!$A$27:$A$68</c:f>
              <c:numCache>
                <c:formatCode>m/d/yyyy</c:formatCode>
                <c:ptCount val="42"/>
                <c:pt idx="0">
                  <c:v>40544</c:v>
                </c:pt>
                <c:pt idx="1">
                  <c:v>40546</c:v>
                </c:pt>
                <c:pt idx="2">
                  <c:v>40548</c:v>
                </c:pt>
                <c:pt idx="3">
                  <c:v>40550</c:v>
                </c:pt>
                <c:pt idx="4">
                  <c:v>40551</c:v>
                </c:pt>
                <c:pt idx="5">
                  <c:v>40555</c:v>
                </c:pt>
                <c:pt idx="6">
                  <c:v>40557</c:v>
                </c:pt>
                <c:pt idx="7">
                  <c:v>40560</c:v>
                </c:pt>
                <c:pt idx="8">
                  <c:v>40562</c:v>
                </c:pt>
                <c:pt idx="9">
                  <c:v>40564</c:v>
                </c:pt>
                <c:pt idx="10">
                  <c:v>40565</c:v>
                </c:pt>
                <c:pt idx="11">
                  <c:v>40568</c:v>
                </c:pt>
                <c:pt idx="12">
                  <c:v>40569</c:v>
                </c:pt>
                <c:pt idx="13">
                  <c:v>40571</c:v>
                </c:pt>
                <c:pt idx="14">
                  <c:v>40573</c:v>
                </c:pt>
                <c:pt idx="15">
                  <c:v>40574</c:v>
                </c:pt>
                <c:pt idx="16">
                  <c:v>40576</c:v>
                </c:pt>
                <c:pt idx="17">
                  <c:v>40578</c:v>
                </c:pt>
                <c:pt idx="18">
                  <c:v>40579</c:v>
                </c:pt>
                <c:pt idx="19">
                  <c:v>40581</c:v>
                </c:pt>
                <c:pt idx="20">
                  <c:v>40583</c:v>
                </c:pt>
                <c:pt idx="21">
                  <c:v>40585</c:v>
                </c:pt>
                <c:pt idx="22">
                  <c:v>40589</c:v>
                </c:pt>
                <c:pt idx="23">
                  <c:v>40590</c:v>
                </c:pt>
                <c:pt idx="24">
                  <c:v>40597</c:v>
                </c:pt>
                <c:pt idx="25">
                  <c:v>40599</c:v>
                </c:pt>
                <c:pt idx="26">
                  <c:v>40600</c:v>
                </c:pt>
                <c:pt idx="27">
                  <c:v>40602</c:v>
                </c:pt>
                <c:pt idx="28">
                  <c:v>40605</c:v>
                </c:pt>
                <c:pt idx="29">
                  <c:v>40607</c:v>
                </c:pt>
                <c:pt idx="30">
                  <c:v>40609</c:v>
                </c:pt>
                <c:pt idx="31">
                  <c:v>40611</c:v>
                </c:pt>
                <c:pt idx="32">
                  <c:v>40613</c:v>
                </c:pt>
                <c:pt idx="33">
                  <c:v>40614</c:v>
                </c:pt>
                <c:pt idx="34">
                  <c:v>40616</c:v>
                </c:pt>
                <c:pt idx="35">
                  <c:v>40618</c:v>
                </c:pt>
                <c:pt idx="36">
                  <c:v>40622</c:v>
                </c:pt>
                <c:pt idx="37">
                  <c:v>40623</c:v>
                </c:pt>
                <c:pt idx="38">
                  <c:v>40625</c:v>
                </c:pt>
                <c:pt idx="39">
                  <c:v>40626</c:v>
                </c:pt>
                <c:pt idx="40">
                  <c:v>40628</c:v>
                </c:pt>
                <c:pt idx="41">
                  <c:v>40630</c:v>
                </c:pt>
              </c:numCache>
            </c:numRef>
          </c:cat>
          <c:val>
            <c:numRef>
              <c:f>UTA!$F$27:$F$68</c:f>
              <c:numCache>
                <c:formatCode>General</c:formatCode>
                <c:ptCount val="42"/>
                <c:pt idx="0">
                  <c:v>190</c:v>
                </c:pt>
                <c:pt idx="1">
                  <c:v>199</c:v>
                </c:pt>
                <c:pt idx="2">
                  <c:v>197</c:v>
                </c:pt>
                <c:pt idx="3">
                  <c:v>209</c:v>
                </c:pt>
                <c:pt idx="4">
                  <c:v>202</c:v>
                </c:pt>
                <c:pt idx="5">
                  <c:v>256</c:v>
                </c:pt>
                <c:pt idx="6">
                  <c:v>220</c:v>
                </c:pt>
                <c:pt idx="7">
                  <c:v>209</c:v>
                </c:pt>
                <c:pt idx="8">
                  <c:v>198</c:v>
                </c:pt>
                <c:pt idx="9">
                  <c:v>196</c:v>
                </c:pt>
                <c:pt idx="10">
                  <c:v>181</c:v>
                </c:pt>
                <c:pt idx="11">
                  <c:v>211</c:v>
                </c:pt>
                <c:pt idx="12">
                  <c:v>217</c:v>
                </c:pt>
                <c:pt idx="13">
                  <c:v>208</c:v>
                </c:pt>
                <c:pt idx="14">
                  <c:v>177</c:v>
                </c:pt>
                <c:pt idx="15">
                  <c:v>161</c:v>
                </c:pt>
                <c:pt idx="16">
                  <c:v>193</c:v>
                </c:pt>
                <c:pt idx="17">
                  <c:v>219</c:v>
                </c:pt>
                <c:pt idx="18">
                  <c:v>226</c:v>
                </c:pt>
                <c:pt idx="19">
                  <c:v>211</c:v>
                </c:pt>
                <c:pt idx="20">
                  <c:v>177</c:v>
                </c:pt>
                <c:pt idx="21">
                  <c:v>178</c:v>
                </c:pt>
                <c:pt idx="22">
                  <c:v>203</c:v>
                </c:pt>
                <c:pt idx="23">
                  <c:v>207</c:v>
                </c:pt>
                <c:pt idx="24">
                  <c:v>217</c:v>
                </c:pt>
                <c:pt idx="25">
                  <c:v>179</c:v>
                </c:pt>
                <c:pt idx="26">
                  <c:v>236</c:v>
                </c:pt>
                <c:pt idx="27">
                  <c:v>209</c:v>
                </c:pt>
                <c:pt idx="28">
                  <c:v>204</c:v>
                </c:pt>
                <c:pt idx="29">
                  <c:v>211</c:v>
                </c:pt>
                <c:pt idx="30">
                  <c:v>240</c:v>
                </c:pt>
                <c:pt idx="31">
                  <c:v>190</c:v>
                </c:pt>
                <c:pt idx="32">
                  <c:v>223</c:v>
                </c:pt>
                <c:pt idx="33">
                  <c:v>218</c:v>
                </c:pt>
                <c:pt idx="34">
                  <c:v>219</c:v>
                </c:pt>
                <c:pt idx="35">
                  <c:v>223</c:v>
                </c:pt>
                <c:pt idx="36">
                  <c:v>218</c:v>
                </c:pt>
                <c:pt idx="37">
                  <c:v>188</c:v>
                </c:pt>
                <c:pt idx="38">
                  <c:v>200</c:v>
                </c:pt>
                <c:pt idx="39">
                  <c:v>238</c:v>
                </c:pt>
                <c:pt idx="40">
                  <c:v>171</c:v>
                </c:pt>
                <c:pt idx="41">
                  <c:v>195</c:v>
                </c:pt>
              </c:numCache>
            </c:numRef>
          </c:val>
        </c:ser>
        <c:marker val="1"/>
        <c:axId val="62093184"/>
        <c:axId val="62235008"/>
      </c:lineChart>
      <c:dateAx>
        <c:axId val="6209318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235008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2235008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093184"/>
        <c:crosses val="autoZero"/>
        <c:crossBetween val="between"/>
        <c:majorUnit val="5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953E-2"/>
          <c:y val="0.1139664015612676"/>
          <c:w val="0.88211014657186859"/>
          <c:h val="0.73872693207180884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UTA!$H$27:$H$47</c:f>
              <c:strCache>
                <c:ptCount val="21"/>
                <c:pt idx="0">
                  <c:v>UTA</c:v>
                </c:pt>
                <c:pt idx="1">
                  <c:v>UTA</c:v>
                </c:pt>
                <c:pt idx="2">
                  <c:v>UTA</c:v>
                </c:pt>
                <c:pt idx="3">
                  <c:v>UTA</c:v>
                </c:pt>
                <c:pt idx="4">
                  <c:v>UTA</c:v>
                </c:pt>
                <c:pt idx="5">
                  <c:v>UTA</c:v>
                </c:pt>
                <c:pt idx="6">
                  <c:v>UTA</c:v>
                </c:pt>
                <c:pt idx="7">
                  <c:v>UTA</c:v>
                </c:pt>
                <c:pt idx="8">
                  <c:v>UTA</c:v>
                </c:pt>
                <c:pt idx="9">
                  <c:v>UTA</c:v>
                </c:pt>
                <c:pt idx="10">
                  <c:v>UTA</c:v>
                </c:pt>
                <c:pt idx="11">
                  <c:v>UTA</c:v>
                </c:pt>
                <c:pt idx="12">
                  <c:v>UTA</c:v>
                </c:pt>
                <c:pt idx="13">
                  <c:v>UTA</c:v>
                </c:pt>
                <c:pt idx="14">
                  <c:v>UTA</c:v>
                </c:pt>
                <c:pt idx="15">
                  <c:v>UTA</c:v>
                </c:pt>
                <c:pt idx="16">
                  <c:v>UTA</c:v>
                </c:pt>
                <c:pt idx="17">
                  <c:v>UTA</c:v>
                </c:pt>
                <c:pt idx="18">
                  <c:v>UTA</c:v>
                </c:pt>
                <c:pt idx="19">
                  <c:v>UTA</c:v>
                </c:pt>
                <c:pt idx="20">
                  <c:v>UTA</c:v>
                </c:pt>
              </c:strCache>
            </c:strRef>
          </c:cat>
          <c:val>
            <c:numRef>
              <c:f>UTA!$J$27:$J$47</c:f>
              <c:numCache>
                <c:formatCode>General</c:formatCode>
                <c:ptCount val="21"/>
                <c:pt idx="0">
                  <c:v>98</c:v>
                </c:pt>
                <c:pt idx="1">
                  <c:v>102</c:v>
                </c:pt>
                <c:pt idx="2">
                  <c:v>87</c:v>
                </c:pt>
                <c:pt idx="3">
                  <c:v>131</c:v>
                </c:pt>
                <c:pt idx="4">
                  <c:v>121</c:v>
                </c:pt>
                <c:pt idx="5">
                  <c:v>105</c:v>
                </c:pt>
                <c:pt idx="6">
                  <c:v>108</c:v>
                </c:pt>
                <c:pt idx="7">
                  <c:v>83</c:v>
                </c:pt>
                <c:pt idx="8">
                  <c:v>96</c:v>
                </c:pt>
                <c:pt idx="9">
                  <c:v>105</c:v>
                </c:pt>
                <c:pt idx="10">
                  <c:v>86</c:v>
                </c:pt>
                <c:pt idx="11">
                  <c:v>83</c:v>
                </c:pt>
                <c:pt idx="12">
                  <c:v>100</c:v>
                </c:pt>
                <c:pt idx="13">
                  <c:v>102</c:v>
                </c:pt>
                <c:pt idx="14">
                  <c:v>101</c:v>
                </c:pt>
                <c:pt idx="15">
                  <c:v>109</c:v>
                </c:pt>
                <c:pt idx="16">
                  <c:v>112</c:v>
                </c:pt>
                <c:pt idx="17">
                  <c:v>119</c:v>
                </c:pt>
                <c:pt idx="18">
                  <c:v>117</c:v>
                </c:pt>
                <c:pt idx="19">
                  <c:v>77</c:v>
                </c:pt>
                <c:pt idx="20">
                  <c:v>95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UTA!$H$27:$H$47</c:f>
              <c:strCache>
                <c:ptCount val="21"/>
                <c:pt idx="0">
                  <c:v>UTA</c:v>
                </c:pt>
                <c:pt idx="1">
                  <c:v>UTA</c:v>
                </c:pt>
                <c:pt idx="2">
                  <c:v>UTA</c:v>
                </c:pt>
                <c:pt idx="3">
                  <c:v>UTA</c:v>
                </c:pt>
                <c:pt idx="4">
                  <c:v>UTA</c:v>
                </c:pt>
                <c:pt idx="5">
                  <c:v>UTA</c:v>
                </c:pt>
                <c:pt idx="6">
                  <c:v>UTA</c:v>
                </c:pt>
                <c:pt idx="7">
                  <c:v>UTA</c:v>
                </c:pt>
                <c:pt idx="8">
                  <c:v>UTA</c:v>
                </c:pt>
                <c:pt idx="9">
                  <c:v>UTA</c:v>
                </c:pt>
                <c:pt idx="10">
                  <c:v>UTA</c:v>
                </c:pt>
                <c:pt idx="11">
                  <c:v>UTA</c:v>
                </c:pt>
                <c:pt idx="12">
                  <c:v>UTA</c:v>
                </c:pt>
                <c:pt idx="13">
                  <c:v>UTA</c:v>
                </c:pt>
                <c:pt idx="14">
                  <c:v>UTA</c:v>
                </c:pt>
                <c:pt idx="15">
                  <c:v>UTA</c:v>
                </c:pt>
                <c:pt idx="16">
                  <c:v>UTA</c:v>
                </c:pt>
                <c:pt idx="17">
                  <c:v>UTA</c:v>
                </c:pt>
                <c:pt idx="18">
                  <c:v>UTA</c:v>
                </c:pt>
                <c:pt idx="19">
                  <c:v>UTA</c:v>
                </c:pt>
                <c:pt idx="20">
                  <c:v>UTA</c:v>
                </c:pt>
              </c:strCache>
            </c:strRef>
          </c:cat>
          <c:val>
            <c:numRef>
              <c:f>UTA!$M$27:$M$47</c:f>
              <c:numCache>
                <c:formatCode>0.0</c:formatCode>
                <c:ptCount val="21"/>
                <c:pt idx="0">
                  <c:v>98</c:v>
                </c:pt>
                <c:pt idx="1">
                  <c:v>100</c:v>
                </c:pt>
                <c:pt idx="2">
                  <c:v>95.666666666666671</c:v>
                </c:pt>
                <c:pt idx="3">
                  <c:v>104.5</c:v>
                </c:pt>
                <c:pt idx="4">
                  <c:v>107.8</c:v>
                </c:pt>
                <c:pt idx="5">
                  <c:v>107.33333333333333</c:v>
                </c:pt>
                <c:pt idx="6">
                  <c:v>107.42857142857143</c:v>
                </c:pt>
                <c:pt idx="7">
                  <c:v>104.375</c:v>
                </c:pt>
                <c:pt idx="8">
                  <c:v>103.44444444444444</c:v>
                </c:pt>
                <c:pt idx="9">
                  <c:v>103.6</c:v>
                </c:pt>
                <c:pt idx="10">
                  <c:v>102</c:v>
                </c:pt>
                <c:pt idx="11">
                  <c:v>100.41666666666667</c:v>
                </c:pt>
                <c:pt idx="12">
                  <c:v>100.38461538461539</c:v>
                </c:pt>
                <c:pt idx="13">
                  <c:v>100.5</c:v>
                </c:pt>
                <c:pt idx="14">
                  <c:v>100.53333333333333</c:v>
                </c:pt>
                <c:pt idx="15">
                  <c:v>101.0625</c:v>
                </c:pt>
                <c:pt idx="16">
                  <c:v>101.70588235294117</c:v>
                </c:pt>
                <c:pt idx="17">
                  <c:v>102.66666666666667</c:v>
                </c:pt>
                <c:pt idx="18">
                  <c:v>103.42105263157895</c:v>
                </c:pt>
                <c:pt idx="19">
                  <c:v>102.1</c:v>
                </c:pt>
                <c:pt idx="20">
                  <c:v>101.76190476190476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UTA!$H$27:$H$47</c:f>
              <c:strCache>
                <c:ptCount val="21"/>
                <c:pt idx="0">
                  <c:v>UTA</c:v>
                </c:pt>
                <c:pt idx="1">
                  <c:v>UTA</c:v>
                </c:pt>
                <c:pt idx="2">
                  <c:v>UTA</c:v>
                </c:pt>
                <c:pt idx="3">
                  <c:v>UTA</c:v>
                </c:pt>
                <c:pt idx="4">
                  <c:v>UTA</c:v>
                </c:pt>
                <c:pt idx="5">
                  <c:v>UTA</c:v>
                </c:pt>
                <c:pt idx="6">
                  <c:v>UTA</c:v>
                </c:pt>
                <c:pt idx="7">
                  <c:v>UTA</c:v>
                </c:pt>
                <c:pt idx="8">
                  <c:v>UTA</c:v>
                </c:pt>
                <c:pt idx="9">
                  <c:v>UTA</c:v>
                </c:pt>
                <c:pt idx="10">
                  <c:v>UTA</c:v>
                </c:pt>
                <c:pt idx="11">
                  <c:v>UTA</c:v>
                </c:pt>
                <c:pt idx="12">
                  <c:v>UTA</c:v>
                </c:pt>
                <c:pt idx="13">
                  <c:v>UTA</c:v>
                </c:pt>
                <c:pt idx="14">
                  <c:v>UTA</c:v>
                </c:pt>
                <c:pt idx="15">
                  <c:v>UTA</c:v>
                </c:pt>
                <c:pt idx="16">
                  <c:v>UTA</c:v>
                </c:pt>
                <c:pt idx="17">
                  <c:v>UTA</c:v>
                </c:pt>
                <c:pt idx="18">
                  <c:v>UTA</c:v>
                </c:pt>
                <c:pt idx="19">
                  <c:v>UTA</c:v>
                </c:pt>
                <c:pt idx="20">
                  <c:v>UTA</c:v>
                </c:pt>
              </c:strCache>
            </c:strRef>
          </c:cat>
          <c:val>
            <c:numRef>
              <c:f>UTA!$K$27:$K$47</c:f>
              <c:numCache>
                <c:formatCode>General</c:formatCode>
                <c:ptCount val="21"/>
                <c:pt idx="0">
                  <c:v>92</c:v>
                </c:pt>
                <c:pt idx="1">
                  <c:v>97</c:v>
                </c:pt>
                <c:pt idx="2">
                  <c:v>110</c:v>
                </c:pt>
                <c:pt idx="3">
                  <c:v>125</c:v>
                </c:pt>
                <c:pt idx="4">
                  <c:v>99</c:v>
                </c:pt>
                <c:pt idx="5">
                  <c:v>112</c:v>
                </c:pt>
                <c:pt idx="6">
                  <c:v>100</c:v>
                </c:pt>
                <c:pt idx="7">
                  <c:v>78</c:v>
                </c:pt>
                <c:pt idx="8">
                  <c:v>97</c:v>
                </c:pt>
                <c:pt idx="9">
                  <c:v>121</c:v>
                </c:pt>
                <c:pt idx="10">
                  <c:v>91</c:v>
                </c:pt>
                <c:pt idx="11">
                  <c:v>95</c:v>
                </c:pt>
                <c:pt idx="12">
                  <c:v>107</c:v>
                </c:pt>
                <c:pt idx="13">
                  <c:v>107</c:v>
                </c:pt>
                <c:pt idx="14">
                  <c:v>103</c:v>
                </c:pt>
                <c:pt idx="15">
                  <c:v>102</c:v>
                </c:pt>
                <c:pt idx="16">
                  <c:v>107</c:v>
                </c:pt>
                <c:pt idx="17">
                  <c:v>104</c:v>
                </c:pt>
                <c:pt idx="18">
                  <c:v>121</c:v>
                </c:pt>
                <c:pt idx="19">
                  <c:v>94</c:v>
                </c:pt>
                <c:pt idx="20">
                  <c:v>100</c:v>
                </c:pt>
              </c:numCache>
            </c:numRef>
          </c:val>
        </c:ser>
        <c:marker val="1"/>
        <c:axId val="62268160"/>
        <c:axId val="62269696"/>
      </c:lineChart>
      <c:catAx>
        <c:axId val="62268160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269696"/>
        <c:crosses val="autoZero"/>
        <c:auto val="1"/>
        <c:lblAlgn val="ctr"/>
        <c:lblOffset val="100"/>
        <c:tickLblSkip val="5"/>
        <c:tickMarkSkip val="1"/>
      </c:catAx>
      <c:valAx>
        <c:axId val="62269696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268160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UTA!$Q$27:$Q$47</c:f>
              <c:strCache>
                <c:ptCount val="21"/>
                <c:pt idx="0">
                  <c:v>MEM</c:v>
                </c:pt>
                <c:pt idx="1">
                  <c:v>HOU</c:v>
                </c:pt>
                <c:pt idx="2">
                  <c:v>WAS</c:v>
                </c:pt>
                <c:pt idx="3">
                  <c:v>NJN</c:v>
                </c:pt>
                <c:pt idx="4">
                  <c:v>BOS</c:v>
                </c:pt>
                <c:pt idx="5">
                  <c:v>PHI</c:v>
                </c:pt>
                <c:pt idx="6">
                  <c:v>LAL</c:v>
                </c:pt>
                <c:pt idx="7">
                  <c:v>GSW</c:v>
                </c:pt>
                <c:pt idx="8">
                  <c:v>DEN</c:v>
                </c:pt>
                <c:pt idx="9">
                  <c:v>SAC</c:v>
                </c:pt>
                <c:pt idx="10">
                  <c:v>PHO</c:v>
                </c:pt>
                <c:pt idx="11">
                  <c:v>DAL</c:v>
                </c:pt>
                <c:pt idx="12">
                  <c:v>IND</c:v>
                </c:pt>
                <c:pt idx="13">
                  <c:v>DET</c:v>
                </c:pt>
                <c:pt idx="14">
                  <c:v>NYK</c:v>
                </c:pt>
                <c:pt idx="15">
                  <c:v>TOR</c:v>
                </c:pt>
                <c:pt idx="16">
                  <c:v>MIN</c:v>
                </c:pt>
                <c:pt idx="17">
                  <c:v>CHI</c:v>
                </c:pt>
                <c:pt idx="18">
                  <c:v>HOU</c:v>
                </c:pt>
                <c:pt idx="19">
                  <c:v>MEM</c:v>
                </c:pt>
                <c:pt idx="20">
                  <c:v>OKC</c:v>
                </c:pt>
              </c:strCache>
            </c:strRef>
          </c:cat>
          <c:val>
            <c:numRef>
              <c:f>UTA!$T$27:$T$47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101</c:v>
                </c:pt>
                <c:pt idx="3">
                  <c:v>95</c:v>
                </c:pt>
                <c:pt idx="4">
                  <c:v>86</c:v>
                </c:pt>
                <c:pt idx="5">
                  <c:v>85</c:v>
                </c:pt>
                <c:pt idx="6">
                  <c:v>91</c:v>
                </c:pt>
                <c:pt idx="7">
                  <c:v>81</c:v>
                </c:pt>
                <c:pt idx="8">
                  <c:v>113</c:v>
                </c:pt>
                <c:pt idx="9">
                  <c:v>107</c:v>
                </c:pt>
                <c:pt idx="10">
                  <c:v>101</c:v>
                </c:pt>
                <c:pt idx="11">
                  <c:v>99</c:v>
                </c:pt>
                <c:pt idx="12">
                  <c:v>95</c:v>
                </c:pt>
                <c:pt idx="13">
                  <c:v>116</c:v>
                </c:pt>
                <c:pt idx="14">
                  <c:v>109</c:v>
                </c:pt>
                <c:pt idx="15">
                  <c:v>96</c:v>
                </c:pt>
                <c:pt idx="16">
                  <c:v>101</c:v>
                </c:pt>
                <c:pt idx="17">
                  <c:v>100</c:v>
                </c:pt>
                <c:pt idx="18">
                  <c:v>108</c:v>
                </c:pt>
                <c:pt idx="19">
                  <c:v>85</c:v>
                </c:pt>
                <c:pt idx="20">
                  <c:v>94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UTA!$Q$27:$Q$47</c:f>
              <c:strCache>
                <c:ptCount val="21"/>
                <c:pt idx="0">
                  <c:v>MEM</c:v>
                </c:pt>
                <c:pt idx="1">
                  <c:v>HOU</c:v>
                </c:pt>
                <c:pt idx="2">
                  <c:v>WAS</c:v>
                </c:pt>
                <c:pt idx="3">
                  <c:v>NJN</c:v>
                </c:pt>
                <c:pt idx="4">
                  <c:v>BOS</c:v>
                </c:pt>
                <c:pt idx="5">
                  <c:v>PHI</c:v>
                </c:pt>
                <c:pt idx="6">
                  <c:v>LAL</c:v>
                </c:pt>
                <c:pt idx="7">
                  <c:v>GSW</c:v>
                </c:pt>
                <c:pt idx="8">
                  <c:v>DEN</c:v>
                </c:pt>
                <c:pt idx="9">
                  <c:v>SAC</c:v>
                </c:pt>
                <c:pt idx="10">
                  <c:v>PHO</c:v>
                </c:pt>
                <c:pt idx="11">
                  <c:v>DAL</c:v>
                </c:pt>
                <c:pt idx="12">
                  <c:v>IND</c:v>
                </c:pt>
                <c:pt idx="13">
                  <c:v>DET</c:v>
                </c:pt>
                <c:pt idx="14">
                  <c:v>NYK</c:v>
                </c:pt>
                <c:pt idx="15">
                  <c:v>TOR</c:v>
                </c:pt>
                <c:pt idx="16">
                  <c:v>MIN</c:v>
                </c:pt>
                <c:pt idx="17">
                  <c:v>CHI</c:v>
                </c:pt>
                <c:pt idx="18">
                  <c:v>HOU</c:v>
                </c:pt>
                <c:pt idx="19">
                  <c:v>MEM</c:v>
                </c:pt>
                <c:pt idx="20">
                  <c:v>OKC</c:v>
                </c:pt>
              </c:strCache>
            </c:strRef>
          </c:cat>
          <c:val>
            <c:numRef>
              <c:f>UTA!$W$27:$W$47</c:f>
              <c:numCache>
                <c:formatCode>0.0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99.666666666666671</c:v>
                </c:pt>
                <c:pt idx="3">
                  <c:v>98.5</c:v>
                </c:pt>
                <c:pt idx="4">
                  <c:v>96</c:v>
                </c:pt>
                <c:pt idx="5">
                  <c:v>94.166666666666671</c:v>
                </c:pt>
                <c:pt idx="6">
                  <c:v>93.714285714285708</c:v>
                </c:pt>
                <c:pt idx="7">
                  <c:v>92.125</c:v>
                </c:pt>
                <c:pt idx="8">
                  <c:v>94.444444444444443</c:v>
                </c:pt>
                <c:pt idx="9">
                  <c:v>95.7</c:v>
                </c:pt>
                <c:pt idx="10">
                  <c:v>96.181818181818187</c:v>
                </c:pt>
                <c:pt idx="11">
                  <c:v>96.416666666666671</c:v>
                </c:pt>
                <c:pt idx="12">
                  <c:v>96.307692307692307</c:v>
                </c:pt>
                <c:pt idx="13">
                  <c:v>97.714285714285708</c:v>
                </c:pt>
                <c:pt idx="14">
                  <c:v>98.466666666666669</c:v>
                </c:pt>
                <c:pt idx="15">
                  <c:v>98.3125</c:v>
                </c:pt>
                <c:pt idx="16">
                  <c:v>98.470588235294116</c:v>
                </c:pt>
                <c:pt idx="17">
                  <c:v>98.555555555555557</c:v>
                </c:pt>
                <c:pt idx="18">
                  <c:v>99.05263157894737</c:v>
                </c:pt>
                <c:pt idx="19">
                  <c:v>98.35</c:v>
                </c:pt>
                <c:pt idx="20">
                  <c:v>98.142857142857139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UTA!$Q$27:$Q$47</c:f>
              <c:strCache>
                <c:ptCount val="21"/>
                <c:pt idx="0">
                  <c:v>MEM</c:v>
                </c:pt>
                <c:pt idx="1">
                  <c:v>HOU</c:v>
                </c:pt>
                <c:pt idx="2">
                  <c:v>WAS</c:v>
                </c:pt>
                <c:pt idx="3">
                  <c:v>NJN</c:v>
                </c:pt>
                <c:pt idx="4">
                  <c:v>BOS</c:v>
                </c:pt>
                <c:pt idx="5">
                  <c:v>PHI</c:v>
                </c:pt>
                <c:pt idx="6">
                  <c:v>LAL</c:v>
                </c:pt>
                <c:pt idx="7">
                  <c:v>GSW</c:v>
                </c:pt>
                <c:pt idx="8">
                  <c:v>DEN</c:v>
                </c:pt>
                <c:pt idx="9">
                  <c:v>SAC</c:v>
                </c:pt>
                <c:pt idx="10">
                  <c:v>PHO</c:v>
                </c:pt>
                <c:pt idx="11">
                  <c:v>DAL</c:v>
                </c:pt>
                <c:pt idx="12">
                  <c:v>IND</c:v>
                </c:pt>
                <c:pt idx="13">
                  <c:v>DET</c:v>
                </c:pt>
                <c:pt idx="14">
                  <c:v>NYK</c:v>
                </c:pt>
                <c:pt idx="15">
                  <c:v>TOR</c:v>
                </c:pt>
                <c:pt idx="16">
                  <c:v>MIN</c:v>
                </c:pt>
                <c:pt idx="17">
                  <c:v>CHI</c:v>
                </c:pt>
                <c:pt idx="18">
                  <c:v>HOU</c:v>
                </c:pt>
                <c:pt idx="19">
                  <c:v>MEM</c:v>
                </c:pt>
                <c:pt idx="20">
                  <c:v>OKC</c:v>
                </c:pt>
              </c:strCache>
            </c:strRef>
          </c:cat>
          <c:val>
            <c:numRef>
              <c:f>UTA!$S$27:$S$47</c:f>
              <c:numCache>
                <c:formatCode>General</c:formatCode>
                <c:ptCount val="21"/>
                <c:pt idx="0">
                  <c:v>110</c:v>
                </c:pt>
                <c:pt idx="1">
                  <c:v>103</c:v>
                </c:pt>
                <c:pt idx="2">
                  <c:v>108</c:v>
                </c:pt>
                <c:pt idx="3">
                  <c:v>103</c:v>
                </c:pt>
                <c:pt idx="4">
                  <c:v>110</c:v>
                </c:pt>
                <c:pt idx="5">
                  <c:v>96</c:v>
                </c:pt>
                <c:pt idx="6">
                  <c:v>120</c:v>
                </c:pt>
                <c:pt idx="7">
                  <c:v>96</c:v>
                </c:pt>
                <c:pt idx="8">
                  <c:v>106</c:v>
                </c:pt>
                <c:pt idx="9">
                  <c:v>104</c:v>
                </c:pt>
                <c:pt idx="10">
                  <c:v>102</c:v>
                </c:pt>
                <c:pt idx="11">
                  <c:v>118</c:v>
                </c:pt>
                <c:pt idx="12">
                  <c:v>84</c:v>
                </c:pt>
                <c:pt idx="13">
                  <c:v>120</c:v>
                </c:pt>
                <c:pt idx="14">
                  <c:v>131</c:v>
                </c:pt>
                <c:pt idx="15">
                  <c:v>94</c:v>
                </c:pt>
                <c:pt idx="16">
                  <c:v>122</c:v>
                </c:pt>
                <c:pt idx="17">
                  <c:v>118</c:v>
                </c:pt>
                <c:pt idx="18">
                  <c:v>110</c:v>
                </c:pt>
                <c:pt idx="19">
                  <c:v>103</c:v>
                </c:pt>
                <c:pt idx="20">
                  <c:v>106</c:v>
                </c:pt>
              </c:numCache>
            </c:numRef>
          </c:val>
        </c:ser>
        <c:marker val="1"/>
        <c:axId val="62316928"/>
        <c:axId val="62318464"/>
      </c:lineChart>
      <c:catAx>
        <c:axId val="6231692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318464"/>
        <c:crosses val="autoZero"/>
        <c:auto val="1"/>
        <c:lblAlgn val="ctr"/>
        <c:lblOffset val="100"/>
        <c:tickLblSkip val="5"/>
        <c:tickMarkSkip val="1"/>
      </c:catAx>
      <c:valAx>
        <c:axId val="62318464"/>
        <c:scaling>
          <c:orientation val="minMax"/>
          <c:max val="13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316928"/>
        <c:crosses val="autoZero"/>
        <c:crossBetween val="between"/>
        <c:majorUnit val="5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5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MIA!$A$27:$A$65</c:f>
              <c:numCache>
                <c:formatCode>m/d/yyyy</c:formatCode>
                <c:ptCount val="39"/>
                <c:pt idx="0">
                  <c:v>40544</c:v>
                </c:pt>
                <c:pt idx="1">
                  <c:v>40546</c:v>
                </c:pt>
                <c:pt idx="2">
                  <c:v>40547</c:v>
                </c:pt>
                <c:pt idx="3">
                  <c:v>40550</c:v>
                </c:pt>
                <c:pt idx="4">
                  <c:v>40552</c:v>
                </c:pt>
                <c:pt idx="5">
                  <c:v>40555</c:v>
                </c:pt>
                <c:pt idx="6">
                  <c:v>40556</c:v>
                </c:pt>
                <c:pt idx="7">
                  <c:v>40558</c:v>
                </c:pt>
                <c:pt idx="8">
                  <c:v>40561</c:v>
                </c:pt>
                <c:pt idx="9">
                  <c:v>40565</c:v>
                </c:pt>
                <c:pt idx="10">
                  <c:v>40570</c:v>
                </c:pt>
                <c:pt idx="11">
                  <c:v>40571</c:v>
                </c:pt>
                <c:pt idx="12">
                  <c:v>40573</c:v>
                </c:pt>
                <c:pt idx="13">
                  <c:v>40574</c:v>
                </c:pt>
                <c:pt idx="14">
                  <c:v>40577</c:v>
                </c:pt>
                <c:pt idx="15">
                  <c:v>40578</c:v>
                </c:pt>
                <c:pt idx="16">
                  <c:v>40580</c:v>
                </c:pt>
                <c:pt idx="17">
                  <c:v>40582</c:v>
                </c:pt>
                <c:pt idx="18">
                  <c:v>40585</c:v>
                </c:pt>
                <c:pt idx="19">
                  <c:v>40587</c:v>
                </c:pt>
                <c:pt idx="20">
                  <c:v>40589</c:v>
                </c:pt>
                <c:pt idx="21">
                  <c:v>40590</c:v>
                </c:pt>
                <c:pt idx="22">
                  <c:v>40596</c:v>
                </c:pt>
                <c:pt idx="23">
                  <c:v>40598</c:v>
                </c:pt>
                <c:pt idx="24">
                  <c:v>40599</c:v>
                </c:pt>
                <c:pt idx="25">
                  <c:v>40601</c:v>
                </c:pt>
                <c:pt idx="26">
                  <c:v>40605</c:v>
                </c:pt>
                <c:pt idx="27">
                  <c:v>40606</c:v>
                </c:pt>
                <c:pt idx="28">
                  <c:v>40608</c:v>
                </c:pt>
                <c:pt idx="29">
                  <c:v>40610</c:v>
                </c:pt>
                <c:pt idx="30">
                  <c:v>40612</c:v>
                </c:pt>
                <c:pt idx="31">
                  <c:v>40614</c:v>
                </c:pt>
                <c:pt idx="32">
                  <c:v>40616</c:v>
                </c:pt>
                <c:pt idx="33">
                  <c:v>40618</c:v>
                </c:pt>
                <c:pt idx="34">
                  <c:v>40620</c:v>
                </c:pt>
                <c:pt idx="35">
                  <c:v>40621</c:v>
                </c:pt>
                <c:pt idx="36">
                  <c:v>40625</c:v>
                </c:pt>
                <c:pt idx="37">
                  <c:v>40627</c:v>
                </c:pt>
                <c:pt idx="38">
                  <c:v>40629</c:v>
                </c:pt>
              </c:numCache>
            </c:numRef>
          </c:cat>
          <c:val>
            <c:numRef>
              <c:f>MIA!$F$27:$F$65</c:f>
              <c:numCache>
                <c:formatCode>General</c:formatCode>
                <c:ptCount val="39"/>
                <c:pt idx="0">
                  <c:v>221</c:v>
                </c:pt>
                <c:pt idx="1">
                  <c:v>178</c:v>
                </c:pt>
                <c:pt idx="2">
                  <c:v>190</c:v>
                </c:pt>
                <c:pt idx="3">
                  <c:v>196</c:v>
                </c:pt>
                <c:pt idx="4">
                  <c:v>207</c:v>
                </c:pt>
                <c:pt idx="5">
                  <c:v>216</c:v>
                </c:pt>
                <c:pt idx="6">
                  <c:v>232</c:v>
                </c:pt>
                <c:pt idx="7">
                  <c:v>195</c:v>
                </c:pt>
                <c:pt idx="8">
                  <c:v>182</c:v>
                </c:pt>
                <c:pt idx="9">
                  <c:v>223</c:v>
                </c:pt>
                <c:pt idx="10">
                  <c:v>181</c:v>
                </c:pt>
                <c:pt idx="11">
                  <c:v>175</c:v>
                </c:pt>
                <c:pt idx="12">
                  <c:v>211</c:v>
                </c:pt>
                <c:pt idx="13">
                  <c:v>207</c:v>
                </c:pt>
                <c:pt idx="14">
                  <c:v>204</c:v>
                </c:pt>
                <c:pt idx="15">
                  <c:v>206</c:v>
                </c:pt>
                <c:pt idx="16">
                  <c:v>176</c:v>
                </c:pt>
                <c:pt idx="17">
                  <c:v>229</c:v>
                </c:pt>
                <c:pt idx="18">
                  <c:v>198</c:v>
                </c:pt>
                <c:pt idx="19">
                  <c:v>167</c:v>
                </c:pt>
                <c:pt idx="20">
                  <c:v>213</c:v>
                </c:pt>
                <c:pt idx="21">
                  <c:v>198</c:v>
                </c:pt>
                <c:pt idx="22">
                  <c:v>214</c:v>
                </c:pt>
                <c:pt idx="23">
                  <c:v>182</c:v>
                </c:pt>
                <c:pt idx="24">
                  <c:v>234</c:v>
                </c:pt>
                <c:pt idx="25">
                  <c:v>177</c:v>
                </c:pt>
                <c:pt idx="26">
                  <c:v>195</c:v>
                </c:pt>
                <c:pt idx="27">
                  <c:v>220</c:v>
                </c:pt>
                <c:pt idx="28">
                  <c:v>173</c:v>
                </c:pt>
                <c:pt idx="29">
                  <c:v>201</c:v>
                </c:pt>
                <c:pt idx="30">
                  <c:v>182</c:v>
                </c:pt>
                <c:pt idx="31">
                  <c:v>203</c:v>
                </c:pt>
                <c:pt idx="32">
                  <c:v>190</c:v>
                </c:pt>
                <c:pt idx="33">
                  <c:v>181</c:v>
                </c:pt>
                <c:pt idx="34">
                  <c:v>191</c:v>
                </c:pt>
                <c:pt idx="35">
                  <c:v>201</c:v>
                </c:pt>
                <c:pt idx="36">
                  <c:v>194</c:v>
                </c:pt>
                <c:pt idx="37">
                  <c:v>210</c:v>
                </c:pt>
                <c:pt idx="38">
                  <c:v>244</c:v>
                </c:pt>
              </c:numCache>
            </c:numRef>
          </c:val>
        </c:ser>
        <c:marker val="1"/>
        <c:axId val="62402944"/>
        <c:axId val="62404480"/>
      </c:lineChart>
      <c:dateAx>
        <c:axId val="6240294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404480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2404480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402944"/>
        <c:crosses val="autoZero"/>
        <c:crossBetween val="between"/>
        <c:majorUnit val="5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MIA!$H$27:$H$47</c:f>
              <c:strCache>
                <c:ptCount val="21"/>
                <c:pt idx="0">
                  <c:v>MIA</c:v>
                </c:pt>
                <c:pt idx="1">
                  <c:v>MIA</c:v>
                </c:pt>
                <c:pt idx="2">
                  <c:v>MIA</c:v>
                </c:pt>
                <c:pt idx="3">
                  <c:v>MIA</c:v>
                </c:pt>
                <c:pt idx="4">
                  <c:v>MIA</c:v>
                </c:pt>
                <c:pt idx="5">
                  <c:v>MIA</c:v>
                </c:pt>
                <c:pt idx="6">
                  <c:v>MIA</c:v>
                </c:pt>
                <c:pt idx="7">
                  <c:v>MIA</c:v>
                </c:pt>
                <c:pt idx="8">
                  <c:v>MIA</c:v>
                </c:pt>
                <c:pt idx="9">
                  <c:v>MIA</c:v>
                </c:pt>
                <c:pt idx="10">
                  <c:v>MIA</c:v>
                </c:pt>
                <c:pt idx="11">
                  <c:v>MIA</c:v>
                </c:pt>
                <c:pt idx="12">
                  <c:v>MIA</c:v>
                </c:pt>
                <c:pt idx="13">
                  <c:v>MIA</c:v>
                </c:pt>
                <c:pt idx="14">
                  <c:v>MIA</c:v>
                </c:pt>
                <c:pt idx="15">
                  <c:v>MIA</c:v>
                </c:pt>
                <c:pt idx="16">
                  <c:v>MIA</c:v>
                </c:pt>
                <c:pt idx="17">
                  <c:v>MIA</c:v>
                </c:pt>
                <c:pt idx="18">
                  <c:v>MIA</c:v>
                </c:pt>
                <c:pt idx="19">
                  <c:v>MIA</c:v>
                </c:pt>
                <c:pt idx="20">
                  <c:v>MIA</c:v>
                </c:pt>
              </c:strCache>
            </c:strRef>
          </c:cat>
          <c:val>
            <c:numRef>
              <c:f>MIA!$J$27:$J$47</c:f>
              <c:numCache>
                <c:formatCode>General</c:formatCode>
                <c:ptCount val="21"/>
                <c:pt idx="0">
                  <c:v>114</c:v>
                </c:pt>
                <c:pt idx="1">
                  <c:v>101</c:v>
                </c:pt>
                <c:pt idx="2">
                  <c:v>89</c:v>
                </c:pt>
                <c:pt idx="3">
                  <c:v>120</c:v>
                </c:pt>
                <c:pt idx="4">
                  <c:v>88</c:v>
                </c:pt>
                <c:pt idx="5">
                  <c:v>117</c:v>
                </c:pt>
                <c:pt idx="6">
                  <c:v>97</c:v>
                </c:pt>
                <c:pt idx="7">
                  <c:v>117</c:v>
                </c:pt>
                <c:pt idx="8">
                  <c:v>117</c:v>
                </c:pt>
                <c:pt idx="9">
                  <c:v>121</c:v>
                </c:pt>
                <c:pt idx="10">
                  <c:v>86</c:v>
                </c:pt>
                <c:pt idx="11">
                  <c:v>96</c:v>
                </c:pt>
                <c:pt idx="12">
                  <c:v>86</c:v>
                </c:pt>
                <c:pt idx="13">
                  <c:v>96</c:v>
                </c:pt>
                <c:pt idx="14">
                  <c:v>94</c:v>
                </c:pt>
                <c:pt idx="15">
                  <c:v>118</c:v>
                </c:pt>
                <c:pt idx="16">
                  <c:v>110</c:v>
                </c:pt>
                <c:pt idx="17">
                  <c:v>85</c:v>
                </c:pt>
                <c:pt idx="18">
                  <c:v>103</c:v>
                </c:pt>
                <c:pt idx="19">
                  <c:v>111</c:v>
                </c:pt>
                <c:pt idx="20">
                  <c:v>125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MIA!$H$27:$H$47</c:f>
              <c:strCache>
                <c:ptCount val="21"/>
                <c:pt idx="0">
                  <c:v>MIA</c:v>
                </c:pt>
                <c:pt idx="1">
                  <c:v>MIA</c:v>
                </c:pt>
                <c:pt idx="2">
                  <c:v>MIA</c:v>
                </c:pt>
                <c:pt idx="3">
                  <c:v>MIA</c:v>
                </c:pt>
                <c:pt idx="4">
                  <c:v>MIA</c:v>
                </c:pt>
                <c:pt idx="5">
                  <c:v>MIA</c:v>
                </c:pt>
                <c:pt idx="6">
                  <c:v>MIA</c:v>
                </c:pt>
                <c:pt idx="7">
                  <c:v>MIA</c:v>
                </c:pt>
                <c:pt idx="8">
                  <c:v>MIA</c:v>
                </c:pt>
                <c:pt idx="9">
                  <c:v>MIA</c:v>
                </c:pt>
                <c:pt idx="10">
                  <c:v>MIA</c:v>
                </c:pt>
                <c:pt idx="11">
                  <c:v>MIA</c:v>
                </c:pt>
                <c:pt idx="12">
                  <c:v>MIA</c:v>
                </c:pt>
                <c:pt idx="13">
                  <c:v>MIA</c:v>
                </c:pt>
                <c:pt idx="14">
                  <c:v>MIA</c:v>
                </c:pt>
                <c:pt idx="15">
                  <c:v>MIA</c:v>
                </c:pt>
                <c:pt idx="16">
                  <c:v>MIA</c:v>
                </c:pt>
                <c:pt idx="17">
                  <c:v>MIA</c:v>
                </c:pt>
                <c:pt idx="18">
                  <c:v>MIA</c:v>
                </c:pt>
                <c:pt idx="19">
                  <c:v>MIA</c:v>
                </c:pt>
                <c:pt idx="20">
                  <c:v>MIA</c:v>
                </c:pt>
              </c:strCache>
            </c:strRef>
          </c:cat>
          <c:val>
            <c:numRef>
              <c:f>MIA!$M$27:$M$47</c:f>
              <c:numCache>
                <c:formatCode>0.0</c:formatCode>
                <c:ptCount val="21"/>
                <c:pt idx="0">
                  <c:v>114</c:v>
                </c:pt>
                <c:pt idx="1">
                  <c:v>107.5</c:v>
                </c:pt>
                <c:pt idx="2">
                  <c:v>101.33333333333333</c:v>
                </c:pt>
                <c:pt idx="3">
                  <c:v>106</c:v>
                </c:pt>
                <c:pt idx="4">
                  <c:v>102.4</c:v>
                </c:pt>
                <c:pt idx="5">
                  <c:v>104.83333333333333</c:v>
                </c:pt>
                <c:pt idx="6">
                  <c:v>103.71428571428571</c:v>
                </c:pt>
                <c:pt idx="7">
                  <c:v>105.375</c:v>
                </c:pt>
                <c:pt idx="8">
                  <c:v>106.66666666666667</c:v>
                </c:pt>
                <c:pt idx="9">
                  <c:v>108.1</c:v>
                </c:pt>
                <c:pt idx="10">
                  <c:v>106.09090909090909</c:v>
                </c:pt>
                <c:pt idx="11">
                  <c:v>105.25</c:v>
                </c:pt>
                <c:pt idx="12">
                  <c:v>103.76923076923077</c:v>
                </c:pt>
                <c:pt idx="13">
                  <c:v>103.21428571428571</c:v>
                </c:pt>
                <c:pt idx="14">
                  <c:v>102.6</c:v>
                </c:pt>
                <c:pt idx="15">
                  <c:v>103.5625</c:v>
                </c:pt>
                <c:pt idx="16">
                  <c:v>103.94117647058823</c:v>
                </c:pt>
                <c:pt idx="17">
                  <c:v>102.88888888888889</c:v>
                </c:pt>
                <c:pt idx="18">
                  <c:v>102.89473684210526</c:v>
                </c:pt>
                <c:pt idx="19">
                  <c:v>103.3</c:v>
                </c:pt>
                <c:pt idx="20">
                  <c:v>104.33333333333333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MIA!$H$27:$H$47</c:f>
              <c:strCache>
                <c:ptCount val="21"/>
                <c:pt idx="0">
                  <c:v>MIA</c:v>
                </c:pt>
                <c:pt idx="1">
                  <c:v>MIA</c:v>
                </c:pt>
                <c:pt idx="2">
                  <c:v>MIA</c:v>
                </c:pt>
                <c:pt idx="3">
                  <c:v>MIA</c:v>
                </c:pt>
                <c:pt idx="4">
                  <c:v>MIA</c:v>
                </c:pt>
                <c:pt idx="5">
                  <c:v>MIA</c:v>
                </c:pt>
                <c:pt idx="6">
                  <c:v>MIA</c:v>
                </c:pt>
                <c:pt idx="7">
                  <c:v>MIA</c:v>
                </c:pt>
                <c:pt idx="8">
                  <c:v>MIA</c:v>
                </c:pt>
                <c:pt idx="9">
                  <c:v>MIA</c:v>
                </c:pt>
                <c:pt idx="10">
                  <c:v>MIA</c:v>
                </c:pt>
                <c:pt idx="11">
                  <c:v>MIA</c:v>
                </c:pt>
                <c:pt idx="12">
                  <c:v>MIA</c:v>
                </c:pt>
                <c:pt idx="13">
                  <c:v>MIA</c:v>
                </c:pt>
                <c:pt idx="14">
                  <c:v>MIA</c:v>
                </c:pt>
                <c:pt idx="15">
                  <c:v>MIA</c:v>
                </c:pt>
                <c:pt idx="16">
                  <c:v>MIA</c:v>
                </c:pt>
                <c:pt idx="17">
                  <c:v>MIA</c:v>
                </c:pt>
                <c:pt idx="18">
                  <c:v>MIA</c:v>
                </c:pt>
                <c:pt idx="19">
                  <c:v>MIA</c:v>
                </c:pt>
                <c:pt idx="20">
                  <c:v>MIA</c:v>
                </c:pt>
              </c:strCache>
            </c:strRef>
          </c:cat>
          <c:val>
            <c:numRef>
              <c:f>MIA!$K$27:$K$47</c:f>
              <c:numCache>
                <c:formatCode>General</c:formatCode>
                <c:ptCount val="21"/>
                <c:pt idx="0">
                  <c:v>107</c:v>
                </c:pt>
                <c:pt idx="1">
                  <c:v>89</c:v>
                </c:pt>
                <c:pt idx="2">
                  <c:v>93</c:v>
                </c:pt>
                <c:pt idx="3">
                  <c:v>103</c:v>
                </c:pt>
                <c:pt idx="4">
                  <c:v>87</c:v>
                </c:pt>
                <c:pt idx="5">
                  <c:v>90</c:v>
                </c:pt>
                <c:pt idx="6">
                  <c:v>79</c:v>
                </c:pt>
                <c:pt idx="7">
                  <c:v>112</c:v>
                </c:pt>
                <c:pt idx="8">
                  <c:v>97</c:v>
                </c:pt>
                <c:pt idx="9">
                  <c:v>113</c:v>
                </c:pt>
                <c:pt idx="10">
                  <c:v>91</c:v>
                </c:pt>
                <c:pt idx="11">
                  <c:v>99</c:v>
                </c:pt>
                <c:pt idx="12">
                  <c:v>87</c:v>
                </c:pt>
                <c:pt idx="13">
                  <c:v>105</c:v>
                </c:pt>
                <c:pt idx="14">
                  <c:v>88</c:v>
                </c:pt>
                <c:pt idx="15">
                  <c:v>85</c:v>
                </c:pt>
                <c:pt idx="16">
                  <c:v>80</c:v>
                </c:pt>
                <c:pt idx="17">
                  <c:v>96</c:v>
                </c:pt>
                <c:pt idx="18">
                  <c:v>98</c:v>
                </c:pt>
                <c:pt idx="19">
                  <c:v>99</c:v>
                </c:pt>
                <c:pt idx="20">
                  <c:v>119</c:v>
                </c:pt>
              </c:numCache>
            </c:numRef>
          </c:val>
        </c:ser>
        <c:marker val="1"/>
        <c:axId val="62445824"/>
        <c:axId val="62525440"/>
      </c:lineChart>
      <c:catAx>
        <c:axId val="6244582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525440"/>
        <c:crosses val="autoZero"/>
        <c:auto val="1"/>
        <c:lblAlgn val="ctr"/>
        <c:lblOffset val="100"/>
        <c:tickLblSkip val="5"/>
        <c:tickMarkSkip val="1"/>
      </c:catAx>
      <c:valAx>
        <c:axId val="62525440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445824"/>
        <c:crosses val="autoZero"/>
        <c:crossBetween val="between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51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MIA!$Q$27:$Q$44</c:f>
              <c:strCache>
                <c:ptCount val="18"/>
                <c:pt idx="0">
                  <c:v>CHA</c:v>
                </c:pt>
                <c:pt idx="1">
                  <c:v>MIL</c:v>
                </c:pt>
                <c:pt idx="2">
                  <c:v>POR</c:v>
                </c:pt>
                <c:pt idx="3">
                  <c:v>LAC</c:v>
                </c:pt>
                <c:pt idx="4">
                  <c:v>DEN</c:v>
                </c:pt>
                <c:pt idx="5">
                  <c:v>CHI</c:v>
                </c:pt>
                <c:pt idx="6">
                  <c:v>NYK</c:v>
                </c:pt>
                <c:pt idx="7">
                  <c:v>OKC</c:v>
                </c:pt>
                <c:pt idx="8">
                  <c:v>ORL</c:v>
                </c:pt>
                <c:pt idx="9">
                  <c:v>CHA</c:v>
                </c:pt>
                <c:pt idx="10">
                  <c:v>DET</c:v>
                </c:pt>
                <c:pt idx="11">
                  <c:v>BOS</c:v>
                </c:pt>
                <c:pt idx="12">
                  <c:v>IND</c:v>
                </c:pt>
                <c:pt idx="13">
                  <c:v>TOR</c:v>
                </c:pt>
                <c:pt idx="14">
                  <c:v>CHI</c:v>
                </c:pt>
                <c:pt idx="15">
                  <c:v>SAS</c:v>
                </c:pt>
                <c:pt idx="16">
                  <c:v>ATL</c:v>
                </c:pt>
                <c:pt idx="17">
                  <c:v>DET</c:v>
                </c:pt>
              </c:strCache>
            </c:strRef>
          </c:cat>
          <c:val>
            <c:numRef>
              <c:f>MIA!$T$27:$T$44</c:f>
              <c:numCache>
                <c:formatCode>General</c:formatCode>
                <c:ptCount val="18"/>
                <c:pt idx="0">
                  <c:v>96</c:v>
                </c:pt>
                <c:pt idx="1">
                  <c:v>95</c:v>
                </c:pt>
                <c:pt idx="2">
                  <c:v>107</c:v>
                </c:pt>
                <c:pt idx="3">
                  <c:v>105</c:v>
                </c:pt>
                <c:pt idx="4">
                  <c:v>102</c:v>
                </c:pt>
                <c:pt idx="5">
                  <c:v>96</c:v>
                </c:pt>
                <c:pt idx="6">
                  <c:v>88</c:v>
                </c:pt>
                <c:pt idx="7">
                  <c:v>108</c:v>
                </c:pt>
                <c:pt idx="8">
                  <c:v>104</c:v>
                </c:pt>
                <c:pt idx="9">
                  <c:v>109</c:v>
                </c:pt>
                <c:pt idx="10">
                  <c:v>106</c:v>
                </c:pt>
                <c:pt idx="11">
                  <c:v>82</c:v>
                </c:pt>
                <c:pt idx="12">
                  <c:v>110</c:v>
                </c:pt>
                <c:pt idx="13">
                  <c:v>103</c:v>
                </c:pt>
                <c:pt idx="14">
                  <c:v>89</c:v>
                </c:pt>
                <c:pt idx="15">
                  <c:v>95</c:v>
                </c:pt>
                <c:pt idx="16">
                  <c:v>106</c:v>
                </c:pt>
                <c:pt idx="17">
                  <c:v>100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MIA!$Q$27:$Q$44</c:f>
              <c:strCache>
                <c:ptCount val="18"/>
                <c:pt idx="0">
                  <c:v>CHA</c:v>
                </c:pt>
                <c:pt idx="1">
                  <c:v>MIL</c:v>
                </c:pt>
                <c:pt idx="2">
                  <c:v>POR</c:v>
                </c:pt>
                <c:pt idx="3">
                  <c:v>LAC</c:v>
                </c:pt>
                <c:pt idx="4">
                  <c:v>DEN</c:v>
                </c:pt>
                <c:pt idx="5">
                  <c:v>CHI</c:v>
                </c:pt>
                <c:pt idx="6">
                  <c:v>NYK</c:v>
                </c:pt>
                <c:pt idx="7">
                  <c:v>OKC</c:v>
                </c:pt>
                <c:pt idx="8">
                  <c:v>ORL</c:v>
                </c:pt>
                <c:pt idx="9">
                  <c:v>CHA</c:v>
                </c:pt>
                <c:pt idx="10">
                  <c:v>DET</c:v>
                </c:pt>
                <c:pt idx="11">
                  <c:v>BOS</c:v>
                </c:pt>
                <c:pt idx="12">
                  <c:v>IND</c:v>
                </c:pt>
                <c:pt idx="13">
                  <c:v>TOR</c:v>
                </c:pt>
                <c:pt idx="14">
                  <c:v>CHI</c:v>
                </c:pt>
                <c:pt idx="15">
                  <c:v>SAS</c:v>
                </c:pt>
                <c:pt idx="16">
                  <c:v>ATL</c:v>
                </c:pt>
                <c:pt idx="17">
                  <c:v>DET</c:v>
                </c:pt>
              </c:strCache>
            </c:strRef>
          </c:cat>
          <c:val>
            <c:numRef>
              <c:f>MIA!$W$27:$W$44</c:f>
              <c:numCache>
                <c:formatCode>0.0</c:formatCode>
                <c:ptCount val="18"/>
                <c:pt idx="0">
                  <c:v>96</c:v>
                </c:pt>
                <c:pt idx="1">
                  <c:v>95.5</c:v>
                </c:pt>
                <c:pt idx="2">
                  <c:v>99.333333333333329</c:v>
                </c:pt>
                <c:pt idx="3">
                  <c:v>100.75</c:v>
                </c:pt>
                <c:pt idx="4">
                  <c:v>101</c:v>
                </c:pt>
                <c:pt idx="5">
                  <c:v>100.16666666666667</c:v>
                </c:pt>
                <c:pt idx="6">
                  <c:v>98.428571428571431</c:v>
                </c:pt>
                <c:pt idx="7">
                  <c:v>99.625</c:v>
                </c:pt>
                <c:pt idx="8">
                  <c:v>100.11111111111111</c:v>
                </c:pt>
                <c:pt idx="9">
                  <c:v>101</c:v>
                </c:pt>
                <c:pt idx="10">
                  <c:v>101.45454545454545</c:v>
                </c:pt>
                <c:pt idx="11">
                  <c:v>99.833333333333329</c:v>
                </c:pt>
                <c:pt idx="12">
                  <c:v>100.61538461538461</c:v>
                </c:pt>
                <c:pt idx="13">
                  <c:v>100.78571428571429</c:v>
                </c:pt>
                <c:pt idx="14">
                  <c:v>100</c:v>
                </c:pt>
                <c:pt idx="15">
                  <c:v>99.6875</c:v>
                </c:pt>
                <c:pt idx="16">
                  <c:v>100.05882352941177</c:v>
                </c:pt>
                <c:pt idx="17">
                  <c:v>100.05555555555556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MIA!$Q$27:$Q$44</c:f>
              <c:strCache>
                <c:ptCount val="18"/>
                <c:pt idx="0">
                  <c:v>CHA</c:v>
                </c:pt>
                <c:pt idx="1">
                  <c:v>MIL</c:v>
                </c:pt>
                <c:pt idx="2">
                  <c:v>POR</c:v>
                </c:pt>
                <c:pt idx="3">
                  <c:v>LAC</c:v>
                </c:pt>
                <c:pt idx="4">
                  <c:v>DEN</c:v>
                </c:pt>
                <c:pt idx="5">
                  <c:v>CHI</c:v>
                </c:pt>
                <c:pt idx="6">
                  <c:v>NYK</c:v>
                </c:pt>
                <c:pt idx="7">
                  <c:v>OKC</c:v>
                </c:pt>
                <c:pt idx="8">
                  <c:v>ORL</c:v>
                </c:pt>
                <c:pt idx="9">
                  <c:v>CHA</c:v>
                </c:pt>
                <c:pt idx="10">
                  <c:v>DET</c:v>
                </c:pt>
                <c:pt idx="11">
                  <c:v>BOS</c:v>
                </c:pt>
                <c:pt idx="12">
                  <c:v>IND</c:v>
                </c:pt>
                <c:pt idx="13">
                  <c:v>TOR</c:v>
                </c:pt>
                <c:pt idx="14">
                  <c:v>CHI</c:v>
                </c:pt>
                <c:pt idx="15">
                  <c:v>SAS</c:v>
                </c:pt>
                <c:pt idx="16">
                  <c:v>ATL</c:v>
                </c:pt>
                <c:pt idx="17">
                  <c:v>DET</c:v>
                </c:pt>
              </c:strCache>
            </c:strRef>
          </c:cat>
          <c:val>
            <c:numRef>
              <c:f>MIA!$S$27:$S$44</c:f>
              <c:numCache>
                <c:formatCode>General</c:formatCode>
                <c:ptCount val="18"/>
                <c:pt idx="0">
                  <c:v>82</c:v>
                </c:pt>
                <c:pt idx="1">
                  <c:v>101</c:v>
                </c:pt>
                <c:pt idx="2">
                  <c:v>100</c:v>
                </c:pt>
                <c:pt idx="3">
                  <c:v>111</c:v>
                </c:pt>
                <c:pt idx="4">
                  <c:v>130</c:v>
                </c:pt>
                <c:pt idx="5">
                  <c:v>99</c:v>
                </c:pt>
                <c:pt idx="6">
                  <c:v>93</c:v>
                </c:pt>
                <c:pt idx="7">
                  <c:v>103</c:v>
                </c:pt>
                <c:pt idx="8">
                  <c:v>100</c:v>
                </c:pt>
                <c:pt idx="9">
                  <c:v>97</c:v>
                </c:pt>
                <c:pt idx="10">
                  <c:v>92</c:v>
                </c:pt>
                <c:pt idx="11">
                  <c:v>85</c:v>
                </c:pt>
                <c:pt idx="12">
                  <c:v>103</c:v>
                </c:pt>
                <c:pt idx="13">
                  <c:v>95</c:v>
                </c:pt>
                <c:pt idx="14">
                  <c:v>93</c:v>
                </c:pt>
                <c:pt idx="15">
                  <c:v>125</c:v>
                </c:pt>
                <c:pt idx="16">
                  <c:v>85</c:v>
                </c:pt>
                <c:pt idx="17">
                  <c:v>94</c:v>
                </c:pt>
              </c:numCache>
            </c:numRef>
          </c:val>
        </c:ser>
        <c:marker val="1"/>
        <c:axId val="62554880"/>
        <c:axId val="62556416"/>
      </c:lineChart>
      <c:catAx>
        <c:axId val="62554880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556416"/>
        <c:crosses val="autoZero"/>
        <c:auto val="1"/>
        <c:lblAlgn val="ctr"/>
        <c:lblOffset val="100"/>
        <c:tickLblSkip val="5"/>
        <c:tickMarkSkip val="1"/>
      </c:catAx>
      <c:valAx>
        <c:axId val="62556416"/>
        <c:scaling>
          <c:orientation val="minMax"/>
          <c:max val="13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554880"/>
        <c:crosses val="autoZero"/>
        <c:crossBetween val="between"/>
        <c:majorUnit val="5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5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CLE!$A$27:$A$66</c:f>
              <c:numCache>
                <c:formatCode>m/d/yyyy</c:formatCode>
                <c:ptCount val="40"/>
                <c:pt idx="0">
                  <c:v>40544</c:v>
                </c:pt>
                <c:pt idx="1">
                  <c:v>40545</c:v>
                </c:pt>
                <c:pt idx="2">
                  <c:v>40548</c:v>
                </c:pt>
                <c:pt idx="3">
                  <c:v>40550</c:v>
                </c:pt>
                <c:pt idx="4">
                  <c:v>40552</c:v>
                </c:pt>
                <c:pt idx="5">
                  <c:v>40554</c:v>
                </c:pt>
                <c:pt idx="6">
                  <c:v>40557</c:v>
                </c:pt>
                <c:pt idx="7">
                  <c:v>40558</c:v>
                </c:pt>
                <c:pt idx="8">
                  <c:v>40562</c:v>
                </c:pt>
                <c:pt idx="9">
                  <c:v>40564</c:v>
                </c:pt>
                <c:pt idx="10">
                  <c:v>40565</c:v>
                </c:pt>
                <c:pt idx="11">
                  <c:v>40567</c:v>
                </c:pt>
                <c:pt idx="12">
                  <c:v>40568</c:v>
                </c:pt>
                <c:pt idx="13">
                  <c:v>40571</c:v>
                </c:pt>
                <c:pt idx="14">
                  <c:v>40573</c:v>
                </c:pt>
                <c:pt idx="15">
                  <c:v>40574</c:v>
                </c:pt>
                <c:pt idx="16">
                  <c:v>40576</c:v>
                </c:pt>
                <c:pt idx="17">
                  <c:v>40578</c:v>
                </c:pt>
                <c:pt idx="18">
                  <c:v>40579</c:v>
                </c:pt>
                <c:pt idx="19">
                  <c:v>40581</c:v>
                </c:pt>
                <c:pt idx="20">
                  <c:v>40583</c:v>
                </c:pt>
                <c:pt idx="21">
                  <c:v>40585</c:v>
                </c:pt>
                <c:pt idx="22">
                  <c:v>40587</c:v>
                </c:pt>
                <c:pt idx="23">
                  <c:v>40590</c:v>
                </c:pt>
                <c:pt idx="24">
                  <c:v>40597</c:v>
                </c:pt>
                <c:pt idx="25">
                  <c:v>40599</c:v>
                </c:pt>
                <c:pt idx="26">
                  <c:v>40601</c:v>
                </c:pt>
                <c:pt idx="27">
                  <c:v>40604</c:v>
                </c:pt>
                <c:pt idx="28">
                  <c:v>40606</c:v>
                </c:pt>
                <c:pt idx="29">
                  <c:v>40608</c:v>
                </c:pt>
                <c:pt idx="30">
                  <c:v>40610</c:v>
                </c:pt>
                <c:pt idx="31">
                  <c:v>40611</c:v>
                </c:pt>
                <c:pt idx="32">
                  <c:v>40615</c:v>
                </c:pt>
                <c:pt idx="33">
                  <c:v>40618</c:v>
                </c:pt>
                <c:pt idx="34">
                  <c:v>40619</c:v>
                </c:pt>
                <c:pt idx="35">
                  <c:v>40621</c:v>
                </c:pt>
                <c:pt idx="36">
                  <c:v>40623</c:v>
                </c:pt>
                <c:pt idx="37">
                  <c:v>40625</c:v>
                </c:pt>
                <c:pt idx="38">
                  <c:v>40627</c:v>
                </c:pt>
                <c:pt idx="39">
                  <c:v>40629</c:v>
                </c:pt>
              </c:numCache>
            </c:numRef>
          </c:cat>
          <c:val>
            <c:numRef>
              <c:f>CLE!$F$27:$F$66</c:f>
              <c:numCache>
                <c:formatCode>General</c:formatCode>
                <c:ptCount val="40"/>
                <c:pt idx="0">
                  <c:v>191</c:v>
                </c:pt>
                <c:pt idx="1">
                  <c:v>199</c:v>
                </c:pt>
                <c:pt idx="2">
                  <c:v>225</c:v>
                </c:pt>
                <c:pt idx="3">
                  <c:v>214</c:v>
                </c:pt>
                <c:pt idx="4">
                  <c:v>208</c:v>
                </c:pt>
                <c:pt idx="5">
                  <c:v>169</c:v>
                </c:pt>
                <c:pt idx="6">
                  <c:v>220</c:v>
                </c:pt>
                <c:pt idx="7">
                  <c:v>226</c:v>
                </c:pt>
                <c:pt idx="8">
                  <c:v>204</c:v>
                </c:pt>
                <c:pt idx="9">
                  <c:v>190</c:v>
                </c:pt>
                <c:pt idx="10">
                  <c:v>171</c:v>
                </c:pt>
                <c:pt idx="11">
                  <c:v>204</c:v>
                </c:pt>
                <c:pt idx="12">
                  <c:v>207</c:v>
                </c:pt>
                <c:pt idx="13">
                  <c:v>220</c:v>
                </c:pt>
                <c:pt idx="14">
                  <c:v>190</c:v>
                </c:pt>
                <c:pt idx="15">
                  <c:v>207</c:v>
                </c:pt>
                <c:pt idx="16">
                  <c:v>229</c:v>
                </c:pt>
                <c:pt idx="17">
                  <c:v>217</c:v>
                </c:pt>
                <c:pt idx="18">
                  <c:v>216</c:v>
                </c:pt>
                <c:pt idx="19">
                  <c:v>195</c:v>
                </c:pt>
                <c:pt idx="20">
                  <c:v>197</c:v>
                </c:pt>
                <c:pt idx="21">
                  <c:v>245</c:v>
                </c:pt>
                <c:pt idx="22">
                  <c:v>215</c:v>
                </c:pt>
                <c:pt idx="23">
                  <c:v>203</c:v>
                </c:pt>
                <c:pt idx="24">
                  <c:v>243</c:v>
                </c:pt>
                <c:pt idx="25">
                  <c:v>224</c:v>
                </c:pt>
                <c:pt idx="26">
                  <c:v>186</c:v>
                </c:pt>
                <c:pt idx="27">
                  <c:v>208</c:v>
                </c:pt>
                <c:pt idx="28">
                  <c:v>234</c:v>
                </c:pt>
                <c:pt idx="29">
                  <c:v>177</c:v>
                </c:pt>
                <c:pt idx="30">
                  <c:v>180</c:v>
                </c:pt>
                <c:pt idx="31">
                  <c:v>200</c:v>
                </c:pt>
                <c:pt idx="32">
                  <c:v>170</c:v>
                </c:pt>
                <c:pt idx="33">
                  <c:v>190</c:v>
                </c:pt>
                <c:pt idx="34">
                  <c:v>181</c:v>
                </c:pt>
                <c:pt idx="35">
                  <c:v>192</c:v>
                </c:pt>
                <c:pt idx="36">
                  <c:v>183</c:v>
                </c:pt>
                <c:pt idx="37">
                  <c:v>192</c:v>
                </c:pt>
                <c:pt idx="38">
                  <c:v>188</c:v>
                </c:pt>
                <c:pt idx="39">
                  <c:v>182</c:v>
                </c:pt>
              </c:numCache>
            </c:numRef>
          </c:val>
        </c:ser>
        <c:marker val="1"/>
        <c:axId val="62577664"/>
        <c:axId val="62590336"/>
      </c:lineChart>
      <c:dateAx>
        <c:axId val="6257766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590336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2590336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577664"/>
        <c:crosses val="autoZero"/>
        <c:crossBetween val="between"/>
        <c:majorUnit val="5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51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CLE!$H$27:$H$48</c:f>
              <c:strCache>
                <c:ptCount val="22"/>
                <c:pt idx="0">
                  <c:v>CLE</c:v>
                </c:pt>
                <c:pt idx="1">
                  <c:v>CLE</c:v>
                </c:pt>
                <c:pt idx="2">
                  <c:v>CLE</c:v>
                </c:pt>
                <c:pt idx="3">
                  <c:v>CLE</c:v>
                </c:pt>
                <c:pt idx="4">
                  <c:v>CLE</c:v>
                </c:pt>
                <c:pt idx="5">
                  <c:v>CLE</c:v>
                </c:pt>
                <c:pt idx="6">
                  <c:v>CLE</c:v>
                </c:pt>
                <c:pt idx="7">
                  <c:v>CLE</c:v>
                </c:pt>
                <c:pt idx="8">
                  <c:v>CLE</c:v>
                </c:pt>
                <c:pt idx="9">
                  <c:v>CLE</c:v>
                </c:pt>
                <c:pt idx="10">
                  <c:v>CLE</c:v>
                </c:pt>
                <c:pt idx="11">
                  <c:v>CLE</c:v>
                </c:pt>
                <c:pt idx="12">
                  <c:v>CLE</c:v>
                </c:pt>
                <c:pt idx="13">
                  <c:v>CLE</c:v>
                </c:pt>
                <c:pt idx="14">
                  <c:v>CLE</c:v>
                </c:pt>
                <c:pt idx="15">
                  <c:v>CLE</c:v>
                </c:pt>
                <c:pt idx="16">
                  <c:v>CLE</c:v>
                </c:pt>
                <c:pt idx="17">
                  <c:v>CLE</c:v>
                </c:pt>
                <c:pt idx="18">
                  <c:v>CLE</c:v>
                </c:pt>
                <c:pt idx="19">
                  <c:v>CLE</c:v>
                </c:pt>
                <c:pt idx="20">
                  <c:v>CLE</c:v>
                </c:pt>
                <c:pt idx="21">
                  <c:v>CLE</c:v>
                </c:pt>
              </c:strCache>
            </c:strRef>
          </c:cat>
          <c:val>
            <c:numRef>
              <c:f>CLE!$J$27:$J$48</c:f>
              <c:numCache>
                <c:formatCode>General</c:formatCode>
                <c:ptCount val="22"/>
                <c:pt idx="0">
                  <c:v>95</c:v>
                </c:pt>
                <c:pt idx="1">
                  <c:v>105</c:v>
                </c:pt>
                <c:pt idx="2">
                  <c:v>98</c:v>
                </c:pt>
                <c:pt idx="3">
                  <c:v>88</c:v>
                </c:pt>
                <c:pt idx="4">
                  <c:v>103</c:v>
                </c:pt>
                <c:pt idx="5">
                  <c:v>112</c:v>
                </c:pt>
                <c:pt idx="6">
                  <c:v>105</c:v>
                </c:pt>
                <c:pt idx="7">
                  <c:v>94</c:v>
                </c:pt>
                <c:pt idx="8">
                  <c:v>126</c:v>
                </c:pt>
                <c:pt idx="9">
                  <c:v>100</c:v>
                </c:pt>
                <c:pt idx="10">
                  <c:v>104</c:v>
                </c:pt>
                <c:pt idx="11">
                  <c:v>119</c:v>
                </c:pt>
                <c:pt idx="12">
                  <c:v>115</c:v>
                </c:pt>
                <c:pt idx="13">
                  <c:v>91</c:v>
                </c:pt>
                <c:pt idx="14">
                  <c:v>99</c:v>
                </c:pt>
                <c:pt idx="15">
                  <c:v>81</c:v>
                </c:pt>
                <c:pt idx="16">
                  <c:v>85</c:v>
                </c:pt>
                <c:pt idx="17">
                  <c:v>75</c:v>
                </c:pt>
                <c:pt idx="18">
                  <c:v>86</c:v>
                </c:pt>
                <c:pt idx="19">
                  <c:v>94</c:v>
                </c:pt>
                <c:pt idx="20">
                  <c:v>97</c:v>
                </c:pt>
                <c:pt idx="21">
                  <c:v>83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CLE!$H$27:$H$48</c:f>
              <c:strCache>
                <c:ptCount val="22"/>
                <c:pt idx="0">
                  <c:v>CLE</c:v>
                </c:pt>
                <c:pt idx="1">
                  <c:v>CLE</c:v>
                </c:pt>
                <c:pt idx="2">
                  <c:v>CLE</c:v>
                </c:pt>
                <c:pt idx="3">
                  <c:v>CLE</c:v>
                </c:pt>
                <c:pt idx="4">
                  <c:v>CLE</c:v>
                </c:pt>
                <c:pt idx="5">
                  <c:v>CLE</c:v>
                </c:pt>
                <c:pt idx="6">
                  <c:v>CLE</c:v>
                </c:pt>
                <c:pt idx="7">
                  <c:v>CLE</c:v>
                </c:pt>
                <c:pt idx="8">
                  <c:v>CLE</c:v>
                </c:pt>
                <c:pt idx="9">
                  <c:v>CLE</c:v>
                </c:pt>
                <c:pt idx="10">
                  <c:v>CLE</c:v>
                </c:pt>
                <c:pt idx="11">
                  <c:v>CLE</c:v>
                </c:pt>
                <c:pt idx="12">
                  <c:v>CLE</c:v>
                </c:pt>
                <c:pt idx="13">
                  <c:v>CLE</c:v>
                </c:pt>
                <c:pt idx="14">
                  <c:v>CLE</c:v>
                </c:pt>
                <c:pt idx="15">
                  <c:v>CLE</c:v>
                </c:pt>
                <c:pt idx="16">
                  <c:v>CLE</c:v>
                </c:pt>
                <c:pt idx="17">
                  <c:v>CLE</c:v>
                </c:pt>
                <c:pt idx="18">
                  <c:v>CLE</c:v>
                </c:pt>
                <c:pt idx="19">
                  <c:v>CLE</c:v>
                </c:pt>
                <c:pt idx="20">
                  <c:v>CLE</c:v>
                </c:pt>
                <c:pt idx="21">
                  <c:v>CLE</c:v>
                </c:pt>
              </c:strCache>
            </c:strRef>
          </c:cat>
          <c:val>
            <c:numRef>
              <c:f>CLE!$M$27:$M$48</c:f>
              <c:numCache>
                <c:formatCode>0.0</c:formatCode>
                <c:ptCount val="22"/>
                <c:pt idx="0">
                  <c:v>95</c:v>
                </c:pt>
                <c:pt idx="1">
                  <c:v>100</c:v>
                </c:pt>
                <c:pt idx="2">
                  <c:v>99.333333333333329</c:v>
                </c:pt>
                <c:pt idx="3">
                  <c:v>96.5</c:v>
                </c:pt>
                <c:pt idx="4">
                  <c:v>97.8</c:v>
                </c:pt>
                <c:pt idx="5">
                  <c:v>100.16666666666667</c:v>
                </c:pt>
                <c:pt idx="6">
                  <c:v>100.85714285714286</c:v>
                </c:pt>
                <c:pt idx="7">
                  <c:v>100</c:v>
                </c:pt>
                <c:pt idx="8">
                  <c:v>102.88888888888889</c:v>
                </c:pt>
                <c:pt idx="9">
                  <c:v>102.6</c:v>
                </c:pt>
                <c:pt idx="10">
                  <c:v>102.72727272727273</c:v>
                </c:pt>
                <c:pt idx="11">
                  <c:v>104.08333333333333</c:v>
                </c:pt>
                <c:pt idx="12">
                  <c:v>104.92307692307692</c:v>
                </c:pt>
                <c:pt idx="13">
                  <c:v>103.92857142857143</c:v>
                </c:pt>
                <c:pt idx="14">
                  <c:v>103.6</c:v>
                </c:pt>
                <c:pt idx="15">
                  <c:v>102.1875</c:v>
                </c:pt>
                <c:pt idx="16">
                  <c:v>101.17647058823529</c:v>
                </c:pt>
                <c:pt idx="17">
                  <c:v>99.722222222222229</c:v>
                </c:pt>
                <c:pt idx="18">
                  <c:v>99</c:v>
                </c:pt>
                <c:pt idx="19">
                  <c:v>98.75</c:v>
                </c:pt>
                <c:pt idx="20">
                  <c:v>98.666666666666671</c:v>
                </c:pt>
                <c:pt idx="21">
                  <c:v>97.954545454545453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CLE!$H$27:$H$48</c:f>
              <c:strCache>
                <c:ptCount val="22"/>
                <c:pt idx="0">
                  <c:v>CLE</c:v>
                </c:pt>
                <c:pt idx="1">
                  <c:v>CLE</c:v>
                </c:pt>
                <c:pt idx="2">
                  <c:v>CLE</c:v>
                </c:pt>
                <c:pt idx="3">
                  <c:v>CLE</c:v>
                </c:pt>
                <c:pt idx="4">
                  <c:v>CLE</c:v>
                </c:pt>
                <c:pt idx="5">
                  <c:v>CLE</c:v>
                </c:pt>
                <c:pt idx="6">
                  <c:v>CLE</c:v>
                </c:pt>
                <c:pt idx="7">
                  <c:v>CLE</c:v>
                </c:pt>
                <c:pt idx="8">
                  <c:v>CLE</c:v>
                </c:pt>
                <c:pt idx="9">
                  <c:v>CLE</c:v>
                </c:pt>
                <c:pt idx="10">
                  <c:v>CLE</c:v>
                </c:pt>
                <c:pt idx="11">
                  <c:v>CLE</c:v>
                </c:pt>
                <c:pt idx="12">
                  <c:v>CLE</c:v>
                </c:pt>
                <c:pt idx="13">
                  <c:v>CLE</c:v>
                </c:pt>
                <c:pt idx="14">
                  <c:v>CLE</c:v>
                </c:pt>
                <c:pt idx="15">
                  <c:v>CLE</c:v>
                </c:pt>
                <c:pt idx="16">
                  <c:v>CLE</c:v>
                </c:pt>
                <c:pt idx="17">
                  <c:v>CLE</c:v>
                </c:pt>
                <c:pt idx="18">
                  <c:v>CLE</c:v>
                </c:pt>
                <c:pt idx="19">
                  <c:v>CLE</c:v>
                </c:pt>
                <c:pt idx="20">
                  <c:v>CLE</c:v>
                </c:pt>
                <c:pt idx="21">
                  <c:v>CLE</c:v>
                </c:pt>
              </c:strCache>
            </c:strRef>
          </c:cat>
          <c:val>
            <c:numRef>
              <c:f>CLE!$K$27:$K$48</c:f>
              <c:numCache>
                <c:formatCode>General</c:formatCode>
                <c:ptCount val="22"/>
                <c:pt idx="0">
                  <c:v>104</c:v>
                </c:pt>
                <c:pt idx="1">
                  <c:v>120</c:v>
                </c:pt>
                <c:pt idx="2">
                  <c:v>106</c:v>
                </c:pt>
                <c:pt idx="3">
                  <c:v>102</c:v>
                </c:pt>
                <c:pt idx="4">
                  <c:v>117</c:v>
                </c:pt>
                <c:pt idx="5">
                  <c:v>117</c:v>
                </c:pt>
                <c:pt idx="6">
                  <c:v>111</c:v>
                </c:pt>
                <c:pt idx="7">
                  <c:v>103</c:v>
                </c:pt>
                <c:pt idx="8">
                  <c:v>119</c:v>
                </c:pt>
                <c:pt idx="9">
                  <c:v>115</c:v>
                </c:pt>
                <c:pt idx="10">
                  <c:v>99</c:v>
                </c:pt>
                <c:pt idx="11">
                  <c:v>124</c:v>
                </c:pt>
                <c:pt idx="12">
                  <c:v>109</c:v>
                </c:pt>
                <c:pt idx="13">
                  <c:v>95</c:v>
                </c:pt>
                <c:pt idx="14">
                  <c:v>109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91</c:v>
                </c:pt>
                <c:pt idx="21">
                  <c:v>99</c:v>
                </c:pt>
              </c:numCache>
            </c:numRef>
          </c:val>
        </c:ser>
        <c:marker val="1"/>
        <c:axId val="62791680"/>
        <c:axId val="62793216"/>
      </c:lineChart>
      <c:catAx>
        <c:axId val="62791680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793216"/>
        <c:crosses val="autoZero"/>
        <c:auto val="1"/>
        <c:lblAlgn val="ctr"/>
        <c:lblOffset val="100"/>
        <c:tickLblSkip val="5"/>
        <c:tickMarkSkip val="1"/>
      </c:catAx>
      <c:valAx>
        <c:axId val="62793216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91680"/>
        <c:crosses val="autoZero"/>
        <c:crossBetween val="between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84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CLE!$Q$27:$Q$44</c:f>
              <c:strCache>
                <c:ptCount val="18"/>
                <c:pt idx="0">
                  <c:v>CHI</c:v>
                </c:pt>
                <c:pt idx="1">
                  <c:v>GSW</c:v>
                </c:pt>
                <c:pt idx="2">
                  <c:v>PHO</c:v>
                </c:pt>
                <c:pt idx="3">
                  <c:v>LAL</c:v>
                </c:pt>
                <c:pt idx="4">
                  <c:v>UTA</c:v>
                </c:pt>
                <c:pt idx="5">
                  <c:v>DEN</c:v>
                </c:pt>
                <c:pt idx="6">
                  <c:v>CHI</c:v>
                </c:pt>
                <c:pt idx="7">
                  <c:v>NJN</c:v>
                </c:pt>
                <c:pt idx="8">
                  <c:v>BOS</c:v>
                </c:pt>
                <c:pt idx="9">
                  <c:v>ORL</c:v>
                </c:pt>
                <c:pt idx="10">
                  <c:v>MIA</c:v>
                </c:pt>
                <c:pt idx="11">
                  <c:v>MEM</c:v>
                </c:pt>
                <c:pt idx="12">
                  <c:v>DAL</c:v>
                </c:pt>
                <c:pt idx="13">
                  <c:v>NYK</c:v>
                </c:pt>
                <c:pt idx="14">
                  <c:v>MIL</c:v>
                </c:pt>
                <c:pt idx="15">
                  <c:v>SAC</c:v>
                </c:pt>
                <c:pt idx="16">
                  <c:v>POR</c:v>
                </c:pt>
                <c:pt idx="17">
                  <c:v>LAC</c:v>
                </c:pt>
              </c:strCache>
            </c:strRef>
          </c:cat>
          <c:val>
            <c:numRef>
              <c:f>CLE!$T$27:$T$44</c:f>
              <c:numCache>
                <c:formatCode>General</c:formatCode>
                <c:ptCount val="18"/>
                <c:pt idx="0">
                  <c:v>91</c:v>
                </c:pt>
                <c:pt idx="1">
                  <c:v>98</c:v>
                </c:pt>
                <c:pt idx="2">
                  <c:v>100</c:v>
                </c:pt>
                <c:pt idx="3">
                  <c:v>57</c:v>
                </c:pt>
                <c:pt idx="4">
                  <c:v>99</c:v>
                </c:pt>
                <c:pt idx="5">
                  <c:v>99</c:v>
                </c:pt>
                <c:pt idx="6">
                  <c:v>79</c:v>
                </c:pt>
                <c:pt idx="7">
                  <c:v>101</c:v>
                </c:pt>
                <c:pt idx="8">
                  <c:v>95</c:v>
                </c:pt>
                <c:pt idx="9">
                  <c:v>87</c:v>
                </c:pt>
                <c:pt idx="10">
                  <c:v>90</c:v>
                </c:pt>
                <c:pt idx="11">
                  <c:v>105</c:v>
                </c:pt>
                <c:pt idx="12">
                  <c:v>96</c:v>
                </c:pt>
                <c:pt idx="13">
                  <c:v>119</c:v>
                </c:pt>
                <c:pt idx="14">
                  <c:v>90</c:v>
                </c:pt>
                <c:pt idx="15">
                  <c:v>97</c:v>
                </c:pt>
                <c:pt idx="16">
                  <c:v>70</c:v>
                </c:pt>
                <c:pt idx="17">
                  <c:v>92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CLE!$Q$27:$Q$44</c:f>
              <c:strCache>
                <c:ptCount val="18"/>
                <c:pt idx="0">
                  <c:v>CHI</c:v>
                </c:pt>
                <c:pt idx="1">
                  <c:v>GSW</c:v>
                </c:pt>
                <c:pt idx="2">
                  <c:v>PHO</c:v>
                </c:pt>
                <c:pt idx="3">
                  <c:v>LAL</c:v>
                </c:pt>
                <c:pt idx="4">
                  <c:v>UTA</c:v>
                </c:pt>
                <c:pt idx="5">
                  <c:v>DEN</c:v>
                </c:pt>
                <c:pt idx="6">
                  <c:v>CHI</c:v>
                </c:pt>
                <c:pt idx="7">
                  <c:v>NJN</c:v>
                </c:pt>
                <c:pt idx="8">
                  <c:v>BOS</c:v>
                </c:pt>
                <c:pt idx="9">
                  <c:v>ORL</c:v>
                </c:pt>
                <c:pt idx="10">
                  <c:v>MIA</c:v>
                </c:pt>
                <c:pt idx="11">
                  <c:v>MEM</c:v>
                </c:pt>
                <c:pt idx="12">
                  <c:v>DAL</c:v>
                </c:pt>
                <c:pt idx="13">
                  <c:v>NYK</c:v>
                </c:pt>
                <c:pt idx="14">
                  <c:v>MIL</c:v>
                </c:pt>
                <c:pt idx="15">
                  <c:v>SAC</c:v>
                </c:pt>
                <c:pt idx="16">
                  <c:v>POR</c:v>
                </c:pt>
                <c:pt idx="17">
                  <c:v>LAC</c:v>
                </c:pt>
              </c:strCache>
            </c:strRef>
          </c:cat>
          <c:val>
            <c:numRef>
              <c:f>CLE!$W$27:$W$44</c:f>
              <c:numCache>
                <c:formatCode>0.0</c:formatCode>
                <c:ptCount val="18"/>
                <c:pt idx="0">
                  <c:v>91</c:v>
                </c:pt>
                <c:pt idx="1">
                  <c:v>94.5</c:v>
                </c:pt>
                <c:pt idx="2">
                  <c:v>96.333333333333329</c:v>
                </c:pt>
                <c:pt idx="3">
                  <c:v>86.5</c:v>
                </c:pt>
                <c:pt idx="4">
                  <c:v>89</c:v>
                </c:pt>
                <c:pt idx="5">
                  <c:v>90.666666666666671</c:v>
                </c:pt>
                <c:pt idx="6">
                  <c:v>89</c:v>
                </c:pt>
                <c:pt idx="7">
                  <c:v>90.5</c:v>
                </c:pt>
                <c:pt idx="8">
                  <c:v>91</c:v>
                </c:pt>
                <c:pt idx="9">
                  <c:v>90.6</c:v>
                </c:pt>
                <c:pt idx="10">
                  <c:v>90.545454545454547</c:v>
                </c:pt>
                <c:pt idx="11">
                  <c:v>91.75</c:v>
                </c:pt>
                <c:pt idx="12">
                  <c:v>92.07692307692308</c:v>
                </c:pt>
                <c:pt idx="13">
                  <c:v>94</c:v>
                </c:pt>
                <c:pt idx="14">
                  <c:v>93.733333333333334</c:v>
                </c:pt>
                <c:pt idx="15">
                  <c:v>93.9375</c:v>
                </c:pt>
                <c:pt idx="16">
                  <c:v>92.529411764705884</c:v>
                </c:pt>
                <c:pt idx="17">
                  <c:v>92.5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CLE!$Q$27:$Q$44</c:f>
              <c:strCache>
                <c:ptCount val="18"/>
                <c:pt idx="0">
                  <c:v>CHI</c:v>
                </c:pt>
                <c:pt idx="1">
                  <c:v>GSW</c:v>
                </c:pt>
                <c:pt idx="2">
                  <c:v>PHO</c:v>
                </c:pt>
                <c:pt idx="3">
                  <c:v>LAL</c:v>
                </c:pt>
                <c:pt idx="4">
                  <c:v>UTA</c:v>
                </c:pt>
                <c:pt idx="5">
                  <c:v>DEN</c:v>
                </c:pt>
                <c:pt idx="6">
                  <c:v>CHI</c:v>
                </c:pt>
                <c:pt idx="7">
                  <c:v>NJN</c:v>
                </c:pt>
                <c:pt idx="8">
                  <c:v>BOS</c:v>
                </c:pt>
                <c:pt idx="9">
                  <c:v>ORL</c:v>
                </c:pt>
                <c:pt idx="10">
                  <c:v>MIA</c:v>
                </c:pt>
                <c:pt idx="11">
                  <c:v>MEM</c:v>
                </c:pt>
                <c:pt idx="12">
                  <c:v>DAL</c:v>
                </c:pt>
                <c:pt idx="13">
                  <c:v>NYK</c:v>
                </c:pt>
                <c:pt idx="14">
                  <c:v>MIL</c:v>
                </c:pt>
                <c:pt idx="15">
                  <c:v>SAC</c:v>
                </c:pt>
                <c:pt idx="16">
                  <c:v>POR</c:v>
                </c:pt>
                <c:pt idx="17">
                  <c:v>LAC</c:v>
                </c:pt>
              </c:strCache>
            </c:strRef>
          </c:cat>
          <c:val>
            <c:numRef>
              <c:f>CLE!$S$27:$S$44</c:f>
              <c:numCache>
                <c:formatCode>General</c:formatCode>
                <c:ptCount val="18"/>
                <c:pt idx="0">
                  <c:v>100</c:v>
                </c:pt>
                <c:pt idx="1">
                  <c:v>116</c:v>
                </c:pt>
                <c:pt idx="2">
                  <c:v>108</c:v>
                </c:pt>
                <c:pt idx="3">
                  <c:v>112</c:v>
                </c:pt>
                <c:pt idx="4">
                  <c:v>121</c:v>
                </c:pt>
                <c:pt idx="5">
                  <c:v>127</c:v>
                </c:pt>
                <c:pt idx="6">
                  <c:v>92</c:v>
                </c:pt>
                <c:pt idx="7">
                  <c:v>103</c:v>
                </c:pt>
                <c:pt idx="8">
                  <c:v>112</c:v>
                </c:pt>
                <c:pt idx="9">
                  <c:v>103</c:v>
                </c:pt>
                <c:pt idx="10">
                  <c:v>117</c:v>
                </c:pt>
                <c:pt idx="11">
                  <c:v>112</c:v>
                </c:pt>
                <c:pt idx="12">
                  <c:v>99</c:v>
                </c:pt>
                <c:pt idx="13">
                  <c:v>115</c:v>
                </c:pt>
                <c:pt idx="14">
                  <c:v>110</c:v>
                </c:pt>
                <c:pt idx="15">
                  <c:v>93</c:v>
                </c:pt>
                <c:pt idx="16">
                  <c:v>111</c:v>
                </c:pt>
                <c:pt idx="17">
                  <c:v>100</c:v>
                </c:pt>
              </c:numCache>
            </c:numRef>
          </c:val>
        </c:ser>
        <c:marker val="1"/>
        <c:axId val="62830848"/>
        <c:axId val="62844928"/>
      </c:lineChart>
      <c:catAx>
        <c:axId val="6283084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844928"/>
        <c:crosses val="autoZero"/>
        <c:auto val="1"/>
        <c:lblAlgn val="ctr"/>
        <c:lblOffset val="100"/>
        <c:tickLblSkip val="5"/>
        <c:tickMarkSkip val="1"/>
      </c:catAx>
      <c:valAx>
        <c:axId val="62844928"/>
        <c:scaling>
          <c:orientation val="minMax"/>
          <c:max val="13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830848"/>
        <c:crosses val="autoZero"/>
        <c:crossBetween val="between"/>
        <c:majorUnit val="5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5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SAC!$A$27:$A$69</c:f>
              <c:numCache>
                <c:formatCode>m/d/yyyy</c:formatCode>
                <c:ptCount val="43"/>
                <c:pt idx="0">
                  <c:v>40544</c:v>
                </c:pt>
                <c:pt idx="1">
                  <c:v>40545</c:v>
                </c:pt>
                <c:pt idx="2">
                  <c:v>40547</c:v>
                </c:pt>
                <c:pt idx="3">
                  <c:v>40549</c:v>
                </c:pt>
                <c:pt idx="4">
                  <c:v>40552</c:v>
                </c:pt>
                <c:pt idx="5">
                  <c:v>40554</c:v>
                </c:pt>
                <c:pt idx="6">
                  <c:v>40555</c:v>
                </c:pt>
                <c:pt idx="7">
                  <c:v>40557</c:v>
                </c:pt>
                <c:pt idx="8">
                  <c:v>40558</c:v>
                </c:pt>
                <c:pt idx="9">
                  <c:v>40560</c:v>
                </c:pt>
                <c:pt idx="10">
                  <c:v>40562</c:v>
                </c:pt>
                <c:pt idx="11">
                  <c:v>40564</c:v>
                </c:pt>
                <c:pt idx="12">
                  <c:v>40567</c:v>
                </c:pt>
                <c:pt idx="13">
                  <c:v>40568</c:v>
                </c:pt>
                <c:pt idx="14">
                  <c:v>40571</c:v>
                </c:pt>
                <c:pt idx="15">
                  <c:v>40572</c:v>
                </c:pt>
                <c:pt idx="16">
                  <c:v>40575</c:v>
                </c:pt>
                <c:pt idx="17">
                  <c:v>40578</c:v>
                </c:pt>
                <c:pt idx="18">
                  <c:v>40581</c:v>
                </c:pt>
                <c:pt idx="19">
                  <c:v>40583</c:v>
                </c:pt>
                <c:pt idx="20">
                  <c:v>40586</c:v>
                </c:pt>
                <c:pt idx="21">
                  <c:v>40587</c:v>
                </c:pt>
                <c:pt idx="22">
                  <c:v>40589</c:v>
                </c:pt>
                <c:pt idx="23">
                  <c:v>40590</c:v>
                </c:pt>
                <c:pt idx="24">
                  <c:v>40596</c:v>
                </c:pt>
                <c:pt idx="25">
                  <c:v>40597</c:v>
                </c:pt>
                <c:pt idx="26">
                  <c:v>40599</c:v>
                </c:pt>
                <c:pt idx="27">
                  <c:v>40600</c:v>
                </c:pt>
                <c:pt idx="28">
                  <c:v>40602</c:v>
                </c:pt>
                <c:pt idx="29">
                  <c:v>40604</c:v>
                </c:pt>
                <c:pt idx="30">
                  <c:v>40607</c:v>
                </c:pt>
                <c:pt idx="31">
                  <c:v>40609</c:v>
                </c:pt>
                <c:pt idx="32">
                  <c:v>40611</c:v>
                </c:pt>
                <c:pt idx="33">
                  <c:v>40613</c:v>
                </c:pt>
                <c:pt idx="34">
                  <c:v>40614</c:v>
                </c:pt>
                <c:pt idx="35">
                  <c:v>40616</c:v>
                </c:pt>
                <c:pt idx="36">
                  <c:v>40618</c:v>
                </c:pt>
                <c:pt idx="37">
                  <c:v>40620</c:v>
                </c:pt>
                <c:pt idx="38">
                  <c:v>40622</c:v>
                </c:pt>
                <c:pt idx="39">
                  <c:v>40623</c:v>
                </c:pt>
                <c:pt idx="40">
                  <c:v>40625</c:v>
                </c:pt>
                <c:pt idx="41">
                  <c:v>40627</c:v>
                </c:pt>
                <c:pt idx="42">
                  <c:v>40629</c:v>
                </c:pt>
              </c:numCache>
            </c:numRef>
          </c:cat>
          <c:val>
            <c:numRef>
              <c:f>SAC!$F$27:$F$69</c:f>
              <c:numCache>
                <c:formatCode>General</c:formatCode>
                <c:ptCount val="43"/>
                <c:pt idx="0">
                  <c:v>190</c:v>
                </c:pt>
                <c:pt idx="1">
                  <c:v>183</c:v>
                </c:pt>
                <c:pt idx="2">
                  <c:v>210</c:v>
                </c:pt>
                <c:pt idx="3">
                  <c:v>224</c:v>
                </c:pt>
                <c:pt idx="4">
                  <c:v>230</c:v>
                </c:pt>
                <c:pt idx="5">
                  <c:v>269</c:v>
                </c:pt>
                <c:pt idx="6">
                  <c:v>214</c:v>
                </c:pt>
                <c:pt idx="7">
                  <c:v>176</c:v>
                </c:pt>
                <c:pt idx="8">
                  <c:v>216</c:v>
                </c:pt>
                <c:pt idx="9">
                  <c:v>198</c:v>
                </c:pt>
                <c:pt idx="10">
                  <c:v>184</c:v>
                </c:pt>
                <c:pt idx="11">
                  <c:v>231</c:v>
                </c:pt>
                <c:pt idx="12">
                  <c:v>177</c:v>
                </c:pt>
                <c:pt idx="13">
                  <c:v>183</c:v>
                </c:pt>
                <c:pt idx="14">
                  <c:v>195</c:v>
                </c:pt>
                <c:pt idx="15">
                  <c:v>198</c:v>
                </c:pt>
                <c:pt idx="16">
                  <c:v>185</c:v>
                </c:pt>
                <c:pt idx="17">
                  <c:v>213</c:v>
                </c:pt>
                <c:pt idx="18">
                  <c:v>211</c:v>
                </c:pt>
                <c:pt idx="19">
                  <c:v>202</c:v>
                </c:pt>
                <c:pt idx="20">
                  <c:v>196</c:v>
                </c:pt>
                <c:pt idx="21">
                  <c:v>221</c:v>
                </c:pt>
                <c:pt idx="22">
                  <c:v>222</c:v>
                </c:pt>
                <c:pt idx="23">
                  <c:v>216</c:v>
                </c:pt>
                <c:pt idx="24">
                  <c:v>214</c:v>
                </c:pt>
                <c:pt idx="25">
                  <c:v>216</c:v>
                </c:pt>
                <c:pt idx="26">
                  <c:v>208</c:v>
                </c:pt>
                <c:pt idx="27">
                  <c:v>212</c:v>
                </c:pt>
                <c:pt idx="28">
                  <c:v>204</c:v>
                </c:pt>
                <c:pt idx="29">
                  <c:v>209</c:v>
                </c:pt>
                <c:pt idx="30">
                  <c:v>211</c:v>
                </c:pt>
                <c:pt idx="31">
                  <c:v>224</c:v>
                </c:pt>
                <c:pt idx="32">
                  <c:v>208</c:v>
                </c:pt>
                <c:pt idx="33">
                  <c:v>211</c:v>
                </c:pt>
                <c:pt idx="34">
                  <c:v>218</c:v>
                </c:pt>
                <c:pt idx="35">
                  <c:v>248</c:v>
                </c:pt>
                <c:pt idx="36">
                  <c:v>190</c:v>
                </c:pt>
                <c:pt idx="37">
                  <c:v>182</c:v>
                </c:pt>
                <c:pt idx="38">
                  <c:v>222</c:v>
                </c:pt>
                <c:pt idx="39">
                  <c:v>224</c:v>
                </c:pt>
                <c:pt idx="40">
                  <c:v>187</c:v>
                </c:pt>
                <c:pt idx="41">
                  <c:v>203</c:v>
                </c:pt>
                <c:pt idx="42">
                  <c:v>225</c:v>
                </c:pt>
              </c:numCache>
            </c:numRef>
          </c:val>
        </c:ser>
        <c:marker val="1"/>
        <c:axId val="62869888"/>
        <c:axId val="62871424"/>
      </c:lineChart>
      <c:dateAx>
        <c:axId val="6286988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871424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2871424"/>
        <c:scaling>
          <c:orientation val="minMax"/>
          <c:max val="245"/>
          <c:min val="175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869888"/>
        <c:crosses val="autoZero"/>
        <c:crossBetween val="between"/>
        <c:majorUnit val="5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759E-2"/>
          <c:y val="0.11396640156126751"/>
          <c:w val="0.88211014657186859"/>
          <c:h val="0.73872693207180784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POR!$J$44:$J$65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86</c:v>
                </c:pt>
                <c:pt idx="3">
                  <c:v>96</c:v>
                </c:pt>
                <c:pt idx="4">
                  <c:v>113</c:v>
                </c:pt>
                <c:pt idx="5">
                  <c:v>108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99</c:v>
                </c:pt>
                <c:pt idx="10">
                  <c:v>109</c:v>
                </c:pt>
                <c:pt idx="11">
                  <c:v>103</c:v>
                </c:pt>
                <c:pt idx="12">
                  <c:v>101</c:v>
                </c:pt>
                <c:pt idx="13">
                  <c:v>107</c:v>
                </c:pt>
                <c:pt idx="14">
                  <c:v>83</c:v>
                </c:pt>
                <c:pt idx="15">
                  <c:v>87</c:v>
                </c:pt>
                <c:pt idx="16">
                  <c:v>93</c:v>
                </c:pt>
                <c:pt idx="17">
                  <c:v>104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98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POR!$M$44:$M$65</c:f>
              <c:numCache>
                <c:formatCode>0.0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95.333333333333329</c:v>
                </c:pt>
                <c:pt idx="3">
                  <c:v>95.5</c:v>
                </c:pt>
                <c:pt idx="4">
                  <c:v>99</c:v>
                </c:pt>
                <c:pt idx="5">
                  <c:v>100.5</c:v>
                </c:pt>
                <c:pt idx="6">
                  <c:v>100</c:v>
                </c:pt>
                <c:pt idx="7">
                  <c:v>97.625</c:v>
                </c:pt>
                <c:pt idx="8">
                  <c:v>95.444444444444443</c:v>
                </c:pt>
                <c:pt idx="9">
                  <c:v>95.8</c:v>
                </c:pt>
                <c:pt idx="10">
                  <c:v>97</c:v>
                </c:pt>
                <c:pt idx="11">
                  <c:v>97.5</c:v>
                </c:pt>
                <c:pt idx="12">
                  <c:v>97.769230769230774</c:v>
                </c:pt>
                <c:pt idx="13">
                  <c:v>98.428571428571431</c:v>
                </c:pt>
                <c:pt idx="14">
                  <c:v>97.4</c:v>
                </c:pt>
                <c:pt idx="15">
                  <c:v>96.75</c:v>
                </c:pt>
                <c:pt idx="16">
                  <c:v>96.529411764705884</c:v>
                </c:pt>
                <c:pt idx="17">
                  <c:v>96.944444444444443</c:v>
                </c:pt>
                <c:pt idx="18">
                  <c:v>97.684210526315795</c:v>
                </c:pt>
                <c:pt idx="19">
                  <c:v>98.3</c:v>
                </c:pt>
                <c:pt idx="20">
                  <c:v>98.904761904761898</c:v>
                </c:pt>
                <c:pt idx="21">
                  <c:v>98.86363636363636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POR!$H$44:$H$65</c:f>
              <c:strCache>
                <c:ptCount val="22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  <c:pt idx="19">
                  <c:v>POR</c:v>
                </c:pt>
                <c:pt idx="20">
                  <c:v>POR</c:v>
                </c:pt>
                <c:pt idx="21">
                  <c:v>POR</c:v>
                </c:pt>
              </c:strCache>
            </c:strRef>
          </c:cat>
          <c:val>
            <c:numRef>
              <c:f>POR!$K$44:$K$65</c:f>
              <c:numCache>
                <c:formatCode>General</c:formatCode>
                <c:ptCount val="22"/>
                <c:pt idx="0">
                  <c:v>85</c:v>
                </c:pt>
                <c:pt idx="1">
                  <c:v>107</c:v>
                </c:pt>
                <c:pt idx="2">
                  <c:v>100</c:v>
                </c:pt>
                <c:pt idx="3">
                  <c:v>89</c:v>
                </c:pt>
                <c:pt idx="4">
                  <c:v>102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103</c:v>
                </c:pt>
                <c:pt idx="11">
                  <c:v>96</c:v>
                </c:pt>
                <c:pt idx="12">
                  <c:v>106</c:v>
                </c:pt>
                <c:pt idx="13">
                  <c:v>106</c:v>
                </c:pt>
                <c:pt idx="14">
                  <c:v>90</c:v>
                </c:pt>
                <c:pt idx="15">
                  <c:v>103</c:v>
                </c:pt>
                <c:pt idx="16">
                  <c:v>69</c:v>
                </c:pt>
                <c:pt idx="17">
                  <c:v>101</c:v>
                </c:pt>
                <c:pt idx="18">
                  <c:v>70</c:v>
                </c:pt>
                <c:pt idx="19">
                  <c:v>101</c:v>
                </c:pt>
                <c:pt idx="20">
                  <c:v>76</c:v>
                </c:pt>
                <c:pt idx="21">
                  <c:v>96</c:v>
                </c:pt>
              </c:numCache>
            </c:numRef>
          </c:val>
        </c:ser>
        <c:marker val="1"/>
        <c:axId val="61577472"/>
        <c:axId val="61591552"/>
      </c:lineChart>
      <c:catAx>
        <c:axId val="61577472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591552"/>
        <c:crosses val="autoZero"/>
        <c:auto val="1"/>
        <c:lblAlgn val="ctr"/>
        <c:lblOffset val="100"/>
        <c:tickLblSkip val="5"/>
        <c:tickMarkSkip val="1"/>
      </c:catAx>
      <c:valAx>
        <c:axId val="61591552"/>
        <c:scaling>
          <c:orientation val="minMax"/>
          <c:max val="115"/>
          <c:min val="65"/>
        </c:scaling>
        <c:axPos val="l"/>
        <c:majorGridlines>
          <c:spPr>
            <a:ln cap="flat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577472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0984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SAC!$H$27:$H$43</c:f>
              <c:strCache>
                <c:ptCount val="17"/>
                <c:pt idx="0">
                  <c:v>SAC</c:v>
                </c:pt>
                <c:pt idx="1">
                  <c:v>SAC</c:v>
                </c:pt>
                <c:pt idx="2">
                  <c:v>SAC</c:v>
                </c:pt>
                <c:pt idx="3">
                  <c:v>SAC</c:v>
                </c:pt>
                <c:pt idx="4">
                  <c:v>SAC</c:v>
                </c:pt>
                <c:pt idx="5">
                  <c:v>SAC</c:v>
                </c:pt>
                <c:pt idx="6">
                  <c:v>SAC</c:v>
                </c:pt>
                <c:pt idx="7">
                  <c:v>SAC</c:v>
                </c:pt>
                <c:pt idx="8">
                  <c:v>SAC</c:v>
                </c:pt>
                <c:pt idx="9">
                  <c:v>SAC</c:v>
                </c:pt>
                <c:pt idx="10">
                  <c:v>SAC</c:v>
                </c:pt>
                <c:pt idx="11">
                  <c:v>SAC</c:v>
                </c:pt>
                <c:pt idx="12">
                  <c:v>SAC</c:v>
                </c:pt>
                <c:pt idx="13">
                  <c:v>SAC</c:v>
                </c:pt>
                <c:pt idx="14">
                  <c:v>SAC</c:v>
                </c:pt>
                <c:pt idx="15">
                  <c:v>SAC</c:v>
                </c:pt>
                <c:pt idx="16">
                  <c:v>SAC</c:v>
                </c:pt>
              </c:strCache>
            </c:strRef>
          </c:cat>
          <c:val>
            <c:numRef>
              <c:f>SAC!$J$27:$J$43</c:f>
              <c:numCache>
                <c:formatCode>General</c:formatCode>
                <c:ptCount val="17"/>
                <c:pt idx="0">
                  <c:v>94</c:v>
                </c:pt>
                <c:pt idx="1">
                  <c:v>102</c:v>
                </c:pt>
                <c:pt idx="2">
                  <c:v>122</c:v>
                </c:pt>
                <c:pt idx="3">
                  <c:v>90</c:v>
                </c:pt>
                <c:pt idx="4">
                  <c:v>89</c:v>
                </c:pt>
                <c:pt idx="5">
                  <c:v>102</c:v>
                </c:pt>
                <c:pt idx="6">
                  <c:v>90</c:v>
                </c:pt>
                <c:pt idx="7">
                  <c:v>100</c:v>
                </c:pt>
                <c:pt idx="8">
                  <c:v>104</c:v>
                </c:pt>
                <c:pt idx="9">
                  <c:v>100</c:v>
                </c:pt>
                <c:pt idx="10">
                  <c:v>97</c:v>
                </c:pt>
                <c:pt idx="11">
                  <c:v>102</c:v>
                </c:pt>
                <c:pt idx="12">
                  <c:v>101</c:v>
                </c:pt>
                <c:pt idx="13">
                  <c:v>102</c:v>
                </c:pt>
                <c:pt idx="14">
                  <c:v>129</c:v>
                </c:pt>
                <c:pt idx="15">
                  <c:v>93</c:v>
                </c:pt>
                <c:pt idx="16">
                  <c:v>80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SAC!$H$27:$H$43</c:f>
              <c:strCache>
                <c:ptCount val="17"/>
                <c:pt idx="0">
                  <c:v>SAC</c:v>
                </c:pt>
                <c:pt idx="1">
                  <c:v>SAC</c:v>
                </c:pt>
                <c:pt idx="2">
                  <c:v>SAC</c:v>
                </c:pt>
                <c:pt idx="3">
                  <c:v>SAC</c:v>
                </c:pt>
                <c:pt idx="4">
                  <c:v>SAC</c:v>
                </c:pt>
                <c:pt idx="5">
                  <c:v>SAC</c:v>
                </c:pt>
                <c:pt idx="6">
                  <c:v>SAC</c:v>
                </c:pt>
                <c:pt idx="7">
                  <c:v>SAC</c:v>
                </c:pt>
                <c:pt idx="8">
                  <c:v>SAC</c:v>
                </c:pt>
                <c:pt idx="9">
                  <c:v>SAC</c:v>
                </c:pt>
                <c:pt idx="10">
                  <c:v>SAC</c:v>
                </c:pt>
                <c:pt idx="11">
                  <c:v>SAC</c:v>
                </c:pt>
                <c:pt idx="12">
                  <c:v>SAC</c:v>
                </c:pt>
                <c:pt idx="13">
                  <c:v>SAC</c:v>
                </c:pt>
                <c:pt idx="14">
                  <c:v>SAC</c:v>
                </c:pt>
                <c:pt idx="15">
                  <c:v>SAC</c:v>
                </c:pt>
                <c:pt idx="16">
                  <c:v>SAC</c:v>
                </c:pt>
              </c:strCache>
            </c:strRef>
          </c:cat>
          <c:val>
            <c:numRef>
              <c:f>SAC!$M$27:$M$43</c:f>
              <c:numCache>
                <c:formatCode>0.0</c:formatCode>
                <c:ptCount val="17"/>
                <c:pt idx="0">
                  <c:v>94</c:v>
                </c:pt>
                <c:pt idx="1">
                  <c:v>98</c:v>
                </c:pt>
                <c:pt idx="2">
                  <c:v>106</c:v>
                </c:pt>
                <c:pt idx="3">
                  <c:v>102</c:v>
                </c:pt>
                <c:pt idx="4">
                  <c:v>99.4</c:v>
                </c:pt>
                <c:pt idx="5">
                  <c:v>99.833333333333329</c:v>
                </c:pt>
                <c:pt idx="6">
                  <c:v>98.428571428571431</c:v>
                </c:pt>
                <c:pt idx="7">
                  <c:v>98.625</c:v>
                </c:pt>
                <c:pt idx="8">
                  <c:v>99.222222222222229</c:v>
                </c:pt>
                <c:pt idx="9">
                  <c:v>99.3</c:v>
                </c:pt>
                <c:pt idx="10">
                  <c:v>99.090909090909093</c:v>
                </c:pt>
                <c:pt idx="11">
                  <c:v>99.333333333333329</c:v>
                </c:pt>
                <c:pt idx="12">
                  <c:v>99.461538461538467</c:v>
                </c:pt>
                <c:pt idx="13">
                  <c:v>99.642857142857139</c:v>
                </c:pt>
                <c:pt idx="14">
                  <c:v>101.6</c:v>
                </c:pt>
                <c:pt idx="15">
                  <c:v>101.0625</c:v>
                </c:pt>
                <c:pt idx="16">
                  <c:v>99.82352941176471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SAC!$H$27:$H$43</c:f>
              <c:strCache>
                <c:ptCount val="17"/>
                <c:pt idx="0">
                  <c:v>SAC</c:v>
                </c:pt>
                <c:pt idx="1">
                  <c:v>SAC</c:v>
                </c:pt>
                <c:pt idx="2">
                  <c:v>SAC</c:v>
                </c:pt>
                <c:pt idx="3">
                  <c:v>SAC</c:v>
                </c:pt>
                <c:pt idx="4">
                  <c:v>SAC</c:v>
                </c:pt>
                <c:pt idx="5">
                  <c:v>SAC</c:v>
                </c:pt>
                <c:pt idx="6">
                  <c:v>SAC</c:v>
                </c:pt>
                <c:pt idx="7">
                  <c:v>SAC</c:v>
                </c:pt>
                <c:pt idx="8">
                  <c:v>SAC</c:v>
                </c:pt>
                <c:pt idx="9">
                  <c:v>SAC</c:v>
                </c:pt>
                <c:pt idx="10">
                  <c:v>SAC</c:v>
                </c:pt>
                <c:pt idx="11">
                  <c:v>SAC</c:v>
                </c:pt>
                <c:pt idx="12">
                  <c:v>SAC</c:v>
                </c:pt>
                <c:pt idx="13">
                  <c:v>SAC</c:v>
                </c:pt>
                <c:pt idx="14">
                  <c:v>SAC</c:v>
                </c:pt>
                <c:pt idx="15">
                  <c:v>SAC</c:v>
                </c:pt>
                <c:pt idx="16">
                  <c:v>SAC</c:v>
                </c:pt>
              </c:strCache>
            </c:strRef>
          </c:cat>
          <c:val>
            <c:numRef>
              <c:f>SAC!$K$27:$K$43</c:f>
              <c:numCache>
                <c:formatCode>General</c:formatCode>
                <c:ptCount val="17"/>
                <c:pt idx="0">
                  <c:v>89</c:v>
                </c:pt>
                <c:pt idx="1">
                  <c:v>108</c:v>
                </c:pt>
                <c:pt idx="2">
                  <c:v>102</c:v>
                </c:pt>
                <c:pt idx="3">
                  <c:v>94</c:v>
                </c:pt>
                <c:pt idx="4">
                  <c:v>94</c:v>
                </c:pt>
                <c:pt idx="5">
                  <c:v>96</c:v>
                </c:pt>
                <c:pt idx="6">
                  <c:v>95</c:v>
                </c:pt>
                <c:pt idx="7">
                  <c:v>113</c:v>
                </c:pt>
                <c:pt idx="8">
                  <c:v>107</c:v>
                </c:pt>
                <c:pt idx="9">
                  <c:v>102</c:v>
                </c:pt>
                <c:pt idx="10">
                  <c:v>99</c:v>
                </c:pt>
                <c:pt idx="11">
                  <c:v>107</c:v>
                </c:pt>
                <c:pt idx="12">
                  <c:v>123</c:v>
                </c:pt>
                <c:pt idx="13">
                  <c:v>106</c:v>
                </c:pt>
                <c:pt idx="14">
                  <c:v>119</c:v>
                </c:pt>
                <c:pt idx="15">
                  <c:v>97</c:v>
                </c:pt>
                <c:pt idx="16">
                  <c:v>102</c:v>
                </c:pt>
              </c:numCache>
            </c:numRef>
          </c:val>
        </c:ser>
        <c:marker val="1"/>
        <c:axId val="62895232"/>
        <c:axId val="62896768"/>
      </c:lineChart>
      <c:catAx>
        <c:axId val="62895232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896768"/>
        <c:crosses val="autoZero"/>
        <c:auto val="1"/>
        <c:lblAlgn val="ctr"/>
        <c:lblOffset val="100"/>
        <c:tickLblSkip val="5"/>
        <c:tickMarkSkip val="1"/>
      </c:catAx>
      <c:valAx>
        <c:axId val="62896768"/>
        <c:scaling>
          <c:orientation val="minMax"/>
          <c:max val="130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895232"/>
        <c:crosses val="autoZero"/>
        <c:crossBetween val="between"/>
        <c:majorUnit val="5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10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SAC!$Q$27:$Q$52</c:f>
              <c:strCache>
                <c:ptCount val="26"/>
                <c:pt idx="0">
                  <c:v>DEN</c:v>
                </c:pt>
                <c:pt idx="1">
                  <c:v>TOR</c:v>
                </c:pt>
                <c:pt idx="2">
                  <c:v>WAS</c:v>
                </c:pt>
                <c:pt idx="3">
                  <c:v>BOS</c:v>
                </c:pt>
                <c:pt idx="4">
                  <c:v>NYK</c:v>
                </c:pt>
                <c:pt idx="5">
                  <c:v>DET</c:v>
                </c:pt>
                <c:pt idx="6">
                  <c:v>ATL</c:v>
                </c:pt>
                <c:pt idx="7">
                  <c:v>GSW</c:v>
                </c:pt>
                <c:pt idx="8">
                  <c:v>POR</c:v>
                </c:pt>
                <c:pt idx="9">
                  <c:v>LAL</c:v>
                </c:pt>
                <c:pt idx="10">
                  <c:v>PHO</c:v>
                </c:pt>
                <c:pt idx="11">
                  <c:v>OKC</c:v>
                </c:pt>
                <c:pt idx="12">
                  <c:v>DAL</c:v>
                </c:pt>
                <c:pt idx="13">
                  <c:v>MIA</c:v>
                </c:pt>
                <c:pt idx="14">
                  <c:v>ORL</c:v>
                </c:pt>
                <c:pt idx="15">
                  <c:v>CHA</c:v>
                </c:pt>
                <c:pt idx="16">
                  <c:v>MEM</c:v>
                </c:pt>
                <c:pt idx="17">
                  <c:v>LAC</c:v>
                </c:pt>
                <c:pt idx="18">
                  <c:v>UTA</c:v>
                </c:pt>
                <c:pt idx="19">
                  <c:v>SAS</c:v>
                </c:pt>
                <c:pt idx="20">
                  <c:v>NOH</c:v>
                </c:pt>
                <c:pt idx="21">
                  <c:v>MIN</c:v>
                </c:pt>
                <c:pt idx="22">
                  <c:v>CHI</c:v>
                </c:pt>
                <c:pt idx="23">
                  <c:v>MIL</c:v>
                </c:pt>
                <c:pt idx="24">
                  <c:v>IND</c:v>
                </c:pt>
                <c:pt idx="25">
                  <c:v>PHI</c:v>
                </c:pt>
              </c:strCache>
            </c:strRef>
          </c:cat>
          <c:val>
            <c:numRef>
              <c:f>SAC!$T$27:$T$52</c:f>
              <c:numCache>
                <c:formatCode>General</c:formatCode>
                <c:ptCount val="26"/>
                <c:pt idx="0">
                  <c:v>86</c:v>
                </c:pt>
                <c:pt idx="1">
                  <c:v>112</c:v>
                </c:pt>
                <c:pt idx="2">
                  <c:v>133</c:v>
                </c:pt>
                <c:pt idx="3">
                  <c:v>95</c:v>
                </c:pt>
                <c:pt idx="4">
                  <c:v>93</c:v>
                </c:pt>
                <c:pt idx="5">
                  <c:v>106</c:v>
                </c:pt>
                <c:pt idx="6">
                  <c:v>98</c:v>
                </c:pt>
                <c:pt idx="7">
                  <c:v>112</c:v>
                </c:pt>
                <c:pt idx="8">
                  <c:v>96</c:v>
                </c:pt>
                <c:pt idx="9">
                  <c:v>95</c:v>
                </c:pt>
                <c:pt idx="10">
                  <c:v>113</c:v>
                </c:pt>
                <c:pt idx="11">
                  <c:v>96</c:v>
                </c:pt>
                <c:pt idx="12">
                  <c:v>100</c:v>
                </c:pt>
                <c:pt idx="13">
                  <c:v>97</c:v>
                </c:pt>
                <c:pt idx="14">
                  <c:v>111</c:v>
                </c:pt>
                <c:pt idx="15">
                  <c:v>98</c:v>
                </c:pt>
                <c:pt idx="16">
                  <c:v>92</c:v>
                </c:pt>
                <c:pt idx="17">
                  <c:v>105</c:v>
                </c:pt>
                <c:pt idx="18">
                  <c:v>102</c:v>
                </c:pt>
                <c:pt idx="19">
                  <c:v>103</c:v>
                </c:pt>
                <c:pt idx="20">
                  <c:v>103</c:v>
                </c:pt>
                <c:pt idx="21">
                  <c:v>127</c:v>
                </c:pt>
                <c:pt idx="22">
                  <c:v>92</c:v>
                </c:pt>
                <c:pt idx="23">
                  <c:v>97</c:v>
                </c:pt>
                <c:pt idx="24">
                  <c:v>110</c:v>
                </c:pt>
                <c:pt idx="25">
                  <c:v>114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SAC!$Q$27:$Q$52</c:f>
              <c:strCache>
                <c:ptCount val="26"/>
                <c:pt idx="0">
                  <c:v>DEN</c:v>
                </c:pt>
                <c:pt idx="1">
                  <c:v>TOR</c:v>
                </c:pt>
                <c:pt idx="2">
                  <c:v>WAS</c:v>
                </c:pt>
                <c:pt idx="3">
                  <c:v>BOS</c:v>
                </c:pt>
                <c:pt idx="4">
                  <c:v>NYK</c:v>
                </c:pt>
                <c:pt idx="5">
                  <c:v>DET</c:v>
                </c:pt>
                <c:pt idx="6">
                  <c:v>ATL</c:v>
                </c:pt>
                <c:pt idx="7">
                  <c:v>GSW</c:v>
                </c:pt>
                <c:pt idx="8">
                  <c:v>POR</c:v>
                </c:pt>
                <c:pt idx="9">
                  <c:v>LAL</c:v>
                </c:pt>
                <c:pt idx="10">
                  <c:v>PHO</c:v>
                </c:pt>
                <c:pt idx="11">
                  <c:v>OKC</c:v>
                </c:pt>
                <c:pt idx="12">
                  <c:v>DAL</c:v>
                </c:pt>
                <c:pt idx="13">
                  <c:v>MIA</c:v>
                </c:pt>
                <c:pt idx="14">
                  <c:v>ORL</c:v>
                </c:pt>
                <c:pt idx="15">
                  <c:v>CHA</c:v>
                </c:pt>
                <c:pt idx="16">
                  <c:v>MEM</c:v>
                </c:pt>
                <c:pt idx="17">
                  <c:v>LAC</c:v>
                </c:pt>
                <c:pt idx="18">
                  <c:v>UTA</c:v>
                </c:pt>
                <c:pt idx="19">
                  <c:v>SAS</c:v>
                </c:pt>
                <c:pt idx="20">
                  <c:v>NOH</c:v>
                </c:pt>
                <c:pt idx="21">
                  <c:v>MIN</c:v>
                </c:pt>
                <c:pt idx="22">
                  <c:v>CHI</c:v>
                </c:pt>
                <c:pt idx="23">
                  <c:v>MIL</c:v>
                </c:pt>
                <c:pt idx="24">
                  <c:v>IND</c:v>
                </c:pt>
                <c:pt idx="25">
                  <c:v>PHI</c:v>
                </c:pt>
              </c:strCache>
            </c:strRef>
          </c:cat>
          <c:val>
            <c:numRef>
              <c:f>SAC!$W$27:$W$52</c:f>
              <c:numCache>
                <c:formatCode>0.0</c:formatCode>
                <c:ptCount val="26"/>
                <c:pt idx="0">
                  <c:v>86</c:v>
                </c:pt>
                <c:pt idx="1">
                  <c:v>99</c:v>
                </c:pt>
                <c:pt idx="2">
                  <c:v>110.33333333333333</c:v>
                </c:pt>
                <c:pt idx="3">
                  <c:v>106.5</c:v>
                </c:pt>
                <c:pt idx="4">
                  <c:v>103.8</c:v>
                </c:pt>
                <c:pt idx="5">
                  <c:v>104.16666666666667</c:v>
                </c:pt>
                <c:pt idx="6">
                  <c:v>103.28571428571429</c:v>
                </c:pt>
                <c:pt idx="7">
                  <c:v>104.375</c:v>
                </c:pt>
                <c:pt idx="8">
                  <c:v>103.44444444444444</c:v>
                </c:pt>
                <c:pt idx="9">
                  <c:v>102.6</c:v>
                </c:pt>
                <c:pt idx="10">
                  <c:v>103.54545454545455</c:v>
                </c:pt>
                <c:pt idx="11">
                  <c:v>102.91666666666667</c:v>
                </c:pt>
                <c:pt idx="12">
                  <c:v>102.69230769230769</c:v>
                </c:pt>
                <c:pt idx="13">
                  <c:v>102.28571428571429</c:v>
                </c:pt>
                <c:pt idx="14">
                  <c:v>102.86666666666666</c:v>
                </c:pt>
                <c:pt idx="15">
                  <c:v>102.5625</c:v>
                </c:pt>
                <c:pt idx="16">
                  <c:v>101.94117647058823</c:v>
                </c:pt>
                <c:pt idx="17">
                  <c:v>102.11111111111111</c:v>
                </c:pt>
                <c:pt idx="18">
                  <c:v>102.10526315789474</c:v>
                </c:pt>
                <c:pt idx="19">
                  <c:v>102.15</c:v>
                </c:pt>
                <c:pt idx="20">
                  <c:v>102.19047619047619</c:v>
                </c:pt>
                <c:pt idx="21">
                  <c:v>103.31818181818181</c:v>
                </c:pt>
                <c:pt idx="22">
                  <c:v>102.82608695652173</c:v>
                </c:pt>
                <c:pt idx="23">
                  <c:v>102.58333333333333</c:v>
                </c:pt>
                <c:pt idx="24">
                  <c:v>102.88</c:v>
                </c:pt>
                <c:pt idx="25">
                  <c:v>103.30769230769231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SAC!$Q$27:$Q$52</c:f>
              <c:strCache>
                <c:ptCount val="26"/>
                <c:pt idx="0">
                  <c:v>DEN</c:v>
                </c:pt>
                <c:pt idx="1">
                  <c:v>TOR</c:v>
                </c:pt>
                <c:pt idx="2">
                  <c:v>WAS</c:v>
                </c:pt>
                <c:pt idx="3">
                  <c:v>BOS</c:v>
                </c:pt>
                <c:pt idx="4">
                  <c:v>NYK</c:v>
                </c:pt>
                <c:pt idx="5">
                  <c:v>DET</c:v>
                </c:pt>
                <c:pt idx="6">
                  <c:v>ATL</c:v>
                </c:pt>
                <c:pt idx="7">
                  <c:v>GSW</c:v>
                </c:pt>
                <c:pt idx="8">
                  <c:v>POR</c:v>
                </c:pt>
                <c:pt idx="9">
                  <c:v>LAL</c:v>
                </c:pt>
                <c:pt idx="10">
                  <c:v>PHO</c:v>
                </c:pt>
                <c:pt idx="11">
                  <c:v>OKC</c:v>
                </c:pt>
                <c:pt idx="12">
                  <c:v>DAL</c:v>
                </c:pt>
                <c:pt idx="13">
                  <c:v>MIA</c:v>
                </c:pt>
                <c:pt idx="14">
                  <c:v>ORL</c:v>
                </c:pt>
                <c:pt idx="15">
                  <c:v>CHA</c:v>
                </c:pt>
                <c:pt idx="16">
                  <c:v>MEM</c:v>
                </c:pt>
                <c:pt idx="17">
                  <c:v>LAC</c:v>
                </c:pt>
                <c:pt idx="18">
                  <c:v>UTA</c:v>
                </c:pt>
                <c:pt idx="19">
                  <c:v>SAS</c:v>
                </c:pt>
                <c:pt idx="20">
                  <c:v>NOH</c:v>
                </c:pt>
                <c:pt idx="21">
                  <c:v>MIN</c:v>
                </c:pt>
                <c:pt idx="22">
                  <c:v>CHI</c:v>
                </c:pt>
                <c:pt idx="23">
                  <c:v>MIL</c:v>
                </c:pt>
                <c:pt idx="24">
                  <c:v>IND</c:v>
                </c:pt>
                <c:pt idx="25">
                  <c:v>PHI</c:v>
                </c:pt>
              </c:strCache>
            </c:strRef>
          </c:cat>
          <c:val>
            <c:numRef>
              <c:f>SAC!$S$27:$S$52</c:f>
              <c:numCache>
                <c:formatCode>General</c:formatCode>
                <c:ptCount val="26"/>
                <c:pt idx="0">
                  <c:v>104</c:v>
                </c:pt>
                <c:pt idx="1">
                  <c:v>118</c:v>
                </c:pt>
                <c:pt idx="2">
                  <c:v>136</c:v>
                </c:pt>
                <c:pt idx="3">
                  <c:v>119</c:v>
                </c:pt>
                <c:pt idx="4">
                  <c:v>83</c:v>
                </c:pt>
                <c:pt idx="5">
                  <c:v>110</c:v>
                </c:pt>
                <c:pt idx="6">
                  <c:v>100</c:v>
                </c:pt>
                <c:pt idx="7">
                  <c:v>119</c:v>
                </c:pt>
                <c:pt idx="8">
                  <c:v>81</c:v>
                </c:pt>
                <c:pt idx="9">
                  <c:v>100</c:v>
                </c:pt>
                <c:pt idx="10">
                  <c:v>108</c:v>
                </c:pt>
                <c:pt idx="11">
                  <c:v>126</c:v>
                </c:pt>
                <c:pt idx="12">
                  <c:v>116</c:v>
                </c:pt>
                <c:pt idx="13">
                  <c:v>117</c:v>
                </c:pt>
                <c:pt idx="14">
                  <c:v>105</c:v>
                </c:pt>
                <c:pt idx="15">
                  <c:v>110</c:v>
                </c:pt>
                <c:pt idx="16">
                  <c:v>120</c:v>
                </c:pt>
                <c:pt idx="17">
                  <c:v>99</c:v>
                </c:pt>
                <c:pt idx="18">
                  <c:v>109</c:v>
                </c:pt>
                <c:pt idx="19">
                  <c:v>108</c:v>
                </c:pt>
                <c:pt idx="20">
                  <c:v>115</c:v>
                </c:pt>
                <c:pt idx="21">
                  <c:v>95</c:v>
                </c:pt>
                <c:pt idx="22">
                  <c:v>132</c:v>
                </c:pt>
                <c:pt idx="23">
                  <c:v>90</c:v>
                </c:pt>
                <c:pt idx="24">
                  <c:v>93</c:v>
                </c:pt>
                <c:pt idx="25">
                  <c:v>111</c:v>
                </c:pt>
              </c:numCache>
            </c:numRef>
          </c:val>
        </c:ser>
        <c:marker val="1"/>
        <c:axId val="62939904"/>
        <c:axId val="62941440"/>
      </c:lineChart>
      <c:catAx>
        <c:axId val="6293990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941440"/>
        <c:crosses val="autoZero"/>
        <c:auto val="1"/>
        <c:lblAlgn val="ctr"/>
        <c:lblOffset val="100"/>
        <c:tickLblSkip val="5"/>
        <c:tickMarkSkip val="1"/>
      </c:catAx>
      <c:valAx>
        <c:axId val="62941440"/>
        <c:scaling>
          <c:orientation val="minMax"/>
          <c:max val="130"/>
          <c:min val="8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939904"/>
        <c:crosses val="autoZero"/>
        <c:crossBetween val="between"/>
        <c:majorUnit val="5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5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PHO!$A$27:$A$67</c:f>
              <c:numCache>
                <c:formatCode>m/d/yyyy</c:formatCode>
                <c:ptCount val="41"/>
                <c:pt idx="0">
                  <c:v>40545</c:v>
                </c:pt>
                <c:pt idx="1">
                  <c:v>40548</c:v>
                </c:pt>
                <c:pt idx="2">
                  <c:v>40550</c:v>
                </c:pt>
                <c:pt idx="3">
                  <c:v>40552</c:v>
                </c:pt>
                <c:pt idx="4">
                  <c:v>40554</c:v>
                </c:pt>
                <c:pt idx="5">
                  <c:v>40555</c:v>
                </c:pt>
                <c:pt idx="6">
                  <c:v>40557</c:v>
                </c:pt>
                <c:pt idx="7">
                  <c:v>40560</c:v>
                </c:pt>
                <c:pt idx="8">
                  <c:v>40562</c:v>
                </c:pt>
                <c:pt idx="9">
                  <c:v>40564</c:v>
                </c:pt>
                <c:pt idx="10">
                  <c:v>40565</c:v>
                </c:pt>
                <c:pt idx="11">
                  <c:v>40567</c:v>
                </c:pt>
                <c:pt idx="12">
                  <c:v>40569</c:v>
                </c:pt>
                <c:pt idx="13">
                  <c:v>40571</c:v>
                </c:pt>
                <c:pt idx="14">
                  <c:v>40573</c:v>
                </c:pt>
                <c:pt idx="15">
                  <c:v>40576</c:v>
                </c:pt>
                <c:pt idx="16">
                  <c:v>40578</c:v>
                </c:pt>
                <c:pt idx="17">
                  <c:v>40581</c:v>
                </c:pt>
                <c:pt idx="18">
                  <c:v>40584</c:v>
                </c:pt>
                <c:pt idx="19">
                  <c:v>40585</c:v>
                </c:pt>
                <c:pt idx="20">
                  <c:v>40587</c:v>
                </c:pt>
                <c:pt idx="21">
                  <c:v>40589</c:v>
                </c:pt>
                <c:pt idx="22">
                  <c:v>40591</c:v>
                </c:pt>
                <c:pt idx="23">
                  <c:v>40597</c:v>
                </c:pt>
                <c:pt idx="24">
                  <c:v>40599</c:v>
                </c:pt>
                <c:pt idx="25">
                  <c:v>40601</c:v>
                </c:pt>
                <c:pt idx="26">
                  <c:v>40602</c:v>
                </c:pt>
                <c:pt idx="27">
                  <c:v>40604</c:v>
                </c:pt>
                <c:pt idx="28">
                  <c:v>40606</c:v>
                </c:pt>
                <c:pt idx="29">
                  <c:v>40608</c:v>
                </c:pt>
                <c:pt idx="30">
                  <c:v>40610</c:v>
                </c:pt>
                <c:pt idx="31">
                  <c:v>40612</c:v>
                </c:pt>
                <c:pt idx="32">
                  <c:v>40615</c:v>
                </c:pt>
                <c:pt idx="33">
                  <c:v>40616</c:v>
                </c:pt>
                <c:pt idx="34">
                  <c:v>40618</c:v>
                </c:pt>
                <c:pt idx="35">
                  <c:v>40620</c:v>
                </c:pt>
                <c:pt idx="36">
                  <c:v>40622</c:v>
                </c:pt>
                <c:pt idx="37">
                  <c:v>40624</c:v>
                </c:pt>
                <c:pt idx="38">
                  <c:v>40625</c:v>
                </c:pt>
                <c:pt idx="39">
                  <c:v>40627</c:v>
                </c:pt>
                <c:pt idx="40">
                  <c:v>40629</c:v>
                </c:pt>
              </c:numCache>
            </c:numRef>
          </c:cat>
          <c:val>
            <c:numRef>
              <c:f>PHO!$F$27:$F$67</c:f>
              <c:numCache>
                <c:formatCode>General</c:formatCode>
                <c:ptCount val="41"/>
                <c:pt idx="0">
                  <c:v>183</c:v>
                </c:pt>
                <c:pt idx="1">
                  <c:v>194</c:v>
                </c:pt>
                <c:pt idx="2">
                  <c:v>217</c:v>
                </c:pt>
                <c:pt idx="3">
                  <c:v>208</c:v>
                </c:pt>
                <c:pt idx="4">
                  <c:v>230</c:v>
                </c:pt>
                <c:pt idx="5">
                  <c:v>227</c:v>
                </c:pt>
                <c:pt idx="6">
                  <c:v>226</c:v>
                </c:pt>
                <c:pt idx="7">
                  <c:v>250</c:v>
                </c:pt>
                <c:pt idx="8">
                  <c:v>204</c:v>
                </c:pt>
                <c:pt idx="9">
                  <c:v>200</c:v>
                </c:pt>
                <c:pt idx="10">
                  <c:v>149</c:v>
                </c:pt>
                <c:pt idx="11">
                  <c:v>200</c:v>
                </c:pt>
                <c:pt idx="12">
                  <c:v>221</c:v>
                </c:pt>
                <c:pt idx="13">
                  <c:v>159</c:v>
                </c:pt>
                <c:pt idx="14">
                  <c:v>206</c:v>
                </c:pt>
                <c:pt idx="15">
                  <c:v>169</c:v>
                </c:pt>
                <c:pt idx="16">
                  <c:v>218</c:v>
                </c:pt>
                <c:pt idx="17">
                  <c:v>196</c:v>
                </c:pt>
                <c:pt idx="18">
                  <c:v>200</c:v>
                </c:pt>
                <c:pt idx="19">
                  <c:v>178</c:v>
                </c:pt>
                <c:pt idx="20">
                  <c:v>221</c:v>
                </c:pt>
                <c:pt idx="21">
                  <c:v>203</c:v>
                </c:pt>
                <c:pt idx="22">
                  <c:v>218</c:v>
                </c:pt>
                <c:pt idx="23">
                  <c:v>202</c:v>
                </c:pt>
                <c:pt idx="24">
                  <c:v>202</c:v>
                </c:pt>
                <c:pt idx="25">
                  <c:v>218</c:v>
                </c:pt>
                <c:pt idx="26">
                  <c:v>207</c:v>
                </c:pt>
                <c:pt idx="27">
                  <c:v>218</c:v>
                </c:pt>
                <c:pt idx="28">
                  <c:v>190</c:v>
                </c:pt>
                <c:pt idx="29">
                  <c:v>240</c:v>
                </c:pt>
                <c:pt idx="30">
                  <c:v>223</c:v>
                </c:pt>
                <c:pt idx="31">
                  <c:v>213</c:v>
                </c:pt>
                <c:pt idx="32">
                  <c:v>199</c:v>
                </c:pt>
                <c:pt idx="33">
                  <c:v>188</c:v>
                </c:pt>
                <c:pt idx="34">
                  <c:v>195</c:v>
                </c:pt>
                <c:pt idx="35">
                  <c:v>205</c:v>
                </c:pt>
                <c:pt idx="36">
                  <c:v>207</c:v>
                </c:pt>
                <c:pt idx="37">
                  <c:v>276</c:v>
                </c:pt>
                <c:pt idx="38">
                  <c:v>220</c:v>
                </c:pt>
                <c:pt idx="39">
                  <c:v>206</c:v>
                </c:pt>
                <c:pt idx="40">
                  <c:v>174</c:v>
                </c:pt>
              </c:numCache>
            </c:numRef>
          </c:val>
        </c:ser>
        <c:marker val="1"/>
        <c:axId val="62995072"/>
        <c:axId val="63144320"/>
      </c:lineChart>
      <c:dateAx>
        <c:axId val="62995072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3144320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3144320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995072"/>
        <c:crosses val="autoZero"/>
        <c:crossBetween val="between"/>
        <c:majorUnit val="5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10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PHO!$H$27:$H$48</c:f>
              <c:strCache>
                <c:ptCount val="22"/>
                <c:pt idx="0">
                  <c:v>PHO</c:v>
                </c:pt>
                <c:pt idx="1">
                  <c:v>PHO</c:v>
                </c:pt>
                <c:pt idx="2">
                  <c:v>PHO</c:v>
                </c:pt>
                <c:pt idx="3">
                  <c:v>PHO</c:v>
                </c:pt>
                <c:pt idx="4">
                  <c:v>PHO</c:v>
                </c:pt>
                <c:pt idx="5">
                  <c:v>PHO</c:v>
                </c:pt>
                <c:pt idx="6">
                  <c:v>PHO</c:v>
                </c:pt>
                <c:pt idx="7">
                  <c:v>PHO</c:v>
                </c:pt>
                <c:pt idx="8">
                  <c:v>PHO</c:v>
                </c:pt>
                <c:pt idx="9">
                  <c:v>PHO</c:v>
                </c:pt>
                <c:pt idx="10">
                  <c:v>PHO</c:v>
                </c:pt>
                <c:pt idx="11">
                  <c:v>PHO</c:v>
                </c:pt>
                <c:pt idx="12">
                  <c:v>PHO</c:v>
                </c:pt>
                <c:pt idx="13">
                  <c:v>PHO</c:v>
                </c:pt>
                <c:pt idx="14">
                  <c:v>PHO</c:v>
                </c:pt>
                <c:pt idx="15">
                  <c:v>PHO</c:v>
                </c:pt>
                <c:pt idx="16">
                  <c:v>PHO</c:v>
                </c:pt>
                <c:pt idx="17">
                  <c:v>PHO</c:v>
                </c:pt>
                <c:pt idx="18">
                  <c:v>PHO</c:v>
                </c:pt>
                <c:pt idx="19">
                  <c:v>PHO</c:v>
                </c:pt>
                <c:pt idx="20">
                  <c:v>PHO</c:v>
                </c:pt>
                <c:pt idx="21">
                  <c:v>PHO</c:v>
                </c:pt>
              </c:strCache>
            </c:strRef>
          </c:cat>
          <c:val>
            <c:numRef>
              <c:f>PHO!$J$27:$J$48</c:f>
              <c:numCache>
                <c:formatCode>General</c:formatCode>
                <c:ptCount val="22"/>
                <c:pt idx="0">
                  <c:v>95</c:v>
                </c:pt>
                <c:pt idx="1">
                  <c:v>96</c:v>
                </c:pt>
                <c:pt idx="2">
                  <c:v>108</c:v>
                </c:pt>
                <c:pt idx="3">
                  <c:v>118</c:v>
                </c:pt>
                <c:pt idx="4">
                  <c:v>115</c:v>
                </c:pt>
                <c:pt idx="5">
                  <c:v>107</c:v>
                </c:pt>
                <c:pt idx="6">
                  <c:v>88</c:v>
                </c:pt>
                <c:pt idx="7">
                  <c:v>104</c:v>
                </c:pt>
                <c:pt idx="8">
                  <c:v>92</c:v>
                </c:pt>
                <c:pt idx="9">
                  <c:v>107</c:v>
                </c:pt>
                <c:pt idx="10">
                  <c:v>112</c:v>
                </c:pt>
                <c:pt idx="11">
                  <c:v>108</c:v>
                </c:pt>
                <c:pt idx="12">
                  <c:v>102</c:v>
                </c:pt>
                <c:pt idx="13">
                  <c:v>106</c:v>
                </c:pt>
                <c:pt idx="14">
                  <c:v>105</c:v>
                </c:pt>
                <c:pt idx="15">
                  <c:v>113</c:v>
                </c:pt>
                <c:pt idx="16">
                  <c:v>97</c:v>
                </c:pt>
                <c:pt idx="17">
                  <c:v>88</c:v>
                </c:pt>
                <c:pt idx="18">
                  <c:v>108</c:v>
                </c:pt>
                <c:pt idx="19">
                  <c:v>114</c:v>
                </c:pt>
                <c:pt idx="20">
                  <c:v>100</c:v>
                </c:pt>
                <c:pt idx="21">
                  <c:v>83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PHO!$H$27:$H$48</c:f>
              <c:strCache>
                <c:ptCount val="22"/>
                <c:pt idx="0">
                  <c:v>PHO</c:v>
                </c:pt>
                <c:pt idx="1">
                  <c:v>PHO</c:v>
                </c:pt>
                <c:pt idx="2">
                  <c:v>PHO</c:v>
                </c:pt>
                <c:pt idx="3">
                  <c:v>PHO</c:v>
                </c:pt>
                <c:pt idx="4">
                  <c:v>PHO</c:v>
                </c:pt>
                <c:pt idx="5">
                  <c:v>PHO</c:v>
                </c:pt>
                <c:pt idx="6">
                  <c:v>PHO</c:v>
                </c:pt>
                <c:pt idx="7">
                  <c:v>PHO</c:v>
                </c:pt>
                <c:pt idx="8">
                  <c:v>PHO</c:v>
                </c:pt>
                <c:pt idx="9">
                  <c:v>PHO</c:v>
                </c:pt>
                <c:pt idx="10">
                  <c:v>PHO</c:v>
                </c:pt>
                <c:pt idx="11">
                  <c:v>PHO</c:v>
                </c:pt>
                <c:pt idx="12">
                  <c:v>PHO</c:v>
                </c:pt>
                <c:pt idx="13">
                  <c:v>PHO</c:v>
                </c:pt>
                <c:pt idx="14">
                  <c:v>PHO</c:v>
                </c:pt>
                <c:pt idx="15">
                  <c:v>PHO</c:v>
                </c:pt>
                <c:pt idx="16">
                  <c:v>PHO</c:v>
                </c:pt>
                <c:pt idx="17">
                  <c:v>PHO</c:v>
                </c:pt>
                <c:pt idx="18">
                  <c:v>PHO</c:v>
                </c:pt>
                <c:pt idx="19">
                  <c:v>PHO</c:v>
                </c:pt>
                <c:pt idx="20">
                  <c:v>PHO</c:v>
                </c:pt>
                <c:pt idx="21">
                  <c:v>PHO</c:v>
                </c:pt>
              </c:strCache>
            </c:strRef>
          </c:cat>
          <c:val>
            <c:numRef>
              <c:f>PHO!$M$27:$M$48</c:f>
              <c:numCache>
                <c:formatCode>0.0</c:formatCode>
                <c:ptCount val="22"/>
                <c:pt idx="0">
                  <c:v>95</c:v>
                </c:pt>
                <c:pt idx="1">
                  <c:v>95.5</c:v>
                </c:pt>
                <c:pt idx="2">
                  <c:v>99.666666666666671</c:v>
                </c:pt>
                <c:pt idx="3">
                  <c:v>104.25</c:v>
                </c:pt>
                <c:pt idx="4">
                  <c:v>106.4</c:v>
                </c:pt>
                <c:pt idx="5">
                  <c:v>106.5</c:v>
                </c:pt>
                <c:pt idx="6">
                  <c:v>103.85714285714286</c:v>
                </c:pt>
                <c:pt idx="7">
                  <c:v>103.875</c:v>
                </c:pt>
                <c:pt idx="8">
                  <c:v>102.55555555555556</c:v>
                </c:pt>
                <c:pt idx="9">
                  <c:v>103</c:v>
                </c:pt>
                <c:pt idx="10">
                  <c:v>103.81818181818181</c:v>
                </c:pt>
                <c:pt idx="11">
                  <c:v>104.16666666666667</c:v>
                </c:pt>
                <c:pt idx="12">
                  <c:v>104</c:v>
                </c:pt>
                <c:pt idx="13">
                  <c:v>104.14285714285714</c:v>
                </c:pt>
                <c:pt idx="14">
                  <c:v>104.2</c:v>
                </c:pt>
                <c:pt idx="15">
                  <c:v>104.75</c:v>
                </c:pt>
                <c:pt idx="16">
                  <c:v>104.29411764705883</c:v>
                </c:pt>
                <c:pt idx="17">
                  <c:v>103.38888888888889</c:v>
                </c:pt>
                <c:pt idx="18">
                  <c:v>103.63157894736842</c:v>
                </c:pt>
                <c:pt idx="19">
                  <c:v>104.15</c:v>
                </c:pt>
                <c:pt idx="20">
                  <c:v>103.95238095238095</c:v>
                </c:pt>
                <c:pt idx="21">
                  <c:v>103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PHO!$H$27:$H$48</c:f>
              <c:strCache>
                <c:ptCount val="22"/>
                <c:pt idx="0">
                  <c:v>PHO</c:v>
                </c:pt>
                <c:pt idx="1">
                  <c:v>PHO</c:v>
                </c:pt>
                <c:pt idx="2">
                  <c:v>PHO</c:v>
                </c:pt>
                <c:pt idx="3">
                  <c:v>PHO</c:v>
                </c:pt>
                <c:pt idx="4">
                  <c:v>PHO</c:v>
                </c:pt>
                <c:pt idx="5">
                  <c:v>PHO</c:v>
                </c:pt>
                <c:pt idx="6">
                  <c:v>PHO</c:v>
                </c:pt>
                <c:pt idx="7">
                  <c:v>PHO</c:v>
                </c:pt>
                <c:pt idx="8">
                  <c:v>PHO</c:v>
                </c:pt>
                <c:pt idx="9">
                  <c:v>PHO</c:v>
                </c:pt>
                <c:pt idx="10">
                  <c:v>PHO</c:v>
                </c:pt>
                <c:pt idx="11">
                  <c:v>PHO</c:v>
                </c:pt>
                <c:pt idx="12">
                  <c:v>PHO</c:v>
                </c:pt>
                <c:pt idx="13">
                  <c:v>PHO</c:v>
                </c:pt>
                <c:pt idx="14">
                  <c:v>PHO</c:v>
                </c:pt>
                <c:pt idx="15">
                  <c:v>PHO</c:v>
                </c:pt>
                <c:pt idx="16">
                  <c:v>PHO</c:v>
                </c:pt>
                <c:pt idx="17">
                  <c:v>PHO</c:v>
                </c:pt>
                <c:pt idx="18">
                  <c:v>PHO</c:v>
                </c:pt>
                <c:pt idx="19">
                  <c:v>PHO</c:v>
                </c:pt>
                <c:pt idx="20">
                  <c:v>PHO</c:v>
                </c:pt>
                <c:pt idx="21">
                  <c:v>PHO</c:v>
                </c:pt>
              </c:strCache>
            </c:strRef>
          </c:cat>
          <c:val>
            <c:numRef>
              <c:f>PHO!$K$27:$K$48</c:f>
              <c:numCache>
                <c:formatCode>General</c:formatCode>
                <c:ptCount val="22"/>
                <c:pt idx="0">
                  <c:v>99</c:v>
                </c:pt>
                <c:pt idx="1">
                  <c:v>121</c:v>
                </c:pt>
                <c:pt idx="2">
                  <c:v>100</c:v>
                </c:pt>
                <c:pt idx="3">
                  <c:v>109</c:v>
                </c:pt>
                <c:pt idx="4">
                  <c:v>111</c:v>
                </c:pt>
                <c:pt idx="5">
                  <c:v>114</c:v>
                </c:pt>
                <c:pt idx="6">
                  <c:v>71</c:v>
                </c:pt>
                <c:pt idx="7">
                  <c:v>102</c:v>
                </c:pt>
                <c:pt idx="8">
                  <c:v>77</c:v>
                </c:pt>
                <c:pt idx="9">
                  <c:v>111</c:v>
                </c:pt>
                <c:pt idx="10">
                  <c:v>88</c:v>
                </c:pt>
                <c:pt idx="11">
                  <c:v>113</c:v>
                </c:pt>
                <c:pt idx="12">
                  <c:v>101</c:v>
                </c:pt>
                <c:pt idx="13">
                  <c:v>112</c:v>
                </c:pt>
                <c:pt idx="14">
                  <c:v>97</c:v>
                </c:pt>
                <c:pt idx="15">
                  <c:v>110</c:v>
                </c:pt>
                <c:pt idx="16">
                  <c:v>116</c:v>
                </c:pt>
                <c:pt idx="17">
                  <c:v>111</c:v>
                </c:pt>
                <c:pt idx="18">
                  <c:v>97</c:v>
                </c:pt>
                <c:pt idx="19">
                  <c:v>106</c:v>
                </c:pt>
                <c:pt idx="20">
                  <c:v>106</c:v>
                </c:pt>
                <c:pt idx="21">
                  <c:v>91</c:v>
                </c:pt>
              </c:numCache>
            </c:numRef>
          </c:val>
        </c:ser>
        <c:marker val="1"/>
        <c:axId val="63185664"/>
        <c:axId val="63187200"/>
      </c:lineChart>
      <c:catAx>
        <c:axId val="6318566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3187200"/>
        <c:crosses val="autoZero"/>
        <c:auto val="1"/>
        <c:lblAlgn val="ctr"/>
        <c:lblOffset val="100"/>
        <c:tickLblSkip val="5"/>
        <c:tickMarkSkip val="1"/>
      </c:catAx>
      <c:valAx>
        <c:axId val="63187200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185664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900023E-2"/>
          <c:y val="0.11396640156126762"/>
          <c:w val="0.88211014657186859"/>
          <c:h val="0.7387269320718105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PHO!$Q$27:$Q$45</c:f>
              <c:strCache>
                <c:ptCount val="19"/>
                <c:pt idx="0">
                  <c:v>SAC</c:v>
                </c:pt>
                <c:pt idx="1">
                  <c:v>DEN</c:v>
                </c:pt>
                <c:pt idx="2">
                  <c:v>NYK</c:v>
                </c:pt>
                <c:pt idx="3">
                  <c:v>CLE</c:v>
                </c:pt>
                <c:pt idx="4">
                  <c:v>WAS</c:v>
                </c:pt>
                <c:pt idx="5">
                  <c:v>DET</c:v>
                </c:pt>
                <c:pt idx="6">
                  <c:v>PHI</c:v>
                </c:pt>
                <c:pt idx="7">
                  <c:v>GSW</c:v>
                </c:pt>
                <c:pt idx="8">
                  <c:v>UTA</c:v>
                </c:pt>
                <c:pt idx="9">
                  <c:v>TOR</c:v>
                </c:pt>
                <c:pt idx="10">
                  <c:v>IND</c:v>
                </c:pt>
                <c:pt idx="11">
                  <c:v>NJN</c:v>
                </c:pt>
                <c:pt idx="12">
                  <c:v>BOS</c:v>
                </c:pt>
                <c:pt idx="13">
                  <c:v>MIL</c:v>
                </c:pt>
                <c:pt idx="14">
                  <c:v>OKC</c:v>
                </c:pt>
                <c:pt idx="15">
                  <c:v>HOU</c:v>
                </c:pt>
                <c:pt idx="16">
                  <c:v>NOH</c:v>
                </c:pt>
                <c:pt idx="17">
                  <c:v>LAC</c:v>
                </c:pt>
                <c:pt idx="18">
                  <c:v>LAL</c:v>
                </c:pt>
              </c:strCache>
            </c:strRef>
          </c:cat>
          <c:val>
            <c:numRef>
              <c:f>PHO!$T$27:$T$45</c:f>
              <c:numCache>
                <c:formatCode>General</c:formatCode>
                <c:ptCount val="19"/>
                <c:pt idx="0">
                  <c:v>89</c:v>
                </c:pt>
                <c:pt idx="1">
                  <c:v>98</c:v>
                </c:pt>
                <c:pt idx="2">
                  <c:v>129</c:v>
                </c:pt>
                <c:pt idx="3">
                  <c:v>106</c:v>
                </c:pt>
                <c:pt idx="4">
                  <c:v>109</c:v>
                </c:pt>
                <c:pt idx="5">
                  <c:v>74</c:v>
                </c:pt>
                <c:pt idx="6">
                  <c:v>95</c:v>
                </c:pt>
                <c:pt idx="7">
                  <c:v>104</c:v>
                </c:pt>
                <c:pt idx="8">
                  <c:v>95</c:v>
                </c:pt>
                <c:pt idx="9">
                  <c:v>110</c:v>
                </c:pt>
                <c:pt idx="10">
                  <c:v>110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118</c:v>
                </c:pt>
                <c:pt idx="15">
                  <c:v>93</c:v>
                </c:pt>
                <c:pt idx="16">
                  <c:v>100</c:v>
                </c:pt>
                <c:pt idx="17">
                  <c:v>108</c:v>
                </c:pt>
                <c:pt idx="18">
                  <c:v>137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PHO!$Q$27:$Q$45</c:f>
              <c:strCache>
                <c:ptCount val="19"/>
                <c:pt idx="0">
                  <c:v>SAC</c:v>
                </c:pt>
                <c:pt idx="1">
                  <c:v>DEN</c:v>
                </c:pt>
                <c:pt idx="2">
                  <c:v>NYK</c:v>
                </c:pt>
                <c:pt idx="3">
                  <c:v>CLE</c:v>
                </c:pt>
                <c:pt idx="4">
                  <c:v>WAS</c:v>
                </c:pt>
                <c:pt idx="5">
                  <c:v>DET</c:v>
                </c:pt>
                <c:pt idx="6">
                  <c:v>PHI</c:v>
                </c:pt>
                <c:pt idx="7">
                  <c:v>GSW</c:v>
                </c:pt>
                <c:pt idx="8">
                  <c:v>UTA</c:v>
                </c:pt>
                <c:pt idx="9">
                  <c:v>TOR</c:v>
                </c:pt>
                <c:pt idx="10">
                  <c:v>IND</c:v>
                </c:pt>
                <c:pt idx="11">
                  <c:v>NJN</c:v>
                </c:pt>
                <c:pt idx="12">
                  <c:v>BOS</c:v>
                </c:pt>
                <c:pt idx="13">
                  <c:v>MIL</c:v>
                </c:pt>
                <c:pt idx="14">
                  <c:v>OKC</c:v>
                </c:pt>
                <c:pt idx="15">
                  <c:v>HOU</c:v>
                </c:pt>
                <c:pt idx="16">
                  <c:v>NOH</c:v>
                </c:pt>
                <c:pt idx="17">
                  <c:v>LAC</c:v>
                </c:pt>
                <c:pt idx="18">
                  <c:v>LAL</c:v>
                </c:pt>
              </c:strCache>
            </c:strRef>
          </c:cat>
          <c:val>
            <c:numRef>
              <c:f>PHO!$W$27:$W$45</c:f>
              <c:numCache>
                <c:formatCode>0.0</c:formatCode>
                <c:ptCount val="19"/>
                <c:pt idx="0">
                  <c:v>89</c:v>
                </c:pt>
                <c:pt idx="1">
                  <c:v>93.5</c:v>
                </c:pt>
                <c:pt idx="2">
                  <c:v>105.33333333333333</c:v>
                </c:pt>
                <c:pt idx="3">
                  <c:v>105.5</c:v>
                </c:pt>
                <c:pt idx="4">
                  <c:v>106.2</c:v>
                </c:pt>
                <c:pt idx="5">
                  <c:v>100.83333333333333</c:v>
                </c:pt>
                <c:pt idx="6">
                  <c:v>100</c:v>
                </c:pt>
                <c:pt idx="7">
                  <c:v>100.5</c:v>
                </c:pt>
                <c:pt idx="8">
                  <c:v>99.888888888888886</c:v>
                </c:pt>
                <c:pt idx="9">
                  <c:v>100.9</c:v>
                </c:pt>
                <c:pt idx="10">
                  <c:v>101.72727272727273</c:v>
                </c:pt>
                <c:pt idx="11">
                  <c:v>101.91666666666667</c:v>
                </c:pt>
                <c:pt idx="12">
                  <c:v>102</c:v>
                </c:pt>
                <c:pt idx="13">
                  <c:v>102</c:v>
                </c:pt>
                <c:pt idx="14">
                  <c:v>103.06666666666666</c:v>
                </c:pt>
                <c:pt idx="15">
                  <c:v>102.4375</c:v>
                </c:pt>
                <c:pt idx="16">
                  <c:v>102.29411764705883</c:v>
                </c:pt>
                <c:pt idx="17">
                  <c:v>102.61111111111111</c:v>
                </c:pt>
                <c:pt idx="18">
                  <c:v>104.42105263157895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PHO!$Q$27:$Q$45</c:f>
              <c:strCache>
                <c:ptCount val="19"/>
                <c:pt idx="0">
                  <c:v>SAC</c:v>
                </c:pt>
                <c:pt idx="1">
                  <c:v>DEN</c:v>
                </c:pt>
                <c:pt idx="2">
                  <c:v>NYK</c:v>
                </c:pt>
                <c:pt idx="3">
                  <c:v>CLE</c:v>
                </c:pt>
                <c:pt idx="4">
                  <c:v>WAS</c:v>
                </c:pt>
                <c:pt idx="5">
                  <c:v>DET</c:v>
                </c:pt>
                <c:pt idx="6">
                  <c:v>PHI</c:v>
                </c:pt>
                <c:pt idx="7">
                  <c:v>GSW</c:v>
                </c:pt>
                <c:pt idx="8">
                  <c:v>UTA</c:v>
                </c:pt>
                <c:pt idx="9">
                  <c:v>TOR</c:v>
                </c:pt>
                <c:pt idx="10">
                  <c:v>IND</c:v>
                </c:pt>
                <c:pt idx="11">
                  <c:v>NJN</c:v>
                </c:pt>
                <c:pt idx="12">
                  <c:v>BOS</c:v>
                </c:pt>
                <c:pt idx="13">
                  <c:v>MIL</c:v>
                </c:pt>
                <c:pt idx="14">
                  <c:v>OKC</c:v>
                </c:pt>
                <c:pt idx="15">
                  <c:v>HOU</c:v>
                </c:pt>
                <c:pt idx="16">
                  <c:v>NOH</c:v>
                </c:pt>
                <c:pt idx="17">
                  <c:v>LAC</c:v>
                </c:pt>
                <c:pt idx="18">
                  <c:v>LAL</c:v>
                </c:pt>
              </c:strCache>
            </c:strRef>
          </c:cat>
          <c:val>
            <c:numRef>
              <c:f>PHO!$S$27:$S$45</c:f>
              <c:numCache>
                <c:formatCode>General</c:formatCode>
                <c:ptCount val="19"/>
                <c:pt idx="0">
                  <c:v>94</c:v>
                </c:pt>
                <c:pt idx="1">
                  <c:v>132</c:v>
                </c:pt>
                <c:pt idx="2">
                  <c:v>121</c:v>
                </c:pt>
                <c:pt idx="3">
                  <c:v>98</c:v>
                </c:pt>
                <c:pt idx="4">
                  <c:v>91</c:v>
                </c:pt>
                <c:pt idx="5">
                  <c:v>75</c:v>
                </c:pt>
                <c:pt idx="6">
                  <c:v>105</c:v>
                </c:pt>
                <c:pt idx="7">
                  <c:v>92</c:v>
                </c:pt>
                <c:pt idx="8">
                  <c:v>83</c:v>
                </c:pt>
                <c:pt idx="9">
                  <c:v>92</c:v>
                </c:pt>
                <c:pt idx="10">
                  <c:v>108</c:v>
                </c:pt>
                <c:pt idx="11">
                  <c:v>103</c:v>
                </c:pt>
                <c:pt idx="12">
                  <c:v>115</c:v>
                </c:pt>
                <c:pt idx="13">
                  <c:v>88</c:v>
                </c:pt>
                <c:pt idx="14">
                  <c:v>122</c:v>
                </c:pt>
                <c:pt idx="15">
                  <c:v>95</c:v>
                </c:pt>
                <c:pt idx="16">
                  <c:v>95</c:v>
                </c:pt>
                <c:pt idx="17">
                  <c:v>99</c:v>
                </c:pt>
                <c:pt idx="18">
                  <c:v>139</c:v>
                </c:pt>
              </c:numCache>
            </c:numRef>
          </c:val>
        </c:ser>
        <c:marker val="1"/>
        <c:axId val="63208448"/>
        <c:axId val="63214336"/>
      </c:lineChart>
      <c:catAx>
        <c:axId val="6320844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3214336"/>
        <c:crosses val="autoZero"/>
        <c:auto val="1"/>
        <c:lblAlgn val="ctr"/>
        <c:lblOffset val="100"/>
        <c:tickLblSkip val="5"/>
        <c:tickMarkSkip val="1"/>
      </c:catAx>
      <c:valAx>
        <c:axId val="63214336"/>
        <c:scaling>
          <c:orientation val="minMax"/>
          <c:max val="14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208448"/>
        <c:crosses val="autoZero"/>
        <c:crossBetween val="between"/>
        <c:majorUnit val="5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828E-2"/>
          <c:y val="0.11396640156126754"/>
          <c:w val="0.88211014657186859"/>
          <c:h val="0.738726932071808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POR!$T$48:$T$66</c:f>
              <c:numCache>
                <c:formatCode>General</c:formatCode>
                <c:ptCount val="19"/>
                <c:pt idx="0">
                  <c:v>81</c:v>
                </c:pt>
                <c:pt idx="1">
                  <c:v>103</c:v>
                </c:pt>
                <c:pt idx="2">
                  <c:v>108</c:v>
                </c:pt>
                <c:pt idx="3">
                  <c:v>111</c:v>
                </c:pt>
                <c:pt idx="4">
                  <c:v>94</c:v>
                </c:pt>
                <c:pt idx="5">
                  <c:v>90</c:v>
                </c:pt>
                <c:pt idx="6">
                  <c:v>87</c:v>
                </c:pt>
                <c:pt idx="7">
                  <c:v>111</c:v>
                </c:pt>
                <c:pt idx="8">
                  <c:v>102</c:v>
                </c:pt>
                <c:pt idx="9">
                  <c:v>105</c:v>
                </c:pt>
                <c:pt idx="10">
                  <c:v>95</c:v>
                </c:pt>
                <c:pt idx="11">
                  <c:v>107</c:v>
                </c:pt>
                <c:pt idx="12">
                  <c:v>89</c:v>
                </c:pt>
                <c:pt idx="13">
                  <c:v>105</c:v>
                </c:pt>
                <c:pt idx="14">
                  <c:v>92</c:v>
                </c:pt>
                <c:pt idx="15">
                  <c:v>82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POR!$W$48:$W$66</c:f>
              <c:numCache>
                <c:formatCode>0.0</c:formatCode>
                <c:ptCount val="19"/>
                <c:pt idx="0">
                  <c:v>81</c:v>
                </c:pt>
                <c:pt idx="1">
                  <c:v>92</c:v>
                </c:pt>
                <c:pt idx="2">
                  <c:v>97.333333333333329</c:v>
                </c:pt>
                <c:pt idx="3">
                  <c:v>100.75</c:v>
                </c:pt>
                <c:pt idx="4">
                  <c:v>99.4</c:v>
                </c:pt>
                <c:pt idx="5">
                  <c:v>97.833333333333329</c:v>
                </c:pt>
                <c:pt idx="6">
                  <c:v>96.285714285714292</c:v>
                </c:pt>
                <c:pt idx="7">
                  <c:v>98.125</c:v>
                </c:pt>
                <c:pt idx="8">
                  <c:v>98.555555555555557</c:v>
                </c:pt>
                <c:pt idx="9">
                  <c:v>99.2</c:v>
                </c:pt>
                <c:pt idx="10">
                  <c:v>98.818181818181813</c:v>
                </c:pt>
                <c:pt idx="11">
                  <c:v>99.5</c:v>
                </c:pt>
                <c:pt idx="12">
                  <c:v>98.692307692307693</c:v>
                </c:pt>
                <c:pt idx="13">
                  <c:v>99.142857142857139</c:v>
                </c:pt>
                <c:pt idx="14">
                  <c:v>98.666666666666671</c:v>
                </c:pt>
                <c:pt idx="15">
                  <c:v>97.625</c:v>
                </c:pt>
                <c:pt idx="16">
                  <c:v>96.588235294117652</c:v>
                </c:pt>
                <c:pt idx="17">
                  <c:v>96.222222222222229</c:v>
                </c:pt>
                <c:pt idx="18">
                  <c:v>96.421052631578945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POR!$R$48:$R$66</c:f>
              <c:strCache>
                <c:ptCount val="19"/>
                <c:pt idx="0">
                  <c:v>POR</c:v>
                </c:pt>
                <c:pt idx="1">
                  <c:v>POR</c:v>
                </c:pt>
                <c:pt idx="2">
                  <c:v>POR</c:v>
                </c:pt>
                <c:pt idx="3">
                  <c:v>POR</c:v>
                </c:pt>
                <c:pt idx="4">
                  <c:v>POR</c:v>
                </c:pt>
                <c:pt idx="5">
                  <c:v>POR</c:v>
                </c:pt>
                <c:pt idx="6">
                  <c:v>POR</c:v>
                </c:pt>
                <c:pt idx="7">
                  <c:v>POR</c:v>
                </c:pt>
                <c:pt idx="8">
                  <c:v>POR</c:v>
                </c:pt>
                <c:pt idx="9">
                  <c:v>POR</c:v>
                </c:pt>
                <c:pt idx="10">
                  <c:v>POR</c:v>
                </c:pt>
                <c:pt idx="11">
                  <c:v>POR</c:v>
                </c:pt>
                <c:pt idx="12">
                  <c:v>POR</c:v>
                </c:pt>
                <c:pt idx="13">
                  <c:v>POR</c:v>
                </c:pt>
                <c:pt idx="14">
                  <c:v>POR</c:v>
                </c:pt>
                <c:pt idx="15">
                  <c:v>POR</c:v>
                </c:pt>
                <c:pt idx="16">
                  <c:v>POR</c:v>
                </c:pt>
                <c:pt idx="17">
                  <c:v>POR</c:v>
                </c:pt>
                <c:pt idx="18">
                  <c:v>POR</c:v>
                </c:pt>
              </c:strCache>
            </c:strRef>
          </c:cat>
          <c:val>
            <c:numRef>
              <c:f>POR!$S$48:$S$66</c:f>
              <c:numCache>
                <c:formatCode>General</c:formatCode>
                <c:ptCount val="19"/>
                <c:pt idx="0">
                  <c:v>84</c:v>
                </c:pt>
                <c:pt idx="1">
                  <c:v>100</c:v>
                </c:pt>
                <c:pt idx="2">
                  <c:v>98</c:v>
                </c:pt>
                <c:pt idx="3">
                  <c:v>115</c:v>
                </c:pt>
                <c:pt idx="4">
                  <c:v>90</c:v>
                </c:pt>
                <c:pt idx="5">
                  <c:v>109</c:v>
                </c:pt>
                <c:pt idx="6">
                  <c:v>100</c:v>
                </c:pt>
                <c:pt idx="7">
                  <c:v>105</c:v>
                </c:pt>
                <c:pt idx="8">
                  <c:v>96</c:v>
                </c:pt>
                <c:pt idx="9">
                  <c:v>100</c:v>
                </c:pt>
                <c:pt idx="10">
                  <c:v>81</c:v>
                </c:pt>
                <c:pt idx="11">
                  <c:v>102</c:v>
                </c:pt>
                <c:pt idx="12">
                  <c:v>85</c:v>
                </c:pt>
                <c:pt idx="13">
                  <c:v>96</c:v>
                </c:pt>
                <c:pt idx="14">
                  <c:v>97</c:v>
                </c:pt>
                <c:pt idx="15">
                  <c:v>91</c:v>
                </c:pt>
                <c:pt idx="16">
                  <c:v>84</c:v>
                </c:pt>
                <c:pt idx="17">
                  <c:v>99</c:v>
                </c:pt>
                <c:pt idx="18">
                  <c:v>92</c:v>
                </c:pt>
              </c:numCache>
            </c:numRef>
          </c:val>
        </c:ser>
        <c:marker val="1"/>
        <c:axId val="61489920"/>
        <c:axId val="61491456"/>
      </c:lineChart>
      <c:catAx>
        <c:axId val="61489920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491456"/>
        <c:crosses val="autoZero"/>
        <c:auto val="1"/>
        <c:lblAlgn val="ctr"/>
        <c:lblOffset val="100"/>
        <c:tickLblSkip val="5"/>
        <c:tickMarkSkip val="1"/>
      </c:catAx>
      <c:valAx>
        <c:axId val="61491456"/>
        <c:scaling>
          <c:orientation val="minMax"/>
          <c:max val="11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48992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4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SAS!$A$27:$A$68</c:f>
              <c:numCache>
                <c:formatCode>m/d/yyyy</c:formatCode>
                <c:ptCount val="42"/>
                <c:pt idx="0">
                  <c:v>40544</c:v>
                </c:pt>
                <c:pt idx="1">
                  <c:v>40547</c:v>
                </c:pt>
                <c:pt idx="2">
                  <c:v>40548</c:v>
                </c:pt>
                <c:pt idx="3">
                  <c:v>40550</c:v>
                </c:pt>
                <c:pt idx="4">
                  <c:v>40552</c:v>
                </c:pt>
                <c:pt idx="5">
                  <c:v>40554</c:v>
                </c:pt>
                <c:pt idx="6">
                  <c:v>40555</c:v>
                </c:pt>
                <c:pt idx="7">
                  <c:v>40557</c:v>
                </c:pt>
                <c:pt idx="8">
                  <c:v>40559</c:v>
                </c:pt>
                <c:pt idx="9">
                  <c:v>40562</c:v>
                </c:pt>
                <c:pt idx="10">
                  <c:v>40564</c:v>
                </c:pt>
                <c:pt idx="11">
                  <c:v>40565</c:v>
                </c:pt>
                <c:pt idx="12">
                  <c:v>40567</c:v>
                </c:pt>
                <c:pt idx="13">
                  <c:v>40569</c:v>
                </c:pt>
                <c:pt idx="14">
                  <c:v>40572</c:v>
                </c:pt>
                <c:pt idx="15">
                  <c:v>40575</c:v>
                </c:pt>
                <c:pt idx="16">
                  <c:v>40577</c:v>
                </c:pt>
                <c:pt idx="17">
                  <c:v>40578</c:v>
                </c:pt>
                <c:pt idx="18">
                  <c:v>40582</c:v>
                </c:pt>
                <c:pt idx="19">
                  <c:v>40583</c:v>
                </c:pt>
                <c:pt idx="20">
                  <c:v>40585</c:v>
                </c:pt>
                <c:pt idx="21">
                  <c:v>40586</c:v>
                </c:pt>
                <c:pt idx="22">
                  <c:v>40588</c:v>
                </c:pt>
                <c:pt idx="23">
                  <c:v>40591</c:v>
                </c:pt>
                <c:pt idx="24">
                  <c:v>40597</c:v>
                </c:pt>
                <c:pt idx="25">
                  <c:v>40599</c:v>
                </c:pt>
                <c:pt idx="26">
                  <c:v>40601</c:v>
                </c:pt>
                <c:pt idx="27">
                  <c:v>40603</c:v>
                </c:pt>
                <c:pt idx="28">
                  <c:v>40604</c:v>
                </c:pt>
                <c:pt idx="29">
                  <c:v>40606</c:v>
                </c:pt>
                <c:pt idx="30">
                  <c:v>40608</c:v>
                </c:pt>
                <c:pt idx="31">
                  <c:v>40611</c:v>
                </c:pt>
                <c:pt idx="32">
                  <c:v>40613</c:v>
                </c:pt>
                <c:pt idx="33">
                  <c:v>40614</c:v>
                </c:pt>
                <c:pt idx="34">
                  <c:v>40616</c:v>
                </c:pt>
                <c:pt idx="35">
                  <c:v>40620</c:v>
                </c:pt>
                <c:pt idx="36">
                  <c:v>40621</c:v>
                </c:pt>
                <c:pt idx="37">
                  <c:v>40623</c:v>
                </c:pt>
                <c:pt idx="38">
                  <c:v>40625</c:v>
                </c:pt>
                <c:pt idx="39">
                  <c:v>40627</c:v>
                </c:pt>
                <c:pt idx="40">
                  <c:v>40629</c:v>
                </c:pt>
                <c:pt idx="41">
                  <c:v>40630</c:v>
                </c:pt>
              </c:numCache>
            </c:numRef>
          </c:cat>
          <c:val>
            <c:numRef>
              <c:f>SAS!$F$27:$F$68</c:f>
              <c:numCache>
                <c:formatCode>General</c:formatCode>
                <c:ptCount val="42"/>
                <c:pt idx="0">
                  <c:v>175</c:v>
                </c:pt>
                <c:pt idx="1">
                  <c:v>243</c:v>
                </c:pt>
                <c:pt idx="2">
                  <c:v>208</c:v>
                </c:pt>
                <c:pt idx="3">
                  <c:v>177</c:v>
                </c:pt>
                <c:pt idx="4">
                  <c:v>185</c:v>
                </c:pt>
                <c:pt idx="5">
                  <c:v>203</c:v>
                </c:pt>
                <c:pt idx="6">
                  <c:v>175</c:v>
                </c:pt>
                <c:pt idx="7">
                  <c:v>190</c:v>
                </c:pt>
                <c:pt idx="8">
                  <c:v>207</c:v>
                </c:pt>
                <c:pt idx="9">
                  <c:v>199</c:v>
                </c:pt>
                <c:pt idx="10">
                  <c:v>193</c:v>
                </c:pt>
                <c:pt idx="11">
                  <c:v>168</c:v>
                </c:pt>
                <c:pt idx="12">
                  <c:v>215</c:v>
                </c:pt>
                <c:pt idx="13">
                  <c:v>217</c:v>
                </c:pt>
                <c:pt idx="14">
                  <c:v>203</c:v>
                </c:pt>
                <c:pt idx="15">
                  <c:v>185</c:v>
                </c:pt>
                <c:pt idx="16">
                  <c:v>177</c:v>
                </c:pt>
                <c:pt idx="17">
                  <c:v>213</c:v>
                </c:pt>
                <c:pt idx="18">
                  <c:v>189</c:v>
                </c:pt>
                <c:pt idx="19">
                  <c:v>211</c:v>
                </c:pt>
                <c:pt idx="20">
                  <c:v>148</c:v>
                </c:pt>
                <c:pt idx="21">
                  <c:v>212</c:v>
                </c:pt>
                <c:pt idx="22">
                  <c:v>187</c:v>
                </c:pt>
                <c:pt idx="23">
                  <c:v>208</c:v>
                </c:pt>
                <c:pt idx="24">
                  <c:v>214</c:v>
                </c:pt>
                <c:pt idx="25">
                  <c:v>202</c:v>
                </c:pt>
                <c:pt idx="26">
                  <c:v>183</c:v>
                </c:pt>
                <c:pt idx="27">
                  <c:v>202</c:v>
                </c:pt>
                <c:pt idx="28">
                  <c:v>208</c:v>
                </c:pt>
                <c:pt idx="29">
                  <c:v>220</c:v>
                </c:pt>
                <c:pt idx="30">
                  <c:v>182</c:v>
                </c:pt>
                <c:pt idx="31">
                  <c:v>215</c:v>
                </c:pt>
                <c:pt idx="32">
                  <c:v>211</c:v>
                </c:pt>
                <c:pt idx="33">
                  <c:v>222</c:v>
                </c:pt>
                <c:pt idx="34">
                  <c:v>190</c:v>
                </c:pt>
                <c:pt idx="35">
                  <c:v>188</c:v>
                </c:pt>
                <c:pt idx="36">
                  <c:v>207</c:v>
                </c:pt>
                <c:pt idx="37">
                  <c:v>207</c:v>
                </c:pt>
                <c:pt idx="38">
                  <c:v>227</c:v>
                </c:pt>
                <c:pt idx="39">
                  <c:v>194</c:v>
                </c:pt>
                <c:pt idx="40">
                  <c:v>215</c:v>
                </c:pt>
                <c:pt idx="41">
                  <c:v>192</c:v>
                </c:pt>
              </c:numCache>
            </c:numRef>
          </c:val>
        </c:ser>
        <c:marker val="1"/>
        <c:axId val="61610624"/>
        <c:axId val="61616512"/>
      </c:lineChart>
      <c:dateAx>
        <c:axId val="61610624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616512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1616512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610624"/>
        <c:crosses val="autoZero"/>
        <c:crossBetween val="between"/>
        <c:majorUnit val="5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828E-2"/>
          <c:y val="0.11396640156126754"/>
          <c:w val="0.88211014657186859"/>
          <c:h val="0.73872693207180806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SAS!$H$50:$H$66</c:f>
              <c:strCache>
                <c:ptCount val="17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</c:strCache>
            </c:strRef>
          </c:cat>
          <c:val>
            <c:numRef>
              <c:f>SAS!$J$50:$J$66</c:f>
              <c:numCache>
                <c:formatCode>General</c:formatCode>
                <c:ptCount val="17"/>
                <c:pt idx="0">
                  <c:v>101</c:v>
                </c:pt>
                <c:pt idx="1">
                  <c:v>94</c:v>
                </c:pt>
                <c:pt idx="2">
                  <c:v>101</c:v>
                </c:pt>
                <c:pt idx="3">
                  <c:v>110</c:v>
                </c:pt>
                <c:pt idx="4">
                  <c:v>104</c:v>
                </c:pt>
                <c:pt idx="5">
                  <c:v>101</c:v>
                </c:pt>
                <c:pt idx="6">
                  <c:v>108</c:v>
                </c:pt>
                <c:pt idx="7">
                  <c:v>109</c:v>
                </c:pt>
                <c:pt idx="8">
                  <c:v>106</c:v>
                </c:pt>
                <c:pt idx="9">
                  <c:v>95</c:v>
                </c:pt>
                <c:pt idx="10">
                  <c:v>125</c:v>
                </c:pt>
                <c:pt idx="11">
                  <c:v>83</c:v>
                </c:pt>
                <c:pt idx="12">
                  <c:v>111</c:v>
                </c:pt>
                <c:pt idx="13">
                  <c:v>108</c:v>
                </c:pt>
                <c:pt idx="14">
                  <c:v>109</c:v>
                </c:pt>
                <c:pt idx="15">
                  <c:v>111</c:v>
                </c:pt>
                <c:pt idx="16">
                  <c:v>92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SAS!$H$50:$H$66</c:f>
              <c:strCache>
                <c:ptCount val="17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</c:strCache>
            </c:strRef>
          </c:cat>
          <c:val>
            <c:numRef>
              <c:f>SAS!$M$50:$M$66</c:f>
              <c:numCache>
                <c:formatCode>0.0</c:formatCode>
                <c:ptCount val="17"/>
                <c:pt idx="0">
                  <c:v>101</c:v>
                </c:pt>
                <c:pt idx="1">
                  <c:v>97.5</c:v>
                </c:pt>
                <c:pt idx="2">
                  <c:v>98.666666666666671</c:v>
                </c:pt>
                <c:pt idx="3">
                  <c:v>101.5</c:v>
                </c:pt>
                <c:pt idx="4">
                  <c:v>102</c:v>
                </c:pt>
                <c:pt idx="5">
                  <c:v>101.83333333333333</c:v>
                </c:pt>
                <c:pt idx="6">
                  <c:v>102.71428571428571</c:v>
                </c:pt>
                <c:pt idx="7">
                  <c:v>103.5</c:v>
                </c:pt>
                <c:pt idx="8">
                  <c:v>103.77777777777777</c:v>
                </c:pt>
                <c:pt idx="9">
                  <c:v>102.9</c:v>
                </c:pt>
                <c:pt idx="10">
                  <c:v>104.90909090909091</c:v>
                </c:pt>
                <c:pt idx="11">
                  <c:v>103.08333333333333</c:v>
                </c:pt>
                <c:pt idx="12">
                  <c:v>103.69230769230769</c:v>
                </c:pt>
                <c:pt idx="13">
                  <c:v>104</c:v>
                </c:pt>
                <c:pt idx="14">
                  <c:v>104.33333333333333</c:v>
                </c:pt>
                <c:pt idx="15">
                  <c:v>104.75</c:v>
                </c:pt>
                <c:pt idx="16">
                  <c:v>104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SAS!$H$50:$H$66</c:f>
              <c:strCache>
                <c:ptCount val="17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</c:strCache>
            </c:strRef>
          </c:cat>
          <c:val>
            <c:numRef>
              <c:f>SAS!$K$50:$K$66</c:f>
              <c:numCache>
                <c:formatCode>General</c:formatCode>
                <c:ptCount val="17"/>
                <c:pt idx="0">
                  <c:v>74</c:v>
                </c:pt>
                <c:pt idx="1">
                  <c:v>91</c:v>
                </c:pt>
                <c:pt idx="2">
                  <c:v>89</c:v>
                </c:pt>
                <c:pt idx="3">
                  <c:v>97</c:v>
                </c:pt>
                <c:pt idx="4">
                  <c:v>95</c:v>
                </c:pt>
                <c:pt idx="5">
                  <c:v>92</c:v>
                </c:pt>
                <c:pt idx="6">
                  <c:v>95</c:v>
                </c:pt>
                <c:pt idx="7">
                  <c:v>105</c:v>
                </c:pt>
                <c:pt idx="8">
                  <c:v>96</c:v>
                </c:pt>
                <c:pt idx="9">
                  <c:v>88</c:v>
                </c:pt>
                <c:pt idx="10">
                  <c:v>95</c:v>
                </c:pt>
                <c:pt idx="11">
                  <c:v>99</c:v>
                </c:pt>
                <c:pt idx="12">
                  <c:v>104</c:v>
                </c:pt>
                <c:pt idx="13">
                  <c:v>103</c:v>
                </c:pt>
                <c:pt idx="14">
                  <c:v>98</c:v>
                </c:pt>
                <c:pt idx="15">
                  <c:v>96</c:v>
                </c:pt>
                <c:pt idx="16">
                  <c:v>100</c:v>
                </c:pt>
              </c:numCache>
            </c:numRef>
          </c:val>
        </c:ser>
        <c:marker val="1"/>
        <c:axId val="61693312"/>
        <c:axId val="61703296"/>
      </c:lineChart>
      <c:catAx>
        <c:axId val="61693312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703296"/>
        <c:crosses val="autoZero"/>
        <c:auto val="1"/>
        <c:lblAlgn val="ctr"/>
        <c:lblOffset val="100"/>
        <c:tickLblSkip val="5"/>
        <c:tickMarkSkip val="1"/>
      </c:catAx>
      <c:valAx>
        <c:axId val="61703296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693312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884E-2"/>
          <c:y val="0.11396640156126757"/>
          <c:w val="0.88211014657186859"/>
          <c:h val="0.73872693207180851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SAS!$R$43:$R$67</c:f>
              <c:strCache>
                <c:ptCount val="25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  <c:pt idx="17">
                  <c:v>SAS</c:v>
                </c:pt>
                <c:pt idx="18">
                  <c:v>SAS</c:v>
                </c:pt>
                <c:pt idx="19">
                  <c:v>SAS</c:v>
                </c:pt>
                <c:pt idx="20">
                  <c:v>SAS</c:v>
                </c:pt>
                <c:pt idx="21">
                  <c:v>SAS</c:v>
                </c:pt>
                <c:pt idx="22">
                  <c:v>SAS</c:v>
                </c:pt>
                <c:pt idx="23">
                  <c:v>SAS</c:v>
                </c:pt>
                <c:pt idx="24">
                  <c:v>SAS</c:v>
                </c:pt>
              </c:strCache>
            </c:strRef>
          </c:cat>
          <c:val>
            <c:numRef>
              <c:f>SAS!$T$43:$T$67</c:f>
              <c:numCache>
                <c:formatCode>General</c:formatCode>
                <c:ptCount val="25"/>
                <c:pt idx="0">
                  <c:v>115</c:v>
                </c:pt>
                <c:pt idx="1">
                  <c:v>103</c:v>
                </c:pt>
                <c:pt idx="2">
                  <c:v>90</c:v>
                </c:pt>
                <c:pt idx="3">
                  <c:v>107</c:v>
                </c:pt>
                <c:pt idx="4">
                  <c:v>91</c:v>
                </c:pt>
                <c:pt idx="5">
                  <c:v>72</c:v>
                </c:pt>
                <c:pt idx="6">
                  <c:v>113</c:v>
                </c:pt>
                <c:pt idx="7">
                  <c:v>112</c:v>
                </c:pt>
                <c:pt idx="8">
                  <c:v>86</c:v>
                </c:pt>
                <c:pt idx="9">
                  <c:v>89</c:v>
                </c:pt>
                <c:pt idx="10">
                  <c:v>113</c:v>
                </c:pt>
                <c:pt idx="11">
                  <c:v>100</c:v>
                </c:pt>
                <c:pt idx="12">
                  <c:v>111</c:v>
                </c:pt>
                <c:pt idx="13">
                  <c:v>71</c:v>
                </c:pt>
                <c:pt idx="14">
                  <c:v>118</c:v>
                </c:pt>
                <c:pt idx="15">
                  <c:v>102</c:v>
                </c:pt>
                <c:pt idx="16">
                  <c:v>99</c:v>
                </c:pt>
                <c:pt idx="17">
                  <c:v>93</c:v>
                </c:pt>
                <c:pt idx="18">
                  <c:v>109</c:v>
                </c:pt>
                <c:pt idx="19">
                  <c:v>115</c:v>
                </c:pt>
                <c:pt idx="20">
                  <c:v>80</c:v>
                </c:pt>
                <c:pt idx="21">
                  <c:v>97</c:v>
                </c:pt>
                <c:pt idx="22">
                  <c:v>112</c:v>
                </c:pt>
                <c:pt idx="23">
                  <c:v>96</c:v>
                </c:pt>
                <c:pt idx="24">
                  <c:v>104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SAS!$R$43:$R$67</c:f>
              <c:strCache>
                <c:ptCount val="25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  <c:pt idx="17">
                  <c:v>SAS</c:v>
                </c:pt>
                <c:pt idx="18">
                  <c:v>SAS</c:v>
                </c:pt>
                <c:pt idx="19">
                  <c:v>SAS</c:v>
                </c:pt>
                <c:pt idx="20">
                  <c:v>SAS</c:v>
                </c:pt>
                <c:pt idx="21">
                  <c:v>SAS</c:v>
                </c:pt>
                <c:pt idx="22">
                  <c:v>SAS</c:v>
                </c:pt>
                <c:pt idx="23">
                  <c:v>SAS</c:v>
                </c:pt>
                <c:pt idx="24">
                  <c:v>SAS</c:v>
                </c:pt>
              </c:strCache>
            </c:strRef>
          </c:cat>
          <c:val>
            <c:numRef>
              <c:f>SAS!$W$43:$W$67</c:f>
              <c:numCache>
                <c:formatCode>0.0</c:formatCode>
                <c:ptCount val="25"/>
                <c:pt idx="0">
                  <c:v>115</c:v>
                </c:pt>
                <c:pt idx="1">
                  <c:v>109</c:v>
                </c:pt>
                <c:pt idx="2">
                  <c:v>102.66666666666667</c:v>
                </c:pt>
                <c:pt idx="3">
                  <c:v>103.75</c:v>
                </c:pt>
                <c:pt idx="4">
                  <c:v>101.2</c:v>
                </c:pt>
                <c:pt idx="5">
                  <c:v>96.333333333333329</c:v>
                </c:pt>
                <c:pt idx="6">
                  <c:v>98.714285714285708</c:v>
                </c:pt>
                <c:pt idx="7">
                  <c:v>100.375</c:v>
                </c:pt>
                <c:pt idx="8">
                  <c:v>98.777777777777771</c:v>
                </c:pt>
                <c:pt idx="9">
                  <c:v>97.8</c:v>
                </c:pt>
                <c:pt idx="10">
                  <c:v>99.181818181818187</c:v>
                </c:pt>
                <c:pt idx="11">
                  <c:v>99.25</c:v>
                </c:pt>
                <c:pt idx="12">
                  <c:v>100.15384615384616</c:v>
                </c:pt>
                <c:pt idx="13">
                  <c:v>98.071428571428569</c:v>
                </c:pt>
                <c:pt idx="14">
                  <c:v>99.4</c:v>
                </c:pt>
                <c:pt idx="15">
                  <c:v>99.5625</c:v>
                </c:pt>
                <c:pt idx="16">
                  <c:v>99.529411764705884</c:v>
                </c:pt>
                <c:pt idx="17">
                  <c:v>99.166666666666671</c:v>
                </c:pt>
                <c:pt idx="18">
                  <c:v>99.684210526315795</c:v>
                </c:pt>
                <c:pt idx="19">
                  <c:v>100.45</c:v>
                </c:pt>
                <c:pt idx="20">
                  <c:v>99.476190476190482</c:v>
                </c:pt>
                <c:pt idx="21">
                  <c:v>99.36363636363636</c:v>
                </c:pt>
                <c:pt idx="22">
                  <c:v>99.913043478260875</c:v>
                </c:pt>
                <c:pt idx="23">
                  <c:v>99.75</c:v>
                </c:pt>
                <c:pt idx="24">
                  <c:v>99.92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SAS!$R$43:$R$67</c:f>
              <c:strCache>
                <c:ptCount val="25"/>
                <c:pt idx="0">
                  <c:v>SAS</c:v>
                </c:pt>
                <c:pt idx="1">
                  <c:v>SAS</c:v>
                </c:pt>
                <c:pt idx="2">
                  <c:v>SAS</c:v>
                </c:pt>
                <c:pt idx="3">
                  <c:v>SAS</c:v>
                </c:pt>
                <c:pt idx="4">
                  <c:v>SAS</c:v>
                </c:pt>
                <c:pt idx="5">
                  <c:v>SAS</c:v>
                </c:pt>
                <c:pt idx="6">
                  <c:v>SAS</c:v>
                </c:pt>
                <c:pt idx="7">
                  <c:v>SAS</c:v>
                </c:pt>
                <c:pt idx="8">
                  <c:v>SAS</c:v>
                </c:pt>
                <c:pt idx="9">
                  <c:v>SAS</c:v>
                </c:pt>
                <c:pt idx="10">
                  <c:v>SAS</c:v>
                </c:pt>
                <c:pt idx="11">
                  <c:v>SAS</c:v>
                </c:pt>
                <c:pt idx="12">
                  <c:v>SAS</c:v>
                </c:pt>
                <c:pt idx="13">
                  <c:v>SAS</c:v>
                </c:pt>
                <c:pt idx="14">
                  <c:v>SAS</c:v>
                </c:pt>
                <c:pt idx="15">
                  <c:v>SAS</c:v>
                </c:pt>
                <c:pt idx="16">
                  <c:v>SAS</c:v>
                </c:pt>
                <c:pt idx="17">
                  <c:v>SAS</c:v>
                </c:pt>
                <c:pt idx="18">
                  <c:v>SAS</c:v>
                </c:pt>
                <c:pt idx="19">
                  <c:v>SAS</c:v>
                </c:pt>
                <c:pt idx="20">
                  <c:v>SAS</c:v>
                </c:pt>
                <c:pt idx="21">
                  <c:v>SAS</c:v>
                </c:pt>
                <c:pt idx="22">
                  <c:v>SAS</c:v>
                </c:pt>
                <c:pt idx="23">
                  <c:v>SAS</c:v>
                </c:pt>
                <c:pt idx="24">
                  <c:v>SAS</c:v>
                </c:pt>
              </c:strCache>
            </c:strRef>
          </c:cat>
          <c:val>
            <c:numRef>
              <c:f>SAS!$S$43:$S$67</c:f>
              <c:numCache>
                <c:formatCode>General</c:formatCode>
                <c:ptCount val="25"/>
                <c:pt idx="0">
                  <c:v>128</c:v>
                </c:pt>
                <c:pt idx="1">
                  <c:v>105</c:v>
                </c:pt>
                <c:pt idx="2">
                  <c:v>87</c:v>
                </c:pt>
                <c:pt idx="3">
                  <c:v>96</c:v>
                </c:pt>
                <c:pt idx="4">
                  <c:v>84</c:v>
                </c:pt>
                <c:pt idx="5">
                  <c:v>96</c:v>
                </c:pt>
                <c:pt idx="6">
                  <c:v>102</c:v>
                </c:pt>
                <c:pt idx="7">
                  <c:v>105</c:v>
                </c:pt>
                <c:pt idx="8">
                  <c:v>99</c:v>
                </c:pt>
                <c:pt idx="9">
                  <c:v>88</c:v>
                </c:pt>
                <c:pt idx="10">
                  <c:v>100</c:v>
                </c:pt>
                <c:pt idx="11">
                  <c:v>89</c:v>
                </c:pt>
                <c:pt idx="12">
                  <c:v>100</c:v>
                </c:pt>
                <c:pt idx="13">
                  <c:v>77</c:v>
                </c:pt>
                <c:pt idx="14">
                  <c:v>94</c:v>
                </c:pt>
                <c:pt idx="15">
                  <c:v>85</c:v>
                </c:pt>
                <c:pt idx="16">
                  <c:v>109</c:v>
                </c:pt>
                <c:pt idx="17">
                  <c:v>109</c:v>
                </c:pt>
                <c:pt idx="18">
                  <c:v>99</c:v>
                </c:pt>
                <c:pt idx="19">
                  <c:v>107</c:v>
                </c:pt>
                <c:pt idx="20">
                  <c:v>110</c:v>
                </c:pt>
                <c:pt idx="21">
                  <c:v>91</c:v>
                </c:pt>
                <c:pt idx="22">
                  <c:v>115</c:v>
                </c:pt>
                <c:pt idx="23">
                  <c:v>98</c:v>
                </c:pt>
                <c:pt idx="24">
                  <c:v>111</c:v>
                </c:pt>
              </c:numCache>
            </c:numRef>
          </c:val>
        </c:ser>
        <c:marker val="1"/>
        <c:axId val="61815808"/>
        <c:axId val="61829888"/>
      </c:lineChart>
      <c:catAx>
        <c:axId val="6181580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829888"/>
        <c:crosses val="autoZero"/>
        <c:auto val="1"/>
        <c:lblAlgn val="ctr"/>
        <c:lblOffset val="100"/>
        <c:tickLblSkip val="5"/>
        <c:tickMarkSkip val="1"/>
      </c:catAx>
      <c:valAx>
        <c:axId val="61829888"/>
        <c:scaling>
          <c:orientation val="minMax"/>
          <c:max val="12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815808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491702765327E-2"/>
          <c:y val="0.11015880639125437"/>
          <c:w val="0.88211014657186859"/>
          <c:h val="0.70352880355660863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cat>
            <c:numRef>
              <c:f>ATL!$A$27:$A$65</c:f>
              <c:numCache>
                <c:formatCode>m/d/yyyy</c:formatCode>
                <c:ptCount val="39"/>
                <c:pt idx="0">
                  <c:v>40545</c:v>
                </c:pt>
                <c:pt idx="1">
                  <c:v>40547</c:v>
                </c:pt>
                <c:pt idx="2">
                  <c:v>40548</c:v>
                </c:pt>
                <c:pt idx="3">
                  <c:v>40551</c:v>
                </c:pt>
                <c:pt idx="4">
                  <c:v>40555</c:v>
                </c:pt>
                <c:pt idx="5">
                  <c:v>40558</c:v>
                </c:pt>
                <c:pt idx="6">
                  <c:v>40560</c:v>
                </c:pt>
                <c:pt idx="7">
                  <c:v>40561</c:v>
                </c:pt>
                <c:pt idx="8">
                  <c:v>40564</c:v>
                </c:pt>
                <c:pt idx="9">
                  <c:v>40565</c:v>
                </c:pt>
                <c:pt idx="10">
                  <c:v>40569</c:v>
                </c:pt>
                <c:pt idx="11">
                  <c:v>40571</c:v>
                </c:pt>
                <c:pt idx="12">
                  <c:v>40572</c:v>
                </c:pt>
                <c:pt idx="13">
                  <c:v>40576</c:v>
                </c:pt>
                <c:pt idx="14">
                  <c:v>40578</c:v>
                </c:pt>
                <c:pt idx="15">
                  <c:v>40579</c:v>
                </c:pt>
                <c:pt idx="16">
                  <c:v>40582</c:v>
                </c:pt>
                <c:pt idx="17">
                  <c:v>40586</c:v>
                </c:pt>
                <c:pt idx="18">
                  <c:v>40588</c:v>
                </c:pt>
                <c:pt idx="19">
                  <c:v>40590</c:v>
                </c:pt>
                <c:pt idx="20">
                  <c:v>40596</c:v>
                </c:pt>
                <c:pt idx="21">
                  <c:v>40597</c:v>
                </c:pt>
                <c:pt idx="22">
                  <c:v>40599</c:v>
                </c:pt>
                <c:pt idx="23">
                  <c:v>40601</c:v>
                </c:pt>
                <c:pt idx="24">
                  <c:v>40602</c:v>
                </c:pt>
                <c:pt idx="25">
                  <c:v>40604</c:v>
                </c:pt>
                <c:pt idx="26">
                  <c:v>40606</c:v>
                </c:pt>
                <c:pt idx="27">
                  <c:v>40608</c:v>
                </c:pt>
                <c:pt idx="28">
                  <c:v>40610</c:v>
                </c:pt>
                <c:pt idx="29">
                  <c:v>40613</c:v>
                </c:pt>
                <c:pt idx="30">
                  <c:v>40614</c:v>
                </c:pt>
                <c:pt idx="31">
                  <c:v>40617</c:v>
                </c:pt>
                <c:pt idx="32">
                  <c:v>40618</c:v>
                </c:pt>
                <c:pt idx="33">
                  <c:v>40620</c:v>
                </c:pt>
                <c:pt idx="34">
                  <c:v>40622</c:v>
                </c:pt>
                <c:pt idx="35">
                  <c:v>40624</c:v>
                </c:pt>
                <c:pt idx="36">
                  <c:v>40625</c:v>
                </c:pt>
                <c:pt idx="37">
                  <c:v>40628</c:v>
                </c:pt>
                <c:pt idx="38">
                  <c:v>40629</c:v>
                </c:pt>
              </c:numCache>
            </c:numRef>
          </c:cat>
          <c:val>
            <c:numRef>
              <c:f>ATL!$F$27:$F$65</c:f>
              <c:numCache>
                <c:formatCode>General</c:formatCode>
                <c:ptCount val="39"/>
                <c:pt idx="0">
                  <c:v>205</c:v>
                </c:pt>
                <c:pt idx="1">
                  <c:v>210</c:v>
                </c:pt>
                <c:pt idx="2">
                  <c:v>197</c:v>
                </c:pt>
                <c:pt idx="3">
                  <c:v>201</c:v>
                </c:pt>
                <c:pt idx="4">
                  <c:v>205</c:v>
                </c:pt>
                <c:pt idx="5">
                  <c:v>218</c:v>
                </c:pt>
                <c:pt idx="6">
                  <c:v>198</c:v>
                </c:pt>
                <c:pt idx="7">
                  <c:v>182</c:v>
                </c:pt>
                <c:pt idx="8">
                  <c:v>159</c:v>
                </c:pt>
                <c:pt idx="9">
                  <c:v>190</c:v>
                </c:pt>
                <c:pt idx="10">
                  <c:v>188</c:v>
                </c:pt>
                <c:pt idx="11">
                  <c:v>213</c:v>
                </c:pt>
                <c:pt idx="12">
                  <c:v>193</c:v>
                </c:pt>
                <c:pt idx="13">
                  <c:v>187</c:v>
                </c:pt>
                <c:pt idx="14">
                  <c:v>201</c:v>
                </c:pt>
                <c:pt idx="15">
                  <c:v>191</c:v>
                </c:pt>
                <c:pt idx="16">
                  <c:v>200</c:v>
                </c:pt>
                <c:pt idx="17">
                  <c:v>174</c:v>
                </c:pt>
                <c:pt idx="18">
                  <c:v>173</c:v>
                </c:pt>
                <c:pt idx="19">
                  <c:v>192</c:v>
                </c:pt>
                <c:pt idx="20">
                  <c:v>184</c:v>
                </c:pt>
                <c:pt idx="21">
                  <c:v>202</c:v>
                </c:pt>
                <c:pt idx="22">
                  <c:v>174</c:v>
                </c:pt>
                <c:pt idx="23">
                  <c:v>173</c:v>
                </c:pt>
                <c:pt idx="24">
                  <c:v>190</c:v>
                </c:pt>
                <c:pt idx="25">
                  <c:v>163</c:v>
                </c:pt>
                <c:pt idx="26">
                  <c:v>215</c:v>
                </c:pt>
                <c:pt idx="27">
                  <c:v>171</c:v>
                </c:pt>
                <c:pt idx="28">
                  <c:v>188</c:v>
                </c:pt>
                <c:pt idx="29">
                  <c:v>170</c:v>
                </c:pt>
                <c:pt idx="30">
                  <c:v>173</c:v>
                </c:pt>
                <c:pt idx="31">
                  <c:v>195</c:v>
                </c:pt>
                <c:pt idx="32">
                  <c:v>189</c:v>
                </c:pt>
                <c:pt idx="33">
                  <c:v>191</c:v>
                </c:pt>
                <c:pt idx="34">
                  <c:v>200</c:v>
                </c:pt>
                <c:pt idx="35">
                  <c:v>195</c:v>
                </c:pt>
                <c:pt idx="36">
                  <c:v>205</c:v>
                </c:pt>
                <c:pt idx="37">
                  <c:v>185</c:v>
                </c:pt>
                <c:pt idx="38">
                  <c:v>182</c:v>
                </c:pt>
              </c:numCache>
            </c:numRef>
          </c:val>
        </c:ser>
        <c:marker val="1"/>
        <c:axId val="61844096"/>
        <c:axId val="61933440"/>
      </c:lineChart>
      <c:dateAx>
        <c:axId val="61844096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933440"/>
        <c:crosses val="autoZero"/>
        <c:auto val="1"/>
        <c:lblOffset val="100"/>
        <c:majorUnit val="5"/>
        <c:majorTimeUnit val="days"/>
        <c:minorUnit val="1"/>
        <c:minorTimeUnit val="days"/>
      </c:dateAx>
      <c:valAx>
        <c:axId val="61933440"/>
        <c:scaling>
          <c:orientation val="minMax"/>
          <c:max val="245"/>
          <c:min val="150"/>
        </c:scaling>
        <c:axPos val="l"/>
        <c:majorGridlines>
          <c:spPr>
            <a:ln>
              <a:solidFill>
                <a:srgbClr val="0070C0"/>
              </a:soli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844096"/>
        <c:crosses val="autoZero"/>
        <c:crossBetween val="between"/>
        <c:majorUnit val="5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884E-2"/>
          <c:y val="0.11396640156126757"/>
          <c:w val="0.88211014657186859"/>
          <c:h val="0.73872693207180851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ATL!$H$47:$H$66</c:f>
              <c:strCache>
                <c:ptCount val="20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  <c:pt idx="19">
                  <c:v>ATL</c:v>
                </c:pt>
              </c:strCache>
            </c:strRef>
          </c:cat>
          <c:val>
            <c:numRef>
              <c:f>ATL!$J$47:$J$66</c:f>
              <c:numCache>
                <c:formatCode>General</c:formatCode>
                <c:ptCount val="20"/>
                <c:pt idx="0">
                  <c:v>108</c:v>
                </c:pt>
                <c:pt idx="1">
                  <c:v>106</c:v>
                </c:pt>
                <c:pt idx="2">
                  <c:v>100</c:v>
                </c:pt>
                <c:pt idx="3">
                  <c:v>59</c:v>
                </c:pt>
                <c:pt idx="4">
                  <c:v>111</c:v>
                </c:pt>
                <c:pt idx="5">
                  <c:v>100</c:v>
                </c:pt>
                <c:pt idx="6">
                  <c:v>101</c:v>
                </c:pt>
                <c:pt idx="7">
                  <c:v>83</c:v>
                </c:pt>
                <c:pt idx="8">
                  <c:v>86</c:v>
                </c:pt>
                <c:pt idx="9">
                  <c:v>83</c:v>
                </c:pt>
                <c:pt idx="10">
                  <c:v>104</c:v>
                </c:pt>
                <c:pt idx="11">
                  <c:v>79</c:v>
                </c:pt>
                <c:pt idx="12">
                  <c:v>87</c:v>
                </c:pt>
                <c:pt idx="13">
                  <c:v>91</c:v>
                </c:pt>
                <c:pt idx="14">
                  <c:v>110</c:v>
                </c:pt>
                <c:pt idx="15">
                  <c:v>87</c:v>
                </c:pt>
                <c:pt idx="16">
                  <c:v>85</c:v>
                </c:pt>
                <c:pt idx="17">
                  <c:v>104</c:v>
                </c:pt>
                <c:pt idx="18">
                  <c:v>81</c:v>
                </c:pt>
                <c:pt idx="19">
                  <c:v>98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ATL!$H$47:$H$66</c:f>
              <c:strCache>
                <c:ptCount val="20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  <c:pt idx="19">
                  <c:v>ATL</c:v>
                </c:pt>
              </c:strCache>
            </c:strRef>
          </c:cat>
          <c:val>
            <c:numRef>
              <c:f>ATL!$M$47:$M$66</c:f>
              <c:numCache>
                <c:formatCode>0.0</c:formatCode>
                <c:ptCount val="20"/>
                <c:pt idx="0">
                  <c:v>108</c:v>
                </c:pt>
                <c:pt idx="1">
                  <c:v>107</c:v>
                </c:pt>
                <c:pt idx="2">
                  <c:v>104.66666666666667</c:v>
                </c:pt>
                <c:pt idx="3">
                  <c:v>93.25</c:v>
                </c:pt>
                <c:pt idx="4">
                  <c:v>96.8</c:v>
                </c:pt>
                <c:pt idx="5">
                  <c:v>97.333333333333329</c:v>
                </c:pt>
                <c:pt idx="6">
                  <c:v>97.857142857142861</c:v>
                </c:pt>
                <c:pt idx="7">
                  <c:v>96</c:v>
                </c:pt>
                <c:pt idx="8">
                  <c:v>94.888888888888886</c:v>
                </c:pt>
                <c:pt idx="9">
                  <c:v>93.7</c:v>
                </c:pt>
                <c:pt idx="10">
                  <c:v>94.63636363636364</c:v>
                </c:pt>
                <c:pt idx="11">
                  <c:v>93.333333333333329</c:v>
                </c:pt>
                <c:pt idx="12">
                  <c:v>92.84615384615384</c:v>
                </c:pt>
                <c:pt idx="13">
                  <c:v>92.714285714285708</c:v>
                </c:pt>
                <c:pt idx="14">
                  <c:v>93.86666666666666</c:v>
                </c:pt>
                <c:pt idx="15">
                  <c:v>93.4375</c:v>
                </c:pt>
                <c:pt idx="16">
                  <c:v>92.941176470588232</c:v>
                </c:pt>
                <c:pt idx="17">
                  <c:v>93.555555555555557</c:v>
                </c:pt>
                <c:pt idx="18">
                  <c:v>92.89473684210526</c:v>
                </c:pt>
                <c:pt idx="19">
                  <c:v>93.15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ATL!$H$47:$H$66</c:f>
              <c:strCache>
                <c:ptCount val="20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  <c:pt idx="19">
                  <c:v>ATL</c:v>
                </c:pt>
              </c:strCache>
            </c:strRef>
          </c:cat>
          <c:val>
            <c:numRef>
              <c:f>ATL!$K$47:$K$66</c:f>
              <c:numCache>
                <c:formatCode>General</c:formatCode>
                <c:ptCount val="20"/>
                <c:pt idx="0">
                  <c:v>93</c:v>
                </c:pt>
                <c:pt idx="1">
                  <c:v>112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87</c:v>
                </c:pt>
                <c:pt idx="6">
                  <c:v>100</c:v>
                </c:pt>
                <c:pt idx="7">
                  <c:v>117</c:v>
                </c:pt>
                <c:pt idx="8">
                  <c:v>88</c:v>
                </c:pt>
                <c:pt idx="9">
                  <c:v>80</c:v>
                </c:pt>
                <c:pt idx="10">
                  <c:v>111</c:v>
                </c:pt>
                <c:pt idx="11">
                  <c:v>92</c:v>
                </c:pt>
                <c:pt idx="12">
                  <c:v>101</c:v>
                </c:pt>
                <c:pt idx="13">
                  <c:v>82</c:v>
                </c:pt>
                <c:pt idx="14">
                  <c:v>85</c:v>
                </c:pt>
                <c:pt idx="15">
                  <c:v>102</c:v>
                </c:pt>
                <c:pt idx="16">
                  <c:v>106</c:v>
                </c:pt>
                <c:pt idx="17">
                  <c:v>96</c:v>
                </c:pt>
                <c:pt idx="18">
                  <c:v>114</c:v>
                </c:pt>
                <c:pt idx="19">
                  <c:v>87</c:v>
                </c:pt>
              </c:numCache>
            </c:numRef>
          </c:val>
        </c:ser>
        <c:marker val="1"/>
        <c:axId val="61977728"/>
        <c:axId val="61979264"/>
      </c:lineChart>
      <c:catAx>
        <c:axId val="61977728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1979264"/>
        <c:crosses val="autoZero"/>
        <c:auto val="1"/>
        <c:lblAlgn val="ctr"/>
        <c:lblOffset val="100"/>
        <c:tickLblSkip val="5"/>
        <c:tickMarkSkip val="1"/>
      </c:catAx>
      <c:valAx>
        <c:axId val="61979264"/>
        <c:scaling>
          <c:orientation val="minMax"/>
          <c:max val="125"/>
          <c:min val="75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1977728"/>
        <c:crosses val="autoZero"/>
        <c:crossBetween val="between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044506331899953E-2"/>
          <c:y val="0.1139664015612676"/>
          <c:w val="0.88211014657186859"/>
          <c:h val="0.73872693207180884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</c:trendline>
          <c:cat>
            <c:strRef>
              <c:f>ATL!$R$48:$R$66</c:f>
              <c:strCache>
                <c:ptCount val="19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</c:strCache>
            </c:strRef>
          </c:cat>
          <c:val>
            <c:numRef>
              <c:f>ATL!$T$48:$T$66</c:f>
              <c:numCache>
                <c:formatCode>General</c:formatCode>
                <c:ptCount val="19"/>
                <c:pt idx="0">
                  <c:v>107</c:v>
                </c:pt>
                <c:pt idx="1">
                  <c:v>108</c:v>
                </c:pt>
                <c:pt idx="2">
                  <c:v>110</c:v>
                </c:pt>
                <c:pt idx="3">
                  <c:v>104</c:v>
                </c:pt>
                <c:pt idx="4">
                  <c:v>93</c:v>
                </c:pt>
                <c:pt idx="5">
                  <c:v>103</c:v>
                </c:pt>
                <c:pt idx="6">
                  <c:v>90</c:v>
                </c:pt>
                <c:pt idx="7">
                  <c:v>91</c:v>
                </c:pt>
                <c:pt idx="8">
                  <c:v>99</c:v>
                </c:pt>
                <c:pt idx="9">
                  <c:v>94</c:v>
                </c:pt>
                <c:pt idx="10">
                  <c:v>90</c:v>
                </c:pt>
                <c:pt idx="11">
                  <c:v>80</c:v>
                </c:pt>
                <c:pt idx="12">
                  <c:v>97</c:v>
                </c:pt>
                <c:pt idx="13">
                  <c:v>95</c:v>
                </c:pt>
                <c:pt idx="14">
                  <c:v>90</c:v>
                </c:pt>
                <c:pt idx="15">
                  <c:v>90</c:v>
                </c:pt>
                <c:pt idx="16">
                  <c:v>76</c:v>
                </c:pt>
                <c:pt idx="17">
                  <c:v>100</c:v>
                </c:pt>
                <c:pt idx="18">
                  <c:v>99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6BF61E"/>
              </a:solidFill>
              <a:prstDash val="dash"/>
            </a:ln>
          </c:spPr>
          <c:marker>
            <c:symbol val="circle"/>
            <c:size val="6"/>
            <c:spPr>
              <a:solidFill>
                <a:srgbClr val="6BF61E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ATL!$R$48:$R$66</c:f>
              <c:strCache>
                <c:ptCount val="19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</c:strCache>
            </c:strRef>
          </c:cat>
          <c:val>
            <c:numRef>
              <c:f>ATL!$W$48:$W$66</c:f>
              <c:numCache>
                <c:formatCode>0.0</c:formatCode>
                <c:ptCount val="19"/>
                <c:pt idx="0">
                  <c:v>107</c:v>
                </c:pt>
                <c:pt idx="1">
                  <c:v>107.5</c:v>
                </c:pt>
                <c:pt idx="2">
                  <c:v>108.33333333333333</c:v>
                </c:pt>
                <c:pt idx="3">
                  <c:v>107.25</c:v>
                </c:pt>
                <c:pt idx="4">
                  <c:v>104.4</c:v>
                </c:pt>
                <c:pt idx="5">
                  <c:v>104.16666666666667</c:v>
                </c:pt>
                <c:pt idx="6">
                  <c:v>102.14285714285714</c:v>
                </c:pt>
                <c:pt idx="7">
                  <c:v>100.75</c:v>
                </c:pt>
                <c:pt idx="8">
                  <c:v>100.55555555555556</c:v>
                </c:pt>
                <c:pt idx="9">
                  <c:v>99.9</c:v>
                </c:pt>
                <c:pt idx="10">
                  <c:v>99</c:v>
                </c:pt>
                <c:pt idx="11">
                  <c:v>97.416666666666671</c:v>
                </c:pt>
                <c:pt idx="12">
                  <c:v>97.384615384615387</c:v>
                </c:pt>
                <c:pt idx="13">
                  <c:v>97.214285714285708</c:v>
                </c:pt>
                <c:pt idx="14">
                  <c:v>96.733333333333334</c:v>
                </c:pt>
                <c:pt idx="15">
                  <c:v>96.3125</c:v>
                </c:pt>
                <c:pt idx="16">
                  <c:v>95.117647058823536</c:v>
                </c:pt>
                <c:pt idx="17">
                  <c:v>95.388888888888886</c:v>
                </c:pt>
                <c:pt idx="18">
                  <c:v>95.578947368421055</c:v>
                </c:pt>
              </c:numCache>
            </c:numRef>
          </c:val>
        </c:ser>
        <c:ser>
          <c:idx val="2"/>
          <c:order val="2"/>
          <c:spPr>
            <a:ln w="127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strRef>
              <c:f>ATL!$R$48:$R$66</c:f>
              <c:strCache>
                <c:ptCount val="19"/>
                <c:pt idx="0">
                  <c:v>ATL</c:v>
                </c:pt>
                <c:pt idx="1">
                  <c:v>ATL</c:v>
                </c:pt>
                <c:pt idx="2">
                  <c:v>ATL</c:v>
                </c:pt>
                <c:pt idx="3">
                  <c:v>ATL</c:v>
                </c:pt>
                <c:pt idx="4">
                  <c:v>ATL</c:v>
                </c:pt>
                <c:pt idx="5">
                  <c:v>ATL</c:v>
                </c:pt>
                <c:pt idx="6">
                  <c:v>ATL</c:v>
                </c:pt>
                <c:pt idx="7">
                  <c:v>ATL</c:v>
                </c:pt>
                <c:pt idx="8">
                  <c:v>ATL</c:v>
                </c:pt>
                <c:pt idx="9">
                  <c:v>ATL</c:v>
                </c:pt>
                <c:pt idx="10">
                  <c:v>ATL</c:v>
                </c:pt>
                <c:pt idx="11">
                  <c:v>ATL</c:v>
                </c:pt>
                <c:pt idx="12">
                  <c:v>ATL</c:v>
                </c:pt>
                <c:pt idx="13">
                  <c:v>ATL</c:v>
                </c:pt>
                <c:pt idx="14">
                  <c:v>ATL</c:v>
                </c:pt>
                <c:pt idx="15">
                  <c:v>ATL</c:v>
                </c:pt>
                <c:pt idx="16">
                  <c:v>ATL</c:v>
                </c:pt>
                <c:pt idx="17">
                  <c:v>ATL</c:v>
                </c:pt>
                <c:pt idx="18">
                  <c:v>ATL</c:v>
                </c:pt>
              </c:strCache>
            </c:strRef>
          </c:cat>
          <c:val>
            <c:numRef>
              <c:f>ATL!$S$48:$S$66</c:f>
              <c:numCache>
                <c:formatCode>General</c:formatCode>
                <c:ptCount val="19"/>
                <c:pt idx="0">
                  <c:v>98</c:v>
                </c:pt>
                <c:pt idx="1">
                  <c:v>102</c:v>
                </c:pt>
                <c:pt idx="2">
                  <c:v>87</c:v>
                </c:pt>
                <c:pt idx="3">
                  <c:v>101</c:v>
                </c:pt>
                <c:pt idx="4">
                  <c:v>89</c:v>
                </c:pt>
                <c:pt idx="5">
                  <c:v>87</c:v>
                </c:pt>
                <c:pt idx="6">
                  <c:v>98</c:v>
                </c:pt>
                <c:pt idx="7">
                  <c:v>102</c:v>
                </c:pt>
                <c:pt idx="8">
                  <c:v>92</c:v>
                </c:pt>
                <c:pt idx="9">
                  <c:v>79</c:v>
                </c:pt>
                <c:pt idx="10">
                  <c:v>102</c:v>
                </c:pt>
                <c:pt idx="11">
                  <c:v>104</c:v>
                </c:pt>
                <c:pt idx="12">
                  <c:v>105</c:v>
                </c:pt>
                <c:pt idx="13">
                  <c:v>79</c:v>
                </c:pt>
                <c:pt idx="14">
                  <c:v>83</c:v>
                </c:pt>
                <c:pt idx="15">
                  <c:v>100</c:v>
                </c:pt>
                <c:pt idx="16">
                  <c:v>94</c:v>
                </c:pt>
                <c:pt idx="17">
                  <c:v>105</c:v>
                </c:pt>
                <c:pt idx="18">
                  <c:v>83</c:v>
                </c:pt>
              </c:numCache>
            </c:numRef>
          </c:val>
        </c:ser>
        <c:marker val="1"/>
        <c:axId val="62087936"/>
        <c:axId val="62089472"/>
      </c:lineChart>
      <c:catAx>
        <c:axId val="62087936"/>
        <c:scaling>
          <c:orientation val="minMax"/>
        </c:scaling>
        <c:axPos val="b"/>
        <c:numFmt formatCode="dd/mm/yyyy" sourceLinked="0"/>
        <c:tickLblPos val="nextTo"/>
        <c:txPr>
          <a:bodyPr/>
          <a:lstStyle/>
          <a:p>
            <a:pPr>
              <a:defRPr lang="en-GB" sz="800" baseline="0"/>
            </a:pPr>
            <a:endParaRPr lang="en-US"/>
          </a:p>
        </c:txPr>
        <c:crossAx val="62089472"/>
        <c:crosses val="autoZero"/>
        <c:auto val="1"/>
        <c:lblAlgn val="ctr"/>
        <c:lblOffset val="100"/>
        <c:tickLblSkip val="5"/>
        <c:tickMarkSkip val="1"/>
      </c:catAx>
      <c:valAx>
        <c:axId val="62089472"/>
        <c:scaling>
          <c:orientation val="minMax"/>
          <c:max val="120"/>
          <c:min val="70"/>
        </c:scaling>
        <c:axPos val="l"/>
        <c:majorGridlines>
          <c:spPr>
            <a:ln>
              <a:gradFill>
                <a:gsLst>
                  <a:gs pos="0">
                    <a:schemeClr val="tx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087936"/>
        <c:crosses val="autoZero"/>
        <c:crossBetween val="between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546975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 (POR)</a:t>
          </a:r>
          <a:endParaRPr lang="en-GB" sz="1100" b="1"/>
        </a:p>
      </xdr:txBody>
    </xdr:sp>
    <xdr:clientData/>
  </xdr:twoCellAnchor>
  <xdr:twoCellAnchor>
    <xdr:from>
      <xdr:col>27</xdr:col>
      <xdr:colOff>559595</xdr:colOff>
      <xdr:row>0</xdr:row>
      <xdr:rowOff>23812</xdr:rowOff>
    </xdr:from>
    <xdr:to>
      <xdr:col>37</xdr:col>
      <xdr:colOff>178593</xdr:colOff>
      <xdr:row>17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737475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27</xdr:col>
      <xdr:colOff>547689</xdr:colOff>
      <xdr:row>0</xdr:row>
      <xdr:rowOff>11906</xdr:rowOff>
    </xdr:from>
    <xdr:to>
      <xdr:col>37</xdr:col>
      <xdr:colOff>166687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24</xdr:row>
      <xdr:rowOff>68793</xdr:rowOff>
    </xdr:from>
    <xdr:to>
      <xdr:col>33</xdr:col>
      <xdr:colOff>191821</xdr:colOff>
      <xdr:row>41</xdr:row>
      <xdr:rowOff>68793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14552</xdr:colOff>
      <xdr:row>24</xdr:row>
      <xdr:rowOff>154780</xdr:rowOff>
    </xdr:from>
    <xdr:to>
      <xdr:col>29</xdr:col>
      <xdr:colOff>399520</xdr:colOff>
      <xdr:row>26</xdr:row>
      <xdr:rowOff>6613</xdr:rowOff>
    </xdr:to>
    <xdr:sp macro="" textlink="">
      <xdr:nvSpPr>
        <xdr:cNvPr id="3" name="TextBox 2"/>
        <xdr:cNvSpPr txBox="1"/>
      </xdr:nvSpPr>
      <xdr:spPr>
        <a:xfrm>
          <a:off x="11463602" y="4764880"/>
          <a:ext cx="994568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0</xdr:col>
      <xdr:colOff>19843</xdr:colOff>
      <xdr:row>0</xdr:row>
      <xdr:rowOff>17200</xdr:rowOff>
    </xdr:from>
    <xdr:to>
      <xdr:col>15</xdr:col>
      <xdr:colOff>35720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293687</xdr:colOff>
      <xdr:row>0</xdr:row>
      <xdr:rowOff>107155</xdr:rowOff>
    </xdr:from>
    <xdr:to>
      <xdr:col>9</xdr:col>
      <xdr:colOff>363803</xdr:colOff>
      <xdr:row>1</xdr:row>
      <xdr:rowOff>138906</xdr:rowOff>
    </xdr:to>
    <xdr:sp macro="" textlink="">
      <xdr:nvSpPr>
        <xdr:cNvPr id="5" name="TextBox 4"/>
        <xdr:cNvSpPr txBox="1"/>
      </xdr:nvSpPr>
      <xdr:spPr>
        <a:xfrm>
          <a:off x="2151062" y="107155"/>
          <a:ext cx="1736991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15</xdr:col>
      <xdr:colOff>47626</xdr:colOff>
      <xdr:row>0</xdr:row>
      <xdr:rowOff>11906</xdr:rowOff>
    </xdr:from>
    <xdr:to>
      <xdr:col>28</xdr:col>
      <xdr:colOff>35718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25</xdr:row>
      <xdr:rowOff>9261</xdr:rowOff>
    </xdr:from>
    <xdr:to>
      <xdr:col>33</xdr:col>
      <xdr:colOff>144196</xdr:colOff>
      <xdr:row>42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538426</xdr:colOff>
      <xdr:row>25</xdr:row>
      <xdr:rowOff>83344</xdr:rowOff>
    </xdr:from>
    <xdr:to>
      <xdr:col>29</xdr:col>
      <xdr:colOff>316175</xdr:colOff>
      <xdr:row>26</xdr:row>
      <xdr:rowOff>125677</xdr:rowOff>
    </xdr:to>
    <xdr:sp macro="" textlink="">
      <xdr:nvSpPr>
        <xdr:cNvPr id="3" name="TextBox 2"/>
        <xdr:cNvSpPr txBox="1"/>
      </xdr:nvSpPr>
      <xdr:spPr>
        <a:xfrm>
          <a:off x="11444551" y="4883944"/>
          <a:ext cx="996949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0</xdr:col>
      <xdr:colOff>7936</xdr:colOff>
      <xdr:row>0</xdr:row>
      <xdr:rowOff>29106</xdr:rowOff>
    </xdr:from>
    <xdr:to>
      <xdr:col>15</xdr:col>
      <xdr:colOff>23813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246062</xdr:colOff>
      <xdr:row>0</xdr:row>
      <xdr:rowOff>95248</xdr:rowOff>
    </xdr:from>
    <xdr:to>
      <xdr:col>9</xdr:col>
      <xdr:colOff>316178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2103437" y="95248"/>
          <a:ext cx="1736991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15</xdr:col>
      <xdr:colOff>47627</xdr:colOff>
      <xdr:row>0</xdr:row>
      <xdr:rowOff>23812</xdr:rowOff>
    </xdr:from>
    <xdr:to>
      <xdr:col>28</xdr:col>
      <xdr:colOff>35719</xdr:colOff>
      <xdr:row>17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38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53600" cy="7315200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</xdr:col>
      <xdr:colOff>0</xdr:colOff>
      <xdr:row>122</xdr:row>
      <xdr:rowOff>76200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089600" cy="23317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 (POR)</a:t>
          </a:r>
          <a:endParaRPr lang="en-GB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613650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27</xdr:col>
      <xdr:colOff>547689</xdr:colOff>
      <xdr:row>0</xdr:row>
      <xdr:rowOff>11906</xdr:rowOff>
    </xdr:from>
    <xdr:to>
      <xdr:col>37</xdr:col>
      <xdr:colOff>166687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613650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27</xdr:col>
      <xdr:colOff>547689</xdr:colOff>
      <xdr:row>0</xdr:row>
      <xdr:rowOff>11906</xdr:rowOff>
    </xdr:from>
    <xdr:to>
      <xdr:col>37</xdr:col>
      <xdr:colOff>166687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737475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27</xdr:col>
      <xdr:colOff>547689</xdr:colOff>
      <xdr:row>0</xdr:row>
      <xdr:rowOff>11906</xdr:rowOff>
    </xdr:from>
    <xdr:to>
      <xdr:col>37</xdr:col>
      <xdr:colOff>166687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0.28784</cdr:x>
      <cdr:y>0.01255</cdr:y>
    </cdr:from>
    <cdr:to>
      <cdr:x>0.6084</cdr:x>
      <cdr:y>0.09061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1559719" y="35719"/>
          <a:ext cx="1736990" cy="2222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t-EE" sz="1100" b="1"/>
            <a:t>Away totals, scored</a:t>
          </a:r>
          <a:endParaRPr lang="en-GB" sz="11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0</xdr:row>
      <xdr:rowOff>9261</xdr:rowOff>
    </xdr:from>
    <xdr:to>
      <xdr:col>14</xdr:col>
      <xdr:colOff>84665</xdr:colOff>
      <xdr:row>17</xdr:row>
      <xdr:rowOff>9261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240770</xdr:colOff>
      <xdr:row>0</xdr:row>
      <xdr:rowOff>83343</xdr:rowOff>
    </xdr:from>
    <xdr:to>
      <xdr:col>7</xdr:col>
      <xdr:colOff>375707</xdr:colOff>
      <xdr:row>1</xdr:row>
      <xdr:rowOff>125676</xdr:rowOff>
    </xdr:to>
    <xdr:sp macro="" textlink="">
      <xdr:nvSpPr>
        <xdr:cNvPr id="3" name="TextBox 2"/>
        <xdr:cNvSpPr txBox="1"/>
      </xdr:nvSpPr>
      <xdr:spPr>
        <a:xfrm>
          <a:off x="2098145" y="83343"/>
          <a:ext cx="992187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Overall totals</a:t>
          </a:r>
          <a:endParaRPr lang="en-GB" sz="1100" b="1"/>
        </a:p>
      </xdr:txBody>
    </xdr:sp>
    <xdr:clientData/>
  </xdr:twoCellAnchor>
  <xdr:twoCellAnchor>
    <xdr:from>
      <xdr:col>14</xdr:col>
      <xdr:colOff>91280</xdr:colOff>
      <xdr:row>0</xdr:row>
      <xdr:rowOff>29106</xdr:rowOff>
    </xdr:from>
    <xdr:to>
      <xdr:col>27</xdr:col>
      <xdr:colOff>535782</xdr:colOff>
      <xdr:row>17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269875</xdr:colOff>
      <xdr:row>0</xdr:row>
      <xdr:rowOff>95248</xdr:rowOff>
    </xdr:from>
    <xdr:to>
      <xdr:col>24</xdr:col>
      <xdr:colOff>554303</xdr:colOff>
      <xdr:row>1</xdr:row>
      <xdr:rowOff>126999</xdr:rowOff>
    </xdr:to>
    <xdr:sp macro="" textlink="">
      <xdr:nvSpPr>
        <xdr:cNvPr id="5" name="TextBox 4"/>
        <xdr:cNvSpPr txBox="1"/>
      </xdr:nvSpPr>
      <xdr:spPr>
        <a:xfrm>
          <a:off x="7737475" y="95248"/>
          <a:ext cx="1722703" cy="222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t-EE" sz="1100" b="1"/>
            <a:t>Home totals, scored</a:t>
          </a:r>
          <a:endParaRPr lang="en-GB" sz="1100" b="1"/>
        </a:p>
      </xdr:txBody>
    </xdr:sp>
    <xdr:clientData/>
  </xdr:twoCellAnchor>
  <xdr:twoCellAnchor>
    <xdr:from>
      <xdr:col>27</xdr:col>
      <xdr:colOff>547689</xdr:colOff>
      <xdr:row>0</xdr:row>
      <xdr:rowOff>11906</xdr:rowOff>
    </xdr:from>
    <xdr:to>
      <xdr:col>37</xdr:col>
      <xdr:colOff>166687</xdr:colOff>
      <xdr:row>17</xdr:row>
      <xdr:rowOff>11906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ad\Desktop\NBA%20Tot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BA table overall"/>
      <sheetName val="Ppg"/>
      <sheetName val="POR"/>
      <sheetName val="SAS"/>
      <sheetName val="ATL"/>
      <sheetName val="UTA"/>
      <sheetName val="MIA"/>
      <sheetName val="CLE"/>
      <sheetName val="SAC"/>
      <sheetName val="PHO"/>
      <sheetName val="Team (4)"/>
      <sheetName val="Team (5)"/>
      <sheetName val="Team (6)"/>
      <sheetName val="ex"/>
      <sheetName val="Sheet1"/>
    </sheetNames>
    <sheetDataSet>
      <sheetData sheetId="0">
        <row r="2">
          <cell r="B2" t="str">
            <v>San Antonio</v>
          </cell>
          <cell r="C2">
            <v>57</v>
          </cell>
          <cell r="D2">
            <v>17</v>
          </cell>
          <cell r="E2">
            <v>0.77</v>
          </cell>
          <cell r="F2" t="str">
            <v>-</v>
          </cell>
          <cell r="G2">
            <v>35</v>
          </cell>
          <cell r="H2">
            <v>11</v>
          </cell>
          <cell r="I2">
            <v>10</v>
          </cell>
          <cell r="J2">
            <v>5</v>
          </cell>
          <cell r="K2">
            <v>33</v>
          </cell>
          <cell r="L2">
            <v>4</v>
          </cell>
          <cell r="M2">
            <v>24</v>
          </cell>
          <cell r="N2">
            <v>13</v>
          </cell>
        </row>
        <row r="3">
          <cell r="B3" t="str">
            <v>Chicago</v>
          </cell>
          <cell r="C3">
            <v>53</v>
          </cell>
          <cell r="D3">
            <v>20</v>
          </cell>
          <cell r="E3">
            <v>0.72599999999999998</v>
          </cell>
          <cell r="F3">
            <v>3.5</v>
          </cell>
          <cell r="G3">
            <v>32</v>
          </cell>
          <cell r="H3">
            <v>13</v>
          </cell>
          <cell r="I3">
            <v>13</v>
          </cell>
          <cell r="J3">
            <v>1</v>
          </cell>
          <cell r="K3">
            <v>32</v>
          </cell>
          <cell r="L3">
            <v>5</v>
          </cell>
          <cell r="M3">
            <v>21</v>
          </cell>
          <cell r="N3">
            <v>15</v>
          </cell>
        </row>
        <row r="4">
          <cell r="B4" t="str">
            <v>LA Lakers</v>
          </cell>
          <cell r="C4">
            <v>53</v>
          </cell>
          <cell r="D4">
            <v>20</v>
          </cell>
          <cell r="E4">
            <v>0.72599999999999998</v>
          </cell>
          <cell r="F4">
            <v>3.5</v>
          </cell>
          <cell r="G4">
            <v>32</v>
          </cell>
          <cell r="H4">
            <v>11</v>
          </cell>
          <cell r="I4">
            <v>11</v>
          </cell>
          <cell r="J4">
            <v>3</v>
          </cell>
          <cell r="K4">
            <v>28</v>
          </cell>
          <cell r="L4">
            <v>8</v>
          </cell>
          <cell r="M4">
            <v>25</v>
          </cell>
          <cell r="N4">
            <v>12</v>
          </cell>
        </row>
        <row r="5">
          <cell r="B5" t="str">
            <v>Dallas</v>
          </cell>
          <cell r="C5">
            <v>52</v>
          </cell>
          <cell r="D5">
            <v>21</v>
          </cell>
          <cell r="E5">
            <v>0.71199999999999997</v>
          </cell>
          <cell r="F5">
            <v>4.5</v>
          </cell>
          <cell r="G5">
            <v>30</v>
          </cell>
          <cell r="H5">
            <v>13</v>
          </cell>
          <cell r="I5">
            <v>6</v>
          </cell>
          <cell r="J5">
            <v>8</v>
          </cell>
          <cell r="K5">
            <v>26</v>
          </cell>
          <cell r="L5">
            <v>11</v>
          </cell>
          <cell r="M5">
            <v>26</v>
          </cell>
          <cell r="N5">
            <v>10</v>
          </cell>
        </row>
        <row r="6">
          <cell r="B6" t="str">
            <v>Boston</v>
          </cell>
          <cell r="C6">
            <v>51</v>
          </cell>
          <cell r="D6">
            <v>22</v>
          </cell>
          <cell r="E6">
            <v>0.69899999999999995</v>
          </cell>
          <cell r="F6">
            <v>5.5</v>
          </cell>
          <cell r="G6">
            <v>33</v>
          </cell>
          <cell r="H6">
            <v>11</v>
          </cell>
          <cell r="I6">
            <v>11</v>
          </cell>
          <cell r="J6">
            <v>3</v>
          </cell>
          <cell r="K6">
            <v>29</v>
          </cell>
          <cell r="L6">
            <v>8</v>
          </cell>
          <cell r="M6">
            <v>22</v>
          </cell>
          <cell r="N6">
            <v>14</v>
          </cell>
        </row>
        <row r="7">
          <cell r="B7" t="str">
            <v>Miami</v>
          </cell>
          <cell r="C7">
            <v>51</v>
          </cell>
          <cell r="D7">
            <v>22</v>
          </cell>
          <cell r="E7">
            <v>0.69899999999999995</v>
          </cell>
          <cell r="F7">
            <v>5.5</v>
          </cell>
          <cell r="G7">
            <v>32</v>
          </cell>
          <cell r="H7">
            <v>12</v>
          </cell>
          <cell r="I7">
            <v>10</v>
          </cell>
          <cell r="J7">
            <v>3</v>
          </cell>
          <cell r="K7">
            <v>28</v>
          </cell>
          <cell r="L7">
            <v>10</v>
          </cell>
          <cell r="M7">
            <v>23</v>
          </cell>
          <cell r="N7">
            <v>12</v>
          </cell>
        </row>
        <row r="8">
          <cell r="B8" t="str">
            <v>Oklahoma City</v>
          </cell>
          <cell r="C8">
            <v>48</v>
          </cell>
          <cell r="D8">
            <v>24</v>
          </cell>
          <cell r="E8">
            <v>0.66700000000000004</v>
          </cell>
          <cell r="F8">
            <v>8</v>
          </cell>
          <cell r="G8">
            <v>26</v>
          </cell>
          <cell r="H8">
            <v>17</v>
          </cell>
          <cell r="I8">
            <v>11</v>
          </cell>
          <cell r="J8">
            <v>2</v>
          </cell>
          <cell r="K8">
            <v>27</v>
          </cell>
          <cell r="L8">
            <v>10</v>
          </cell>
          <cell r="M8">
            <v>21</v>
          </cell>
          <cell r="N8">
            <v>14</v>
          </cell>
        </row>
        <row r="9">
          <cell r="B9" t="str">
            <v>Orlando</v>
          </cell>
          <cell r="C9">
            <v>47</v>
          </cell>
          <cell r="D9">
            <v>27</v>
          </cell>
          <cell r="E9">
            <v>0.63500000000000001</v>
          </cell>
          <cell r="F9">
            <v>10</v>
          </cell>
          <cell r="G9">
            <v>31</v>
          </cell>
          <cell r="H9">
            <v>13</v>
          </cell>
          <cell r="I9">
            <v>9</v>
          </cell>
          <cell r="J9">
            <v>4</v>
          </cell>
          <cell r="K9">
            <v>26</v>
          </cell>
          <cell r="L9">
            <v>11</v>
          </cell>
          <cell r="M9">
            <v>21</v>
          </cell>
          <cell r="N9">
            <v>16</v>
          </cell>
        </row>
        <row r="10">
          <cell r="B10" t="str">
            <v>Denver</v>
          </cell>
          <cell r="C10">
            <v>44</v>
          </cell>
          <cell r="D10">
            <v>29</v>
          </cell>
          <cell r="E10">
            <v>0.60299999999999998</v>
          </cell>
          <cell r="F10">
            <v>12.5</v>
          </cell>
          <cell r="G10">
            <v>24</v>
          </cell>
          <cell r="H10">
            <v>19</v>
          </cell>
          <cell r="I10">
            <v>8</v>
          </cell>
          <cell r="J10">
            <v>4</v>
          </cell>
          <cell r="K10">
            <v>30</v>
          </cell>
          <cell r="L10">
            <v>7</v>
          </cell>
          <cell r="M10">
            <v>14</v>
          </cell>
          <cell r="N10">
            <v>22</v>
          </cell>
        </row>
        <row r="11">
          <cell r="B11" t="str">
            <v>Portland</v>
          </cell>
          <cell r="C11">
            <v>43</v>
          </cell>
          <cell r="D11">
            <v>31</v>
          </cell>
          <cell r="E11">
            <v>0.58099999999999996</v>
          </cell>
          <cell r="F11">
            <v>14</v>
          </cell>
          <cell r="G11">
            <v>25</v>
          </cell>
          <cell r="H11">
            <v>19</v>
          </cell>
          <cell r="I11">
            <v>8</v>
          </cell>
          <cell r="J11">
            <v>6</v>
          </cell>
          <cell r="K11">
            <v>26</v>
          </cell>
          <cell r="L11">
            <v>10</v>
          </cell>
          <cell r="M11">
            <v>17</v>
          </cell>
          <cell r="N11">
            <v>21</v>
          </cell>
        </row>
        <row r="12">
          <cell r="B12" t="str">
            <v>Atlanta</v>
          </cell>
          <cell r="C12">
            <v>42</v>
          </cell>
          <cell r="D12">
            <v>32</v>
          </cell>
          <cell r="E12">
            <v>0.56799999999999995</v>
          </cell>
          <cell r="F12">
            <v>15</v>
          </cell>
          <cell r="G12">
            <v>29</v>
          </cell>
          <cell r="H12">
            <v>17</v>
          </cell>
          <cell r="I12">
            <v>8</v>
          </cell>
          <cell r="J12">
            <v>4</v>
          </cell>
          <cell r="K12">
            <v>22</v>
          </cell>
          <cell r="L12">
            <v>15</v>
          </cell>
          <cell r="M12">
            <v>20</v>
          </cell>
          <cell r="N12">
            <v>17</v>
          </cell>
        </row>
        <row r="13">
          <cell r="B13" t="str">
            <v>New Orleans</v>
          </cell>
          <cell r="C13">
            <v>42</v>
          </cell>
          <cell r="D13">
            <v>32</v>
          </cell>
          <cell r="E13">
            <v>0.56799999999999995</v>
          </cell>
          <cell r="F13">
            <v>15</v>
          </cell>
          <cell r="G13">
            <v>24</v>
          </cell>
          <cell r="H13">
            <v>21</v>
          </cell>
          <cell r="I13">
            <v>8</v>
          </cell>
          <cell r="J13">
            <v>4</v>
          </cell>
          <cell r="K13">
            <v>24</v>
          </cell>
          <cell r="L13">
            <v>11</v>
          </cell>
          <cell r="M13">
            <v>18</v>
          </cell>
          <cell r="N13">
            <v>21</v>
          </cell>
        </row>
        <row r="14">
          <cell r="B14" t="str">
            <v>Memphis</v>
          </cell>
          <cell r="C14">
            <v>41</v>
          </cell>
          <cell r="D14">
            <v>33</v>
          </cell>
          <cell r="E14">
            <v>0.55400000000000005</v>
          </cell>
          <cell r="F14">
            <v>16</v>
          </cell>
          <cell r="G14">
            <v>25</v>
          </cell>
          <cell r="H14">
            <v>19</v>
          </cell>
          <cell r="I14">
            <v>6</v>
          </cell>
          <cell r="J14">
            <v>8</v>
          </cell>
          <cell r="K14">
            <v>26</v>
          </cell>
          <cell r="L14">
            <v>10</v>
          </cell>
          <cell r="M14">
            <v>15</v>
          </cell>
          <cell r="N14">
            <v>23</v>
          </cell>
        </row>
        <row r="15">
          <cell r="B15" t="str">
            <v>Houston</v>
          </cell>
          <cell r="C15">
            <v>38</v>
          </cell>
          <cell r="D15">
            <v>35</v>
          </cell>
          <cell r="E15">
            <v>0.52100000000000002</v>
          </cell>
          <cell r="F15">
            <v>18.5</v>
          </cell>
          <cell r="G15">
            <v>22</v>
          </cell>
          <cell r="H15">
            <v>24</v>
          </cell>
          <cell r="I15">
            <v>4</v>
          </cell>
          <cell r="J15">
            <v>9</v>
          </cell>
          <cell r="K15">
            <v>22</v>
          </cell>
          <cell r="L15">
            <v>14</v>
          </cell>
          <cell r="M15">
            <v>16</v>
          </cell>
          <cell r="N15">
            <v>21</v>
          </cell>
        </row>
        <row r="16">
          <cell r="B16" t="str">
            <v>Philadelphia 76ers</v>
          </cell>
          <cell r="C16">
            <v>38</v>
          </cell>
          <cell r="D16">
            <v>36</v>
          </cell>
          <cell r="E16">
            <v>0.51400000000000001</v>
          </cell>
          <cell r="F16">
            <v>19</v>
          </cell>
          <cell r="G16">
            <v>23</v>
          </cell>
          <cell r="H16">
            <v>22</v>
          </cell>
          <cell r="I16">
            <v>7</v>
          </cell>
          <cell r="J16">
            <v>5</v>
          </cell>
          <cell r="K16">
            <v>23</v>
          </cell>
          <cell r="L16">
            <v>12</v>
          </cell>
          <cell r="M16">
            <v>15</v>
          </cell>
          <cell r="N16">
            <v>24</v>
          </cell>
        </row>
        <row r="17">
          <cell r="B17" t="str">
            <v>Phoenix</v>
          </cell>
          <cell r="C17">
            <v>36</v>
          </cell>
          <cell r="D17">
            <v>36</v>
          </cell>
          <cell r="E17">
            <v>0.5</v>
          </cell>
          <cell r="F17">
            <v>20</v>
          </cell>
          <cell r="G17">
            <v>19</v>
          </cell>
          <cell r="H17">
            <v>24</v>
          </cell>
          <cell r="I17">
            <v>8</v>
          </cell>
          <cell r="J17">
            <v>6</v>
          </cell>
          <cell r="K17">
            <v>20</v>
          </cell>
          <cell r="L17">
            <v>17</v>
          </cell>
          <cell r="M17">
            <v>16</v>
          </cell>
          <cell r="N17">
            <v>19</v>
          </cell>
        </row>
        <row r="18">
          <cell r="B18" t="str">
            <v>NY Knicks</v>
          </cell>
          <cell r="C18">
            <v>36</v>
          </cell>
          <cell r="D18">
            <v>38</v>
          </cell>
          <cell r="E18">
            <v>0.48599999999999999</v>
          </cell>
          <cell r="F18">
            <v>21</v>
          </cell>
          <cell r="G18">
            <v>22</v>
          </cell>
          <cell r="H18">
            <v>22</v>
          </cell>
          <cell r="I18">
            <v>6</v>
          </cell>
          <cell r="J18">
            <v>5</v>
          </cell>
          <cell r="K18">
            <v>20</v>
          </cell>
          <cell r="L18">
            <v>17</v>
          </cell>
          <cell r="M18">
            <v>16</v>
          </cell>
          <cell r="N18">
            <v>21</v>
          </cell>
        </row>
        <row r="19">
          <cell r="B19" t="str">
            <v>Utah Jazz</v>
          </cell>
          <cell r="C19">
            <v>36</v>
          </cell>
          <cell r="D19">
            <v>39</v>
          </cell>
          <cell r="E19">
            <v>0.48</v>
          </cell>
          <cell r="F19">
            <v>21.5</v>
          </cell>
          <cell r="G19">
            <v>18</v>
          </cell>
          <cell r="H19">
            <v>27</v>
          </cell>
          <cell r="I19">
            <v>6</v>
          </cell>
          <cell r="J19">
            <v>8</v>
          </cell>
          <cell r="K19">
            <v>20</v>
          </cell>
          <cell r="L19">
            <v>18</v>
          </cell>
          <cell r="M19">
            <v>16</v>
          </cell>
          <cell r="N19">
            <v>21</v>
          </cell>
        </row>
        <row r="20">
          <cell r="B20" t="str">
            <v>Indiana</v>
          </cell>
          <cell r="C20">
            <v>33</v>
          </cell>
          <cell r="D20">
            <v>42</v>
          </cell>
          <cell r="E20">
            <v>0.44</v>
          </cell>
          <cell r="F20">
            <v>24.5</v>
          </cell>
          <cell r="G20">
            <v>24</v>
          </cell>
          <cell r="H20">
            <v>22</v>
          </cell>
          <cell r="I20">
            <v>7</v>
          </cell>
          <cell r="J20">
            <v>7</v>
          </cell>
          <cell r="K20">
            <v>20</v>
          </cell>
          <cell r="L20">
            <v>16</v>
          </cell>
          <cell r="M20">
            <v>13</v>
          </cell>
          <cell r="N20">
            <v>26</v>
          </cell>
        </row>
        <row r="21">
          <cell r="B21" t="str">
            <v>Golden State</v>
          </cell>
          <cell r="C21">
            <v>32</v>
          </cell>
          <cell r="D21">
            <v>42</v>
          </cell>
          <cell r="E21">
            <v>0.432</v>
          </cell>
          <cell r="F21">
            <v>25</v>
          </cell>
          <cell r="G21">
            <v>17</v>
          </cell>
          <cell r="H21">
            <v>27</v>
          </cell>
          <cell r="I21">
            <v>4</v>
          </cell>
          <cell r="J21">
            <v>10</v>
          </cell>
          <cell r="K21">
            <v>23</v>
          </cell>
          <cell r="L21">
            <v>14</v>
          </cell>
          <cell r="M21">
            <v>9</v>
          </cell>
          <cell r="N21">
            <v>28</v>
          </cell>
        </row>
        <row r="22">
          <cell r="B22" t="str">
            <v>Charlotte</v>
          </cell>
          <cell r="C22">
            <v>31</v>
          </cell>
          <cell r="D22">
            <v>42</v>
          </cell>
          <cell r="E22">
            <v>0.42499999999999999</v>
          </cell>
          <cell r="F22">
            <v>25.5</v>
          </cell>
          <cell r="G22">
            <v>19</v>
          </cell>
          <cell r="H22">
            <v>24</v>
          </cell>
          <cell r="I22">
            <v>3</v>
          </cell>
          <cell r="J22">
            <v>8</v>
          </cell>
          <cell r="K22">
            <v>19</v>
          </cell>
          <cell r="L22">
            <v>17</v>
          </cell>
          <cell r="M22">
            <v>12</v>
          </cell>
          <cell r="N22">
            <v>25</v>
          </cell>
        </row>
        <row r="23">
          <cell r="B23" t="str">
            <v>Milwaukee</v>
          </cell>
          <cell r="C23">
            <v>29</v>
          </cell>
          <cell r="D23">
            <v>44</v>
          </cell>
          <cell r="E23">
            <v>0.39700000000000002</v>
          </cell>
          <cell r="F23">
            <v>27.5</v>
          </cell>
          <cell r="G23">
            <v>21</v>
          </cell>
          <cell r="H23">
            <v>23</v>
          </cell>
          <cell r="I23">
            <v>5</v>
          </cell>
          <cell r="J23">
            <v>8</v>
          </cell>
          <cell r="K23">
            <v>19</v>
          </cell>
          <cell r="L23">
            <v>19</v>
          </cell>
          <cell r="M23">
            <v>10</v>
          </cell>
          <cell r="N23">
            <v>25</v>
          </cell>
        </row>
        <row r="24">
          <cell r="B24" t="str">
            <v>LA Clippers</v>
          </cell>
          <cell r="C24">
            <v>29</v>
          </cell>
          <cell r="D24">
            <v>45</v>
          </cell>
          <cell r="E24">
            <v>0.39200000000000002</v>
          </cell>
          <cell r="F24">
            <v>28</v>
          </cell>
          <cell r="G24">
            <v>16</v>
          </cell>
          <cell r="H24">
            <v>28</v>
          </cell>
          <cell r="I24">
            <v>7</v>
          </cell>
          <cell r="J24">
            <v>8</v>
          </cell>
          <cell r="K24">
            <v>21</v>
          </cell>
          <cell r="L24">
            <v>17</v>
          </cell>
          <cell r="M24">
            <v>8</v>
          </cell>
          <cell r="N24">
            <v>28</v>
          </cell>
        </row>
        <row r="25">
          <cell r="B25" t="str">
            <v>Detroit</v>
          </cell>
          <cell r="C25">
            <v>26</v>
          </cell>
          <cell r="D25">
            <v>47</v>
          </cell>
          <cell r="E25">
            <v>0.35599999999999998</v>
          </cell>
          <cell r="F25">
            <v>30.5</v>
          </cell>
          <cell r="G25">
            <v>18</v>
          </cell>
          <cell r="H25">
            <v>25</v>
          </cell>
          <cell r="I25">
            <v>6</v>
          </cell>
          <cell r="J25">
            <v>6</v>
          </cell>
          <cell r="K25">
            <v>19</v>
          </cell>
          <cell r="L25">
            <v>18</v>
          </cell>
          <cell r="M25">
            <v>7</v>
          </cell>
          <cell r="N25">
            <v>29</v>
          </cell>
        </row>
        <row r="26">
          <cell r="B26" t="str">
            <v>New Jersey</v>
          </cell>
          <cell r="C26">
            <v>23</v>
          </cell>
          <cell r="D26">
            <v>49</v>
          </cell>
          <cell r="E26">
            <v>0.31900000000000001</v>
          </cell>
          <cell r="F26">
            <v>33</v>
          </cell>
          <cell r="G26">
            <v>13</v>
          </cell>
          <cell r="H26">
            <v>31</v>
          </cell>
          <cell r="I26">
            <v>3</v>
          </cell>
          <cell r="J26">
            <v>9</v>
          </cell>
          <cell r="K26">
            <v>18</v>
          </cell>
          <cell r="L26">
            <v>18</v>
          </cell>
          <cell r="M26">
            <v>5</v>
          </cell>
          <cell r="N26">
            <v>31</v>
          </cell>
        </row>
        <row r="27">
          <cell r="B27" t="str">
            <v>Sacramento</v>
          </cell>
          <cell r="C27">
            <v>20</v>
          </cell>
          <cell r="D27">
            <v>52</v>
          </cell>
          <cell r="E27">
            <v>0.27800000000000002</v>
          </cell>
          <cell r="F27">
            <v>36</v>
          </cell>
          <cell r="G27">
            <v>11</v>
          </cell>
          <cell r="H27">
            <v>31</v>
          </cell>
          <cell r="I27">
            <v>5</v>
          </cell>
          <cell r="J27">
            <v>8</v>
          </cell>
          <cell r="K27">
            <v>9</v>
          </cell>
          <cell r="L27">
            <v>27</v>
          </cell>
          <cell r="M27">
            <v>11</v>
          </cell>
          <cell r="N27">
            <v>25</v>
          </cell>
        </row>
        <row r="28">
          <cell r="B28" t="str">
            <v>Toronto</v>
          </cell>
          <cell r="C28">
            <v>20</v>
          </cell>
          <cell r="D28">
            <v>53</v>
          </cell>
          <cell r="E28">
            <v>0.27400000000000002</v>
          </cell>
          <cell r="F28">
            <v>36.5</v>
          </cell>
          <cell r="G28">
            <v>12</v>
          </cell>
          <cell r="H28">
            <v>31</v>
          </cell>
          <cell r="I28">
            <v>4</v>
          </cell>
          <cell r="J28">
            <v>9</v>
          </cell>
          <cell r="K28">
            <v>14</v>
          </cell>
          <cell r="L28">
            <v>22</v>
          </cell>
          <cell r="M28">
            <v>6</v>
          </cell>
          <cell r="N28">
            <v>31</v>
          </cell>
        </row>
        <row r="29">
          <cell r="B29" t="str">
            <v>Washington</v>
          </cell>
          <cell r="C29">
            <v>18</v>
          </cell>
          <cell r="D29">
            <v>55</v>
          </cell>
          <cell r="E29">
            <v>0.247</v>
          </cell>
          <cell r="F29">
            <v>38.5</v>
          </cell>
          <cell r="G29">
            <v>11</v>
          </cell>
          <cell r="H29">
            <v>32</v>
          </cell>
          <cell r="I29">
            <v>1</v>
          </cell>
          <cell r="J29">
            <v>12</v>
          </cell>
          <cell r="K29">
            <v>16</v>
          </cell>
          <cell r="L29">
            <v>20</v>
          </cell>
          <cell r="M29">
            <v>2</v>
          </cell>
          <cell r="N29">
            <v>35</v>
          </cell>
        </row>
        <row r="30">
          <cell r="B30" t="str">
            <v>Minnesota</v>
          </cell>
          <cell r="C30">
            <v>17</v>
          </cell>
          <cell r="D30">
            <v>57</v>
          </cell>
          <cell r="E30">
            <v>0.23</v>
          </cell>
          <cell r="F30">
            <v>40</v>
          </cell>
          <cell r="G30">
            <v>7</v>
          </cell>
          <cell r="H30">
            <v>40</v>
          </cell>
          <cell r="I30">
            <v>1</v>
          </cell>
          <cell r="J30">
            <v>14</v>
          </cell>
          <cell r="K30">
            <v>12</v>
          </cell>
          <cell r="L30">
            <v>25</v>
          </cell>
          <cell r="M30">
            <v>5</v>
          </cell>
          <cell r="N30">
            <v>32</v>
          </cell>
        </row>
        <row r="31">
          <cell r="B31" t="str">
            <v>Cleveland</v>
          </cell>
          <cell r="C31">
            <v>14</v>
          </cell>
          <cell r="D31">
            <v>58</v>
          </cell>
          <cell r="E31">
            <v>0.19400000000000001</v>
          </cell>
          <cell r="F31">
            <v>42</v>
          </cell>
          <cell r="G31">
            <v>10</v>
          </cell>
          <cell r="H31">
            <v>32</v>
          </cell>
          <cell r="I31">
            <v>2</v>
          </cell>
          <cell r="J31">
            <v>11</v>
          </cell>
          <cell r="K31">
            <v>9</v>
          </cell>
          <cell r="L31">
            <v>28</v>
          </cell>
          <cell r="M31">
            <v>5</v>
          </cell>
          <cell r="N3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8:AG74"/>
  <sheetViews>
    <sheetView tabSelected="1" zoomScale="80" zoomScaleNormal="80" workbookViewId="0">
      <selection activeCell="AB36" sqref="AB36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1" width="5" bestFit="1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  <col min="28" max="28" width="10.5703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AVERAGE(T27:T70,J27:J70)</f>
        <v>97.731707317073173</v>
      </c>
      <c r="AC20" s="7">
        <f>AVERAGE(K27:K70,S27:S70)</f>
        <v>94.609756097560975</v>
      </c>
      <c r="AD20" s="8">
        <f>AVERAGE(J27:J70)</f>
        <v>98.86363636363636</v>
      </c>
      <c r="AE20" s="9">
        <f>AVERAGE(K27:K70)</f>
        <v>93.409090909090907</v>
      </c>
      <c r="AF20" s="9">
        <f>AVERAGE(T27:T70)</f>
        <v>96.421052631578945</v>
      </c>
      <c r="AG20" s="9">
        <f>AVERAGE(S27:S70)</f>
        <v>96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s="10" t="s">
        <v>13</v>
      </c>
      <c r="AB23" s="11">
        <f>VLOOKUP($AA$23,'[1]NBA table overall'!$B$2:$N$31,2,FALSE)</f>
        <v>43</v>
      </c>
      <c r="AC23" s="12">
        <f>VLOOKUP($AA$23,'[1]NBA table overall'!$B$2:$N$31,3,FALSE)</f>
        <v>31</v>
      </c>
      <c r="AD23" s="12">
        <f>VLOOKUP($AA$23,'[1]NBA table overall'!$B$2:$N$31,10,FALSE)</f>
        <v>26</v>
      </c>
      <c r="AE23" s="13">
        <f>VLOOKUP($AA$23,'[1]NBA table overall'!$B$2:$N$31,11,FALSE)</f>
        <v>10</v>
      </c>
      <c r="AF23" s="12">
        <f>VLOOKUP($AA$23,'[1]NBA table overall'!$B$2:$N$31,12,FALSE)</f>
        <v>17</v>
      </c>
      <c r="AG23" s="13">
        <f>VLOOKUP($AA$23,'[1]NBA table overall'!$B$2:$N$31,13,FALSE)</f>
        <v>21</v>
      </c>
    </row>
    <row r="24" spans="1:33">
      <c r="AB24" s="14"/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40545</v>
      </c>
      <c r="B27" s="5" t="s">
        <v>24</v>
      </c>
      <c r="C27" s="5" t="s">
        <v>25</v>
      </c>
      <c r="D27" s="16">
        <v>100</v>
      </c>
      <c r="E27" s="16">
        <v>85</v>
      </c>
      <c r="F27" s="5">
        <f t="shared" ref="F27:F34" si="0">D27+E27</f>
        <v>185</v>
      </c>
      <c r="H27" s="5"/>
      <c r="I27" s="5"/>
      <c r="J27" s="16"/>
      <c r="K27" s="16"/>
      <c r="L27" s="5">
        <f t="shared" ref="L27:L34" si="1">J27+K27</f>
        <v>0</v>
      </c>
      <c r="M27" s="18"/>
      <c r="N27" s="18"/>
      <c r="O27" s="18"/>
      <c r="Q27" s="5"/>
      <c r="R27" s="5"/>
      <c r="S27" s="16"/>
      <c r="T27" s="16"/>
      <c r="U27" s="5"/>
      <c r="V27" s="18"/>
      <c r="W27" s="18"/>
      <c r="X27" s="18"/>
    </row>
    <row r="28" spans="1:33">
      <c r="A28" s="17">
        <v>40547</v>
      </c>
      <c r="B28" s="5" t="s">
        <v>26</v>
      </c>
      <c r="C28" s="5" t="s">
        <v>24</v>
      </c>
      <c r="D28" s="16">
        <v>84</v>
      </c>
      <c r="E28" s="16">
        <v>81</v>
      </c>
      <c r="F28" s="5">
        <f t="shared" si="0"/>
        <v>165</v>
      </c>
      <c r="H28" s="5"/>
      <c r="I28" s="5"/>
      <c r="J28" s="16"/>
      <c r="K28" s="16"/>
      <c r="L28" s="5">
        <f t="shared" si="1"/>
        <v>0</v>
      </c>
      <c r="M28" s="18"/>
      <c r="N28" s="18"/>
      <c r="O28" s="18"/>
      <c r="Q28" s="5"/>
      <c r="R28" s="5"/>
      <c r="S28" s="16"/>
      <c r="T28" s="16"/>
      <c r="U28" s="5"/>
      <c r="V28" s="18"/>
      <c r="W28" s="18"/>
      <c r="X28" s="18"/>
    </row>
    <row r="29" spans="1:33">
      <c r="A29" s="17">
        <v>40548</v>
      </c>
      <c r="B29" s="5" t="s">
        <v>25</v>
      </c>
      <c r="C29" s="5" t="s">
        <v>24</v>
      </c>
      <c r="D29" s="16">
        <v>100</v>
      </c>
      <c r="E29" s="16">
        <v>103</v>
      </c>
      <c r="F29" s="5">
        <f t="shared" si="0"/>
        <v>203</v>
      </c>
      <c r="H29" s="5"/>
      <c r="I29" s="5"/>
      <c r="J29" s="16"/>
      <c r="K29" s="16"/>
      <c r="L29" s="5">
        <f t="shared" si="1"/>
        <v>0</v>
      </c>
      <c r="M29" s="18"/>
      <c r="N29" s="18"/>
      <c r="O29" s="18"/>
      <c r="Q29" s="5"/>
      <c r="R29" s="5"/>
      <c r="S29" s="16"/>
      <c r="T29" s="16"/>
      <c r="U29" s="5"/>
      <c r="V29" s="18"/>
      <c r="W29" s="18"/>
      <c r="X29" s="18"/>
    </row>
    <row r="30" spans="1:33">
      <c r="A30" s="17">
        <v>40550</v>
      </c>
      <c r="B30" s="5" t="s">
        <v>27</v>
      </c>
      <c r="C30" s="5" t="s">
        <v>24</v>
      </c>
      <c r="D30" s="16">
        <v>98</v>
      </c>
      <c r="E30" s="16">
        <v>108</v>
      </c>
      <c r="F30" s="5">
        <f t="shared" si="0"/>
        <v>206</v>
      </c>
      <c r="H30" s="5"/>
      <c r="I30" s="5"/>
      <c r="J30" s="16"/>
      <c r="K30" s="16"/>
      <c r="L30" s="5">
        <f t="shared" si="1"/>
        <v>0</v>
      </c>
      <c r="M30" s="18"/>
      <c r="N30" s="18"/>
      <c r="O30" s="18"/>
      <c r="Q30" s="5"/>
      <c r="R30" s="5"/>
      <c r="S30" s="16"/>
      <c r="T30" s="16"/>
      <c r="U30" s="5"/>
      <c r="V30" s="18"/>
      <c r="W30" s="18"/>
      <c r="X30" s="18"/>
    </row>
    <row r="31" spans="1:33">
      <c r="A31" s="17">
        <v>40552</v>
      </c>
      <c r="B31" s="5" t="s">
        <v>24</v>
      </c>
      <c r="C31" s="5" t="s">
        <v>28</v>
      </c>
      <c r="D31" s="16">
        <v>100</v>
      </c>
      <c r="E31" s="16">
        <v>107</v>
      </c>
      <c r="F31" s="5">
        <f t="shared" si="0"/>
        <v>207</v>
      </c>
      <c r="H31" s="5"/>
      <c r="I31" s="5"/>
      <c r="J31" s="16"/>
      <c r="K31" s="16"/>
      <c r="L31" s="5">
        <f t="shared" si="1"/>
        <v>0</v>
      </c>
      <c r="M31" s="18"/>
      <c r="N31" s="18"/>
      <c r="O31" s="18"/>
      <c r="Q31" s="5"/>
      <c r="R31" s="5"/>
      <c r="S31" s="16"/>
      <c r="T31" s="16"/>
      <c r="U31" s="5"/>
      <c r="V31" s="18"/>
      <c r="W31" s="18"/>
      <c r="X31" s="18"/>
    </row>
    <row r="32" spans="1:33">
      <c r="A32" s="17">
        <v>40554</v>
      </c>
      <c r="B32" s="5" t="s">
        <v>24</v>
      </c>
      <c r="C32" s="5" t="s">
        <v>29</v>
      </c>
      <c r="D32" s="16">
        <v>86</v>
      </c>
      <c r="E32" s="16">
        <v>100</v>
      </c>
      <c r="F32" s="5">
        <f t="shared" si="0"/>
        <v>186</v>
      </c>
      <c r="H32" s="5"/>
      <c r="I32" s="5"/>
      <c r="J32" s="16"/>
      <c r="K32" s="16"/>
      <c r="L32" s="5">
        <f t="shared" si="1"/>
        <v>0</v>
      </c>
      <c r="M32" s="18"/>
      <c r="N32" s="18"/>
      <c r="O32" s="18"/>
      <c r="Q32" s="5"/>
      <c r="R32" s="5"/>
      <c r="S32" s="16"/>
      <c r="T32" s="16"/>
      <c r="U32" s="5"/>
      <c r="V32" s="18"/>
      <c r="W32" s="18"/>
      <c r="X32" s="18"/>
    </row>
    <row r="33" spans="1:24">
      <c r="A33" s="17">
        <v>40557</v>
      </c>
      <c r="B33" s="5" t="s">
        <v>30</v>
      </c>
      <c r="C33" s="5" t="s">
        <v>24</v>
      </c>
      <c r="D33" s="16">
        <v>115</v>
      </c>
      <c r="E33" s="16">
        <v>111</v>
      </c>
      <c r="F33" s="5">
        <f t="shared" si="0"/>
        <v>226</v>
      </c>
      <c r="H33" s="5"/>
      <c r="I33" s="5"/>
      <c r="J33" s="16"/>
      <c r="K33" s="16"/>
      <c r="L33" s="5">
        <f t="shared" si="1"/>
        <v>0</v>
      </c>
      <c r="M33" s="18"/>
      <c r="N33" s="18"/>
      <c r="O33" s="18"/>
      <c r="Q33" s="5"/>
      <c r="R33" s="5"/>
      <c r="S33" s="16"/>
      <c r="T33" s="16"/>
      <c r="U33" s="5"/>
      <c r="V33" s="18"/>
      <c r="W33" s="18"/>
      <c r="X33" s="18"/>
    </row>
    <row r="34" spans="1:24">
      <c r="A34" s="17">
        <v>40558</v>
      </c>
      <c r="B34" s="5" t="s">
        <v>24</v>
      </c>
      <c r="C34" s="5" t="s">
        <v>31</v>
      </c>
      <c r="D34" s="16">
        <v>96</v>
      </c>
      <c r="E34" s="16">
        <v>89</v>
      </c>
      <c r="F34" s="5">
        <f t="shared" si="0"/>
        <v>185</v>
      </c>
      <c r="H34" s="5"/>
      <c r="I34" s="5"/>
      <c r="J34" s="16"/>
      <c r="K34" s="16"/>
      <c r="L34" s="5">
        <f t="shared" si="1"/>
        <v>0</v>
      </c>
      <c r="M34" s="18"/>
      <c r="N34" s="18"/>
      <c r="O34" s="18"/>
      <c r="Q34" s="5"/>
      <c r="R34" s="5"/>
      <c r="S34" s="16"/>
      <c r="T34" s="16"/>
      <c r="U34" s="5"/>
      <c r="V34" s="18"/>
      <c r="W34" s="18"/>
      <c r="X34" s="18"/>
    </row>
    <row r="35" spans="1:24">
      <c r="A35" s="17">
        <v>40560</v>
      </c>
      <c r="B35" s="5" t="s">
        <v>24</v>
      </c>
      <c r="C35" s="5" t="s">
        <v>27</v>
      </c>
      <c r="D35" s="16">
        <v>113</v>
      </c>
      <c r="E35" s="16">
        <v>102</v>
      </c>
      <c r="F35" s="5">
        <f>D35+E35</f>
        <v>215</v>
      </c>
      <c r="H35" s="5"/>
      <c r="I35" s="5"/>
      <c r="J35" s="16"/>
      <c r="K35" s="16"/>
      <c r="L35" s="5">
        <f>J35+K35</f>
        <v>0</v>
      </c>
      <c r="M35" s="18"/>
      <c r="N35" s="18"/>
      <c r="O35" s="18"/>
      <c r="Q35" s="5"/>
      <c r="R35" s="5"/>
      <c r="S35" s="16"/>
      <c r="T35" s="16"/>
      <c r="U35" s="5">
        <f>S35+T35</f>
        <v>0</v>
      </c>
      <c r="V35" s="18"/>
      <c r="W35" s="18"/>
      <c r="X35" s="18"/>
    </row>
    <row r="36" spans="1:24">
      <c r="A36" s="17">
        <v>40562</v>
      </c>
      <c r="B36" s="5" t="s">
        <v>32</v>
      </c>
      <c r="C36" s="5" t="s">
        <v>24</v>
      </c>
      <c r="D36" s="16">
        <v>90</v>
      </c>
      <c r="E36" s="16">
        <v>94</v>
      </c>
      <c r="F36" s="5">
        <f t="shared" ref="F36:F67" si="2">D36+E36</f>
        <v>184</v>
      </c>
      <c r="H36" s="5"/>
      <c r="I36" s="5"/>
      <c r="J36" s="16"/>
      <c r="K36" s="16"/>
      <c r="L36" s="5">
        <f t="shared" ref="L36:L65" si="3">J36+K36</f>
        <v>0</v>
      </c>
      <c r="M36" s="18"/>
      <c r="N36" s="18"/>
      <c r="O36" s="18"/>
      <c r="Q36" s="5"/>
      <c r="R36" s="5"/>
      <c r="S36" s="16"/>
      <c r="T36" s="16"/>
      <c r="U36" s="5">
        <f t="shared" ref="U36:U66" si="4">S36+T36</f>
        <v>0</v>
      </c>
      <c r="V36" s="18"/>
      <c r="W36" s="18"/>
      <c r="X36" s="18"/>
    </row>
    <row r="37" spans="1:24">
      <c r="A37" s="17">
        <v>40563</v>
      </c>
      <c r="B37" s="5" t="s">
        <v>24</v>
      </c>
      <c r="C37" s="5" t="s">
        <v>33</v>
      </c>
      <c r="D37" s="16">
        <v>108</v>
      </c>
      <c r="E37" s="16">
        <v>93</v>
      </c>
      <c r="F37" s="5">
        <f t="shared" si="2"/>
        <v>201</v>
      </c>
      <c r="H37" s="5"/>
      <c r="I37" s="5"/>
      <c r="J37" s="16"/>
      <c r="K37" s="16"/>
      <c r="L37" s="5">
        <f t="shared" si="3"/>
        <v>0</v>
      </c>
      <c r="M37" s="18"/>
      <c r="N37" s="18"/>
      <c r="O37" s="18"/>
      <c r="Q37" s="5"/>
      <c r="R37" s="5"/>
      <c r="S37" s="16"/>
      <c r="T37" s="16"/>
      <c r="U37" s="5">
        <f t="shared" si="4"/>
        <v>0</v>
      </c>
      <c r="V37" s="18"/>
      <c r="W37" s="18" t="s">
        <v>69</v>
      </c>
      <c r="X37" s="18"/>
    </row>
    <row r="38" spans="1:24">
      <c r="A38" s="17">
        <v>40565</v>
      </c>
      <c r="B38" s="5" t="s">
        <v>24</v>
      </c>
      <c r="C38" s="5" t="s">
        <v>34</v>
      </c>
      <c r="D38" s="16">
        <v>97</v>
      </c>
      <c r="E38" s="16">
        <v>92</v>
      </c>
      <c r="F38" s="5">
        <f t="shared" si="2"/>
        <v>189</v>
      </c>
      <c r="H38" s="5"/>
      <c r="I38" s="5"/>
      <c r="J38" s="16"/>
      <c r="K38" s="16"/>
      <c r="L38" s="5">
        <f t="shared" si="3"/>
        <v>0</v>
      </c>
      <c r="M38" s="18"/>
      <c r="N38" s="18"/>
      <c r="O38" s="18"/>
      <c r="Q38" s="5"/>
      <c r="R38" s="5"/>
      <c r="S38" s="16"/>
      <c r="T38" s="16"/>
      <c r="U38" s="5">
        <f t="shared" si="4"/>
        <v>0</v>
      </c>
      <c r="V38" s="18"/>
      <c r="W38" s="18"/>
      <c r="X38" s="18"/>
    </row>
    <row r="39" spans="1:24">
      <c r="A39" s="17">
        <v>40567</v>
      </c>
      <c r="B39" s="5" t="s">
        <v>24</v>
      </c>
      <c r="C39" s="5" t="s">
        <v>32</v>
      </c>
      <c r="D39" s="16">
        <v>81</v>
      </c>
      <c r="E39" s="16">
        <v>96</v>
      </c>
      <c r="F39" s="5">
        <f t="shared" si="2"/>
        <v>177</v>
      </c>
      <c r="H39" s="5"/>
      <c r="I39" s="5"/>
      <c r="J39" s="16"/>
      <c r="K39" s="16"/>
      <c r="L39" s="5">
        <f t="shared" si="3"/>
        <v>0</v>
      </c>
      <c r="M39" s="18"/>
      <c r="N39" s="18"/>
      <c r="O39" s="18"/>
      <c r="Q39" s="5"/>
      <c r="R39" s="5"/>
      <c r="S39" s="16"/>
      <c r="T39" s="16"/>
      <c r="U39" s="5">
        <f t="shared" si="4"/>
        <v>0</v>
      </c>
      <c r="V39" s="18"/>
      <c r="W39" s="18"/>
      <c r="X39" s="18"/>
    </row>
    <row r="40" spans="1:24">
      <c r="A40" s="17">
        <v>40570</v>
      </c>
      <c r="B40" s="5" t="s">
        <v>24</v>
      </c>
      <c r="C40" s="5" t="s">
        <v>35</v>
      </c>
      <c r="D40" s="16">
        <v>78</v>
      </c>
      <c r="E40" s="16">
        <v>88</v>
      </c>
      <c r="F40" s="5">
        <f t="shared" si="2"/>
        <v>166</v>
      </c>
      <c r="H40" s="5"/>
      <c r="I40" s="5"/>
      <c r="J40" s="16"/>
      <c r="K40" s="16"/>
      <c r="L40" s="5">
        <f t="shared" si="3"/>
        <v>0</v>
      </c>
      <c r="M40" s="18"/>
      <c r="N40" s="18"/>
      <c r="O40" s="18"/>
      <c r="Q40" s="5"/>
      <c r="R40" s="5"/>
      <c r="S40" s="16"/>
      <c r="T40" s="16"/>
      <c r="U40" s="5">
        <f t="shared" si="4"/>
        <v>0</v>
      </c>
      <c r="V40" s="18"/>
      <c r="W40" s="18"/>
      <c r="X40" s="18"/>
    </row>
    <row r="41" spans="1:24">
      <c r="A41" s="17">
        <v>40575</v>
      </c>
      <c r="B41" s="5" t="s">
        <v>24</v>
      </c>
      <c r="C41" s="5" t="s">
        <v>36</v>
      </c>
      <c r="D41" s="16">
        <v>99</v>
      </c>
      <c r="E41" s="16">
        <v>86</v>
      </c>
      <c r="F41" s="5">
        <f t="shared" si="2"/>
        <v>185</v>
      </c>
      <c r="H41" s="5"/>
      <c r="I41" s="5"/>
      <c r="J41" s="16"/>
      <c r="K41" s="16"/>
      <c r="L41" s="5">
        <f t="shared" si="3"/>
        <v>0</v>
      </c>
      <c r="M41" s="18"/>
      <c r="N41" s="18"/>
      <c r="O41" s="18"/>
      <c r="Q41" s="5"/>
      <c r="R41" s="5"/>
      <c r="S41" s="16"/>
      <c r="T41" s="16"/>
      <c r="U41" s="5">
        <f t="shared" si="4"/>
        <v>0</v>
      </c>
      <c r="V41" s="18"/>
      <c r="W41" s="18"/>
      <c r="X41" s="18"/>
    </row>
    <row r="42" spans="1:24">
      <c r="A42" s="17">
        <v>40576</v>
      </c>
      <c r="B42" s="5" t="s">
        <v>37</v>
      </c>
      <c r="C42" s="5" t="s">
        <v>24</v>
      </c>
      <c r="D42" s="16">
        <v>109</v>
      </c>
      <c r="E42" s="16">
        <v>90</v>
      </c>
      <c r="F42" s="5">
        <f t="shared" si="2"/>
        <v>199</v>
      </c>
      <c r="H42" s="5"/>
      <c r="I42" s="5"/>
      <c r="J42" s="16"/>
      <c r="K42" s="16"/>
      <c r="L42" s="5">
        <f t="shared" si="3"/>
        <v>0</v>
      </c>
      <c r="M42" s="18"/>
      <c r="N42" s="18"/>
      <c r="O42" s="18"/>
      <c r="Q42" s="5"/>
      <c r="R42" s="5"/>
      <c r="S42" s="16"/>
      <c r="T42" s="16"/>
      <c r="U42" s="5">
        <f t="shared" si="4"/>
        <v>0</v>
      </c>
      <c r="V42" s="18"/>
      <c r="W42" s="18"/>
      <c r="X42" s="18"/>
    </row>
    <row r="43" spans="1:24">
      <c r="A43" s="17">
        <v>40578</v>
      </c>
      <c r="B43" s="5" t="s">
        <v>34</v>
      </c>
      <c r="C43" s="5" t="s">
        <v>24</v>
      </c>
      <c r="D43" s="16">
        <v>100</v>
      </c>
      <c r="E43" s="16">
        <v>87</v>
      </c>
      <c r="F43" s="5">
        <f t="shared" si="2"/>
        <v>187</v>
      </c>
      <c r="H43" s="5"/>
      <c r="I43" s="5"/>
      <c r="J43" s="16"/>
      <c r="K43" s="16"/>
      <c r="L43" s="5">
        <f t="shared" si="3"/>
        <v>0</v>
      </c>
      <c r="M43" s="18"/>
      <c r="N43" s="18"/>
      <c r="O43" s="18"/>
      <c r="Q43" s="5"/>
      <c r="R43" s="5"/>
      <c r="S43" s="16"/>
      <c r="T43" s="16"/>
      <c r="U43" s="5">
        <f t="shared" si="4"/>
        <v>0</v>
      </c>
      <c r="V43" s="18"/>
      <c r="W43" s="18"/>
      <c r="X43" s="18"/>
    </row>
    <row r="44" spans="1:24">
      <c r="A44" s="17">
        <v>40579</v>
      </c>
      <c r="B44" s="5" t="s">
        <v>38</v>
      </c>
      <c r="C44" s="5" t="s">
        <v>24</v>
      </c>
      <c r="D44" s="16">
        <v>105</v>
      </c>
      <c r="E44" s="16">
        <v>111</v>
      </c>
      <c r="F44" s="5">
        <f t="shared" si="2"/>
        <v>216</v>
      </c>
      <c r="H44" s="5" t="s">
        <v>24</v>
      </c>
      <c r="I44" s="5" t="s">
        <v>25</v>
      </c>
      <c r="J44" s="16">
        <v>100</v>
      </c>
      <c r="K44" s="16">
        <v>85</v>
      </c>
      <c r="L44" s="5">
        <f t="shared" si="3"/>
        <v>185</v>
      </c>
      <c r="M44" s="19">
        <f>AVERAGE($J$44:J44)</f>
        <v>100</v>
      </c>
      <c r="N44" s="19">
        <f>AVERAGE($K$44:K44)</f>
        <v>85</v>
      </c>
      <c r="O44" s="19"/>
      <c r="Q44" s="5"/>
      <c r="R44" s="5"/>
      <c r="S44" s="16"/>
      <c r="T44" s="16"/>
      <c r="U44" s="5">
        <f t="shared" si="4"/>
        <v>0</v>
      </c>
      <c r="V44" s="19"/>
      <c r="W44" s="19"/>
      <c r="X44" s="19"/>
    </row>
    <row r="45" spans="1:24">
      <c r="A45" s="17">
        <v>40581</v>
      </c>
      <c r="B45" s="5" t="s">
        <v>24</v>
      </c>
      <c r="C45" s="5" t="s">
        <v>39</v>
      </c>
      <c r="D45" s="16">
        <v>109</v>
      </c>
      <c r="E45" s="16">
        <v>103</v>
      </c>
      <c r="F45" s="5">
        <f t="shared" si="2"/>
        <v>212</v>
      </c>
      <c r="H45" s="5" t="s">
        <v>24</v>
      </c>
      <c r="I45" s="5" t="s">
        <v>28</v>
      </c>
      <c r="J45" s="16">
        <v>100</v>
      </c>
      <c r="K45" s="16">
        <v>107</v>
      </c>
      <c r="L45" s="5">
        <f t="shared" si="3"/>
        <v>207</v>
      </c>
      <c r="M45" s="19">
        <f>AVERAGE($J$44:J45)</f>
        <v>100</v>
      </c>
      <c r="N45" s="19">
        <f>AVERAGE($K$44:K45)</f>
        <v>96</v>
      </c>
      <c r="O45" s="19" t="s">
        <v>23</v>
      </c>
      <c r="Q45" s="5"/>
      <c r="R45" s="5"/>
      <c r="S45" s="16"/>
      <c r="T45" s="16"/>
      <c r="U45" s="5">
        <f t="shared" si="4"/>
        <v>0</v>
      </c>
      <c r="V45" s="19"/>
      <c r="W45" s="19"/>
      <c r="X45" s="19"/>
    </row>
    <row r="46" spans="1:24">
      <c r="A46" s="17">
        <v>40585</v>
      </c>
      <c r="B46" s="5" t="s">
        <v>40</v>
      </c>
      <c r="C46" s="5" t="s">
        <v>24</v>
      </c>
      <c r="D46" s="16">
        <v>96</v>
      </c>
      <c r="E46" s="16">
        <v>102</v>
      </c>
      <c r="F46" s="5">
        <f t="shared" si="2"/>
        <v>198</v>
      </c>
      <c r="H46" s="5" t="s">
        <v>24</v>
      </c>
      <c r="I46" s="5" t="s">
        <v>29</v>
      </c>
      <c r="J46" s="16">
        <v>86</v>
      </c>
      <c r="K46" s="16">
        <v>100</v>
      </c>
      <c r="L46" s="5">
        <f t="shared" si="3"/>
        <v>186</v>
      </c>
      <c r="M46" s="19">
        <f>AVERAGE($J$44:J46)</f>
        <v>95.333333333333329</v>
      </c>
      <c r="N46" s="19">
        <f>AVERAGE($K$44:K46)</f>
        <v>97.333333333333329</v>
      </c>
      <c r="O46" s="19"/>
      <c r="Q46" s="5"/>
      <c r="R46" s="5"/>
      <c r="S46" s="16"/>
      <c r="T46" s="16"/>
      <c r="U46" s="5">
        <f t="shared" si="4"/>
        <v>0</v>
      </c>
      <c r="V46" s="19"/>
      <c r="W46" s="19"/>
      <c r="X46" s="19"/>
    </row>
    <row r="47" spans="1:24">
      <c r="A47" s="17">
        <v>40587</v>
      </c>
      <c r="B47" s="5" t="s">
        <v>41</v>
      </c>
      <c r="C47" s="5" t="s">
        <v>24</v>
      </c>
      <c r="D47" s="16">
        <v>100</v>
      </c>
      <c r="E47" s="16">
        <v>105</v>
      </c>
      <c r="F47" s="5">
        <f t="shared" si="2"/>
        <v>205</v>
      </c>
      <c r="H47" s="5" t="s">
        <v>24</v>
      </c>
      <c r="I47" s="5" t="s">
        <v>31</v>
      </c>
      <c r="J47" s="16">
        <v>96</v>
      </c>
      <c r="K47" s="16">
        <v>89</v>
      </c>
      <c r="L47" s="5">
        <f t="shared" si="3"/>
        <v>185</v>
      </c>
      <c r="M47" s="19">
        <f>AVERAGE($J$44:J47)</f>
        <v>95.5</v>
      </c>
      <c r="N47" s="19">
        <f>AVERAGE($K$44:K47)</f>
        <v>95.25</v>
      </c>
      <c r="O47" s="19"/>
      <c r="Q47" s="5"/>
      <c r="R47" s="5"/>
      <c r="S47" s="16"/>
      <c r="T47" s="16"/>
      <c r="U47" s="5">
        <f t="shared" si="4"/>
        <v>0</v>
      </c>
      <c r="V47" s="19"/>
      <c r="W47" s="19"/>
      <c r="X47" s="19"/>
    </row>
    <row r="48" spans="1:24">
      <c r="A48" s="17">
        <v>40588</v>
      </c>
      <c r="B48" s="5" t="s">
        <v>27</v>
      </c>
      <c r="C48" s="5" t="s">
        <v>24</v>
      </c>
      <c r="D48" s="16">
        <v>81</v>
      </c>
      <c r="E48" s="16">
        <v>95</v>
      </c>
      <c r="F48" s="5">
        <f t="shared" si="2"/>
        <v>176</v>
      </c>
      <c r="H48" s="5" t="s">
        <v>24</v>
      </c>
      <c r="I48" s="5" t="s">
        <v>27</v>
      </c>
      <c r="J48" s="16">
        <v>113</v>
      </c>
      <c r="K48" s="16">
        <v>102</v>
      </c>
      <c r="L48" s="5">
        <f t="shared" si="3"/>
        <v>215</v>
      </c>
      <c r="M48" s="19">
        <f>AVERAGE($J$44:J48)</f>
        <v>99</v>
      </c>
      <c r="N48" s="19">
        <f>AVERAGE($K$44:K48)</f>
        <v>96.6</v>
      </c>
      <c r="O48" s="19"/>
      <c r="Q48" s="5" t="s">
        <v>26</v>
      </c>
      <c r="R48" s="5" t="s">
        <v>24</v>
      </c>
      <c r="S48" s="16">
        <v>84</v>
      </c>
      <c r="T48" s="16">
        <v>81</v>
      </c>
      <c r="U48" s="5">
        <f t="shared" si="4"/>
        <v>165</v>
      </c>
      <c r="V48" s="19">
        <f>AVERAGE($S$48:S48)</f>
        <v>84</v>
      </c>
      <c r="W48" s="19">
        <f>AVERAGE($T$48:T48)</f>
        <v>81</v>
      </c>
      <c r="X48" s="19"/>
    </row>
    <row r="49" spans="1:24">
      <c r="A49" s="17">
        <v>40590</v>
      </c>
      <c r="B49" s="5" t="s">
        <v>24</v>
      </c>
      <c r="C49" s="5" t="s">
        <v>42</v>
      </c>
      <c r="D49" s="16">
        <v>103</v>
      </c>
      <c r="E49" s="16">
        <v>96</v>
      </c>
      <c r="F49" s="5">
        <f t="shared" si="2"/>
        <v>199</v>
      </c>
      <c r="H49" s="5" t="s">
        <v>24</v>
      </c>
      <c r="I49" s="5" t="s">
        <v>33</v>
      </c>
      <c r="J49" s="16">
        <v>108</v>
      </c>
      <c r="K49" s="16">
        <v>93</v>
      </c>
      <c r="L49" s="5">
        <f t="shared" si="3"/>
        <v>201</v>
      </c>
      <c r="M49" s="19">
        <f>AVERAGE($J$44:J49)</f>
        <v>100.5</v>
      </c>
      <c r="N49" s="19">
        <f>AVERAGE($K$44:K49)</f>
        <v>96</v>
      </c>
      <c r="O49" s="19"/>
      <c r="Q49" s="5" t="s">
        <v>25</v>
      </c>
      <c r="R49" s="5" t="s">
        <v>24</v>
      </c>
      <c r="S49" s="16">
        <v>100</v>
      </c>
      <c r="T49" s="16">
        <v>103</v>
      </c>
      <c r="U49" s="5">
        <f t="shared" si="4"/>
        <v>203</v>
      </c>
      <c r="V49" s="19">
        <f>AVERAGE($S$48:S49)</f>
        <v>92</v>
      </c>
      <c r="W49" s="19">
        <f>AVERAGE($T$48:T49)</f>
        <v>92</v>
      </c>
      <c r="X49" s="19"/>
    </row>
    <row r="50" spans="1:24">
      <c r="A50" s="17">
        <v>40597</v>
      </c>
      <c r="B50" s="5" t="s">
        <v>24</v>
      </c>
      <c r="C50" s="5" t="s">
        <v>43</v>
      </c>
      <c r="D50" s="16">
        <v>101</v>
      </c>
      <c r="E50" s="16">
        <v>106</v>
      </c>
      <c r="F50" s="5">
        <f t="shared" si="2"/>
        <v>207</v>
      </c>
      <c r="H50" s="5" t="s">
        <v>24</v>
      </c>
      <c r="I50" s="5" t="s">
        <v>34</v>
      </c>
      <c r="J50" s="16">
        <v>97</v>
      </c>
      <c r="K50" s="16">
        <v>92</v>
      </c>
      <c r="L50" s="5">
        <f t="shared" si="3"/>
        <v>189</v>
      </c>
      <c r="M50" s="19">
        <f>AVERAGE($J$44:J50)</f>
        <v>100</v>
      </c>
      <c r="N50" s="19">
        <f>AVERAGE($K$44:K50)</f>
        <v>95.428571428571431</v>
      </c>
      <c r="O50" s="19"/>
      <c r="Q50" s="5" t="s">
        <v>27</v>
      </c>
      <c r="R50" s="5" t="s">
        <v>24</v>
      </c>
      <c r="S50" s="16">
        <v>98</v>
      </c>
      <c r="T50" s="16">
        <v>108</v>
      </c>
      <c r="U50" s="5">
        <f t="shared" si="4"/>
        <v>206</v>
      </c>
      <c r="V50" s="19">
        <f>AVERAGE($S$48:S50)</f>
        <v>94</v>
      </c>
      <c r="W50" s="19">
        <f>AVERAGE($T$48:T50)</f>
        <v>97.333333333333329</v>
      </c>
      <c r="X50" s="19"/>
    </row>
    <row r="51" spans="1:24">
      <c r="A51" s="17">
        <v>40599</v>
      </c>
      <c r="B51" s="5" t="s">
        <v>24</v>
      </c>
      <c r="C51" s="5" t="s">
        <v>37</v>
      </c>
      <c r="D51" s="16">
        <v>107</v>
      </c>
      <c r="E51" s="16">
        <v>106</v>
      </c>
      <c r="F51" s="5">
        <f t="shared" si="2"/>
        <v>213</v>
      </c>
      <c r="H51" s="5" t="s">
        <v>24</v>
      </c>
      <c r="I51" s="5" t="s">
        <v>32</v>
      </c>
      <c r="J51" s="16">
        <v>81</v>
      </c>
      <c r="K51" s="16">
        <v>96</v>
      </c>
      <c r="L51" s="5">
        <f t="shared" si="3"/>
        <v>177</v>
      </c>
      <c r="M51" s="19">
        <f>AVERAGE($J$44:J51)</f>
        <v>97.625</v>
      </c>
      <c r="N51" s="19">
        <f>AVERAGE($K$44:K51)</f>
        <v>95.5</v>
      </c>
      <c r="O51" s="19"/>
      <c r="Q51" s="5" t="s">
        <v>30</v>
      </c>
      <c r="R51" s="5" t="s">
        <v>24</v>
      </c>
      <c r="S51" s="16">
        <v>115</v>
      </c>
      <c r="T51" s="16">
        <v>111</v>
      </c>
      <c r="U51" s="5">
        <f t="shared" si="4"/>
        <v>226</v>
      </c>
      <c r="V51" s="19">
        <f>AVERAGE($S$48:S51)</f>
        <v>99.25</v>
      </c>
      <c r="W51" s="19">
        <f>AVERAGE($T$48:T51)</f>
        <v>100.75</v>
      </c>
      <c r="X51" s="19"/>
    </row>
    <row r="52" spans="1:24">
      <c r="A52" s="17">
        <v>40601</v>
      </c>
      <c r="B52" s="5" t="s">
        <v>24</v>
      </c>
      <c r="C52" s="5" t="s">
        <v>44</v>
      </c>
      <c r="D52" s="16">
        <v>83</v>
      </c>
      <c r="E52" s="16">
        <v>90</v>
      </c>
      <c r="F52" s="5">
        <f t="shared" si="2"/>
        <v>173</v>
      </c>
      <c r="H52" s="5" t="s">
        <v>24</v>
      </c>
      <c r="I52" s="5" t="s">
        <v>35</v>
      </c>
      <c r="J52" s="16">
        <v>78</v>
      </c>
      <c r="K52" s="16">
        <v>88</v>
      </c>
      <c r="L52" s="5">
        <f t="shared" si="3"/>
        <v>166</v>
      </c>
      <c r="M52" s="19">
        <f>AVERAGE($J$44:J52)</f>
        <v>95.444444444444443</v>
      </c>
      <c r="N52" s="19">
        <f>AVERAGE($K$44:K52)</f>
        <v>94.666666666666671</v>
      </c>
      <c r="O52" s="19"/>
      <c r="Q52" s="5" t="s">
        <v>32</v>
      </c>
      <c r="R52" s="5" t="s">
        <v>24</v>
      </c>
      <c r="S52" s="16">
        <v>90</v>
      </c>
      <c r="T52" s="16">
        <v>94</v>
      </c>
      <c r="U52" s="5">
        <f t="shared" si="4"/>
        <v>184</v>
      </c>
      <c r="V52" s="19">
        <f>AVERAGE($S$48:S52)</f>
        <v>97.4</v>
      </c>
      <c r="W52" s="19">
        <f>AVERAGE($T$48:T52)</f>
        <v>99.4</v>
      </c>
      <c r="X52" s="19" t="s">
        <v>23</v>
      </c>
    </row>
    <row r="53" spans="1:24">
      <c r="A53" s="17">
        <v>40603</v>
      </c>
      <c r="B53" s="5" t="s">
        <v>24</v>
      </c>
      <c r="C53" s="5" t="s">
        <v>25</v>
      </c>
      <c r="D53" s="16">
        <v>87</v>
      </c>
      <c r="E53" s="16">
        <v>103</v>
      </c>
      <c r="F53" s="5">
        <f t="shared" si="2"/>
        <v>190</v>
      </c>
      <c r="H53" s="5" t="s">
        <v>24</v>
      </c>
      <c r="I53" s="5" t="s">
        <v>36</v>
      </c>
      <c r="J53" s="16">
        <v>99</v>
      </c>
      <c r="K53" s="16">
        <v>86</v>
      </c>
      <c r="L53" s="5">
        <f t="shared" si="3"/>
        <v>185</v>
      </c>
      <c r="M53" s="19">
        <f>AVERAGE($J$44:J53)</f>
        <v>95.8</v>
      </c>
      <c r="N53" s="19">
        <f>AVERAGE($K$44:K53)</f>
        <v>93.8</v>
      </c>
      <c r="O53" s="19"/>
      <c r="Q53" s="5" t="s">
        <v>37</v>
      </c>
      <c r="R53" s="5" t="s">
        <v>24</v>
      </c>
      <c r="S53" s="16">
        <v>109</v>
      </c>
      <c r="T53" s="16">
        <v>90</v>
      </c>
      <c r="U53" s="5">
        <f t="shared" si="4"/>
        <v>199</v>
      </c>
      <c r="V53" s="19">
        <f>AVERAGE($S$48:S53)</f>
        <v>99.333333333333329</v>
      </c>
      <c r="W53" s="19">
        <f>AVERAGE($T$48:T53)</f>
        <v>97.833333333333329</v>
      </c>
      <c r="X53" s="19"/>
    </row>
    <row r="54" spans="1:24">
      <c r="A54" s="17">
        <v>40604</v>
      </c>
      <c r="B54" s="5" t="s">
        <v>32</v>
      </c>
      <c r="C54" s="5" t="s">
        <v>24</v>
      </c>
      <c r="D54" s="16">
        <v>102</v>
      </c>
      <c r="E54" s="16">
        <v>107</v>
      </c>
      <c r="F54" s="5">
        <f t="shared" si="2"/>
        <v>209</v>
      </c>
      <c r="H54" s="5" t="s">
        <v>24</v>
      </c>
      <c r="I54" s="5" t="s">
        <v>39</v>
      </c>
      <c r="J54" s="16">
        <v>109</v>
      </c>
      <c r="K54" s="16">
        <v>103</v>
      </c>
      <c r="L54" s="5">
        <f t="shared" si="3"/>
        <v>212</v>
      </c>
      <c r="M54" s="19">
        <f>AVERAGE($J$44:J54)</f>
        <v>97</v>
      </c>
      <c r="N54" s="19">
        <f>AVERAGE($K$44:K54)</f>
        <v>94.63636363636364</v>
      </c>
      <c r="O54" s="19"/>
      <c r="Q54" s="5" t="s">
        <v>34</v>
      </c>
      <c r="R54" s="5" t="s">
        <v>24</v>
      </c>
      <c r="S54" s="16">
        <v>100</v>
      </c>
      <c r="T54" s="16">
        <v>87</v>
      </c>
      <c r="U54" s="5">
        <f t="shared" si="4"/>
        <v>187</v>
      </c>
      <c r="V54" s="19">
        <f>AVERAGE($S$48:S54)</f>
        <v>99.428571428571431</v>
      </c>
      <c r="W54" s="19">
        <f>AVERAGE($T$48:T54)</f>
        <v>96.285714285714292</v>
      </c>
      <c r="X54" s="19"/>
    </row>
    <row r="55" spans="1:24">
      <c r="A55" s="17">
        <v>40607</v>
      </c>
      <c r="B55" s="5" t="s">
        <v>24</v>
      </c>
      <c r="C55" s="5" t="s">
        <v>45</v>
      </c>
      <c r="D55" s="16">
        <v>93</v>
      </c>
      <c r="E55" s="16">
        <v>69</v>
      </c>
      <c r="F55" s="5">
        <f t="shared" si="2"/>
        <v>162</v>
      </c>
      <c r="H55" s="5" t="s">
        <v>24</v>
      </c>
      <c r="I55" s="5" t="s">
        <v>42</v>
      </c>
      <c r="J55" s="16">
        <v>103</v>
      </c>
      <c r="K55" s="16">
        <v>96</v>
      </c>
      <c r="L55" s="5">
        <f t="shared" si="3"/>
        <v>199</v>
      </c>
      <c r="M55" s="19">
        <f>AVERAGE($J$44:J55)</f>
        <v>97.5</v>
      </c>
      <c r="N55" s="19">
        <f>AVERAGE($K$44:K55)</f>
        <v>94.75</v>
      </c>
      <c r="O55" s="19"/>
      <c r="Q55" s="5" t="s">
        <v>38</v>
      </c>
      <c r="R55" s="5" t="s">
        <v>24</v>
      </c>
      <c r="S55" s="16">
        <v>105</v>
      </c>
      <c r="T55" s="16">
        <v>111</v>
      </c>
      <c r="U55" s="5">
        <f t="shared" si="4"/>
        <v>216</v>
      </c>
      <c r="V55" s="19">
        <f>AVERAGE($S$48:S55)</f>
        <v>100.125</v>
      </c>
      <c r="W55" s="19">
        <f>AVERAGE($T$48:T55)</f>
        <v>98.125</v>
      </c>
      <c r="X55" s="19"/>
    </row>
    <row r="56" spans="1:24">
      <c r="A56" s="17">
        <v>40609</v>
      </c>
      <c r="B56" s="5" t="s">
        <v>46</v>
      </c>
      <c r="C56" s="5" t="s">
        <v>24</v>
      </c>
      <c r="D56" s="16">
        <v>85</v>
      </c>
      <c r="E56" s="16">
        <v>89</v>
      </c>
      <c r="F56" s="5">
        <f t="shared" si="2"/>
        <v>174</v>
      </c>
      <c r="H56" s="5" t="s">
        <v>24</v>
      </c>
      <c r="I56" s="5" t="s">
        <v>43</v>
      </c>
      <c r="J56" s="16">
        <v>101</v>
      </c>
      <c r="K56" s="16">
        <v>106</v>
      </c>
      <c r="L56" s="5">
        <f t="shared" si="3"/>
        <v>207</v>
      </c>
      <c r="M56" s="19">
        <f>AVERAGE($J$44:J56)</f>
        <v>97.769230769230774</v>
      </c>
      <c r="N56" s="19">
        <f>AVERAGE($K$44:K56)</f>
        <v>95.615384615384613</v>
      </c>
      <c r="O56" s="19" t="s">
        <v>23</v>
      </c>
      <c r="Q56" s="5" t="s">
        <v>40</v>
      </c>
      <c r="R56" s="5" t="s">
        <v>24</v>
      </c>
      <c r="S56" s="16">
        <v>96</v>
      </c>
      <c r="T56" s="16">
        <v>102</v>
      </c>
      <c r="U56" s="5">
        <f t="shared" si="4"/>
        <v>198</v>
      </c>
      <c r="V56" s="19">
        <f>AVERAGE($S$48:S56)</f>
        <v>99.666666666666671</v>
      </c>
      <c r="W56" s="19">
        <f>AVERAGE($T$48:T56)</f>
        <v>98.555555555555557</v>
      </c>
      <c r="X56" s="19"/>
    </row>
    <row r="57" spans="1:24">
      <c r="A57" s="17">
        <v>40610</v>
      </c>
      <c r="B57" s="5" t="s">
        <v>28</v>
      </c>
      <c r="C57" s="5" t="s">
        <v>24</v>
      </c>
      <c r="D57" s="16">
        <v>96</v>
      </c>
      <c r="E57" s="16">
        <v>105</v>
      </c>
      <c r="F57" s="5">
        <f t="shared" si="2"/>
        <v>201</v>
      </c>
      <c r="H57" s="5" t="s">
        <v>24</v>
      </c>
      <c r="I57" s="5" t="s">
        <v>37</v>
      </c>
      <c r="J57" s="16">
        <v>107</v>
      </c>
      <c r="K57" s="16">
        <v>106</v>
      </c>
      <c r="L57" s="5">
        <f t="shared" si="3"/>
        <v>213</v>
      </c>
      <c r="M57" s="19">
        <f>AVERAGE($J$44:J57)</f>
        <v>98.428571428571431</v>
      </c>
      <c r="N57" s="19">
        <f>AVERAGE($K$44:K57)</f>
        <v>96.357142857142861</v>
      </c>
      <c r="O57" s="19"/>
      <c r="Q57" s="5" t="s">
        <v>41</v>
      </c>
      <c r="R57" s="5" t="s">
        <v>24</v>
      </c>
      <c r="S57" s="16">
        <v>100</v>
      </c>
      <c r="T57" s="16">
        <v>105</v>
      </c>
      <c r="U57" s="5">
        <f t="shared" si="4"/>
        <v>205</v>
      </c>
      <c r="V57" s="19">
        <f>AVERAGE($S$48:S57)</f>
        <v>99.7</v>
      </c>
      <c r="W57" s="19">
        <f>AVERAGE($T$48:T57)</f>
        <v>99.2</v>
      </c>
      <c r="X57" s="19"/>
    </row>
    <row r="58" spans="1:24">
      <c r="A58" s="17">
        <v>40613</v>
      </c>
      <c r="B58" s="5" t="s">
        <v>45</v>
      </c>
      <c r="C58" s="5" t="s">
        <v>24</v>
      </c>
      <c r="D58" s="16">
        <v>97</v>
      </c>
      <c r="E58" s="16">
        <v>92</v>
      </c>
      <c r="F58" s="5">
        <f t="shared" si="2"/>
        <v>189</v>
      </c>
      <c r="H58" s="5" t="s">
        <v>24</v>
      </c>
      <c r="I58" s="5" t="s">
        <v>44</v>
      </c>
      <c r="J58" s="16">
        <v>83</v>
      </c>
      <c r="K58" s="16">
        <v>90</v>
      </c>
      <c r="L58" s="5">
        <f t="shared" si="3"/>
        <v>173</v>
      </c>
      <c r="M58" s="19">
        <f>AVERAGE($J$44:J58)</f>
        <v>97.4</v>
      </c>
      <c r="N58" s="19">
        <f>AVERAGE($K$44:K58)</f>
        <v>95.933333333333337</v>
      </c>
      <c r="O58" s="19"/>
      <c r="Q58" s="5" t="s">
        <v>27</v>
      </c>
      <c r="R58" s="5" t="s">
        <v>24</v>
      </c>
      <c r="S58" s="16">
        <v>81</v>
      </c>
      <c r="T58" s="16">
        <v>95</v>
      </c>
      <c r="U58" s="5">
        <f t="shared" si="4"/>
        <v>176</v>
      </c>
      <c r="V58" s="19">
        <f>AVERAGE($S$48:S58)</f>
        <v>98</v>
      </c>
      <c r="W58" s="19">
        <f>AVERAGE($T$48:T58)</f>
        <v>98.818181818181813</v>
      </c>
      <c r="X58" s="19"/>
    </row>
    <row r="59" spans="1:24">
      <c r="A59" s="17">
        <v>40614</v>
      </c>
      <c r="B59" s="5" t="s">
        <v>44</v>
      </c>
      <c r="C59" s="5" t="s">
        <v>24</v>
      </c>
      <c r="D59" s="16">
        <v>91</v>
      </c>
      <c r="E59" s="16">
        <v>82</v>
      </c>
      <c r="F59" s="5">
        <f t="shared" si="2"/>
        <v>173</v>
      </c>
      <c r="H59" s="5" t="s">
        <v>24</v>
      </c>
      <c r="I59" s="5" t="s">
        <v>25</v>
      </c>
      <c r="J59" s="16">
        <v>87</v>
      </c>
      <c r="K59" s="16">
        <v>103</v>
      </c>
      <c r="L59" s="5">
        <f t="shared" si="3"/>
        <v>190</v>
      </c>
      <c r="M59" s="19">
        <f>AVERAGE($J$44:J59)</f>
        <v>96.75</v>
      </c>
      <c r="N59" s="19">
        <f>AVERAGE($K$44:K59)</f>
        <v>96.375</v>
      </c>
      <c r="O59" s="19"/>
      <c r="Q59" s="5" t="s">
        <v>32</v>
      </c>
      <c r="R59" s="5" t="s">
        <v>24</v>
      </c>
      <c r="S59" s="16">
        <v>102</v>
      </c>
      <c r="T59" s="16">
        <v>107</v>
      </c>
      <c r="U59" s="5">
        <f t="shared" si="4"/>
        <v>209</v>
      </c>
      <c r="V59" s="19">
        <f>AVERAGE($S$48:S59)</f>
        <v>98.333333333333329</v>
      </c>
      <c r="W59" s="19">
        <f>AVERAGE($T$48:T59)</f>
        <v>99.5</v>
      </c>
      <c r="X59" s="19"/>
    </row>
    <row r="60" spans="1:24">
      <c r="A60" s="17">
        <v>40617</v>
      </c>
      <c r="B60" s="5" t="s">
        <v>24</v>
      </c>
      <c r="C60" s="5" t="s">
        <v>26</v>
      </c>
      <c r="D60" s="16">
        <v>104</v>
      </c>
      <c r="E60" s="16">
        <v>101</v>
      </c>
      <c r="F60" s="5">
        <f t="shared" si="2"/>
        <v>205</v>
      </c>
      <c r="H60" s="5" t="s">
        <v>24</v>
      </c>
      <c r="I60" s="5" t="s">
        <v>45</v>
      </c>
      <c r="J60" s="16">
        <v>93</v>
      </c>
      <c r="K60" s="16">
        <v>69</v>
      </c>
      <c r="L60" s="5">
        <f t="shared" si="3"/>
        <v>162</v>
      </c>
      <c r="M60" s="19">
        <f>AVERAGE($J$44:J60)</f>
        <v>96.529411764705884</v>
      </c>
      <c r="N60" s="19">
        <f>AVERAGE($K$44:K60)</f>
        <v>94.764705882352942</v>
      </c>
      <c r="O60" s="19"/>
      <c r="Q60" s="5" t="s">
        <v>46</v>
      </c>
      <c r="R60" s="5" t="s">
        <v>24</v>
      </c>
      <c r="S60" s="16">
        <v>85</v>
      </c>
      <c r="T60" s="16">
        <v>89</v>
      </c>
      <c r="U60" s="5">
        <f t="shared" si="4"/>
        <v>174</v>
      </c>
      <c r="V60" s="19">
        <f>AVERAGE($S$48:S60)</f>
        <v>97.307692307692307</v>
      </c>
      <c r="W60" s="19">
        <f>AVERAGE($T$48:T60)</f>
        <v>98.692307692307693</v>
      </c>
      <c r="X60" s="19"/>
    </row>
    <row r="61" spans="1:24">
      <c r="A61" s="17">
        <v>40619</v>
      </c>
      <c r="B61" s="5" t="s">
        <v>24</v>
      </c>
      <c r="C61" s="5" t="s">
        <v>38</v>
      </c>
      <c r="D61" s="16">
        <v>111</v>
      </c>
      <c r="E61" s="16">
        <v>70</v>
      </c>
      <c r="F61" s="5">
        <f t="shared" si="2"/>
        <v>181</v>
      </c>
      <c r="H61" s="5" t="s">
        <v>24</v>
      </c>
      <c r="I61" s="5" t="s">
        <v>26</v>
      </c>
      <c r="J61" s="16">
        <v>104</v>
      </c>
      <c r="K61" s="16">
        <v>101</v>
      </c>
      <c r="L61" s="5">
        <f t="shared" si="3"/>
        <v>205</v>
      </c>
      <c r="M61" s="19">
        <f>AVERAGE($J$44:J61)</f>
        <v>96.944444444444443</v>
      </c>
      <c r="N61" s="19">
        <f>AVERAGE($K$44:K61)</f>
        <v>95.111111111111114</v>
      </c>
      <c r="O61" s="19"/>
      <c r="Q61" s="5" t="s">
        <v>28</v>
      </c>
      <c r="R61" s="5" t="s">
        <v>24</v>
      </c>
      <c r="S61" s="16">
        <v>96</v>
      </c>
      <c r="T61" s="16">
        <v>105</v>
      </c>
      <c r="U61" s="5">
        <f t="shared" si="4"/>
        <v>201</v>
      </c>
      <c r="V61" s="19">
        <f>AVERAGE($S$48:S61)</f>
        <v>97.214285714285708</v>
      </c>
      <c r="W61" s="19">
        <f>AVERAGE($T$48:T61)</f>
        <v>99.142857142857139</v>
      </c>
      <c r="X61" s="19"/>
    </row>
    <row r="62" spans="1:24">
      <c r="A62" s="17">
        <v>40621</v>
      </c>
      <c r="B62" s="5" t="s">
        <v>24</v>
      </c>
      <c r="C62" s="5" t="s">
        <v>47</v>
      </c>
      <c r="D62" s="16">
        <v>110</v>
      </c>
      <c r="E62" s="16">
        <v>101</v>
      </c>
      <c r="F62" s="5">
        <f t="shared" si="2"/>
        <v>211</v>
      </c>
      <c r="H62" s="5" t="s">
        <v>24</v>
      </c>
      <c r="I62" s="5" t="s">
        <v>38</v>
      </c>
      <c r="J62" s="16">
        <v>111</v>
      </c>
      <c r="K62" s="16">
        <v>70</v>
      </c>
      <c r="L62" s="5">
        <f t="shared" si="3"/>
        <v>181</v>
      </c>
      <c r="M62" s="19">
        <f>AVERAGE($J$44:J62)</f>
        <v>97.684210526315795</v>
      </c>
      <c r="N62" s="19">
        <f>AVERAGE($K$44:K62)</f>
        <v>93.78947368421052</v>
      </c>
      <c r="O62" s="19"/>
      <c r="Q62" s="5" t="s">
        <v>45</v>
      </c>
      <c r="R62" s="5" t="s">
        <v>24</v>
      </c>
      <c r="S62" s="16">
        <v>97</v>
      </c>
      <c r="T62" s="16">
        <v>92</v>
      </c>
      <c r="U62" s="5">
        <f t="shared" si="4"/>
        <v>189</v>
      </c>
      <c r="V62" s="19">
        <f>AVERAGE($S$48:S62)</f>
        <v>97.2</v>
      </c>
      <c r="W62" s="19">
        <f>AVERAGE($T$48:T62)</f>
        <v>98.666666666666671</v>
      </c>
      <c r="X62" s="19"/>
    </row>
    <row r="63" spans="1:24">
      <c r="A63" s="17">
        <v>40622</v>
      </c>
      <c r="B63" s="5" t="s">
        <v>43</v>
      </c>
      <c r="C63" s="5" t="s">
        <v>24</v>
      </c>
      <c r="D63" s="16">
        <v>84</v>
      </c>
      <c r="E63" s="16">
        <v>80</v>
      </c>
      <c r="F63" s="5">
        <f t="shared" si="2"/>
        <v>164</v>
      </c>
      <c r="H63" s="5" t="s">
        <v>24</v>
      </c>
      <c r="I63" s="5" t="s">
        <v>47</v>
      </c>
      <c r="J63" s="16">
        <v>110</v>
      </c>
      <c r="K63" s="16">
        <v>101</v>
      </c>
      <c r="L63" s="5">
        <f t="shared" si="3"/>
        <v>211</v>
      </c>
      <c r="M63" s="19">
        <f>AVERAGE($J$44:J63)</f>
        <v>98.3</v>
      </c>
      <c r="N63" s="19">
        <f>AVERAGE($K$44:K63)</f>
        <v>94.15</v>
      </c>
      <c r="O63" s="19"/>
      <c r="Q63" s="5" t="s">
        <v>44</v>
      </c>
      <c r="R63" s="5" t="s">
        <v>24</v>
      </c>
      <c r="S63" s="16">
        <v>91</v>
      </c>
      <c r="T63" s="16">
        <v>82</v>
      </c>
      <c r="U63" s="5">
        <f t="shared" si="4"/>
        <v>173</v>
      </c>
      <c r="V63" s="19">
        <f>AVERAGE($S$48:S63)</f>
        <v>96.8125</v>
      </c>
      <c r="W63" s="19">
        <f>AVERAGE($T$48:T63)</f>
        <v>97.625</v>
      </c>
      <c r="X63" s="19"/>
    </row>
    <row r="64" spans="1:24">
      <c r="A64" s="17">
        <v>40624</v>
      </c>
      <c r="B64" s="5" t="s">
        <v>24</v>
      </c>
      <c r="C64" s="5" t="s">
        <v>48</v>
      </c>
      <c r="D64" s="16">
        <v>111</v>
      </c>
      <c r="E64" s="16">
        <v>76</v>
      </c>
      <c r="F64" s="5">
        <f t="shared" si="2"/>
        <v>187</v>
      </c>
      <c r="H64" s="5" t="s">
        <v>24</v>
      </c>
      <c r="I64" s="5" t="s">
        <v>48</v>
      </c>
      <c r="J64" s="16">
        <v>111</v>
      </c>
      <c r="K64" s="16">
        <v>76</v>
      </c>
      <c r="L64" s="5">
        <f t="shared" si="3"/>
        <v>187</v>
      </c>
      <c r="M64" s="19">
        <f>AVERAGE($J$44:J64)</f>
        <v>98.904761904761898</v>
      </c>
      <c r="N64" s="19">
        <f>AVERAGE($K$44:K64)</f>
        <v>93.285714285714292</v>
      </c>
      <c r="O64" s="19"/>
      <c r="Q64" s="5" t="s">
        <v>43</v>
      </c>
      <c r="R64" s="5" t="s">
        <v>24</v>
      </c>
      <c r="S64" s="16">
        <v>84</v>
      </c>
      <c r="T64" s="16">
        <v>80</v>
      </c>
      <c r="U64" s="5">
        <f t="shared" si="4"/>
        <v>164</v>
      </c>
      <c r="V64" s="19">
        <f>AVERAGE($S$48:S64)</f>
        <v>96.058823529411768</v>
      </c>
      <c r="W64" s="19">
        <f>AVERAGE($T$48:T64)</f>
        <v>96.588235294117652</v>
      </c>
      <c r="X64" s="19"/>
    </row>
    <row r="65" spans="1:24">
      <c r="A65" s="17">
        <v>40627</v>
      </c>
      <c r="B65" s="5" t="s">
        <v>24</v>
      </c>
      <c r="C65" s="5" t="s">
        <v>36</v>
      </c>
      <c r="D65" s="16">
        <v>98</v>
      </c>
      <c r="E65" s="16">
        <v>96</v>
      </c>
      <c r="F65" s="5">
        <f t="shared" si="2"/>
        <v>194</v>
      </c>
      <c r="H65" s="5" t="s">
        <v>24</v>
      </c>
      <c r="I65" s="5" t="s">
        <v>36</v>
      </c>
      <c r="J65" s="16">
        <v>98</v>
      </c>
      <c r="K65" s="16">
        <v>96</v>
      </c>
      <c r="L65" s="5">
        <f t="shared" si="3"/>
        <v>194</v>
      </c>
      <c r="M65" s="19">
        <f>AVERAGE($J$44:J65)</f>
        <v>98.86363636363636</v>
      </c>
      <c r="N65" s="19">
        <f>AVERAGE($K$44:K65)</f>
        <v>93.409090909090907</v>
      </c>
      <c r="O65" s="19"/>
      <c r="Q65" s="5" t="s">
        <v>49</v>
      </c>
      <c r="R65" s="5" t="s">
        <v>24</v>
      </c>
      <c r="S65" s="16">
        <v>99</v>
      </c>
      <c r="T65" s="16">
        <v>90</v>
      </c>
      <c r="U65" s="5">
        <f t="shared" si="4"/>
        <v>189</v>
      </c>
      <c r="V65" s="19">
        <f>AVERAGE($S$48:S65)</f>
        <v>96.222222222222229</v>
      </c>
      <c r="W65" s="19">
        <f>AVERAGE($T$48:T65)</f>
        <v>96.222222222222229</v>
      </c>
      <c r="X65" s="19"/>
    </row>
    <row r="66" spans="1:24">
      <c r="A66" s="17">
        <v>40629</v>
      </c>
      <c r="B66" s="5" t="s">
        <v>49</v>
      </c>
      <c r="C66" s="5" t="s">
        <v>24</v>
      </c>
      <c r="D66" s="16">
        <v>99</v>
      </c>
      <c r="E66" s="16">
        <v>90</v>
      </c>
      <c r="F66" s="5">
        <f t="shared" si="2"/>
        <v>189</v>
      </c>
      <c r="H66" s="5"/>
      <c r="I66" s="5"/>
      <c r="J66" s="16"/>
      <c r="K66" s="16"/>
      <c r="L66" s="5"/>
      <c r="M66" s="19"/>
      <c r="N66" s="19"/>
      <c r="O66" s="19"/>
      <c r="Q66" s="5" t="s">
        <v>36</v>
      </c>
      <c r="R66" s="5" t="s">
        <v>24</v>
      </c>
      <c r="S66" s="16">
        <v>92</v>
      </c>
      <c r="T66" s="16">
        <v>100</v>
      </c>
      <c r="U66" s="5">
        <f t="shared" si="4"/>
        <v>192</v>
      </c>
      <c r="V66" s="19">
        <f>AVERAGE($S$48:S66)</f>
        <v>96</v>
      </c>
      <c r="W66" s="19">
        <f>AVERAGE($T$48:T66)</f>
        <v>96.421052631578945</v>
      </c>
      <c r="X66" s="19"/>
    </row>
    <row r="67" spans="1:24">
      <c r="A67" s="17">
        <v>40630</v>
      </c>
      <c r="B67" s="5" t="s">
        <v>36</v>
      </c>
      <c r="C67" s="5" t="s">
        <v>24</v>
      </c>
      <c r="D67" s="16">
        <v>92</v>
      </c>
      <c r="E67" s="16">
        <v>100</v>
      </c>
      <c r="F67" s="5">
        <f t="shared" si="2"/>
        <v>192</v>
      </c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24">
      <c r="A68" s="17"/>
      <c r="B68" s="5"/>
      <c r="C68" s="5"/>
      <c r="D68" s="16"/>
      <c r="E68" s="16"/>
      <c r="F68" s="5"/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24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24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8"/>
      <c r="N70" s="18"/>
      <c r="O70" s="18"/>
      <c r="Q70" s="5"/>
      <c r="R70" s="5"/>
      <c r="S70" s="16"/>
      <c r="T70" s="16"/>
      <c r="U70" s="5"/>
      <c r="V70" s="18"/>
      <c r="W70" s="18"/>
      <c r="X70" s="18"/>
    </row>
    <row r="71" spans="1:24">
      <c r="A71" t="s">
        <v>50</v>
      </c>
      <c r="F71" s="20">
        <f>AVERAGE(F27:F70)</f>
        <v>192.34146341463415</v>
      </c>
      <c r="J71" s="21">
        <f>AVERAGE(J27:J70)</f>
        <v>98.86363636363636</v>
      </c>
      <c r="K71" s="21">
        <f>AVERAGE(K27:K70)</f>
        <v>93.409090909090907</v>
      </c>
      <c r="S71" s="21">
        <f>AVERAGE(S27:S70)</f>
        <v>96</v>
      </c>
      <c r="T71" s="21">
        <f>AVERAGE(T27:T70)</f>
        <v>96.421052631578945</v>
      </c>
    </row>
    <row r="74" spans="1:24">
      <c r="R74" s="22"/>
    </row>
  </sheetData>
  <autoFilter ref="H26:O64">
    <filterColumn colId="2" showButton="0"/>
  </autoFilter>
  <mergeCells count="3">
    <mergeCell ref="D26:E26"/>
    <mergeCell ref="J26:K26"/>
    <mergeCell ref="S26:T26"/>
  </mergeCells>
  <conditionalFormatting sqref="F64:F69">
    <cfRule type="expression" dxfId="0" priority="1">
      <formula>"IF+$D$64&gt;$E$64"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8:AG75"/>
  <sheetViews>
    <sheetView topLeftCell="A37" zoomScale="80" zoomScaleNormal="80" workbookViewId="0">
      <selection activeCell="V21" sqref="V21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" bestFit="1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AVERAGE(T27:T71,J27:J71)</f>
        <v>101.57142857142857</v>
      </c>
      <c r="AC20" s="7">
        <f>AVERAGE(K27:K71,S27:S71)</f>
        <v>97.642857142857139</v>
      </c>
      <c r="AD20" s="8">
        <f>AVERAGE(J27:J71)</f>
        <v>104</v>
      </c>
      <c r="AE20" s="9">
        <f>AVERAGE(K27:K71)</f>
        <v>95.117647058823536</v>
      </c>
      <c r="AF20" s="9">
        <f>AVERAGE(T27:T71)</f>
        <v>99.92</v>
      </c>
      <c r="AG20" s="9">
        <f>AVERAGE(S27:S71)</f>
        <v>99.36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51</v>
      </c>
      <c r="AB23" s="12">
        <f>VLOOKUP($AA$23,'[1]NBA table overall'!$B$2:$N$31,2,FALSE)</f>
        <v>57</v>
      </c>
      <c r="AC23" s="13">
        <f>VLOOKUP($AA$23,'[1]NBA table overall'!$B$2:$N$31,3,FALSE)</f>
        <v>17</v>
      </c>
      <c r="AD23" s="12">
        <f>VLOOKUP($AA$23,'[1]NBA table overall'!$B$2:$N$31,10,FALSE)</f>
        <v>33</v>
      </c>
      <c r="AE23" s="13">
        <f>VLOOKUP($AA$23,'[1]NBA table overall'!$B$2:$N$31,11,FALSE)</f>
        <v>4</v>
      </c>
      <c r="AF23" s="12">
        <f>VLOOKUP($AA$23,'[1]NBA table overall'!$B$2:$N$31,12,FALSE)</f>
        <v>24</v>
      </c>
      <c r="AG23" s="13">
        <f>VLOOKUP($AA$23,'[1]NBA table overall'!$B$2:$N$31,13,FALSE)</f>
        <v>13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40544</v>
      </c>
      <c r="B27" s="5" t="s">
        <v>36</v>
      </c>
      <c r="C27" s="5" t="s">
        <v>49</v>
      </c>
      <c r="D27" s="16">
        <v>101</v>
      </c>
      <c r="E27" s="16">
        <v>74</v>
      </c>
      <c r="F27" s="5">
        <f t="shared" ref="F27:F34" si="0">D27+E27</f>
        <v>175</v>
      </c>
      <c r="H27" s="5"/>
      <c r="I27" s="5"/>
      <c r="J27" s="16"/>
      <c r="K27" s="16"/>
      <c r="L27" s="5">
        <f t="shared" ref="L27:L34" si="1">J27+K27</f>
        <v>0</v>
      </c>
      <c r="M27" s="18"/>
      <c r="N27" s="18"/>
      <c r="O27" s="18"/>
      <c r="Q27" s="5"/>
      <c r="R27" s="5"/>
      <c r="S27" s="16"/>
      <c r="T27" s="16"/>
      <c r="U27" s="5">
        <f t="shared" ref="U27:U34" si="2">S27+T27</f>
        <v>0</v>
      </c>
      <c r="V27" s="18"/>
      <c r="W27" s="18"/>
      <c r="X27" s="18"/>
    </row>
    <row r="28" spans="1:33">
      <c r="A28" s="17">
        <v>40547</v>
      </c>
      <c r="B28" s="5" t="s">
        <v>29</v>
      </c>
      <c r="C28" s="5" t="s">
        <v>36</v>
      </c>
      <c r="D28" s="16">
        <v>128</v>
      </c>
      <c r="E28" s="16">
        <v>115</v>
      </c>
      <c r="F28" s="5">
        <f t="shared" si="0"/>
        <v>243</v>
      </c>
      <c r="H28" s="5"/>
      <c r="I28" s="5"/>
      <c r="J28" s="16"/>
      <c r="K28" s="16"/>
      <c r="L28" s="5">
        <f t="shared" si="1"/>
        <v>0</v>
      </c>
      <c r="M28" s="18"/>
      <c r="N28" s="18"/>
      <c r="O28" s="18"/>
      <c r="Q28" s="5"/>
      <c r="R28" s="5"/>
      <c r="S28" s="16"/>
      <c r="T28" s="16"/>
      <c r="U28" s="5">
        <f t="shared" si="2"/>
        <v>0</v>
      </c>
      <c r="V28" s="18"/>
      <c r="W28" s="18"/>
      <c r="X28" s="18"/>
    </row>
    <row r="29" spans="1:33">
      <c r="A29" s="17">
        <v>40548</v>
      </c>
      <c r="B29" s="5" t="s">
        <v>35</v>
      </c>
      <c r="C29" s="5" t="s">
        <v>36</v>
      </c>
      <c r="D29" s="16">
        <v>105</v>
      </c>
      <c r="E29" s="16">
        <v>103</v>
      </c>
      <c r="F29" s="5">
        <f t="shared" si="0"/>
        <v>208</v>
      </c>
      <c r="H29" s="5"/>
      <c r="I29" s="5"/>
      <c r="J29" s="16"/>
      <c r="K29" s="16"/>
      <c r="L29" s="5">
        <f t="shared" si="1"/>
        <v>0</v>
      </c>
      <c r="M29" s="18"/>
      <c r="N29" s="18"/>
      <c r="O29" s="18"/>
      <c r="Q29" s="5"/>
      <c r="R29" s="5"/>
      <c r="S29" s="16"/>
      <c r="T29" s="16"/>
      <c r="U29" s="5">
        <f t="shared" si="2"/>
        <v>0</v>
      </c>
      <c r="V29" s="18"/>
      <c r="W29" s="18"/>
      <c r="X29" s="18"/>
    </row>
    <row r="30" spans="1:33">
      <c r="A30" s="17">
        <v>40550</v>
      </c>
      <c r="B30" s="5" t="s">
        <v>34</v>
      </c>
      <c r="C30" s="5" t="s">
        <v>36</v>
      </c>
      <c r="D30" s="16">
        <v>87</v>
      </c>
      <c r="E30" s="16">
        <v>90</v>
      </c>
      <c r="F30" s="5">
        <f t="shared" si="0"/>
        <v>177</v>
      </c>
      <c r="H30" s="5"/>
      <c r="I30" s="5"/>
      <c r="J30" s="16"/>
      <c r="K30" s="16"/>
      <c r="L30" s="5">
        <f t="shared" si="1"/>
        <v>0</v>
      </c>
      <c r="M30" s="18"/>
      <c r="N30" s="18"/>
      <c r="O30" s="18"/>
      <c r="Q30" s="5"/>
      <c r="R30" s="5"/>
      <c r="S30" s="16"/>
      <c r="T30" s="16"/>
      <c r="U30" s="5">
        <f t="shared" si="2"/>
        <v>0</v>
      </c>
      <c r="V30" s="18"/>
      <c r="W30" s="18"/>
      <c r="X30" s="18"/>
    </row>
    <row r="31" spans="1:33">
      <c r="A31" s="17">
        <v>40552</v>
      </c>
      <c r="B31" s="5" t="s">
        <v>36</v>
      </c>
      <c r="C31" s="5" t="s">
        <v>27</v>
      </c>
      <c r="D31" s="16">
        <v>94</v>
      </c>
      <c r="E31" s="16">
        <v>91</v>
      </c>
      <c r="F31" s="5">
        <f t="shared" si="0"/>
        <v>185</v>
      </c>
      <c r="H31" s="5"/>
      <c r="I31" s="5"/>
      <c r="J31" s="16"/>
      <c r="K31" s="16"/>
      <c r="L31" s="5">
        <f t="shared" si="1"/>
        <v>0</v>
      </c>
      <c r="M31" s="18"/>
      <c r="N31" s="18"/>
      <c r="O31" s="18"/>
      <c r="Q31" s="5"/>
      <c r="R31" s="5"/>
      <c r="S31" s="16"/>
      <c r="T31" s="16"/>
      <c r="U31" s="5">
        <f t="shared" si="2"/>
        <v>0</v>
      </c>
      <c r="V31" s="18"/>
      <c r="W31" s="18"/>
      <c r="X31" s="18"/>
    </row>
    <row r="32" spans="1:33">
      <c r="A32" s="17">
        <v>40554</v>
      </c>
      <c r="B32" s="5" t="s">
        <v>27</v>
      </c>
      <c r="C32" s="5" t="s">
        <v>36</v>
      </c>
      <c r="D32" s="16">
        <v>96</v>
      </c>
      <c r="E32" s="16">
        <v>107</v>
      </c>
      <c r="F32" s="5">
        <f t="shared" si="0"/>
        <v>203</v>
      </c>
      <c r="H32" s="5"/>
      <c r="I32" s="5"/>
      <c r="J32" s="16"/>
      <c r="K32" s="16"/>
      <c r="L32" s="5">
        <f t="shared" si="1"/>
        <v>0</v>
      </c>
      <c r="M32" s="18"/>
      <c r="N32" s="18"/>
      <c r="O32" s="18"/>
      <c r="Q32" s="5"/>
      <c r="R32" s="5"/>
      <c r="S32" s="16"/>
      <c r="T32" s="16"/>
      <c r="U32" s="5">
        <f t="shared" si="2"/>
        <v>0</v>
      </c>
      <c r="V32" s="18"/>
      <c r="W32" s="18"/>
      <c r="X32" s="18"/>
    </row>
    <row r="33" spans="1:24">
      <c r="A33" s="17">
        <v>40555</v>
      </c>
      <c r="B33" s="5" t="s">
        <v>52</v>
      </c>
      <c r="C33" s="5" t="s">
        <v>36</v>
      </c>
      <c r="D33" s="16">
        <v>84</v>
      </c>
      <c r="E33" s="16">
        <v>91</v>
      </c>
      <c r="F33" s="5">
        <f t="shared" si="0"/>
        <v>175</v>
      </c>
      <c r="H33" s="5"/>
      <c r="I33" s="5"/>
      <c r="J33" s="16"/>
      <c r="K33" s="16"/>
      <c r="L33" s="5">
        <f t="shared" si="1"/>
        <v>0</v>
      </c>
      <c r="M33" s="18"/>
      <c r="N33" s="18"/>
      <c r="O33" s="18"/>
      <c r="Q33" s="5"/>
      <c r="R33" s="5"/>
      <c r="S33" s="16"/>
      <c r="T33" s="16"/>
      <c r="U33" s="5">
        <f t="shared" si="2"/>
        <v>0</v>
      </c>
      <c r="V33" s="18"/>
      <c r="W33" s="18"/>
      <c r="X33" s="18"/>
    </row>
    <row r="34" spans="1:24">
      <c r="A34" s="17">
        <v>40557</v>
      </c>
      <c r="B34" s="5" t="s">
        <v>36</v>
      </c>
      <c r="C34" s="5" t="s">
        <v>26</v>
      </c>
      <c r="D34" s="16">
        <v>101</v>
      </c>
      <c r="E34" s="16">
        <v>89</v>
      </c>
      <c r="F34" s="5">
        <f t="shared" si="0"/>
        <v>190</v>
      </c>
      <c r="H34" s="5"/>
      <c r="I34" s="5"/>
      <c r="J34" s="16"/>
      <c r="K34" s="16"/>
      <c r="L34" s="5">
        <f t="shared" si="1"/>
        <v>0</v>
      </c>
      <c r="M34" s="18"/>
      <c r="N34" s="18"/>
      <c r="O34" s="18"/>
      <c r="Q34" s="5"/>
      <c r="R34" s="5"/>
      <c r="S34" s="16"/>
      <c r="T34" s="16"/>
      <c r="U34" s="5">
        <f t="shared" si="2"/>
        <v>0</v>
      </c>
      <c r="V34" s="18"/>
      <c r="W34" s="18"/>
      <c r="X34" s="18"/>
    </row>
    <row r="35" spans="1:24">
      <c r="A35" s="17">
        <v>40559</v>
      </c>
      <c r="B35" s="5" t="s">
        <v>36</v>
      </c>
      <c r="C35" s="5" t="s">
        <v>37</v>
      </c>
      <c r="D35" s="16">
        <v>110</v>
      </c>
      <c r="E35" s="16">
        <v>97</v>
      </c>
      <c r="F35" s="5">
        <f>D35+E35</f>
        <v>207</v>
      </c>
      <c r="H35" s="5"/>
      <c r="I35" s="5"/>
      <c r="J35" s="16"/>
      <c r="K35" s="16"/>
      <c r="L35" s="5">
        <f>J35+K35</f>
        <v>0</v>
      </c>
      <c r="M35" s="18"/>
      <c r="N35" s="18"/>
      <c r="O35" s="18"/>
      <c r="Q35" s="5"/>
      <c r="R35" s="5"/>
      <c r="S35" s="16"/>
      <c r="T35" s="16"/>
      <c r="U35" s="5">
        <f>S35+T35</f>
        <v>0</v>
      </c>
      <c r="V35" s="18"/>
      <c r="W35" s="18"/>
      <c r="X35" s="18"/>
    </row>
    <row r="36" spans="1:24">
      <c r="A36" s="17">
        <v>40562</v>
      </c>
      <c r="B36" s="5" t="s">
        <v>36</v>
      </c>
      <c r="C36" s="5" t="s">
        <v>40</v>
      </c>
      <c r="D36" s="16">
        <v>104</v>
      </c>
      <c r="E36" s="16">
        <v>95</v>
      </c>
      <c r="F36" s="5">
        <f t="shared" ref="F36:F68" si="3">D36+E36</f>
        <v>199</v>
      </c>
      <c r="H36" s="5"/>
      <c r="I36" s="5"/>
      <c r="J36" s="16"/>
      <c r="K36" s="16"/>
      <c r="L36" s="5">
        <f t="shared" ref="L36:L66" si="4">J36+K36</f>
        <v>0</v>
      </c>
      <c r="M36" s="18"/>
      <c r="N36" s="18"/>
      <c r="O36" s="18"/>
      <c r="Q36" s="5"/>
      <c r="R36" s="5"/>
      <c r="S36" s="16"/>
      <c r="T36" s="16"/>
      <c r="U36" s="5">
        <f t="shared" ref="U36:U67" si="5">S36+T36</f>
        <v>0</v>
      </c>
      <c r="V36" s="18"/>
      <c r="W36" s="18"/>
      <c r="X36" s="18"/>
    </row>
    <row r="37" spans="1:24">
      <c r="A37" s="17">
        <v>40564</v>
      </c>
      <c r="B37" s="5" t="s">
        <v>36</v>
      </c>
      <c r="C37" s="5" t="s">
        <v>29</v>
      </c>
      <c r="D37" s="16">
        <v>101</v>
      </c>
      <c r="E37" s="16">
        <v>92</v>
      </c>
      <c r="F37" s="5">
        <f t="shared" si="3"/>
        <v>193</v>
      </c>
      <c r="H37" s="5"/>
      <c r="I37" s="5"/>
      <c r="J37" s="16"/>
      <c r="K37" s="16"/>
      <c r="L37" s="5">
        <f t="shared" si="4"/>
        <v>0</v>
      </c>
      <c r="M37" s="18"/>
      <c r="N37" s="18"/>
      <c r="O37" s="18"/>
      <c r="Q37" s="5"/>
      <c r="R37" s="5"/>
      <c r="S37" s="16"/>
      <c r="T37" s="16"/>
      <c r="U37" s="5">
        <f t="shared" si="5"/>
        <v>0</v>
      </c>
      <c r="V37" s="18"/>
      <c r="W37" s="18"/>
      <c r="X37" s="18"/>
    </row>
    <row r="38" spans="1:24">
      <c r="A38" s="17">
        <v>40565</v>
      </c>
      <c r="B38" s="5" t="s">
        <v>42</v>
      </c>
      <c r="C38" s="5" t="s">
        <v>36</v>
      </c>
      <c r="D38" s="16">
        <v>96</v>
      </c>
      <c r="E38" s="16">
        <v>72</v>
      </c>
      <c r="F38" s="5">
        <f t="shared" si="3"/>
        <v>168</v>
      </c>
      <c r="H38" s="5"/>
      <c r="I38" s="5"/>
      <c r="J38" s="16"/>
      <c r="K38" s="16"/>
      <c r="L38" s="5">
        <f t="shared" si="4"/>
        <v>0</v>
      </c>
      <c r="M38" s="18"/>
      <c r="N38" s="18"/>
      <c r="O38" s="18"/>
      <c r="Q38" s="5"/>
      <c r="R38" s="5"/>
      <c r="S38" s="16"/>
      <c r="T38" s="16"/>
      <c r="U38" s="5">
        <f t="shared" si="5"/>
        <v>0</v>
      </c>
      <c r="V38" s="18"/>
      <c r="W38" s="18"/>
      <c r="X38" s="18"/>
    </row>
    <row r="39" spans="1:24">
      <c r="A39" s="17">
        <v>40567</v>
      </c>
      <c r="B39" s="5" t="s">
        <v>53</v>
      </c>
      <c r="C39" s="5" t="s">
        <v>36</v>
      </c>
      <c r="D39" s="16">
        <v>102</v>
      </c>
      <c r="E39" s="16">
        <v>113</v>
      </c>
      <c r="F39" s="5">
        <f t="shared" si="3"/>
        <v>215</v>
      </c>
      <c r="H39" s="5"/>
      <c r="I39" s="5"/>
      <c r="J39" s="16"/>
      <c r="K39" s="16"/>
      <c r="L39" s="5">
        <f t="shared" si="4"/>
        <v>0</v>
      </c>
      <c r="M39" s="18"/>
      <c r="N39" s="18"/>
      <c r="O39" s="18"/>
      <c r="Q39" s="5"/>
      <c r="R39" s="5"/>
      <c r="S39" s="16"/>
      <c r="T39" s="16"/>
      <c r="U39" s="5">
        <f t="shared" si="5"/>
        <v>0</v>
      </c>
      <c r="V39" s="18"/>
      <c r="W39" s="18"/>
      <c r="X39" s="18"/>
    </row>
    <row r="40" spans="1:24">
      <c r="A40" s="17">
        <v>40569</v>
      </c>
      <c r="B40" s="5" t="s">
        <v>54</v>
      </c>
      <c r="C40" s="5" t="s">
        <v>36</v>
      </c>
      <c r="D40" s="16">
        <v>105</v>
      </c>
      <c r="E40" s="16">
        <v>112</v>
      </c>
      <c r="F40" s="5">
        <f t="shared" si="3"/>
        <v>217</v>
      </c>
      <c r="H40" s="5"/>
      <c r="I40" s="5"/>
      <c r="J40" s="16"/>
      <c r="K40" s="16"/>
      <c r="L40" s="5">
        <f t="shared" si="4"/>
        <v>0</v>
      </c>
      <c r="M40" s="18"/>
      <c r="N40" s="18"/>
      <c r="O40" s="18"/>
      <c r="Q40" s="5"/>
      <c r="R40" s="5"/>
      <c r="S40" s="16"/>
      <c r="T40" s="16"/>
      <c r="U40" s="5">
        <f t="shared" si="5"/>
        <v>0</v>
      </c>
      <c r="V40" s="18"/>
      <c r="W40" s="18"/>
      <c r="X40" s="18"/>
    </row>
    <row r="41" spans="1:24">
      <c r="A41" s="17">
        <v>40572</v>
      </c>
      <c r="B41" s="5" t="s">
        <v>36</v>
      </c>
      <c r="C41" s="5" t="s">
        <v>25</v>
      </c>
      <c r="D41" s="16">
        <v>108</v>
      </c>
      <c r="E41" s="16">
        <v>95</v>
      </c>
      <c r="F41" s="5">
        <f t="shared" si="3"/>
        <v>203</v>
      </c>
      <c r="H41" s="5"/>
      <c r="I41" s="5"/>
      <c r="J41" s="16"/>
      <c r="K41" s="16"/>
      <c r="L41" s="5">
        <f t="shared" si="4"/>
        <v>0</v>
      </c>
      <c r="M41" s="18"/>
      <c r="N41" s="18"/>
      <c r="O41" s="18"/>
      <c r="Q41" s="5"/>
      <c r="R41" s="5"/>
      <c r="S41" s="16"/>
      <c r="T41" s="16"/>
      <c r="U41" s="5">
        <f t="shared" si="5"/>
        <v>0</v>
      </c>
      <c r="V41" s="18"/>
      <c r="W41" s="18"/>
      <c r="X41" s="18"/>
    </row>
    <row r="42" spans="1:24">
      <c r="A42" s="17">
        <v>40575</v>
      </c>
      <c r="B42" s="5" t="s">
        <v>24</v>
      </c>
      <c r="C42" s="5" t="s">
        <v>36</v>
      </c>
      <c r="D42" s="16">
        <v>99</v>
      </c>
      <c r="E42" s="16">
        <v>86</v>
      </c>
      <c r="F42" s="5">
        <f t="shared" si="3"/>
        <v>185</v>
      </c>
      <c r="H42" s="5"/>
      <c r="I42" s="5"/>
      <c r="J42" s="16"/>
      <c r="K42" s="16"/>
      <c r="L42" s="5">
        <f t="shared" si="4"/>
        <v>0</v>
      </c>
      <c r="M42" s="18"/>
      <c r="N42" s="18"/>
      <c r="O42" s="18"/>
      <c r="Q42" s="5"/>
      <c r="R42" s="5"/>
      <c r="S42" s="16"/>
      <c r="T42" s="16"/>
      <c r="U42" s="5">
        <f t="shared" si="5"/>
        <v>0</v>
      </c>
      <c r="V42" s="18"/>
      <c r="W42" s="18"/>
      <c r="X42" s="18"/>
    </row>
    <row r="43" spans="1:24">
      <c r="A43" s="17">
        <v>40577</v>
      </c>
      <c r="B43" s="5" t="s">
        <v>43</v>
      </c>
      <c r="C43" s="5" t="s">
        <v>36</v>
      </c>
      <c r="D43" s="16">
        <v>88</v>
      </c>
      <c r="E43" s="16">
        <v>89</v>
      </c>
      <c r="F43" s="5">
        <f t="shared" si="3"/>
        <v>177</v>
      </c>
      <c r="H43" s="5"/>
      <c r="I43" s="5"/>
      <c r="J43" s="16"/>
      <c r="K43" s="16"/>
      <c r="L43" s="5">
        <f t="shared" si="4"/>
        <v>0</v>
      </c>
      <c r="M43" s="18"/>
      <c r="N43" s="18"/>
      <c r="O43" s="18"/>
      <c r="Q43" s="5" t="s">
        <v>29</v>
      </c>
      <c r="R43" s="5" t="s">
        <v>36</v>
      </c>
      <c r="S43" s="16">
        <v>128</v>
      </c>
      <c r="T43" s="16">
        <v>115</v>
      </c>
      <c r="U43" s="5">
        <f t="shared" si="5"/>
        <v>243</v>
      </c>
      <c r="V43" s="19">
        <f>AVERAGE($S43:S$43)</f>
        <v>128</v>
      </c>
      <c r="W43" s="19">
        <f>AVERAGE($T43:T$43)</f>
        <v>115</v>
      </c>
      <c r="X43" s="18"/>
    </row>
    <row r="44" spans="1:24">
      <c r="A44" s="17">
        <v>40578</v>
      </c>
      <c r="B44" s="5" t="s">
        <v>32</v>
      </c>
      <c r="C44" s="5" t="s">
        <v>36</v>
      </c>
      <c r="D44" s="16">
        <v>100</v>
      </c>
      <c r="E44" s="16">
        <v>113</v>
      </c>
      <c r="F44" s="5">
        <f t="shared" si="3"/>
        <v>213</v>
      </c>
      <c r="H44" s="5"/>
      <c r="I44" s="5"/>
      <c r="J44" s="16"/>
      <c r="K44" s="16"/>
      <c r="L44" s="5">
        <f t="shared" si="4"/>
        <v>0</v>
      </c>
      <c r="M44" s="19"/>
      <c r="N44" s="19"/>
      <c r="O44" s="19"/>
      <c r="Q44" s="5" t="s">
        <v>35</v>
      </c>
      <c r="R44" s="5" t="s">
        <v>36</v>
      </c>
      <c r="S44" s="16">
        <v>105</v>
      </c>
      <c r="T44" s="16">
        <v>103</v>
      </c>
      <c r="U44" s="5">
        <f t="shared" si="5"/>
        <v>208</v>
      </c>
      <c r="V44" s="19">
        <f>AVERAGE($S$43:S44)</f>
        <v>116.5</v>
      </c>
      <c r="W44" s="19">
        <f>AVERAGE($T$43:T44)</f>
        <v>109</v>
      </c>
      <c r="X44" s="19"/>
    </row>
    <row r="45" spans="1:24">
      <c r="A45" s="17">
        <v>40582</v>
      </c>
      <c r="B45" s="5" t="s">
        <v>41</v>
      </c>
      <c r="C45" s="5" t="s">
        <v>36</v>
      </c>
      <c r="D45" s="16">
        <v>89</v>
      </c>
      <c r="E45" s="16">
        <v>100</v>
      </c>
      <c r="F45" s="5">
        <f t="shared" si="3"/>
        <v>189</v>
      </c>
      <c r="H45" s="5"/>
      <c r="I45" s="5"/>
      <c r="J45" s="16"/>
      <c r="K45" s="16"/>
      <c r="L45" s="5">
        <f t="shared" si="4"/>
        <v>0</v>
      </c>
      <c r="M45" s="19"/>
      <c r="N45" s="19"/>
      <c r="O45" s="19"/>
      <c r="Q45" s="5" t="s">
        <v>34</v>
      </c>
      <c r="R45" s="5" t="s">
        <v>36</v>
      </c>
      <c r="S45" s="16">
        <v>87</v>
      </c>
      <c r="T45" s="16">
        <v>90</v>
      </c>
      <c r="U45" s="5">
        <f t="shared" si="5"/>
        <v>177</v>
      </c>
      <c r="V45" s="19">
        <f>AVERAGE($S$43:S45)</f>
        <v>106.66666666666667</v>
      </c>
      <c r="W45" s="19">
        <f>AVERAGE($T$43:T45)</f>
        <v>102.66666666666667</v>
      </c>
      <c r="X45" s="19"/>
    </row>
    <row r="46" spans="1:24">
      <c r="A46" s="17">
        <v>40583</v>
      </c>
      <c r="B46" s="5" t="s">
        <v>40</v>
      </c>
      <c r="C46" s="5" t="s">
        <v>36</v>
      </c>
      <c r="D46" s="16">
        <v>100</v>
      </c>
      <c r="E46" s="16">
        <v>111</v>
      </c>
      <c r="F46" s="5">
        <f t="shared" si="3"/>
        <v>211</v>
      </c>
      <c r="H46" s="5"/>
      <c r="I46" s="5"/>
      <c r="J46" s="16"/>
      <c r="K46" s="16"/>
      <c r="L46" s="5">
        <f t="shared" si="4"/>
        <v>0</v>
      </c>
      <c r="M46" s="19"/>
      <c r="N46" s="19"/>
      <c r="O46" s="19"/>
      <c r="Q46" s="5" t="s">
        <v>27</v>
      </c>
      <c r="R46" s="5" t="s">
        <v>36</v>
      </c>
      <c r="S46" s="16">
        <v>96</v>
      </c>
      <c r="T46" s="16">
        <v>107</v>
      </c>
      <c r="U46" s="5">
        <f t="shared" si="5"/>
        <v>203</v>
      </c>
      <c r="V46" s="19">
        <f>AVERAGE($S$43:S46)</f>
        <v>104</v>
      </c>
      <c r="W46" s="19">
        <f>AVERAGE($T$43:T46)</f>
        <v>103.75</v>
      </c>
      <c r="X46" s="19"/>
    </row>
    <row r="47" spans="1:24">
      <c r="A47" s="17">
        <v>40585</v>
      </c>
      <c r="B47" s="5" t="s">
        <v>47</v>
      </c>
      <c r="C47" s="5" t="s">
        <v>36</v>
      </c>
      <c r="D47" s="16">
        <v>77</v>
      </c>
      <c r="E47" s="16">
        <v>71</v>
      </c>
      <c r="F47" s="5">
        <f t="shared" si="3"/>
        <v>148</v>
      </c>
      <c r="H47" s="5"/>
      <c r="I47" s="5"/>
      <c r="J47" s="16"/>
      <c r="K47" s="16"/>
      <c r="L47" s="5">
        <f t="shared" si="4"/>
        <v>0</v>
      </c>
      <c r="M47" s="19"/>
      <c r="N47" s="19"/>
      <c r="O47" s="19"/>
      <c r="Q47" s="5" t="s">
        <v>52</v>
      </c>
      <c r="R47" s="5" t="s">
        <v>36</v>
      </c>
      <c r="S47" s="16">
        <v>84</v>
      </c>
      <c r="T47" s="16">
        <v>91</v>
      </c>
      <c r="U47" s="5">
        <f t="shared" si="5"/>
        <v>175</v>
      </c>
      <c r="V47" s="19">
        <f>AVERAGE($S$43:S47)</f>
        <v>100</v>
      </c>
      <c r="W47" s="19">
        <f>AVERAGE($T$43:T47)</f>
        <v>101.2</v>
      </c>
      <c r="X47" s="19"/>
    </row>
    <row r="48" spans="1:24">
      <c r="A48" s="17">
        <v>40586</v>
      </c>
      <c r="B48" s="5" t="s">
        <v>48</v>
      </c>
      <c r="C48" s="5" t="s">
        <v>36</v>
      </c>
      <c r="D48" s="16">
        <v>94</v>
      </c>
      <c r="E48" s="16">
        <v>118</v>
      </c>
      <c r="F48" s="5">
        <f t="shared" si="3"/>
        <v>212</v>
      </c>
      <c r="H48" s="5"/>
      <c r="I48" s="5"/>
      <c r="J48" s="16"/>
      <c r="K48" s="16"/>
      <c r="L48" s="5">
        <f t="shared" si="4"/>
        <v>0</v>
      </c>
      <c r="M48" s="19"/>
      <c r="N48" s="19"/>
      <c r="O48" s="19"/>
      <c r="Q48" s="5" t="s">
        <v>42</v>
      </c>
      <c r="R48" s="5" t="s">
        <v>36</v>
      </c>
      <c r="S48" s="16">
        <v>96</v>
      </c>
      <c r="T48" s="16">
        <v>72</v>
      </c>
      <c r="U48" s="5">
        <f t="shared" si="5"/>
        <v>168</v>
      </c>
      <c r="V48" s="19">
        <f>AVERAGE($S$43:S48)</f>
        <v>99.333333333333329</v>
      </c>
      <c r="W48" s="19">
        <f>AVERAGE($T$43:T48)</f>
        <v>96.333333333333329</v>
      </c>
      <c r="X48" s="19"/>
    </row>
    <row r="49" spans="1:24">
      <c r="A49" s="17">
        <v>40588</v>
      </c>
      <c r="B49" s="5" t="s">
        <v>31</v>
      </c>
      <c r="C49" s="5" t="s">
        <v>36</v>
      </c>
      <c r="D49" s="16">
        <v>85</v>
      </c>
      <c r="E49" s="16">
        <v>102</v>
      </c>
      <c r="F49" s="5">
        <f t="shared" si="3"/>
        <v>187</v>
      </c>
      <c r="H49" s="5"/>
      <c r="I49" s="5"/>
      <c r="J49" s="16"/>
      <c r="K49" s="16"/>
      <c r="L49" s="5">
        <f t="shared" si="4"/>
        <v>0</v>
      </c>
      <c r="M49" s="19"/>
      <c r="N49" s="19"/>
      <c r="O49" s="19"/>
      <c r="Q49" s="5" t="s">
        <v>53</v>
      </c>
      <c r="R49" s="5" t="s">
        <v>36</v>
      </c>
      <c r="S49" s="16">
        <v>102</v>
      </c>
      <c r="T49" s="16">
        <v>113</v>
      </c>
      <c r="U49" s="5">
        <f t="shared" si="5"/>
        <v>215</v>
      </c>
      <c r="V49" s="19">
        <f>AVERAGE($S$43:S49)</f>
        <v>99.714285714285708</v>
      </c>
      <c r="W49" s="19">
        <f>AVERAGE($T$43:T49)</f>
        <v>98.714285714285708</v>
      </c>
      <c r="X49" s="19"/>
    </row>
    <row r="50" spans="1:24">
      <c r="A50" s="17">
        <v>40591</v>
      </c>
      <c r="B50" s="5" t="s">
        <v>39</v>
      </c>
      <c r="C50" s="5" t="s">
        <v>36</v>
      </c>
      <c r="D50" s="16">
        <v>109</v>
      </c>
      <c r="E50" s="16">
        <v>99</v>
      </c>
      <c r="F50" s="5">
        <f t="shared" si="3"/>
        <v>208</v>
      </c>
      <c r="H50" s="5" t="s">
        <v>36</v>
      </c>
      <c r="I50" s="5" t="s">
        <v>49</v>
      </c>
      <c r="J50" s="16">
        <v>101</v>
      </c>
      <c r="K50" s="16">
        <v>74</v>
      </c>
      <c r="L50" s="5">
        <f t="shared" si="4"/>
        <v>175</v>
      </c>
      <c r="M50" s="19">
        <f>AVERAGE($J$50:J50)</f>
        <v>101</v>
      </c>
      <c r="N50" s="19">
        <f>AVERAGE($K$50:K50)</f>
        <v>74</v>
      </c>
      <c r="O50" s="19"/>
      <c r="Q50" s="5" t="s">
        <v>54</v>
      </c>
      <c r="R50" s="5" t="s">
        <v>36</v>
      </c>
      <c r="S50" s="16">
        <v>105</v>
      </c>
      <c r="T50" s="16">
        <v>112</v>
      </c>
      <c r="U50" s="5">
        <f t="shared" si="5"/>
        <v>217</v>
      </c>
      <c r="V50" s="19">
        <f>AVERAGE($S$43:S50)</f>
        <v>100.375</v>
      </c>
      <c r="W50" s="19">
        <f>AVERAGE($T$43:T50)</f>
        <v>100.375</v>
      </c>
      <c r="X50" s="19"/>
    </row>
    <row r="51" spans="1:24">
      <c r="A51" s="17">
        <v>40597</v>
      </c>
      <c r="B51" s="5" t="s">
        <v>36</v>
      </c>
      <c r="C51" s="5" t="s">
        <v>49</v>
      </c>
      <c r="D51" s="16">
        <v>109</v>
      </c>
      <c r="E51" s="16">
        <v>105</v>
      </c>
      <c r="F51" s="5">
        <f t="shared" si="3"/>
        <v>214</v>
      </c>
      <c r="H51" s="5" t="s">
        <v>36</v>
      </c>
      <c r="I51" s="5" t="s">
        <v>27</v>
      </c>
      <c r="J51" s="16">
        <v>94</v>
      </c>
      <c r="K51" s="16">
        <v>91</v>
      </c>
      <c r="L51" s="5">
        <f t="shared" si="4"/>
        <v>185</v>
      </c>
      <c r="M51" s="19">
        <f>AVERAGE($J$50:J51)</f>
        <v>97.5</v>
      </c>
      <c r="N51" s="19">
        <f>AVERAGE($K$50:K51)</f>
        <v>82.5</v>
      </c>
      <c r="O51" s="19"/>
      <c r="Q51" s="5" t="s">
        <v>24</v>
      </c>
      <c r="R51" s="5" t="s">
        <v>36</v>
      </c>
      <c r="S51" s="16">
        <v>99</v>
      </c>
      <c r="T51" s="16">
        <v>86</v>
      </c>
      <c r="U51" s="5">
        <f t="shared" si="5"/>
        <v>185</v>
      </c>
      <c r="V51" s="19">
        <f>AVERAGE($S$43:S51)</f>
        <v>100.22222222222223</v>
      </c>
      <c r="W51" s="19">
        <f>AVERAGE($T$43:T51)</f>
        <v>98.777777777777771</v>
      </c>
      <c r="X51" s="19"/>
    </row>
    <row r="52" spans="1:24">
      <c r="A52" s="17">
        <v>40599</v>
      </c>
      <c r="B52" s="5" t="s">
        <v>36</v>
      </c>
      <c r="C52" s="5" t="s">
        <v>31</v>
      </c>
      <c r="D52" s="16">
        <v>106</v>
      </c>
      <c r="E52" s="16">
        <v>96</v>
      </c>
      <c r="F52" s="5">
        <f t="shared" si="3"/>
        <v>202</v>
      </c>
      <c r="H52" s="5" t="s">
        <v>36</v>
      </c>
      <c r="I52" s="5" t="s">
        <v>26</v>
      </c>
      <c r="J52" s="16">
        <v>101</v>
      </c>
      <c r="K52" s="16">
        <v>89</v>
      </c>
      <c r="L52" s="5">
        <f t="shared" si="4"/>
        <v>190</v>
      </c>
      <c r="M52" s="19">
        <f>AVERAGE($J$50:J52)</f>
        <v>98.666666666666671</v>
      </c>
      <c r="N52" s="19">
        <f>AVERAGE($K$50:K52)</f>
        <v>84.666666666666671</v>
      </c>
      <c r="O52" s="19"/>
      <c r="Q52" s="5" t="s">
        <v>43</v>
      </c>
      <c r="R52" s="5" t="s">
        <v>36</v>
      </c>
      <c r="S52" s="16">
        <v>88</v>
      </c>
      <c r="T52" s="16">
        <v>89</v>
      </c>
      <c r="U52" s="5">
        <f t="shared" si="5"/>
        <v>177</v>
      </c>
      <c r="V52" s="19">
        <f>AVERAGE($S$43:S52)</f>
        <v>99</v>
      </c>
      <c r="W52" s="19">
        <f>AVERAGE($T$43:T52)</f>
        <v>97.8</v>
      </c>
      <c r="X52" s="19"/>
    </row>
    <row r="53" spans="1:24">
      <c r="A53" s="17">
        <v>40601</v>
      </c>
      <c r="B53" s="5" t="s">
        <v>36</v>
      </c>
      <c r="C53" s="5" t="s">
        <v>55</v>
      </c>
      <c r="D53" s="16">
        <v>95</v>
      </c>
      <c r="E53" s="16">
        <v>88</v>
      </c>
      <c r="F53" s="5">
        <f t="shared" si="3"/>
        <v>183</v>
      </c>
      <c r="H53" s="5" t="s">
        <v>36</v>
      </c>
      <c r="I53" s="5" t="s">
        <v>37</v>
      </c>
      <c r="J53" s="16">
        <v>110</v>
      </c>
      <c r="K53" s="16">
        <v>97</v>
      </c>
      <c r="L53" s="5">
        <f t="shared" si="4"/>
        <v>207</v>
      </c>
      <c r="M53" s="19">
        <f>AVERAGE($J$50:J53)</f>
        <v>101.5</v>
      </c>
      <c r="N53" s="19">
        <f>AVERAGE($K$50:K53)</f>
        <v>87.75</v>
      </c>
      <c r="O53" s="19"/>
      <c r="Q53" s="5" t="s">
        <v>32</v>
      </c>
      <c r="R53" s="5" t="s">
        <v>36</v>
      </c>
      <c r="S53" s="16">
        <v>100</v>
      </c>
      <c r="T53" s="16">
        <v>113</v>
      </c>
      <c r="U53" s="5">
        <f t="shared" si="5"/>
        <v>213</v>
      </c>
      <c r="V53" s="19">
        <f>AVERAGE($S$43:S53)</f>
        <v>99.090909090909093</v>
      </c>
      <c r="W53" s="19">
        <f>AVERAGE($T$43:T53)</f>
        <v>99.181818181818187</v>
      </c>
      <c r="X53" s="19"/>
    </row>
    <row r="54" spans="1:24">
      <c r="A54" s="17">
        <v>40603</v>
      </c>
      <c r="B54" s="5" t="s">
        <v>55</v>
      </c>
      <c r="C54" s="5" t="s">
        <v>36</v>
      </c>
      <c r="D54" s="16">
        <v>109</v>
      </c>
      <c r="E54" s="16">
        <v>93</v>
      </c>
      <c r="F54" s="5">
        <f t="shared" si="3"/>
        <v>202</v>
      </c>
      <c r="H54" s="5" t="s">
        <v>36</v>
      </c>
      <c r="I54" s="5" t="s">
        <v>40</v>
      </c>
      <c r="J54" s="16">
        <v>104</v>
      </c>
      <c r="K54" s="16">
        <v>95</v>
      </c>
      <c r="L54" s="5">
        <f t="shared" si="4"/>
        <v>199</v>
      </c>
      <c r="M54" s="19">
        <f>AVERAGE($J$50:J54)</f>
        <v>102</v>
      </c>
      <c r="N54" s="19">
        <f>AVERAGE($K$50:K54)</f>
        <v>89.2</v>
      </c>
      <c r="O54" s="19"/>
      <c r="Q54" s="5" t="s">
        <v>41</v>
      </c>
      <c r="R54" s="5" t="s">
        <v>36</v>
      </c>
      <c r="S54" s="16">
        <v>89</v>
      </c>
      <c r="T54" s="16">
        <v>100</v>
      </c>
      <c r="U54" s="5">
        <f t="shared" si="5"/>
        <v>189</v>
      </c>
      <c r="V54" s="19">
        <f>AVERAGE($S$43:S54)</f>
        <v>98.25</v>
      </c>
      <c r="W54" s="19">
        <f>AVERAGE($T$43:T54)</f>
        <v>99.25</v>
      </c>
      <c r="X54" s="19"/>
    </row>
    <row r="55" spans="1:24">
      <c r="A55" s="17">
        <v>40604</v>
      </c>
      <c r="B55" s="5" t="s">
        <v>38</v>
      </c>
      <c r="C55" s="5" t="s">
        <v>36</v>
      </c>
      <c r="D55" s="16">
        <v>99</v>
      </c>
      <c r="E55" s="16">
        <v>109</v>
      </c>
      <c r="F55" s="5">
        <f t="shared" si="3"/>
        <v>208</v>
      </c>
      <c r="H55" s="5" t="s">
        <v>36</v>
      </c>
      <c r="I55" s="5" t="s">
        <v>29</v>
      </c>
      <c r="J55" s="16">
        <v>101</v>
      </c>
      <c r="K55" s="16">
        <v>92</v>
      </c>
      <c r="L55" s="5">
        <f t="shared" si="4"/>
        <v>193</v>
      </c>
      <c r="M55" s="19">
        <f>AVERAGE($J$50:J55)</f>
        <v>101.83333333333333</v>
      </c>
      <c r="N55" s="19">
        <f>AVERAGE($K$50:K55)</f>
        <v>89.666666666666671</v>
      </c>
      <c r="O55" s="19"/>
      <c r="Q55" s="5" t="s">
        <v>40</v>
      </c>
      <c r="R55" s="5" t="s">
        <v>36</v>
      </c>
      <c r="S55" s="16">
        <v>100</v>
      </c>
      <c r="T55" s="16">
        <v>111</v>
      </c>
      <c r="U55" s="5">
        <f t="shared" si="5"/>
        <v>211</v>
      </c>
      <c r="V55" s="19">
        <f>AVERAGE($S$43:S55)</f>
        <v>98.384615384615387</v>
      </c>
      <c r="W55" s="19">
        <f>AVERAGE($T$43:T55)</f>
        <v>100.15384615384616</v>
      </c>
      <c r="X55" s="19"/>
    </row>
    <row r="56" spans="1:24">
      <c r="A56" s="17">
        <v>40606</v>
      </c>
      <c r="B56" s="5" t="s">
        <v>36</v>
      </c>
      <c r="C56" s="5" t="s">
        <v>28</v>
      </c>
      <c r="D56" s="16">
        <v>125</v>
      </c>
      <c r="E56" s="16">
        <v>95</v>
      </c>
      <c r="F56" s="5">
        <f t="shared" si="3"/>
        <v>220</v>
      </c>
      <c r="H56" s="5" t="s">
        <v>36</v>
      </c>
      <c r="I56" s="5" t="s">
        <v>25</v>
      </c>
      <c r="J56" s="16">
        <v>108</v>
      </c>
      <c r="K56" s="16">
        <v>95</v>
      </c>
      <c r="L56" s="5">
        <f t="shared" si="4"/>
        <v>203</v>
      </c>
      <c r="M56" s="19">
        <f>AVERAGE($J$50:J56)</f>
        <v>102.71428571428571</v>
      </c>
      <c r="N56" s="19">
        <f>AVERAGE($K$50:K56)</f>
        <v>90.428571428571431</v>
      </c>
      <c r="O56" s="19"/>
      <c r="Q56" s="5" t="s">
        <v>47</v>
      </c>
      <c r="R56" s="5" t="s">
        <v>36</v>
      </c>
      <c r="S56" s="16">
        <v>77</v>
      </c>
      <c r="T56" s="16">
        <v>71</v>
      </c>
      <c r="U56" s="5">
        <f t="shared" si="5"/>
        <v>148</v>
      </c>
      <c r="V56" s="19">
        <f>AVERAGE($S$43:S56)</f>
        <v>96.857142857142861</v>
      </c>
      <c r="W56" s="19">
        <f>AVERAGE($T$43:T56)</f>
        <v>98.071428571428569</v>
      </c>
      <c r="X56" s="19"/>
    </row>
    <row r="57" spans="1:24">
      <c r="A57" s="17">
        <v>40608</v>
      </c>
      <c r="B57" s="5" t="s">
        <v>36</v>
      </c>
      <c r="C57" s="5" t="s">
        <v>43</v>
      </c>
      <c r="D57" s="16">
        <v>83</v>
      </c>
      <c r="E57" s="16">
        <v>99</v>
      </c>
      <c r="F57" s="5">
        <f t="shared" si="3"/>
        <v>182</v>
      </c>
      <c r="H57" s="5" t="s">
        <v>36</v>
      </c>
      <c r="I57" s="5" t="s">
        <v>49</v>
      </c>
      <c r="J57" s="16">
        <v>109</v>
      </c>
      <c r="K57" s="16">
        <v>105</v>
      </c>
      <c r="L57" s="5">
        <f t="shared" si="4"/>
        <v>214</v>
      </c>
      <c r="M57" s="19">
        <f>AVERAGE($J$50:J57)</f>
        <v>103.5</v>
      </c>
      <c r="N57" s="19">
        <f>AVERAGE($K$50:K57)</f>
        <v>92.25</v>
      </c>
      <c r="O57" s="19"/>
      <c r="Q57" s="5" t="s">
        <v>48</v>
      </c>
      <c r="R57" s="5" t="s">
        <v>36</v>
      </c>
      <c r="S57" s="16">
        <v>94</v>
      </c>
      <c r="T57" s="16">
        <v>118</v>
      </c>
      <c r="U57" s="5">
        <f t="shared" si="5"/>
        <v>212</v>
      </c>
      <c r="V57" s="19">
        <f>AVERAGE($S$43:S57)</f>
        <v>96.666666666666671</v>
      </c>
      <c r="W57" s="19">
        <f>AVERAGE($T$43:T57)</f>
        <v>99.4</v>
      </c>
      <c r="X57" s="19"/>
    </row>
    <row r="58" spans="1:24">
      <c r="A58" s="17">
        <v>40611</v>
      </c>
      <c r="B58" s="5" t="s">
        <v>36</v>
      </c>
      <c r="C58" s="5" t="s">
        <v>41</v>
      </c>
      <c r="D58" s="16">
        <v>111</v>
      </c>
      <c r="E58" s="16">
        <v>104</v>
      </c>
      <c r="F58" s="5">
        <f t="shared" si="3"/>
        <v>215</v>
      </c>
      <c r="H58" s="5" t="s">
        <v>36</v>
      </c>
      <c r="I58" s="5" t="s">
        <v>31</v>
      </c>
      <c r="J58" s="16">
        <v>106</v>
      </c>
      <c r="K58" s="16">
        <v>96</v>
      </c>
      <c r="L58" s="5">
        <f t="shared" si="4"/>
        <v>202</v>
      </c>
      <c r="M58" s="19">
        <f>AVERAGE($J$50:J58)</f>
        <v>103.77777777777777</v>
      </c>
      <c r="N58" s="19">
        <f>AVERAGE($K$50:K58)</f>
        <v>92.666666666666671</v>
      </c>
      <c r="O58" s="19"/>
      <c r="Q58" s="5" t="s">
        <v>31</v>
      </c>
      <c r="R58" s="5" t="s">
        <v>36</v>
      </c>
      <c r="S58" s="16">
        <v>85</v>
      </c>
      <c r="T58" s="16">
        <v>102</v>
      </c>
      <c r="U58" s="5">
        <f t="shared" si="5"/>
        <v>187</v>
      </c>
      <c r="V58" s="19">
        <f>AVERAGE($S$43:S58)</f>
        <v>95.9375</v>
      </c>
      <c r="W58" s="19">
        <f>AVERAGE($T$43:T58)</f>
        <v>99.5625</v>
      </c>
      <c r="X58" s="19"/>
    </row>
    <row r="59" spans="1:24">
      <c r="A59" s="17">
        <v>40613</v>
      </c>
      <c r="B59" s="5" t="s">
        <v>36</v>
      </c>
      <c r="C59" s="5" t="s">
        <v>32</v>
      </c>
      <c r="D59" s="16">
        <v>108</v>
      </c>
      <c r="E59" s="16">
        <v>103</v>
      </c>
      <c r="F59" s="5">
        <f t="shared" si="3"/>
        <v>211</v>
      </c>
      <c r="H59" s="5" t="s">
        <v>36</v>
      </c>
      <c r="I59" s="5" t="s">
        <v>55</v>
      </c>
      <c r="J59" s="16">
        <v>95</v>
      </c>
      <c r="K59" s="16">
        <v>88</v>
      </c>
      <c r="L59" s="5">
        <f t="shared" si="4"/>
        <v>183</v>
      </c>
      <c r="M59" s="19">
        <f>AVERAGE($J$50:J59)</f>
        <v>102.9</v>
      </c>
      <c r="N59" s="19">
        <f>AVERAGE($K$50:K59)</f>
        <v>92.2</v>
      </c>
      <c r="O59" s="19"/>
      <c r="Q59" s="5" t="s">
        <v>39</v>
      </c>
      <c r="R59" s="5" t="s">
        <v>36</v>
      </c>
      <c r="S59" s="16">
        <v>109</v>
      </c>
      <c r="T59" s="16">
        <v>99</v>
      </c>
      <c r="U59" s="5">
        <f t="shared" si="5"/>
        <v>208</v>
      </c>
      <c r="V59" s="19">
        <f>AVERAGE($S$43:S59)</f>
        <v>96.705882352941174</v>
      </c>
      <c r="W59" s="19">
        <f>AVERAGE($T$43:T59)</f>
        <v>99.529411764705884</v>
      </c>
      <c r="X59" s="19"/>
    </row>
    <row r="60" spans="1:24">
      <c r="A60" s="17">
        <v>40614</v>
      </c>
      <c r="B60" s="5" t="s">
        <v>25</v>
      </c>
      <c r="C60" s="5" t="s">
        <v>36</v>
      </c>
      <c r="D60" s="16">
        <v>107</v>
      </c>
      <c r="E60" s="16">
        <v>115</v>
      </c>
      <c r="F60" s="5">
        <f t="shared" si="3"/>
        <v>222</v>
      </c>
      <c r="H60" s="5" t="s">
        <v>36</v>
      </c>
      <c r="I60" s="5" t="s">
        <v>28</v>
      </c>
      <c r="J60" s="16">
        <v>125</v>
      </c>
      <c r="K60" s="16">
        <v>95</v>
      </c>
      <c r="L60" s="5">
        <f t="shared" si="4"/>
        <v>220</v>
      </c>
      <c r="M60" s="19">
        <f>AVERAGE($J$50:J60)</f>
        <v>104.90909090909091</v>
      </c>
      <c r="N60" s="19">
        <f>AVERAGE($K$50:K60)</f>
        <v>92.454545454545453</v>
      </c>
      <c r="O60" s="19"/>
      <c r="Q60" s="5" t="s">
        <v>55</v>
      </c>
      <c r="R60" s="5" t="s">
        <v>36</v>
      </c>
      <c r="S60" s="16">
        <v>109</v>
      </c>
      <c r="T60" s="16">
        <v>93</v>
      </c>
      <c r="U60" s="5">
        <f t="shared" si="5"/>
        <v>202</v>
      </c>
      <c r="V60" s="19">
        <f>AVERAGE($S$43:S60)</f>
        <v>97.388888888888886</v>
      </c>
      <c r="W60" s="19">
        <f>AVERAGE($T$43:T60)</f>
        <v>99.166666666666671</v>
      </c>
      <c r="X60" s="19"/>
    </row>
    <row r="61" spans="1:24">
      <c r="A61" s="17">
        <v>40616</v>
      </c>
      <c r="B61" s="5" t="s">
        <v>28</v>
      </c>
      <c r="C61" s="5" t="s">
        <v>36</v>
      </c>
      <c r="D61" s="16">
        <v>110</v>
      </c>
      <c r="E61" s="16">
        <v>80</v>
      </c>
      <c r="F61" s="5">
        <f t="shared" si="3"/>
        <v>190</v>
      </c>
      <c r="H61" s="5" t="s">
        <v>36</v>
      </c>
      <c r="I61" s="5" t="s">
        <v>43</v>
      </c>
      <c r="J61" s="16">
        <v>83</v>
      </c>
      <c r="K61" s="16">
        <v>99</v>
      </c>
      <c r="L61" s="5">
        <f t="shared" si="4"/>
        <v>182</v>
      </c>
      <c r="M61" s="19">
        <f>AVERAGE($J$50:J61)</f>
        <v>103.08333333333333</v>
      </c>
      <c r="N61" s="19">
        <f>AVERAGE($K$50:K61)</f>
        <v>93</v>
      </c>
      <c r="O61" s="19"/>
      <c r="Q61" s="5" t="s">
        <v>38</v>
      </c>
      <c r="R61" s="5" t="s">
        <v>36</v>
      </c>
      <c r="S61" s="16">
        <v>99</v>
      </c>
      <c r="T61" s="16">
        <v>109</v>
      </c>
      <c r="U61" s="5">
        <f t="shared" si="5"/>
        <v>208</v>
      </c>
      <c r="V61" s="19">
        <f>AVERAGE($S$43:S61)</f>
        <v>97.473684210526315</v>
      </c>
      <c r="W61" s="19">
        <f>AVERAGE($T$43:T61)</f>
        <v>99.684210526315795</v>
      </c>
      <c r="X61" s="19"/>
    </row>
    <row r="62" spans="1:24">
      <c r="A62" s="17">
        <v>40620</v>
      </c>
      <c r="B62" s="5" t="s">
        <v>26</v>
      </c>
      <c r="C62" s="5" t="s">
        <v>36</v>
      </c>
      <c r="D62" s="16">
        <v>91</v>
      </c>
      <c r="E62" s="16">
        <v>97</v>
      </c>
      <c r="F62" s="5">
        <f t="shared" si="3"/>
        <v>188</v>
      </c>
      <c r="H62" s="5" t="s">
        <v>36</v>
      </c>
      <c r="I62" s="5" t="s">
        <v>41</v>
      </c>
      <c r="J62" s="16">
        <v>111</v>
      </c>
      <c r="K62" s="16">
        <v>104</v>
      </c>
      <c r="L62" s="5">
        <f t="shared" si="4"/>
        <v>215</v>
      </c>
      <c r="M62" s="19">
        <f>AVERAGE($J$50:J62)</f>
        <v>103.69230769230769</v>
      </c>
      <c r="N62" s="19">
        <f>AVERAGE($K$50:K62)</f>
        <v>93.84615384615384</v>
      </c>
      <c r="O62" s="19"/>
      <c r="Q62" s="5" t="s">
        <v>25</v>
      </c>
      <c r="R62" s="5" t="s">
        <v>36</v>
      </c>
      <c r="S62" s="16">
        <v>107</v>
      </c>
      <c r="T62" s="16">
        <v>115</v>
      </c>
      <c r="U62" s="5">
        <f t="shared" si="5"/>
        <v>222</v>
      </c>
      <c r="V62" s="19">
        <f>AVERAGE($S$43:S62)</f>
        <v>97.95</v>
      </c>
      <c r="W62" s="19">
        <f>AVERAGE($T$43:T62)</f>
        <v>100.45</v>
      </c>
      <c r="X62" s="19"/>
    </row>
    <row r="63" spans="1:24">
      <c r="A63" s="17">
        <v>40621</v>
      </c>
      <c r="B63" s="5" t="s">
        <v>36</v>
      </c>
      <c r="C63" s="5" t="s">
        <v>45</v>
      </c>
      <c r="D63" s="16">
        <v>109</v>
      </c>
      <c r="E63" s="16">
        <v>98</v>
      </c>
      <c r="F63" s="5">
        <f t="shared" si="3"/>
        <v>207</v>
      </c>
      <c r="H63" s="5" t="s">
        <v>36</v>
      </c>
      <c r="I63" s="5" t="s">
        <v>32</v>
      </c>
      <c r="J63" s="16">
        <v>108</v>
      </c>
      <c r="K63" s="16">
        <v>103</v>
      </c>
      <c r="L63" s="5">
        <f t="shared" si="4"/>
        <v>211</v>
      </c>
      <c r="M63" s="19">
        <f>AVERAGE($J$50:J63)</f>
        <v>104</v>
      </c>
      <c r="N63" s="19">
        <f>AVERAGE($K$50:K63)</f>
        <v>94.5</v>
      </c>
      <c r="O63" s="19"/>
      <c r="Q63" s="5" t="s">
        <v>28</v>
      </c>
      <c r="R63" s="5" t="s">
        <v>36</v>
      </c>
      <c r="S63" s="16">
        <v>110</v>
      </c>
      <c r="T63" s="16">
        <v>80</v>
      </c>
      <c r="U63" s="5">
        <f t="shared" si="5"/>
        <v>190</v>
      </c>
      <c r="V63" s="19">
        <f>AVERAGE($S$43:S63)</f>
        <v>98.523809523809518</v>
      </c>
      <c r="W63" s="19">
        <f>AVERAGE($T$43:T63)</f>
        <v>99.476190476190482</v>
      </c>
      <c r="X63" s="19"/>
    </row>
    <row r="64" spans="1:24">
      <c r="A64" s="17">
        <v>40623</v>
      </c>
      <c r="B64" s="5" t="s">
        <v>36</v>
      </c>
      <c r="C64" s="5" t="s">
        <v>53</v>
      </c>
      <c r="D64" s="16">
        <v>111</v>
      </c>
      <c r="E64" s="16">
        <v>96</v>
      </c>
      <c r="F64" s="5">
        <f t="shared" si="3"/>
        <v>207</v>
      </c>
      <c r="H64" s="5" t="s">
        <v>36</v>
      </c>
      <c r="I64" s="5" t="s">
        <v>45</v>
      </c>
      <c r="J64" s="16">
        <v>109</v>
      </c>
      <c r="K64" s="16">
        <v>98</v>
      </c>
      <c r="L64" s="5">
        <f t="shared" si="4"/>
        <v>207</v>
      </c>
      <c r="M64" s="19">
        <f>AVERAGE($J$50:J64)</f>
        <v>104.33333333333333</v>
      </c>
      <c r="N64" s="19">
        <f>AVERAGE($K$50:K64)</f>
        <v>94.733333333333334</v>
      </c>
      <c r="O64" s="19"/>
      <c r="Q64" s="5" t="s">
        <v>26</v>
      </c>
      <c r="R64" s="5" t="s">
        <v>36</v>
      </c>
      <c r="S64" s="16">
        <v>91</v>
      </c>
      <c r="T64" s="16">
        <v>97</v>
      </c>
      <c r="U64" s="5">
        <f t="shared" si="5"/>
        <v>188</v>
      </c>
      <c r="V64" s="19">
        <f>AVERAGE($S$43:S64)</f>
        <v>98.181818181818187</v>
      </c>
      <c r="W64" s="19">
        <f>AVERAGE($T$43:T64)</f>
        <v>99.36363636363636</v>
      </c>
      <c r="X64" s="19"/>
    </row>
    <row r="65" spans="1:24">
      <c r="A65" s="17">
        <v>40625</v>
      </c>
      <c r="B65" s="5" t="s">
        <v>37</v>
      </c>
      <c r="C65" s="5" t="s">
        <v>36</v>
      </c>
      <c r="D65" s="16">
        <v>115</v>
      </c>
      <c r="E65" s="16">
        <v>112</v>
      </c>
      <c r="F65" s="5">
        <f t="shared" si="3"/>
        <v>227</v>
      </c>
      <c r="H65" s="5" t="s">
        <v>36</v>
      </c>
      <c r="I65" s="5" t="s">
        <v>53</v>
      </c>
      <c r="J65" s="16">
        <v>111</v>
      </c>
      <c r="K65" s="16">
        <v>96</v>
      </c>
      <c r="L65" s="5">
        <f t="shared" si="4"/>
        <v>207</v>
      </c>
      <c r="M65" s="19">
        <f>AVERAGE($J$50:J65)</f>
        <v>104.75</v>
      </c>
      <c r="N65" s="19">
        <f>AVERAGE($K$50:K65)</f>
        <v>94.8125</v>
      </c>
      <c r="O65" s="19"/>
      <c r="Q65" s="5" t="s">
        <v>37</v>
      </c>
      <c r="R65" s="5" t="s">
        <v>36</v>
      </c>
      <c r="S65" s="16">
        <v>115</v>
      </c>
      <c r="T65" s="16">
        <v>112</v>
      </c>
      <c r="U65" s="5">
        <f t="shared" si="5"/>
        <v>227</v>
      </c>
      <c r="V65" s="19">
        <f>AVERAGE($S$43:S65)</f>
        <v>98.913043478260875</v>
      </c>
      <c r="W65" s="19">
        <f>AVERAGE($T$43:T65)</f>
        <v>99.913043478260875</v>
      </c>
      <c r="X65" s="19"/>
    </row>
    <row r="66" spans="1:24">
      <c r="A66" s="17">
        <v>40627</v>
      </c>
      <c r="B66" s="5" t="s">
        <v>24</v>
      </c>
      <c r="C66" s="5" t="s">
        <v>36</v>
      </c>
      <c r="D66" s="16">
        <v>98</v>
      </c>
      <c r="E66" s="16">
        <v>96</v>
      </c>
      <c r="F66" s="5">
        <f t="shared" si="3"/>
        <v>194</v>
      </c>
      <c r="H66" s="5" t="s">
        <v>36</v>
      </c>
      <c r="I66" s="5" t="s">
        <v>24</v>
      </c>
      <c r="J66" s="16">
        <v>92</v>
      </c>
      <c r="K66" s="16">
        <v>100</v>
      </c>
      <c r="L66" s="5">
        <f t="shared" si="4"/>
        <v>192</v>
      </c>
      <c r="M66" s="19">
        <f>AVERAGE($J$50:J66)</f>
        <v>104</v>
      </c>
      <c r="N66" s="19">
        <f>AVERAGE($K$50:K66)</f>
        <v>95.117647058823536</v>
      </c>
      <c r="O66" s="19"/>
      <c r="Q66" s="5" t="s">
        <v>24</v>
      </c>
      <c r="R66" s="5" t="s">
        <v>36</v>
      </c>
      <c r="S66" s="16">
        <v>98</v>
      </c>
      <c r="T66" s="16">
        <v>96</v>
      </c>
      <c r="U66" s="5">
        <f t="shared" si="5"/>
        <v>194</v>
      </c>
      <c r="V66" s="19">
        <f>AVERAGE($S$43:S66)</f>
        <v>98.875</v>
      </c>
      <c r="W66" s="19">
        <f>AVERAGE($T$43:T66)</f>
        <v>99.75</v>
      </c>
      <c r="X66" s="19"/>
    </row>
    <row r="67" spans="1:24">
      <c r="A67" s="17">
        <v>40629</v>
      </c>
      <c r="B67" s="5" t="s">
        <v>55</v>
      </c>
      <c r="C67" s="5" t="s">
        <v>36</v>
      </c>
      <c r="D67" s="16">
        <v>111</v>
      </c>
      <c r="E67" s="16">
        <v>104</v>
      </c>
      <c r="F67" s="5">
        <f t="shared" si="3"/>
        <v>215</v>
      </c>
      <c r="H67" s="5"/>
      <c r="I67" s="5"/>
      <c r="J67" s="16"/>
      <c r="K67" s="16"/>
      <c r="L67" s="5"/>
      <c r="M67" s="19"/>
      <c r="N67" s="19"/>
      <c r="O67" s="19"/>
      <c r="Q67" s="5" t="s">
        <v>55</v>
      </c>
      <c r="R67" s="5" t="s">
        <v>36</v>
      </c>
      <c r="S67" s="16">
        <v>111</v>
      </c>
      <c r="T67" s="16">
        <v>104</v>
      </c>
      <c r="U67" s="5">
        <f t="shared" si="5"/>
        <v>215</v>
      </c>
      <c r="V67" s="19">
        <f>AVERAGE($S$43:S67)</f>
        <v>99.36</v>
      </c>
      <c r="W67" s="19">
        <f>AVERAGE($T$43:T67)</f>
        <v>99.92</v>
      </c>
      <c r="X67" s="19"/>
    </row>
    <row r="68" spans="1:24">
      <c r="A68" s="17">
        <v>40630</v>
      </c>
      <c r="B68" s="5" t="s">
        <v>36</v>
      </c>
      <c r="C68" s="5" t="s">
        <v>24</v>
      </c>
      <c r="D68" s="16">
        <v>92</v>
      </c>
      <c r="E68" s="16">
        <v>100</v>
      </c>
      <c r="F68" s="5">
        <f t="shared" si="3"/>
        <v>192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24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24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24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8"/>
      <c r="N71" s="18"/>
      <c r="O71" s="18"/>
      <c r="Q71" s="5"/>
      <c r="R71" s="5"/>
      <c r="S71" s="16"/>
      <c r="T71" s="16"/>
      <c r="U71" s="5"/>
      <c r="V71" s="18"/>
      <c r="W71" s="18"/>
      <c r="X71" s="18"/>
    </row>
    <row r="72" spans="1:24">
      <c r="A72" t="s">
        <v>50</v>
      </c>
      <c r="F72" s="20">
        <f>AVERAGE(F27:F71)</f>
        <v>199.21428571428572</v>
      </c>
      <c r="J72" s="21">
        <f>AVERAGE(J27:J71)</f>
        <v>104</v>
      </c>
      <c r="K72" s="21">
        <f>AVERAGE(K27:K71)</f>
        <v>95.117647058823536</v>
      </c>
      <c r="S72" s="21">
        <f>AVERAGE(S27:S71)</f>
        <v>99.36</v>
      </c>
      <c r="T72" s="21">
        <f>AVERAGE(T27:T71)</f>
        <v>99.92</v>
      </c>
    </row>
    <row r="75" spans="1:24">
      <c r="R75" s="22"/>
    </row>
  </sheetData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8:AG75"/>
  <sheetViews>
    <sheetView topLeftCell="H1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" bestFit="1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AVERAGE(T27:T71,J27:J71)</f>
        <v>94.333333333333329</v>
      </c>
      <c r="AC20" s="7">
        <f>AVERAGE(K27:K71,S27:S71)</f>
        <v>95.974358974358978</v>
      </c>
      <c r="AD20" s="8">
        <f>AVERAGE(J27:J71)</f>
        <v>93.15</v>
      </c>
      <c r="AE20" s="9">
        <f>AVERAGE(K27:K71)</f>
        <v>97.65</v>
      </c>
      <c r="AF20" s="9">
        <f>AVERAGE(T27:T71)</f>
        <v>95.578947368421055</v>
      </c>
      <c r="AG20" s="9">
        <f>AVERAGE(S27:S71)</f>
        <v>94.21052631578948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56</v>
      </c>
      <c r="AB23" s="12">
        <f>VLOOKUP($AA$23,'[1]NBA table overall'!$B$2:$N$31,2,FALSE)</f>
        <v>42</v>
      </c>
      <c r="AC23" s="13">
        <f>VLOOKUP($AA$23,'[1]NBA table overall'!$B$2:$N$31,3,FALSE)</f>
        <v>32</v>
      </c>
      <c r="AD23" s="12">
        <f>VLOOKUP($AA$23,'[1]NBA table overall'!$B$2:$N$31,10,FALSE)</f>
        <v>22</v>
      </c>
      <c r="AE23" s="13">
        <f>VLOOKUP($AA$23,'[1]NBA table overall'!$B$2:$N$31,11,FALSE)</f>
        <v>15</v>
      </c>
      <c r="AF23" s="12">
        <f>VLOOKUP($AA$23,'[1]NBA table overall'!$B$2:$N$31,12,FALSE)</f>
        <v>20</v>
      </c>
      <c r="AG23" s="13">
        <f>VLOOKUP($AA$23,'[1]NBA table overall'!$B$2:$N$31,13,FALSE)</f>
        <v>17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40545</v>
      </c>
      <c r="B27" s="5" t="s">
        <v>33</v>
      </c>
      <c r="C27" s="5" t="s">
        <v>44</v>
      </c>
      <c r="D27" s="16">
        <v>98</v>
      </c>
      <c r="E27" s="16">
        <v>107</v>
      </c>
      <c r="F27" s="5">
        <f t="shared" ref="F27:F34" si="0">D27+E27</f>
        <v>205</v>
      </c>
      <c r="H27" s="5"/>
      <c r="I27" s="5"/>
      <c r="J27" s="16"/>
      <c r="K27" s="16"/>
      <c r="L27" s="5">
        <f t="shared" ref="L27:L34" si="1">J27+K27</f>
        <v>0</v>
      </c>
      <c r="M27" s="18"/>
      <c r="N27" s="18"/>
      <c r="O27" s="18"/>
      <c r="Q27" s="5"/>
      <c r="R27" s="5"/>
      <c r="S27" s="16"/>
      <c r="T27" s="16"/>
      <c r="U27" s="5">
        <f t="shared" ref="U27:U34" si="2">S27+T27</f>
        <v>0</v>
      </c>
      <c r="V27" s="18"/>
      <c r="W27" s="18"/>
      <c r="X27" s="18"/>
    </row>
    <row r="28" spans="1:33">
      <c r="A28" s="17">
        <v>40547</v>
      </c>
      <c r="B28" s="5" t="s">
        <v>32</v>
      </c>
      <c r="C28" s="5" t="s">
        <v>44</v>
      </c>
      <c r="D28" s="16">
        <v>102</v>
      </c>
      <c r="E28" s="16">
        <v>108</v>
      </c>
      <c r="F28" s="5">
        <f t="shared" si="0"/>
        <v>210</v>
      </c>
      <c r="H28" s="5"/>
      <c r="I28" s="5"/>
      <c r="J28" s="16"/>
      <c r="K28" s="16"/>
      <c r="L28" s="5">
        <f t="shared" si="1"/>
        <v>0</v>
      </c>
      <c r="M28" s="18"/>
      <c r="N28" s="18"/>
      <c r="O28" s="18"/>
      <c r="Q28" s="5"/>
      <c r="R28" s="5"/>
      <c r="S28" s="16"/>
      <c r="T28" s="16"/>
      <c r="U28" s="5">
        <f t="shared" si="2"/>
        <v>0</v>
      </c>
      <c r="V28" s="18"/>
      <c r="W28" s="18"/>
      <c r="X28" s="18"/>
    </row>
    <row r="29" spans="1:33">
      <c r="A29" s="17">
        <v>40548</v>
      </c>
      <c r="B29" s="5" t="s">
        <v>54</v>
      </c>
      <c r="C29" s="5" t="s">
        <v>44</v>
      </c>
      <c r="D29" s="16">
        <v>87</v>
      </c>
      <c r="E29" s="16">
        <v>110</v>
      </c>
      <c r="F29" s="5">
        <f t="shared" si="0"/>
        <v>197</v>
      </c>
      <c r="H29" s="5"/>
      <c r="I29" s="5"/>
      <c r="J29" s="16"/>
      <c r="K29" s="16"/>
      <c r="L29" s="5">
        <f t="shared" si="1"/>
        <v>0</v>
      </c>
      <c r="M29" s="18"/>
      <c r="N29" s="18"/>
      <c r="O29" s="18"/>
      <c r="Q29" s="5"/>
      <c r="R29" s="5"/>
      <c r="S29" s="16"/>
      <c r="T29" s="16"/>
      <c r="U29" s="5">
        <f t="shared" si="2"/>
        <v>0</v>
      </c>
      <c r="V29" s="18"/>
      <c r="W29" s="18"/>
      <c r="X29" s="18"/>
    </row>
    <row r="30" spans="1:33">
      <c r="A30" s="17">
        <v>40551</v>
      </c>
      <c r="B30" s="5" t="s">
        <v>44</v>
      </c>
      <c r="C30" s="5" t="s">
        <v>34</v>
      </c>
      <c r="D30" s="16">
        <v>108</v>
      </c>
      <c r="E30" s="16">
        <v>93</v>
      </c>
      <c r="F30" s="5">
        <f t="shared" si="0"/>
        <v>201</v>
      </c>
      <c r="H30" s="5"/>
      <c r="I30" s="5"/>
      <c r="J30" s="16"/>
      <c r="K30" s="16"/>
      <c r="L30" s="5">
        <f t="shared" si="1"/>
        <v>0</v>
      </c>
      <c r="M30" s="18"/>
      <c r="N30" s="18"/>
      <c r="O30" s="18"/>
      <c r="Q30" s="5"/>
      <c r="R30" s="5"/>
      <c r="S30" s="16"/>
      <c r="T30" s="16"/>
      <c r="U30" s="5">
        <f t="shared" si="2"/>
        <v>0</v>
      </c>
      <c r="V30" s="18"/>
      <c r="W30" s="18"/>
      <c r="X30" s="18"/>
    </row>
    <row r="31" spans="1:33">
      <c r="A31" s="17">
        <v>40555</v>
      </c>
      <c r="B31" s="5" t="s">
        <v>40</v>
      </c>
      <c r="C31" s="5" t="s">
        <v>44</v>
      </c>
      <c r="D31" s="16">
        <v>101</v>
      </c>
      <c r="E31" s="16">
        <v>104</v>
      </c>
      <c r="F31" s="5">
        <f t="shared" si="0"/>
        <v>205</v>
      </c>
      <c r="H31" s="5"/>
      <c r="I31" s="5"/>
      <c r="J31" s="16"/>
      <c r="K31" s="16"/>
      <c r="L31" s="5">
        <f t="shared" si="1"/>
        <v>0</v>
      </c>
      <c r="M31" s="18"/>
      <c r="N31" s="18"/>
      <c r="O31" s="18"/>
      <c r="Q31" s="5"/>
      <c r="R31" s="5"/>
      <c r="S31" s="16"/>
      <c r="T31" s="16"/>
      <c r="U31" s="5">
        <f t="shared" si="2"/>
        <v>0</v>
      </c>
      <c r="V31" s="18"/>
      <c r="W31" s="18"/>
      <c r="X31" s="18"/>
    </row>
    <row r="32" spans="1:33">
      <c r="A32" s="17">
        <v>40558</v>
      </c>
      <c r="B32" s="5" t="s">
        <v>44</v>
      </c>
      <c r="C32" s="5" t="s">
        <v>25</v>
      </c>
      <c r="D32" s="16">
        <v>106</v>
      </c>
      <c r="E32" s="16">
        <v>112</v>
      </c>
      <c r="F32" s="5">
        <f t="shared" si="0"/>
        <v>218</v>
      </c>
      <c r="H32" s="5"/>
      <c r="I32" s="5"/>
      <c r="J32" s="16"/>
      <c r="K32" s="16"/>
      <c r="L32" s="5">
        <f t="shared" si="1"/>
        <v>0</v>
      </c>
      <c r="M32" s="18"/>
      <c r="N32" s="18"/>
      <c r="O32" s="18"/>
      <c r="Q32" s="5"/>
      <c r="R32" s="5"/>
      <c r="S32" s="16"/>
      <c r="T32" s="16"/>
      <c r="U32" s="5">
        <f t="shared" si="2"/>
        <v>0</v>
      </c>
      <c r="V32" s="18"/>
      <c r="W32" s="18"/>
      <c r="X32" s="18"/>
    </row>
    <row r="33" spans="1:24">
      <c r="A33" s="17">
        <v>40560</v>
      </c>
      <c r="B33" s="5" t="s">
        <v>44</v>
      </c>
      <c r="C33" s="5" t="s">
        <v>32</v>
      </c>
      <c r="D33" s="16">
        <v>100</v>
      </c>
      <c r="E33" s="16">
        <v>98</v>
      </c>
      <c r="F33" s="5">
        <f t="shared" si="0"/>
        <v>198</v>
      </c>
      <c r="H33" s="5"/>
      <c r="I33" s="5"/>
      <c r="J33" s="16"/>
      <c r="K33" s="16"/>
      <c r="L33" s="5">
        <f t="shared" si="1"/>
        <v>0</v>
      </c>
      <c r="M33" s="18"/>
      <c r="N33" s="18"/>
      <c r="O33" s="18"/>
      <c r="Q33" s="5"/>
      <c r="R33" s="5"/>
      <c r="S33" s="16"/>
      <c r="T33" s="16"/>
      <c r="U33" s="5">
        <f t="shared" si="2"/>
        <v>0</v>
      </c>
      <c r="V33" s="18"/>
      <c r="W33" s="18"/>
      <c r="X33" s="18"/>
    </row>
    <row r="34" spans="1:24">
      <c r="A34" s="17">
        <v>40561</v>
      </c>
      <c r="B34" s="5" t="s">
        <v>28</v>
      </c>
      <c r="C34" s="5" t="s">
        <v>44</v>
      </c>
      <c r="D34" s="16">
        <v>89</v>
      </c>
      <c r="E34" s="16">
        <v>93</v>
      </c>
      <c r="F34" s="5">
        <f t="shared" si="0"/>
        <v>182</v>
      </c>
      <c r="H34" s="5"/>
      <c r="I34" s="5"/>
      <c r="J34" s="16"/>
      <c r="K34" s="16"/>
      <c r="L34" s="5">
        <f t="shared" si="1"/>
        <v>0</v>
      </c>
      <c r="M34" s="18"/>
      <c r="N34" s="18"/>
      <c r="O34" s="18"/>
      <c r="Q34" s="5"/>
      <c r="R34" s="5"/>
      <c r="S34" s="16"/>
      <c r="T34" s="16"/>
      <c r="U34" s="5">
        <f t="shared" si="2"/>
        <v>0</v>
      </c>
      <c r="V34" s="18"/>
      <c r="W34" s="18"/>
      <c r="X34" s="18"/>
    </row>
    <row r="35" spans="1:24">
      <c r="A35" s="17">
        <v>40564</v>
      </c>
      <c r="B35" s="5" t="s">
        <v>44</v>
      </c>
      <c r="C35" s="5" t="s">
        <v>42</v>
      </c>
      <c r="D35" s="16">
        <v>59</v>
      </c>
      <c r="E35" s="16">
        <v>100</v>
      </c>
      <c r="F35" s="5">
        <f>D35+E35</f>
        <v>159</v>
      </c>
      <c r="H35" s="5"/>
      <c r="I35" s="5"/>
      <c r="J35" s="16"/>
      <c r="K35" s="16"/>
      <c r="L35" s="5">
        <f>J35+K35</f>
        <v>0</v>
      </c>
      <c r="M35" s="18"/>
      <c r="N35" s="18"/>
      <c r="O35" s="18"/>
      <c r="Q35" s="5"/>
      <c r="R35" s="5"/>
      <c r="S35" s="16"/>
      <c r="T35" s="16"/>
      <c r="U35" s="5">
        <f>S35+T35</f>
        <v>0</v>
      </c>
      <c r="V35" s="18"/>
      <c r="W35" s="18"/>
      <c r="X35" s="18"/>
    </row>
    <row r="36" spans="1:24">
      <c r="A36" s="17">
        <v>40565</v>
      </c>
      <c r="B36" s="5" t="s">
        <v>45</v>
      </c>
      <c r="C36" s="5" t="s">
        <v>44</v>
      </c>
      <c r="D36" s="16">
        <v>87</v>
      </c>
      <c r="E36" s="16">
        <v>103</v>
      </c>
      <c r="F36" s="5">
        <f t="shared" ref="F36:F65" si="3">D36+E36</f>
        <v>190</v>
      </c>
      <c r="H36" s="5"/>
      <c r="I36" s="5"/>
      <c r="J36" s="16"/>
      <c r="K36" s="16"/>
      <c r="L36" s="5">
        <f t="shared" ref="L36:L66" si="4">J36+K36</f>
        <v>0</v>
      </c>
      <c r="M36" s="18"/>
      <c r="N36" s="18"/>
      <c r="O36" s="18"/>
      <c r="Q36" s="5"/>
      <c r="R36" s="5"/>
      <c r="S36" s="16"/>
      <c r="T36" s="16"/>
      <c r="U36" s="5">
        <f t="shared" ref="U36:U66" si="5">S36+T36</f>
        <v>0</v>
      </c>
      <c r="V36" s="18"/>
      <c r="W36" s="18"/>
      <c r="X36" s="18"/>
    </row>
    <row r="37" spans="1:24">
      <c r="A37" s="17">
        <v>40569</v>
      </c>
      <c r="B37" s="5" t="s">
        <v>52</v>
      </c>
      <c r="C37" s="5" t="s">
        <v>44</v>
      </c>
      <c r="D37" s="16">
        <v>98</v>
      </c>
      <c r="E37" s="16">
        <v>90</v>
      </c>
      <c r="F37" s="5">
        <f t="shared" si="3"/>
        <v>188</v>
      </c>
      <c r="H37" s="5"/>
      <c r="I37" s="5"/>
      <c r="J37" s="16"/>
      <c r="K37" s="16"/>
      <c r="L37" s="5">
        <f t="shared" si="4"/>
        <v>0</v>
      </c>
      <c r="M37" s="18"/>
      <c r="N37" s="18"/>
      <c r="O37" s="18"/>
      <c r="Q37" s="5"/>
      <c r="R37" s="5"/>
      <c r="S37" s="16"/>
      <c r="T37" s="16"/>
      <c r="U37" s="5">
        <f t="shared" si="5"/>
        <v>0</v>
      </c>
      <c r="V37" s="18"/>
      <c r="W37" s="18"/>
      <c r="X37" s="18"/>
    </row>
    <row r="38" spans="1:24">
      <c r="A38" s="17">
        <v>40571</v>
      </c>
      <c r="B38" s="5" t="s">
        <v>44</v>
      </c>
      <c r="C38" s="5" t="s">
        <v>29</v>
      </c>
      <c r="D38" s="16">
        <v>111</v>
      </c>
      <c r="E38" s="16">
        <v>102</v>
      </c>
      <c r="F38" s="5">
        <f t="shared" si="3"/>
        <v>213</v>
      </c>
      <c r="H38" s="5"/>
      <c r="I38" s="5"/>
      <c r="J38" s="16"/>
      <c r="K38" s="16"/>
      <c r="L38" s="5">
        <f t="shared" si="4"/>
        <v>0</v>
      </c>
      <c r="M38" s="18"/>
      <c r="N38" s="18"/>
      <c r="O38" s="18"/>
      <c r="Q38" s="5"/>
      <c r="R38" s="5"/>
      <c r="S38" s="16"/>
      <c r="T38" s="16"/>
      <c r="U38" s="5">
        <f t="shared" si="5"/>
        <v>0</v>
      </c>
      <c r="V38" s="18"/>
      <c r="W38" s="18"/>
      <c r="X38" s="18"/>
    </row>
    <row r="39" spans="1:24">
      <c r="A39" s="17">
        <v>40572</v>
      </c>
      <c r="B39" s="5" t="s">
        <v>26</v>
      </c>
      <c r="C39" s="5" t="s">
        <v>44</v>
      </c>
      <c r="D39" s="16">
        <v>102</v>
      </c>
      <c r="E39" s="16">
        <v>91</v>
      </c>
      <c r="F39" s="5">
        <f t="shared" si="3"/>
        <v>193</v>
      </c>
      <c r="H39" s="5"/>
      <c r="I39" s="5"/>
      <c r="J39" s="16"/>
      <c r="K39" s="16"/>
      <c r="L39" s="5">
        <f t="shared" si="4"/>
        <v>0</v>
      </c>
      <c r="M39" s="18"/>
      <c r="N39" s="18"/>
      <c r="O39" s="18"/>
      <c r="Q39" s="5"/>
      <c r="R39" s="5"/>
      <c r="S39" s="16"/>
      <c r="T39" s="16"/>
      <c r="U39" s="5">
        <f t="shared" si="5"/>
        <v>0</v>
      </c>
      <c r="V39" s="18"/>
      <c r="W39" s="18"/>
      <c r="X39" s="18"/>
    </row>
    <row r="40" spans="1:24">
      <c r="A40" s="17">
        <v>40576</v>
      </c>
      <c r="B40" s="5" t="s">
        <v>44</v>
      </c>
      <c r="C40" s="5" t="s">
        <v>40</v>
      </c>
      <c r="D40" s="16">
        <v>100</v>
      </c>
      <c r="E40" s="16">
        <v>87</v>
      </c>
      <c r="F40" s="5">
        <f t="shared" si="3"/>
        <v>187</v>
      </c>
      <c r="H40" s="5"/>
      <c r="I40" s="5"/>
      <c r="J40" s="16"/>
      <c r="K40" s="16"/>
      <c r="L40" s="5">
        <f t="shared" si="4"/>
        <v>0</v>
      </c>
      <c r="M40" s="18"/>
      <c r="N40" s="18"/>
      <c r="O40" s="18"/>
      <c r="Q40" s="5"/>
      <c r="R40" s="5"/>
      <c r="S40" s="16"/>
      <c r="T40" s="16"/>
      <c r="U40" s="5">
        <f t="shared" si="5"/>
        <v>0</v>
      </c>
      <c r="V40" s="18"/>
      <c r="W40" s="18"/>
      <c r="X40" s="18"/>
    </row>
    <row r="41" spans="1:24">
      <c r="A41" s="17">
        <v>40578</v>
      </c>
      <c r="B41" s="5" t="s">
        <v>44</v>
      </c>
      <c r="C41" s="5" t="s">
        <v>33</v>
      </c>
      <c r="D41" s="16">
        <v>101</v>
      </c>
      <c r="E41" s="16">
        <v>100</v>
      </c>
      <c r="F41" s="5">
        <f t="shared" si="3"/>
        <v>201</v>
      </c>
      <c r="H41" s="5"/>
      <c r="I41" s="5"/>
      <c r="J41" s="16"/>
      <c r="K41" s="16"/>
      <c r="L41" s="5">
        <f t="shared" si="4"/>
        <v>0</v>
      </c>
      <c r="M41" s="18"/>
      <c r="N41" s="18"/>
      <c r="O41" s="18"/>
      <c r="Q41" s="5"/>
      <c r="R41" s="5"/>
      <c r="S41" s="16"/>
      <c r="T41" s="16"/>
      <c r="U41" s="5">
        <f t="shared" si="5"/>
        <v>0</v>
      </c>
      <c r="V41" s="18"/>
      <c r="W41" s="18"/>
      <c r="X41" s="18"/>
    </row>
    <row r="42" spans="1:24">
      <c r="A42" s="17">
        <v>40579</v>
      </c>
      <c r="B42" s="5" t="s">
        <v>48</v>
      </c>
      <c r="C42" s="5" t="s">
        <v>44</v>
      </c>
      <c r="D42" s="16">
        <v>92</v>
      </c>
      <c r="E42" s="16">
        <v>99</v>
      </c>
      <c r="F42" s="5">
        <f t="shared" si="3"/>
        <v>191</v>
      </c>
      <c r="H42" s="5"/>
      <c r="I42" s="5"/>
      <c r="J42" s="16"/>
      <c r="K42" s="16"/>
      <c r="L42" s="5">
        <f t="shared" si="4"/>
        <v>0</v>
      </c>
      <c r="M42" s="18"/>
      <c r="N42" s="18"/>
      <c r="O42" s="18"/>
      <c r="Q42" s="5"/>
      <c r="R42" s="5"/>
      <c r="S42" s="16"/>
      <c r="T42" s="16"/>
      <c r="U42" s="5">
        <f t="shared" si="5"/>
        <v>0</v>
      </c>
      <c r="V42" s="18"/>
      <c r="W42" s="18"/>
      <c r="X42" s="18"/>
    </row>
    <row r="43" spans="1:24">
      <c r="A43" s="17">
        <v>40582</v>
      </c>
      <c r="B43" s="5" t="s">
        <v>44</v>
      </c>
      <c r="C43" s="5" t="s">
        <v>47</v>
      </c>
      <c r="D43" s="16">
        <v>83</v>
      </c>
      <c r="E43" s="16">
        <v>117</v>
      </c>
      <c r="F43" s="5">
        <f t="shared" si="3"/>
        <v>200</v>
      </c>
      <c r="H43" s="5"/>
      <c r="I43" s="5"/>
      <c r="J43" s="16"/>
      <c r="K43" s="16"/>
      <c r="L43" s="5">
        <f t="shared" si="4"/>
        <v>0</v>
      </c>
      <c r="M43" s="18"/>
      <c r="N43" s="18"/>
      <c r="O43" s="18"/>
      <c r="Q43" s="5"/>
      <c r="R43" s="5"/>
      <c r="S43" s="16"/>
      <c r="T43" s="16"/>
      <c r="U43" s="5">
        <f t="shared" si="5"/>
        <v>0</v>
      </c>
      <c r="V43" s="19"/>
      <c r="W43" s="19"/>
      <c r="X43" s="18"/>
    </row>
    <row r="44" spans="1:24">
      <c r="A44" s="17">
        <v>40586</v>
      </c>
      <c r="B44" s="5" t="s">
        <v>44</v>
      </c>
      <c r="C44" s="5" t="s">
        <v>45</v>
      </c>
      <c r="D44" s="16">
        <v>86</v>
      </c>
      <c r="E44" s="16">
        <v>88</v>
      </c>
      <c r="F44" s="5">
        <f t="shared" si="3"/>
        <v>174</v>
      </c>
      <c r="H44" s="5"/>
      <c r="I44" s="5"/>
      <c r="J44" s="16"/>
      <c r="K44" s="16"/>
      <c r="L44" s="5">
        <f t="shared" si="4"/>
        <v>0</v>
      </c>
      <c r="M44" s="19"/>
      <c r="N44" s="19"/>
      <c r="O44" s="19"/>
      <c r="Q44" s="5"/>
      <c r="R44" s="5"/>
      <c r="S44" s="16"/>
      <c r="T44" s="16"/>
      <c r="U44" s="5">
        <f t="shared" si="5"/>
        <v>0</v>
      </c>
      <c r="V44" s="19"/>
      <c r="W44" s="19"/>
      <c r="X44" s="19"/>
    </row>
    <row r="45" spans="1:24">
      <c r="A45" s="17">
        <v>40588</v>
      </c>
      <c r="B45" s="5" t="s">
        <v>41</v>
      </c>
      <c r="C45" s="5" t="s">
        <v>44</v>
      </c>
      <c r="D45" s="16">
        <v>79</v>
      </c>
      <c r="E45" s="16">
        <v>94</v>
      </c>
      <c r="F45" s="5">
        <f t="shared" si="3"/>
        <v>173</v>
      </c>
      <c r="H45" s="5"/>
      <c r="I45" s="5"/>
      <c r="J45" s="16"/>
      <c r="K45" s="16"/>
      <c r="L45" s="5">
        <f t="shared" si="4"/>
        <v>0</v>
      </c>
      <c r="M45" s="19"/>
      <c r="N45" s="19"/>
      <c r="O45" s="19"/>
      <c r="Q45" s="5"/>
      <c r="R45" s="5"/>
      <c r="S45" s="16"/>
      <c r="T45" s="16"/>
      <c r="U45" s="5">
        <f t="shared" si="5"/>
        <v>0</v>
      </c>
      <c r="V45" s="19"/>
      <c r="W45" s="19"/>
      <c r="X45" s="19"/>
    </row>
    <row r="46" spans="1:24">
      <c r="A46" s="17">
        <v>40590</v>
      </c>
      <c r="B46" s="5" t="s">
        <v>29</v>
      </c>
      <c r="C46" s="5" t="s">
        <v>44</v>
      </c>
      <c r="D46" s="16">
        <v>102</v>
      </c>
      <c r="E46" s="16">
        <v>90</v>
      </c>
      <c r="F46" s="5">
        <f t="shared" si="3"/>
        <v>192</v>
      </c>
      <c r="H46" s="5"/>
      <c r="I46" s="5"/>
      <c r="J46" s="16"/>
      <c r="K46" s="16"/>
      <c r="L46" s="5">
        <f t="shared" si="4"/>
        <v>0</v>
      </c>
      <c r="M46" s="19"/>
      <c r="N46" s="19"/>
      <c r="O46" s="19"/>
      <c r="Q46" s="5"/>
      <c r="R46" s="5"/>
      <c r="S46" s="16"/>
      <c r="T46" s="16"/>
      <c r="U46" s="5">
        <f t="shared" si="5"/>
        <v>0</v>
      </c>
      <c r="V46" s="19"/>
      <c r="W46" s="19"/>
      <c r="X46" s="19"/>
    </row>
    <row r="47" spans="1:24">
      <c r="A47" s="17">
        <v>40596</v>
      </c>
      <c r="B47" s="5" t="s">
        <v>43</v>
      </c>
      <c r="C47" s="5" t="s">
        <v>44</v>
      </c>
      <c r="D47" s="16">
        <v>104</v>
      </c>
      <c r="E47" s="16">
        <v>80</v>
      </c>
      <c r="F47" s="5">
        <f t="shared" si="3"/>
        <v>184</v>
      </c>
      <c r="H47" s="5" t="s">
        <v>44</v>
      </c>
      <c r="I47" s="5" t="s">
        <v>34</v>
      </c>
      <c r="J47" s="16">
        <v>108</v>
      </c>
      <c r="K47" s="16">
        <v>93</v>
      </c>
      <c r="L47" s="5">
        <f t="shared" si="4"/>
        <v>201</v>
      </c>
      <c r="M47" s="19">
        <f>AVERAGE($J47:J$47)</f>
        <v>108</v>
      </c>
      <c r="N47" s="19">
        <f>AVERAGE($K47:K$47)</f>
        <v>93</v>
      </c>
      <c r="O47" s="19"/>
      <c r="Q47" s="5"/>
      <c r="R47" s="5"/>
      <c r="S47" s="16"/>
      <c r="T47" s="16"/>
      <c r="U47" s="5">
        <f t="shared" si="5"/>
        <v>0</v>
      </c>
      <c r="V47" s="19"/>
      <c r="W47" s="19"/>
      <c r="X47" s="19"/>
    </row>
    <row r="48" spans="1:24">
      <c r="A48" s="17">
        <v>40597</v>
      </c>
      <c r="B48" s="5" t="s">
        <v>30</v>
      </c>
      <c r="C48" s="5" t="s">
        <v>44</v>
      </c>
      <c r="D48" s="16">
        <v>105</v>
      </c>
      <c r="E48" s="16">
        <v>97</v>
      </c>
      <c r="F48" s="5">
        <f t="shared" si="3"/>
        <v>202</v>
      </c>
      <c r="H48" s="5" t="s">
        <v>44</v>
      </c>
      <c r="I48" s="5" t="s">
        <v>25</v>
      </c>
      <c r="J48" s="16">
        <v>106</v>
      </c>
      <c r="K48" s="16">
        <v>112</v>
      </c>
      <c r="L48" s="5">
        <f t="shared" si="4"/>
        <v>218</v>
      </c>
      <c r="M48" s="19">
        <f>AVERAGE($J$47:J48)</f>
        <v>107</v>
      </c>
      <c r="N48" s="19">
        <f>AVERAGE($K$47:K48)</f>
        <v>102.5</v>
      </c>
      <c r="O48" s="19"/>
      <c r="Q48" s="5" t="s">
        <v>33</v>
      </c>
      <c r="R48" s="5" t="s">
        <v>44</v>
      </c>
      <c r="S48" s="16">
        <v>98</v>
      </c>
      <c r="T48" s="16">
        <v>107</v>
      </c>
      <c r="U48" s="5">
        <f t="shared" si="5"/>
        <v>205</v>
      </c>
      <c r="V48" s="19">
        <f>AVERAGE($S$48:S48)</f>
        <v>98</v>
      </c>
      <c r="W48" s="19">
        <f>AVERAGE($T$48:T48)</f>
        <v>107</v>
      </c>
      <c r="X48" s="19"/>
    </row>
    <row r="49" spans="1:24">
      <c r="A49" s="17">
        <v>40599</v>
      </c>
      <c r="B49" s="5" t="s">
        <v>53</v>
      </c>
      <c r="C49" s="5" t="s">
        <v>44</v>
      </c>
      <c r="D49" s="16">
        <v>79</v>
      </c>
      <c r="E49" s="16">
        <v>95</v>
      </c>
      <c r="F49" s="5">
        <f t="shared" si="3"/>
        <v>174</v>
      </c>
      <c r="H49" s="5" t="s">
        <v>44</v>
      </c>
      <c r="I49" s="5" t="s">
        <v>32</v>
      </c>
      <c r="J49" s="16">
        <v>100</v>
      </c>
      <c r="K49" s="16">
        <v>98</v>
      </c>
      <c r="L49" s="5">
        <f t="shared" si="4"/>
        <v>198</v>
      </c>
      <c r="M49" s="19">
        <f>AVERAGE($J$47:J49)</f>
        <v>104.66666666666667</v>
      </c>
      <c r="N49" s="19">
        <f>AVERAGE($K$47:K49)</f>
        <v>101</v>
      </c>
      <c r="O49" s="19"/>
      <c r="Q49" s="5" t="s">
        <v>32</v>
      </c>
      <c r="R49" s="5" t="s">
        <v>44</v>
      </c>
      <c r="S49" s="16">
        <v>102</v>
      </c>
      <c r="T49" s="16">
        <v>108</v>
      </c>
      <c r="U49" s="5">
        <f t="shared" si="5"/>
        <v>210</v>
      </c>
      <c r="V49" s="19">
        <f>AVERAGE($S$48:S49)</f>
        <v>100</v>
      </c>
      <c r="W49" s="19">
        <f>AVERAGE($T$48:T49)</f>
        <v>107.5</v>
      </c>
      <c r="X49" s="19"/>
    </row>
    <row r="50" spans="1:24">
      <c r="A50" s="17">
        <v>40601</v>
      </c>
      <c r="B50" s="5" t="s">
        <v>24</v>
      </c>
      <c r="C50" s="5" t="s">
        <v>44</v>
      </c>
      <c r="D50" s="16">
        <v>83</v>
      </c>
      <c r="E50" s="16">
        <v>90</v>
      </c>
      <c r="F50" s="5">
        <f t="shared" si="3"/>
        <v>173</v>
      </c>
      <c r="H50" s="5" t="s">
        <v>44</v>
      </c>
      <c r="I50" s="5" t="s">
        <v>42</v>
      </c>
      <c r="J50" s="16">
        <v>59</v>
      </c>
      <c r="K50" s="16">
        <v>100</v>
      </c>
      <c r="L50" s="5">
        <f t="shared" si="4"/>
        <v>159</v>
      </c>
      <c r="M50" s="19">
        <f>AVERAGE($J$47:J50)</f>
        <v>93.25</v>
      </c>
      <c r="N50" s="19">
        <f>AVERAGE($K$47:K50)</f>
        <v>100.75</v>
      </c>
      <c r="O50" s="19"/>
      <c r="Q50" s="5" t="s">
        <v>54</v>
      </c>
      <c r="R50" s="5" t="s">
        <v>44</v>
      </c>
      <c r="S50" s="16">
        <v>87</v>
      </c>
      <c r="T50" s="16">
        <v>110</v>
      </c>
      <c r="U50" s="5">
        <f t="shared" si="5"/>
        <v>197</v>
      </c>
      <c r="V50" s="19">
        <f>AVERAGE($S$48:S50)</f>
        <v>95.666666666666671</v>
      </c>
      <c r="W50" s="19">
        <f>AVERAGE($T$48:T50)</f>
        <v>108.33333333333333</v>
      </c>
      <c r="X50" s="19"/>
    </row>
    <row r="51" spans="1:24">
      <c r="A51" s="17">
        <v>40602</v>
      </c>
      <c r="B51" s="5" t="s">
        <v>37</v>
      </c>
      <c r="C51" s="5" t="s">
        <v>44</v>
      </c>
      <c r="D51" s="16">
        <v>100</v>
      </c>
      <c r="E51" s="16">
        <v>90</v>
      </c>
      <c r="F51" s="5">
        <f t="shared" si="3"/>
        <v>190</v>
      </c>
      <c r="H51" s="5" t="s">
        <v>44</v>
      </c>
      <c r="I51" s="5" t="s">
        <v>29</v>
      </c>
      <c r="J51" s="16">
        <v>111</v>
      </c>
      <c r="K51" s="16">
        <v>102</v>
      </c>
      <c r="L51" s="5">
        <f t="shared" si="4"/>
        <v>213</v>
      </c>
      <c r="M51" s="19">
        <f>AVERAGE($J$47:J51)</f>
        <v>96.8</v>
      </c>
      <c r="N51" s="19">
        <f>AVERAGE($K$47:K51)</f>
        <v>101</v>
      </c>
      <c r="O51" s="19"/>
      <c r="Q51" s="5" t="s">
        <v>40</v>
      </c>
      <c r="R51" s="5" t="s">
        <v>44</v>
      </c>
      <c r="S51" s="16">
        <v>101</v>
      </c>
      <c r="T51" s="16">
        <v>104</v>
      </c>
      <c r="U51" s="5">
        <f t="shared" si="5"/>
        <v>205</v>
      </c>
      <c r="V51" s="19">
        <f>AVERAGE($S$48:S51)</f>
        <v>97</v>
      </c>
      <c r="W51" s="19">
        <f>AVERAGE($T$48:T51)</f>
        <v>107.25</v>
      </c>
      <c r="X51" s="19"/>
    </row>
    <row r="52" spans="1:24">
      <c r="A52" s="17">
        <v>40604</v>
      </c>
      <c r="B52" s="5" t="s">
        <v>44</v>
      </c>
      <c r="C52" s="5" t="s">
        <v>39</v>
      </c>
      <c r="D52" s="16">
        <v>83</v>
      </c>
      <c r="E52" s="16">
        <v>80</v>
      </c>
      <c r="F52" s="5">
        <f t="shared" si="3"/>
        <v>163</v>
      </c>
      <c r="H52" s="5" t="s">
        <v>44</v>
      </c>
      <c r="I52" s="5" t="s">
        <v>40</v>
      </c>
      <c r="J52" s="16">
        <v>100</v>
      </c>
      <c r="K52" s="16">
        <v>87</v>
      </c>
      <c r="L52" s="5">
        <f t="shared" si="4"/>
        <v>187</v>
      </c>
      <c r="M52" s="19">
        <f>AVERAGE($J$47:J52)</f>
        <v>97.333333333333329</v>
      </c>
      <c r="N52" s="19">
        <f>AVERAGE($K$47:K52)</f>
        <v>98.666666666666671</v>
      </c>
      <c r="O52" s="19"/>
      <c r="Q52" s="5" t="s">
        <v>28</v>
      </c>
      <c r="R52" s="5" t="s">
        <v>44</v>
      </c>
      <c r="S52" s="16">
        <v>89</v>
      </c>
      <c r="T52" s="16">
        <v>93</v>
      </c>
      <c r="U52" s="5">
        <f t="shared" si="5"/>
        <v>182</v>
      </c>
      <c r="V52" s="19">
        <f>AVERAGE($S$48:S52)</f>
        <v>95.4</v>
      </c>
      <c r="W52" s="19">
        <f>AVERAGE($T$48:T52)</f>
        <v>104.4</v>
      </c>
      <c r="X52" s="19"/>
    </row>
    <row r="53" spans="1:24">
      <c r="A53" s="17">
        <v>40606</v>
      </c>
      <c r="B53" s="5" t="s">
        <v>44</v>
      </c>
      <c r="C53" s="5" t="s">
        <v>49</v>
      </c>
      <c r="D53" s="16">
        <v>104</v>
      </c>
      <c r="E53" s="16">
        <v>111</v>
      </c>
      <c r="F53" s="5">
        <f t="shared" si="3"/>
        <v>215</v>
      </c>
      <c r="H53" s="5" t="s">
        <v>44</v>
      </c>
      <c r="I53" s="5" t="s">
        <v>33</v>
      </c>
      <c r="J53" s="16">
        <v>101</v>
      </c>
      <c r="K53" s="16">
        <v>100</v>
      </c>
      <c r="L53" s="5">
        <f t="shared" si="4"/>
        <v>201</v>
      </c>
      <c r="M53" s="19">
        <f>AVERAGE($J$47:J53)</f>
        <v>97.857142857142861</v>
      </c>
      <c r="N53" s="19">
        <f>AVERAGE($K$47:K53)</f>
        <v>98.857142857142861</v>
      </c>
      <c r="O53" s="19"/>
      <c r="Q53" s="5" t="s">
        <v>45</v>
      </c>
      <c r="R53" s="5" t="s">
        <v>44</v>
      </c>
      <c r="S53" s="16">
        <v>87</v>
      </c>
      <c r="T53" s="16">
        <v>103</v>
      </c>
      <c r="U53" s="5">
        <f t="shared" si="5"/>
        <v>190</v>
      </c>
      <c r="V53" s="19">
        <f>AVERAGE($S$48:S53)</f>
        <v>94</v>
      </c>
      <c r="W53" s="19">
        <f>AVERAGE($T$48:T53)</f>
        <v>104.16666666666667</v>
      </c>
      <c r="X53" s="19"/>
    </row>
    <row r="54" spans="1:24">
      <c r="A54" s="17">
        <v>40608</v>
      </c>
      <c r="B54" s="5" t="s">
        <v>44</v>
      </c>
      <c r="C54" s="5" t="s">
        <v>29</v>
      </c>
      <c r="D54" s="16">
        <v>79</v>
      </c>
      <c r="E54" s="16">
        <v>92</v>
      </c>
      <c r="F54" s="5">
        <f t="shared" si="3"/>
        <v>171</v>
      </c>
      <c r="H54" s="5" t="s">
        <v>44</v>
      </c>
      <c r="I54" s="5" t="s">
        <v>47</v>
      </c>
      <c r="J54" s="16">
        <v>83</v>
      </c>
      <c r="K54" s="16">
        <v>117</v>
      </c>
      <c r="L54" s="5">
        <f t="shared" si="4"/>
        <v>200</v>
      </c>
      <c r="M54" s="19">
        <f>AVERAGE($J$47:J54)</f>
        <v>96</v>
      </c>
      <c r="N54" s="19">
        <f>AVERAGE($K$47:K54)</f>
        <v>101.125</v>
      </c>
      <c r="O54" s="19"/>
      <c r="Q54" s="5" t="s">
        <v>52</v>
      </c>
      <c r="R54" s="5" t="s">
        <v>44</v>
      </c>
      <c r="S54" s="16">
        <v>98</v>
      </c>
      <c r="T54" s="16">
        <v>90</v>
      </c>
      <c r="U54" s="5">
        <f t="shared" si="5"/>
        <v>188</v>
      </c>
      <c r="V54" s="19">
        <f>AVERAGE($S$48:S54)</f>
        <v>94.571428571428569</v>
      </c>
      <c r="W54" s="19">
        <f>AVERAGE($T$48:T54)</f>
        <v>102.14285714285714</v>
      </c>
      <c r="X54" s="19"/>
    </row>
    <row r="55" spans="1:24">
      <c r="A55" s="17">
        <v>40610</v>
      </c>
      <c r="B55" s="5" t="s">
        <v>44</v>
      </c>
      <c r="C55" s="5" t="s">
        <v>43</v>
      </c>
      <c r="D55" s="16">
        <v>87</v>
      </c>
      <c r="E55" s="16">
        <v>101</v>
      </c>
      <c r="F55" s="5">
        <f t="shared" si="3"/>
        <v>188</v>
      </c>
      <c r="H55" s="5" t="s">
        <v>44</v>
      </c>
      <c r="I55" s="5" t="s">
        <v>45</v>
      </c>
      <c r="J55" s="16">
        <v>86</v>
      </c>
      <c r="K55" s="16">
        <v>88</v>
      </c>
      <c r="L55" s="5">
        <f t="shared" si="4"/>
        <v>174</v>
      </c>
      <c r="M55" s="19">
        <f>AVERAGE($J$47:J55)</f>
        <v>94.888888888888886</v>
      </c>
      <c r="N55" s="19">
        <f>AVERAGE($K$47:K55)</f>
        <v>99.666666666666671</v>
      </c>
      <c r="O55" s="19"/>
      <c r="Q55" s="5" t="s">
        <v>26</v>
      </c>
      <c r="R55" s="5" t="s">
        <v>44</v>
      </c>
      <c r="S55" s="16">
        <v>102</v>
      </c>
      <c r="T55" s="16">
        <v>91</v>
      </c>
      <c r="U55" s="5">
        <f t="shared" si="5"/>
        <v>193</v>
      </c>
      <c r="V55" s="19">
        <f>AVERAGE($S$48:S55)</f>
        <v>95.5</v>
      </c>
      <c r="W55" s="19">
        <f>AVERAGE($T$48:T55)</f>
        <v>100.75</v>
      </c>
      <c r="X55" s="19"/>
    </row>
    <row r="56" spans="1:24">
      <c r="A56" s="17">
        <v>40613</v>
      </c>
      <c r="B56" s="5" t="s">
        <v>39</v>
      </c>
      <c r="C56" s="5" t="s">
        <v>44</v>
      </c>
      <c r="D56" s="16">
        <v>94</v>
      </c>
      <c r="E56" s="16">
        <v>76</v>
      </c>
      <c r="F56" s="5">
        <f t="shared" si="3"/>
        <v>170</v>
      </c>
      <c r="H56" s="5" t="s">
        <v>44</v>
      </c>
      <c r="I56" s="5" t="s">
        <v>39</v>
      </c>
      <c r="J56" s="16">
        <v>83</v>
      </c>
      <c r="K56" s="16">
        <v>80</v>
      </c>
      <c r="L56" s="5">
        <f t="shared" si="4"/>
        <v>163</v>
      </c>
      <c r="M56" s="19">
        <f>AVERAGE($J$47:J56)</f>
        <v>93.7</v>
      </c>
      <c r="N56" s="19">
        <f>AVERAGE($K$47:K56)</f>
        <v>97.7</v>
      </c>
      <c r="O56" s="19"/>
      <c r="Q56" s="5" t="s">
        <v>48</v>
      </c>
      <c r="R56" s="5" t="s">
        <v>44</v>
      </c>
      <c r="S56" s="16">
        <v>92</v>
      </c>
      <c r="T56" s="16">
        <v>99</v>
      </c>
      <c r="U56" s="5">
        <f t="shared" si="5"/>
        <v>191</v>
      </c>
      <c r="V56" s="19">
        <f>AVERAGE($S$48:S56)</f>
        <v>95.111111111111114</v>
      </c>
      <c r="W56" s="19">
        <f>AVERAGE($T$48:T56)</f>
        <v>100.55555555555556</v>
      </c>
      <c r="X56" s="19"/>
    </row>
    <row r="57" spans="1:24">
      <c r="A57" s="17">
        <v>40614</v>
      </c>
      <c r="B57" s="5" t="s">
        <v>44</v>
      </c>
      <c r="C57" s="5" t="s">
        <v>24</v>
      </c>
      <c r="D57" s="16">
        <v>91</v>
      </c>
      <c r="E57" s="16">
        <v>82</v>
      </c>
      <c r="F57" s="5">
        <f t="shared" si="3"/>
        <v>173</v>
      </c>
      <c r="H57" s="5" t="s">
        <v>44</v>
      </c>
      <c r="I57" s="5" t="s">
        <v>49</v>
      </c>
      <c r="J57" s="16">
        <v>104</v>
      </c>
      <c r="K57" s="16">
        <v>111</v>
      </c>
      <c r="L57" s="5">
        <f t="shared" si="4"/>
        <v>215</v>
      </c>
      <c r="M57" s="19">
        <f>AVERAGE($J$47:J57)</f>
        <v>94.63636363636364</v>
      </c>
      <c r="N57" s="19">
        <f>AVERAGE($K$47:K57)</f>
        <v>98.909090909090907</v>
      </c>
      <c r="O57" s="19"/>
      <c r="Q57" s="5" t="s">
        <v>41</v>
      </c>
      <c r="R57" s="5" t="s">
        <v>44</v>
      </c>
      <c r="S57" s="16">
        <v>79</v>
      </c>
      <c r="T57" s="16">
        <v>94</v>
      </c>
      <c r="U57" s="5">
        <f t="shared" si="5"/>
        <v>173</v>
      </c>
      <c r="V57" s="19">
        <f>AVERAGE($S$48:S57)</f>
        <v>93.5</v>
      </c>
      <c r="W57" s="19">
        <f>AVERAGE($T$48:T57)</f>
        <v>99.9</v>
      </c>
      <c r="X57" s="19"/>
    </row>
    <row r="58" spans="1:24">
      <c r="A58" s="17">
        <v>40617</v>
      </c>
      <c r="B58" s="5" t="s">
        <v>44</v>
      </c>
      <c r="C58" s="5" t="s">
        <v>52</v>
      </c>
      <c r="D58" s="16">
        <v>110</v>
      </c>
      <c r="E58" s="16">
        <v>85</v>
      </c>
      <c r="F58" s="5">
        <f t="shared" si="3"/>
        <v>195</v>
      </c>
      <c r="H58" s="5" t="s">
        <v>44</v>
      </c>
      <c r="I58" s="5" t="s">
        <v>29</v>
      </c>
      <c r="J58" s="16">
        <v>79</v>
      </c>
      <c r="K58" s="16">
        <v>92</v>
      </c>
      <c r="L58" s="5">
        <f t="shared" si="4"/>
        <v>171</v>
      </c>
      <c r="M58" s="19">
        <f>AVERAGE($J$47:J58)</f>
        <v>93.333333333333329</v>
      </c>
      <c r="N58" s="19">
        <f>AVERAGE($K$47:K58)</f>
        <v>98.333333333333329</v>
      </c>
      <c r="O58" s="19"/>
      <c r="Q58" s="5" t="s">
        <v>29</v>
      </c>
      <c r="R58" s="5" t="s">
        <v>44</v>
      </c>
      <c r="S58" s="16">
        <v>102</v>
      </c>
      <c r="T58" s="16">
        <v>90</v>
      </c>
      <c r="U58" s="5">
        <f t="shared" si="5"/>
        <v>192</v>
      </c>
      <c r="V58" s="19">
        <f>AVERAGE($S$48:S58)</f>
        <v>94.272727272727266</v>
      </c>
      <c r="W58" s="19">
        <f>AVERAGE($T$48:T58)</f>
        <v>99</v>
      </c>
      <c r="X58" s="19"/>
    </row>
    <row r="59" spans="1:24">
      <c r="A59" s="17">
        <v>40618</v>
      </c>
      <c r="B59" s="5" t="s">
        <v>44</v>
      </c>
      <c r="C59" s="5" t="s">
        <v>37</v>
      </c>
      <c r="D59" s="16">
        <v>87</v>
      </c>
      <c r="E59" s="16">
        <v>102</v>
      </c>
      <c r="F59" s="5">
        <f t="shared" si="3"/>
        <v>189</v>
      </c>
      <c r="H59" s="5" t="s">
        <v>44</v>
      </c>
      <c r="I59" s="5" t="s">
        <v>43</v>
      </c>
      <c r="J59" s="16">
        <v>87</v>
      </c>
      <c r="K59" s="16">
        <v>101</v>
      </c>
      <c r="L59" s="5">
        <f t="shared" si="4"/>
        <v>188</v>
      </c>
      <c r="M59" s="19">
        <f>AVERAGE($J$47:J59)</f>
        <v>92.84615384615384</v>
      </c>
      <c r="N59" s="19">
        <f>AVERAGE($K$47:K59)</f>
        <v>98.538461538461533</v>
      </c>
      <c r="O59" s="19"/>
      <c r="Q59" s="5" t="s">
        <v>43</v>
      </c>
      <c r="R59" s="5" t="s">
        <v>44</v>
      </c>
      <c r="S59" s="16">
        <v>104</v>
      </c>
      <c r="T59" s="16">
        <v>80</v>
      </c>
      <c r="U59" s="5">
        <f t="shared" si="5"/>
        <v>184</v>
      </c>
      <c r="V59" s="19">
        <f>AVERAGE($S$48:S59)</f>
        <v>95.083333333333329</v>
      </c>
      <c r="W59" s="19">
        <f>AVERAGE($T$48:T59)</f>
        <v>97.416666666666671</v>
      </c>
      <c r="X59" s="19"/>
    </row>
    <row r="60" spans="1:24">
      <c r="A60" s="17">
        <v>40620</v>
      </c>
      <c r="B60" s="5" t="s">
        <v>44</v>
      </c>
      <c r="C60" s="5" t="s">
        <v>28</v>
      </c>
      <c r="D60" s="16">
        <v>85</v>
      </c>
      <c r="E60" s="16">
        <v>106</v>
      </c>
      <c r="F60" s="5">
        <f t="shared" si="3"/>
        <v>191</v>
      </c>
      <c r="H60" s="5" t="s">
        <v>44</v>
      </c>
      <c r="I60" s="5" t="s">
        <v>24</v>
      </c>
      <c r="J60" s="16">
        <v>91</v>
      </c>
      <c r="K60" s="16">
        <v>82</v>
      </c>
      <c r="L60" s="5">
        <f t="shared" si="4"/>
        <v>173</v>
      </c>
      <c r="M60" s="19">
        <f>AVERAGE($J$47:J60)</f>
        <v>92.714285714285708</v>
      </c>
      <c r="N60" s="19">
        <f>AVERAGE($K$47:K60)</f>
        <v>97.357142857142861</v>
      </c>
      <c r="O60" s="19"/>
      <c r="Q60" s="5" t="s">
        <v>30</v>
      </c>
      <c r="R60" s="5" t="s">
        <v>44</v>
      </c>
      <c r="S60" s="16">
        <v>105</v>
      </c>
      <c r="T60" s="16">
        <v>97</v>
      </c>
      <c r="U60" s="5">
        <f t="shared" si="5"/>
        <v>202</v>
      </c>
      <c r="V60" s="19">
        <f>AVERAGE($S$48:S60)</f>
        <v>95.84615384615384</v>
      </c>
      <c r="W60" s="19">
        <f>AVERAGE($T$48:T60)</f>
        <v>97.384615384615387</v>
      </c>
      <c r="X60" s="19"/>
    </row>
    <row r="61" spans="1:24">
      <c r="A61" s="17">
        <v>40622</v>
      </c>
      <c r="B61" s="5" t="s">
        <v>44</v>
      </c>
      <c r="C61" s="5" t="s">
        <v>41</v>
      </c>
      <c r="D61" s="16">
        <v>104</v>
      </c>
      <c r="E61" s="16">
        <v>96</v>
      </c>
      <c r="F61" s="5">
        <f t="shared" si="3"/>
        <v>200</v>
      </c>
      <c r="H61" s="5" t="s">
        <v>44</v>
      </c>
      <c r="I61" s="5" t="s">
        <v>52</v>
      </c>
      <c r="J61" s="16">
        <v>110</v>
      </c>
      <c r="K61" s="16">
        <v>85</v>
      </c>
      <c r="L61" s="5">
        <f t="shared" si="4"/>
        <v>195</v>
      </c>
      <c r="M61" s="19">
        <f>AVERAGE($J$47:J61)</f>
        <v>93.86666666666666</v>
      </c>
      <c r="N61" s="19">
        <f>AVERAGE($K$47:K61)</f>
        <v>96.533333333333331</v>
      </c>
      <c r="O61" s="19"/>
      <c r="Q61" s="5" t="s">
        <v>53</v>
      </c>
      <c r="R61" s="5" t="s">
        <v>44</v>
      </c>
      <c r="S61" s="16">
        <v>79</v>
      </c>
      <c r="T61" s="16">
        <v>95</v>
      </c>
      <c r="U61" s="5">
        <f t="shared" si="5"/>
        <v>174</v>
      </c>
      <c r="V61" s="19">
        <f>AVERAGE($S$48:S61)</f>
        <v>94.642857142857139</v>
      </c>
      <c r="W61" s="19">
        <f>AVERAGE($T$48:T61)</f>
        <v>97.214285714285708</v>
      </c>
      <c r="X61" s="19"/>
    </row>
    <row r="62" spans="1:24">
      <c r="A62" s="17">
        <v>40624</v>
      </c>
      <c r="B62" s="5" t="s">
        <v>44</v>
      </c>
      <c r="C62" s="5" t="s">
        <v>39</v>
      </c>
      <c r="D62" s="16">
        <v>81</v>
      </c>
      <c r="E62" s="16">
        <v>114</v>
      </c>
      <c r="F62" s="5">
        <f t="shared" si="3"/>
        <v>195</v>
      </c>
      <c r="H62" s="5" t="s">
        <v>44</v>
      </c>
      <c r="I62" s="5" t="s">
        <v>37</v>
      </c>
      <c r="J62" s="16">
        <v>87</v>
      </c>
      <c r="K62" s="16">
        <v>102</v>
      </c>
      <c r="L62" s="5">
        <f t="shared" si="4"/>
        <v>189</v>
      </c>
      <c r="M62" s="19">
        <f>AVERAGE($J$47:J62)</f>
        <v>93.4375</v>
      </c>
      <c r="N62" s="19">
        <f>AVERAGE($K$47:K62)</f>
        <v>96.875</v>
      </c>
      <c r="O62" s="19"/>
      <c r="Q62" s="5" t="s">
        <v>24</v>
      </c>
      <c r="R62" s="5" t="s">
        <v>44</v>
      </c>
      <c r="S62" s="16">
        <v>83</v>
      </c>
      <c r="T62" s="16">
        <v>90</v>
      </c>
      <c r="U62" s="5">
        <f t="shared" si="5"/>
        <v>173</v>
      </c>
      <c r="V62" s="19">
        <f>AVERAGE($S$48:S62)</f>
        <v>93.86666666666666</v>
      </c>
      <c r="W62" s="19">
        <f>AVERAGE($T$48:T62)</f>
        <v>96.733333333333334</v>
      </c>
      <c r="X62" s="19"/>
    </row>
    <row r="63" spans="1:24">
      <c r="A63" s="17">
        <v>40625</v>
      </c>
      <c r="B63" s="5" t="s">
        <v>47</v>
      </c>
      <c r="C63" s="5" t="s">
        <v>44</v>
      </c>
      <c r="D63" s="16">
        <v>105</v>
      </c>
      <c r="E63" s="16">
        <v>100</v>
      </c>
      <c r="F63" s="5">
        <f t="shared" si="3"/>
        <v>205</v>
      </c>
      <c r="H63" s="5" t="s">
        <v>44</v>
      </c>
      <c r="I63" s="5" t="s">
        <v>28</v>
      </c>
      <c r="J63" s="16">
        <v>85</v>
      </c>
      <c r="K63" s="16">
        <v>106</v>
      </c>
      <c r="L63" s="5">
        <f t="shared" si="4"/>
        <v>191</v>
      </c>
      <c r="M63" s="19">
        <f>AVERAGE($J$47:J63)</f>
        <v>92.941176470588232</v>
      </c>
      <c r="N63" s="19">
        <f>AVERAGE($K$47:K63)</f>
        <v>97.411764705882348</v>
      </c>
      <c r="O63" s="19"/>
      <c r="Q63" s="5" t="s">
        <v>37</v>
      </c>
      <c r="R63" s="5" t="s">
        <v>44</v>
      </c>
      <c r="S63" s="16">
        <v>100</v>
      </c>
      <c r="T63" s="16">
        <v>90</v>
      </c>
      <c r="U63" s="5">
        <f t="shared" si="5"/>
        <v>190</v>
      </c>
      <c r="V63" s="19">
        <f>AVERAGE($S$48:S63)</f>
        <v>94.25</v>
      </c>
      <c r="W63" s="19">
        <f>AVERAGE($T$48:T63)</f>
        <v>96.3125</v>
      </c>
      <c r="X63" s="19"/>
    </row>
    <row r="64" spans="1:24">
      <c r="A64" s="17">
        <v>40628</v>
      </c>
      <c r="B64" s="5" t="s">
        <v>44</v>
      </c>
      <c r="C64" s="5" t="s">
        <v>31</v>
      </c>
      <c r="D64" s="16">
        <v>98</v>
      </c>
      <c r="E64" s="16">
        <v>87</v>
      </c>
      <c r="F64" s="5">
        <f t="shared" si="3"/>
        <v>185</v>
      </c>
      <c r="H64" s="5" t="s">
        <v>44</v>
      </c>
      <c r="I64" s="5" t="s">
        <v>41</v>
      </c>
      <c r="J64" s="16">
        <v>104</v>
      </c>
      <c r="K64" s="16">
        <v>96</v>
      </c>
      <c r="L64" s="5">
        <f t="shared" si="4"/>
        <v>200</v>
      </c>
      <c r="M64" s="19">
        <f>AVERAGE($J$47:J64)</f>
        <v>93.555555555555557</v>
      </c>
      <c r="N64" s="19">
        <f>AVERAGE($K$47:K64)</f>
        <v>97.333333333333329</v>
      </c>
      <c r="O64" s="19"/>
      <c r="Q64" s="5" t="s">
        <v>39</v>
      </c>
      <c r="R64" s="5" t="s">
        <v>44</v>
      </c>
      <c r="S64" s="16">
        <v>94</v>
      </c>
      <c r="T64" s="16">
        <v>76</v>
      </c>
      <c r="U64" s="5">
        <f t="shared" si="5"/>
        <v>170</v>
      </c>
      <c r="V64" s="19">
        <f>AVERAGE($S$48:S64)</f>
        <v>94.235294117647058</v>
      </c>
      <c r="W64" s="19">
        <f>AVERAGE($T$48:T64)</f>
        <v>95.117647058823536</v>
      </c>
      <c r="X64" s="19"/>
    </row>
    <row r="65" spans="1:24">
      <c r="A65" s="17">
        <v>40629</v>
      </c>
      <c r="B65" s="5" t="s">
        <v>38</v>
      </c>
      <c r="C65" s="5" t="s">
        <v>44</v>
      </c>
      <c r="D65" s="16">
        <v>83</v>
      </c>
      <c r="E65" s="16">
        <v>99</v>
      </c>
      <c r="F65" s="5">
        <f t="shared" si="3"/>
        <v>182</v>
      </c>
      <c r="H65" s="5" t="s">
        <v>44</v>
      </c>
      <c r="I65" s="5" t="s">
        <v>39</v>
      </c>
      <c r="J65" s="16">
        <v>81</v>
      </c>
      <c r="K65" s="16">
        <v>114</v>
      </c>
      <c r="L65" s="5">
        <f t="shared" si="4"/>
        <v>195</v>
      </c>
      <c r="M65" s="19">
        <f>AVERAGE($J$47:J65)</f>
        <v>92.89473684210526</v>
      </c>
      <c r="N65" s="19">
        <f>AVERAGE($K$47:K65)</f>
        <v>98.21052631578948</v>
      </c>
      <c r="O65" s="19"/>
      <c r="Q65" s="5" t="s">
        <v>47</v>
      </c>
      <c r="R65" s="5" t="s">
        <v>44</v>
      </c>
      <c r="S65" s="16">
        <v>105</v>
      </c>
      <c r="T65" s="16">
        <v>100</v>
      </c>
      <c r="U65" s="5">
        <f t="shared" si="5"/>
        <v>205</v>
      </c>
      <c r="V65" s="19">
        <f>AVERAGE($S$48:S65)</f>
        <v>94.833333333333329</v>
      </c>
      <c r="W65" s="19">
        <f>AVERAGE($T$48:T65)</f>
        <v>95.388888888888886</v>
      </c>
      <c r="X65" s="19"/>
    </row>
    <row r="66" spans="1:24">
      <c r="A66" s="17"/>
      <c r="B66" s="5"/>
      <c r="C66" s="5"/>
      <c r="D66" s="16"/>
      <c r="E66" s="16"/>
      <c r="F66" s="5"/>
      <c r="H66" s="5" t="s">
        <v>44</v>
      </c>
      <c r="I66" s="5" t="s">
        <v>31</v>
      </c>
      <c r="J66" s="16">
        <v>98</v>
      </c>
      <c r="K66" s="16">
        <v>87</v>
      </c>
      <c r="L66" s="5">
        <f t="shared" si="4"/>
        <v>185</v>
      </c>
      <c r="M66" s="19">
        <f>AVERAGE($J$47:J66)</f>
        <v>93.15</v>
      </c>
      <c r="N66" s="19">
        <f>AVERAGE($K$47:K66)</f>
        <v>97.65</v>
      </c>
      <c r="O66" s="19"/>
      <c r="Q66" s="5" t="s">
        <v>38</v>
      </c>
      <c r="R66" s="5" t="s">
        <v>44</v>
      </c>
      <c r="S66" s="16">
        <v>83</v>
      </c>
      <c r="T66" s="16">
        <v>99</v>
      </c>
      <c r="U66" s="5">
        <f t="shared" si="5"/>
        <v>182</v>
      </c>
      <c r="V66" s="19">
        <f>AVERAGE($S$48:S66)</f>
        <v>94.21052631578948</v>
      </c>
      <c r="W66" s="19">
        <f>AVERAGE($T$48:T66)</f>
        <v>95.578947368421055</v>
      </c>
      <c r="X66" s="19"/>
    </row>
    <row r="67" spans="1:24">
      <c r="A67" s="17"/>
      <c r="B67" s="5"/>
      <c r="C67" s="5"/>
      <c r="D67" s="16"/>
      <c r="E67" s="16"/>
      <c r="F67" s="5"/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24">
      <c r="A68" s="17"/>
      <c r="B68" s="5"/>
      <c r="C68" s="5"/>
      <c r="D68" s="16"/>
      <c r="E68" s="16"/>
      <c r="F68" s="5"/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24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24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24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8"/>
      <c r="N71" s="18"/>
      <c r="O71" s="18"/>
      <c r="Q71" s="5"/>
      <c r="R71" s="5"/>
      <c r="S71" s="16"/>
      <c r="T71" s="16"/>
      <c r="U71" s="5"/>
      <c r="V71" s="18"/>
      <c r="W71" s="18"/>
      <c r="X71" s="18"/>
    </row>
    <row r="72" spans="1:24">
      <c r="A72" t="s">
        <v>50</v>
      </c>
      <c r="F72" s="20">
        <f>AVERAGE(F27:F71)</f>
        <v>190.30769230769232</v>
      </c>
      <c r="J72" s="21">
        <f>AVERAGE(J27:J71)</f>
        <v>93.15</v>
      </c>
      <c r="K72" s="21">
        <f>AVERAGE(K27:K71)</f>
        <v>97.65</v>
      </c>
      <c r="S72" s="21">
        <f>AVERAGE(S27:S71)</f>
        <v>94.21052631578948</v>
      </c>
      <c r="T72" s="21">
        <f>AVERAGE(T27:T71)</f>
        <v>95.578947368421055</v>
      </c>
    </row>
    <row r="75" spans="1:24">
      <c r="R75" s="22"/>
    </row>
  </sheetData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8:AG78"/>
  <sheetViews>
    <sheetView topLeftCell="A25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.85546875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19" width="6" customWidth="1"/>
    <col min="20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AVERAGE(T27:T74,J27:J74)</f>
        <v>99.952380952380949</v>
      </c>
      <c r="AC20" s="7">
        <f>AVERAGE(K27:K74,S27:S74)</f>
        <v>105.38095238095238</v>
      </c>
      <c r="AD20" s="8">
        <f>AVERAGE(J27:J74)</f>
        <v>101.76190476190476</v>
      </c>
      <c r="AE20" s="9">
        <f>AVERAGE(K27:K74)</f>
        <v>102.95238095238095</v>
      </c>
      <c r="AF20" s="9">
        <f>AVERAGE(T27:T74)</f>
        <v>98.142857142857139</v>
      </c>
      <c r="AG20" s="9">
        <f>AVERAGE(S27:S74)</f>
        <v>107.80952380952381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57</v>
      </c>
      <c r="AB23" s="12">
        <f>VLOOKUP($AA$23,'[1]NBA table overall'!$B$2:$N$31,2,FALSE)</f>
        <v>36</v>
      </c>
      <c r="AC23" s="13">
        <f>VLOOKUP($AA$23,'[1]NBA table overall'!$B$2:$N$31,3,FALSE)</f>
        <v>39</v>
      </c>
      <c r="AD23" s="12">
        <f>VLOOKUP($AA$23,'[1]NBA table overall'!$B$2:$N$31,10,FALSE)</f>
        <v>20</v>
      </c>
      <c r="AE23" s="13">
        <f>VLOOKUP($AA$23,'[1]NBA table overall'!$B$2:$N$31,11,FALSE)</f>
        <v>18</v>
      </c>
      <c r="AF23" s="12">
        <f>VLOOKUP($AA$23,'[1]NBA table overall'!$B$2:$N$31,12,FALSE)</f>
        <v>16</v>
      </c>
      <c r="AG23" s="13">
        <f>VLOOKUP($AA$23,'[1]NBA table overall'!$B$2:$N$31,13,FALSE)</f>
        <v>21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40544</v>
      </c>
      <c r="B27" s="5" t="s">
        <v>54</v>
      </c>
      <c r="C27" s="5" t="s">
        <v>55</v>
      </c>
      <c r="D27" s="16">
        <v>98</v>
      </c>
      <c r="E27" s="16">
        <v>92</v>
      </c>
      <c r="F27" s="5">
        <f t="shared" ref="F27:F34" si="0">D27+E27</f>
        <v>190</v>
      </c>
      <c r="H27" s="5" t="s">
        <v>54</v>
      </c>
      <c r="I27" s="5" t="s">
        <v>55</v>
      </c>
      <c r="J27" s="16">
        <v>98</v>
      </c>
      <c r="K27" s="16">
        <v>92</v>
      </c>
      <c r="L27" s="5">
        <f t="shared" ref="L27:L34" si="1">J27+K27</f>
        <v>190</v>
      </c>
      <c r="M27" s="19">
        <f>AVERAGE($J27:J$27)</f>
        <v>98</v>
      </c>
      <c r="N27" s="19">
        <f>AVERAGE($K27:K$27)</f>
        <v>92</v>
      </c>
      <c r="O27" s="18"/>
      <c r="Q27" s="5" t="s">
        <v>55</v>
      </c>
      <c r="R27" s="5" t="s">
        <v>54</v>
      </c>
      <c r="S27" s="16">
        <v>110</v>
      </c>
      <c r="T27" s="16">
        <v>99</v>
      </c>
      <c r="U27" s="5">
        <f t="shared" ref="U27:U34" si="2">S27+T27</f>
        <v>209</v>
      </c>
      <c r="V27" s="19">
        <f>AVERAGE($S27:S$27)</f>
        <v>110</v>
      </c>
      <c r="W27" s="19">
        <f>AVERAGE($T27:T$27)</f>
        <v>99</v>
      </c>
      <c r="X27" s="18"/>
    </row>
    <row r="28" spans="1:33">
      <c r="A28" s="17">
        <v>40546</v>
      </c>
      <c r="B28" s="5" t="s">
        <v>54</v>
      </c>
      <c r="C28" s="5" t="s">
        <v>41</v>
      </c>
      <c r="D28" s="16">
        <v>102</v>
      </c>
      <c r="E28" s="16">
        <v>97</v>
      </c>
      <c r="F28" s="5">
        <f t="shared" si="0"/>
        <v>199</v>
      </c>
      <c r="H28" s="5" t="s">
        <v>54</v>
      </c>
      <c r="I28" s="5" t="s">
        <v>41</v>
      </c>
      <c r="J28" s="16">
        <v>102</v>
      </c>
      <c r="K28" s="16">
        <v>97</v>
      </c>
      <c r="L28" s="5">
        <f t="shared" si="1"/>
        <v>199</v>
      </c>
      <c r="M28" s="19">
        <f>AVERAGE($J$27:J28)</f>
        <v>100</v>
      </c>
      <c r="N28" s="19">
        <f>AVERAGE($K$27:K28)</f>
        <v>94.5</v>
      </c>
      <c r="O28" s="18"/>
      <c r="Q28" s="5" t="s">
        <v>25</v>
      </c>
      <c r="R28" s="5" t="s">
        <v>54</v>
      </c>
      <c r="S28" s="16">
        <v>103</v>
      </c>
      <c r="T28" s="16">
        <v>99</v>
      </c>
      <c r="U28" s="5">
        <f t="shared" si="2"/>
        <v>202</v>
      </c>
      <c r="V28" s="19">
        <f>AVERAGE($S$27:S28)</f>
        <v>106.5</v>
      </c>
      <c r="W28" s="19">
        <f>AVERAGE($T$27:T28)</f>
        <v>99</v>
      </c>
      <c r="X28" s="18" t="s">
        <v>23</v>
      </c>
    </row>
    <row r="29" spans="1:33">
      <c r="A29" s="17">
        <v>40548</v>
      </c>
      <c r="B29" s="5" t="s">
        <v>54</v>
      </c>
      <c r="C29" s="5" t="s">
        <v>44</v>
      </c>
      <c r="D29" s="16">
        <v>87</v>
      </c>
      <c r="E29" s="16">
        <v>110</v>
      </c>
      <c r="F29" s="5">
        <f t="shared" si="0"/>
        <v>197</v>
      </c>
      <c r="H29" s="5" t="s">
        <v>54</v>
      </c>
      <c r="I29" s="5" t="s">
        <v>44</v>
      </c>
      <c r="J29" s="16">
        <v>87</v>
      </c>
      <c r="K29" s="16">
        <v>110</v>
      </c>
      <c r="L29" s="5">
        <f t="shared" si="1"/>
        <v>197</v>
      </c>
      <c r="M29" s="19">
        <f>AVERAGE($J$27:J29)</f>
        <v>95.666666666666671</v>
      </c>
      <c r="N29" s="19">
        <f>AVERAGE($K$27:K29)</f>
        <v>99.666666666666671</v>
      </c>
      <c r="O29" s="18"/>
      <c r="Q29" s="5" t="s">
        <v>48</v>
      </c>
      <c r="R29" s="5" t="s">
        <v>54</v>
      </c>
      <c r="S29" s="16">
        <v>108</v>
      </c>
      <c r="T29" s="16">
        <v>101</v>
      </c>
      <c r="U29" s="5">
        <f t="shared" si="2"/>
        <v>209</v>
      </c>
      <c r="V29" s="19">
        <f>AVERAGE($S$27:S29)</f>
        <v>107</v>
      </c>
      <c r="W29" s="19">
        <f>AVERAGE($T$27:T29)</f>
        <v>99.666666666666671</v>
      </c>
      <c r="X29" s="18"/>
    </row>
    <row r="30" spans="1:33">
      <c r="A30" s="17">
        <v>40550</v>
      </c>
      <c r="B30" s="5" t="s">
        <v>55</v>
      </c>
      <c r="C30" s="5" t="s">
        <v>54</v>
      </c>
      <c r="D30" s="16">
        <v>110</v>
      </c>
      <c r="E30" s="16">
        <v>99</v>
      </c>
      <c r="F30" s="5">
        <f t="shared" si="0"/>
        <v>209</v>
      </c>
      <c r="H30" s="5" t="s">
        <v>54</v>
      </c>
      <c r="I30" s="5" t="s">
        <v>29</v>
      </c>
      <c r="J30" s="16">
        <v>131</v>
      </c>
      <c r="K30" s="16">
        <v>125</v>
      </c>
      <c r="L30" s="5">
        <f t="shared" si="1"/>
        <v>256</v>
      </c>
      <c r="M30" s="19">
        <f>AVERAGE($J$27:J30)</f>
        <v>104.5</v>
      </c>
      <c r="N30" s="19">
        <f>AVERAGE($K$27:K30)</f>
        <v>106</v>
      </c>
      <c r="O30" s="18"/>
      <c r="Q30" s="5" t="s">
        <v>31</v>
      </c>
      <c r="R30" s="5" t="s">
        <v>54</v>
      </c>
      <c r="S30" s="16">
        <v>103</v>
      </c>
      <c r="T30" s="16">
        <v>95</v>
      </c>
      <c r="U30" s="5">
        <f t="shared" si="2"/>
        <v>198</v>
      </c>
      <c r="V30" s="19">
        <f>AVERAGE($S$27:S30)</f>
        <v>106</v>
      </c>
      <c r="W30" s="19">
        <f>AVERAGE($T$27:T30)</f>
        <v>98.5</v>
      </c>
      <c r="X30" s="18"/>
    </row>
    <row r="31" spans="1:33">
      <c r="A31" s="17">
        <v>40551</v>
      </c>
      <c r="B31" s="5" t="s">
        <v>25</v>
      </c>
      <c r="C31" s="5" t="s">
        <v>54</v>
      </c>
      <c r="D31" s="16">
        <v>103</v>
      </c>
      <c r="E31" s="16">
        <v>99</v>
      </c>
      <c r="F31" s="5">
        <f t="shared" si="0"/>
        <v>202</v>
      </c>
      <c r="H31" s="5" t="s">
        <v>54</v>
      </c>
      <c r="I31" s="5" t="s">
        <v>38</v>
      </c>
      <c r="J31" s="16">
        <v>121</v>
      </c>
      <c r="K31" s="16">
        <v>99</v>
      </c>
      <c r="L31" s="5">
        <f t="shared" si="1"/>
        <v>220</v>
      </c>
      <c r="M31" s="19">
        <f>AVERAGE($J$27:J31)</f>
        <v>107.8</v>
      </c>
      <c r="N31" s="19">
        <f>AVERAGE($K$27:K31)</f>
        <v>104.6</v>
      </c>
      <c r="O31" s="18"/>
      <c r="Q31" s="5" t="s">
        <v>35</v>
      </c>
      <c r="R31" s="5" t="s">
        <v>54</v>
      </c>
      <c r="S31" s="16">
        <v>110</v>
      </c>
      <c r="T31" s="16">
        <v>86</v>
      </c>
      <c r="U31" s="5">
        <f t="shared" si="2"/>
        <v>196</v>
      </c>
      <c r="V31" s="19">
        <f>AVERAGE($S$27:S31)</f>
        <v>106.8</v>
      </c>
      <c r="W31" s="19">
        <f>AVERAGE($T$27:T31)</f>
        <v>96</v>
      </c>
      <c r="X31" s="18"/>
    </row>
    <row r="32" spans="1:33">
      <c r="A32" s="17">
        <v>40555</v>
      </c>
      <c r="B32" s="5" t="s">
        <v>54</v>
      </c>
      <c r="C32" s="5" t="s">
        <v>29</v>
      </c>
      <c r="D32" s="16">
        <v>131</v>
      </c>
      <c r="E32" s="16">
        <v>125</v>
      </c>
      <c r="F32" s="5">
        <f t="shared" si="0"/>
        <v>256</v>
      </c>
      <c r="H32" s="5" t="s">
        <v>54</v>
      </c>
      <c r="I32" s="5" t="s">
        <v>36</v>
      </c>
      <c r="J32" s="16">
        <v>105</v>
      </c>
      <c r="K32" s="16">
        <v>112</v>
      </c>
      <c r="L32" s="5">
        <f t="shared" si="1"/>
        <v>217</v>
      </c>
      <c r="M32" s="19">
        <f>AVERAGE($J$27:J32)</f>
        <v>107.33333333333333</v>
      </c>
      <c r="N32" s="19">
        <f>AVERAGE($K$27:K32)</f>
        <v>105.83333333333333</v>
      </c>
      <c r="O32" s="18"/>
      <c r="Q32" s="5" t="s">
        <v>47</v>
      </c>
      <c r="R32" s="5" t="s">
        <v>54</v>
      </c>
      <c r="S32" s="16">
        <v>96</v>
      </c>
      <c r="T32" s="16">
        <v>85</v>
      </c>
      <c r="U32" s="5">
        <f t="shared" si="2"/>
        <v>181</v>
      </c>
      <c r="V32" s="19">
        <f>AVERAGE($S$27:S32)</f>
        <v>105</v>
      </c>
      <c r="W32" s="19">
        <f>AVERAGE($T$27:T32)</f>
        <v>94.166666666666671</v>
      </c>
      <c r="X32" s="18"/>
    </row>
    <row r="33" spans="1:24">
      <c r="A33" s="17">
        <v>40557</v>
      </c>
      <c r="B33" s="5" t="s">
        <v>54</v>
      </c>
      <c r="C33" s="5" t="s">
        <v>38</v>
      </c>
      <c r="D33" s="16">
        <v>121</v>
      </c>
      <c r="E33" s="16">
        <v>99</v>
      </c>
      <c r="F33" s="5">
        <f t="shared" si="0"/>
        <v>220</v>
      </c>
      <c r="H33" s="5" t="s">
        <v>54</v>
      </c>
      <c r="I33" s="5" t="s">
        <v>27</v>
      </c>
      <c r="J33" s="16">
        <v>108</v>
      </c>
      <c r="K33" s="16">
        <v>100</v>
      </c>
      <c r="L33" s="5">
        <f t="shared" si="1"/>
        <v>208</v>
      </c>
      <c r="M33" s="19">
        <f>AVERAGE($J$27:J33)</f>
        <v>107.42857142857143</v>
      </c>
      <c r="N33" s="19">
        <f>AVERAGE($K$27:K33)</f>
        <v>105</v>
      </c>
      <c r="O33" s="18"/>
      <c r="Q33" s="5" t="s">
        <v>43</v>
      </c>
      <c r="R33" s="5" t="s">
        <v>54</v>
      </c>
      <c r="S33" s="16">
        <v>120</v>
      </c>
      <c r="T33" s="16">
        <v>91</v>
      </c>
      <c r="U33" s="5">
        <f t="shared" si="2"/>
        <v>211</v>
      </c>
      <c r="V33" s="19">
        <f>AVERAGE($S$27:S33)</f>
        <v>107.14285714285714</v>
      </c>
      <c r="W33" s="19">
        <f>AVERAGE($T$27:T33)</f>
        <v>93.714285714285708</v>
      </c>
      <c r="X33" s="18"/>
    </row>
    <row r="34" spans="1:24">
      <c r="A34" s="17">
        <v>40560</v>
      </c>
      <c r="B34" s="5" t="s">
        <v>48</v>
      </c>
      <c r="C34" s="5" t="s">
        <v>54</v>
      </c>
      <c r="D34" s="16">
        <v>108</v>
      </c>
      <c r="E34" s="16">
        <v>101</v>
      </c>
      <c r="F34" s="5">
        <f t="shared" si="0"/>
        <v>209</v>
      </c>
      <c r="H34" s="5" t="s">
        <v>54</v>
      </c>
      <c r="I34" s="5" t="s">
        <v>45</v>
      </c>
      <c r="J34" s="16">
        <v>83</v>
      </c>
      <c r="K34" s="16">
        <v>78</v>
      </c>
      <c r="L34" s="5">
        <f t="shared" si="1"/>
        <v>161</v>
      </c>
      <c r="M34" s="19">
        <f>AVERAGE($J$27:J34)</f>
        <v>104.375</v>
      </c>
      <c r="N34" s="19">
        <f>AVERAGE($K$27:K34)</f>
        <v>101.625</v>
      </c>
      <c r="O34" s="18"/>
      <c r="Q34" s="5" t="s">
        <v>53</v>
      </c>
      <c r="R34" s="5" t="s">
        <v>54</v>
      </c>
      <c r="S34" s="16">
        <v>96</v>
      </c>
      <c r="T34" s="16">
        <v>81</v>
      </c>
      <c r="U34" s="5">
        <f t="shared" si="2"/>
        <v>177</v>
      </c>
      <c r="V34" s="19">
        <f>AVERAGE($S$27:S34)</f>
        <v>105.75</v>
      </c>
      <c r="W34" s="19">
        <f>AVERAGE($T$27:T34)</f>
        <v>92.125</v>
      </c>
      <c r="X34" s="18"/>
    </row>
    <row r="35" spans="1:24">
      <c r="A35" s="17">
        <v>40562</v>
      </c>
      <c r="B35" s="5" t="s">
        <v>31</v>
      </c>
      <c r="C35" s="5" t="s">
        <v>54</v>
      </c>
      <c r="D35" s="16">
        <v>103</v>
      </c>
      <c r="E35" s="16">
        <v>95</v>
      </c>
      <c r="F35" s="5">
        <f>D35+E35</f>
        <v>198</v>
      </c>
      <c r="H35" s="5" t="s">
        <v>54</v>
      </c>
      <c r="I35" s="5" t="s">
        <v>25</v>
      </c>
      <c r="J35" s="16">
        <v>96</v>
      </c>
      <c r="K35" s="16">
        <v>97</v>
      </c>
      <c r="L35" s="5">
        <f>J35+K35</f>
        <v>193</v>
      </c>
      <c r="M35" s="19">
        <f>AVERAGE($J$27:J35)</f>
        <v>103.44444444444444</v>
      </c>
      <c r="N35" s="19">
        <f>AVERAGE($K$27:K35)</f>
        <v>101.11111111111111</v>
      </c>
      <c r="O35" s="18"/>
      <c r="Q35" s="5" t="s">
        <v>37</v>
      </c>
      <c r="R35" s="5" t="s">
        <v>54</v>
      </c>
      <c r="S35" s="16">
        <v>106</v>
      </c>
      <c r="T35" s="16">
        <v>113</v>
      </c>
      <c r="U35" s="5">
        <f>S35+T35</f>
        <v>219</v>
      </c>
      <c r="V35" s="19">
        <f>AVERAGE($S$27:S35)</f>
        <v>105.77777777777777</v>
      </c>
      <c r="W35" s="19">
        <f>AVERAGE($T$27:T35)</f>
        <v>94.444444444444443</v>
      </c>
      <c r="X35" s="18"/>
    </row>
    <row r="36" spans="1:24">
      <c r="A36" s="17">
        <v>40564</v>
      </c>
      <c r="B36" s="5" t="s">
        <v>35</v>
      </c>
      <c r="C36" s="5" t="s">
        <v>54</v>
      </c>
      <c r="D36" s="16">
        <v>110</v>
      </c>
      <c r="E36" s="16">
        <v>86</v>
      </c>
      <c r="F36" s="5">
        <f t="shared" ref="F36:F68" si="3">D36+E36</f>
        <v>196</v>
      </c>
      <c r="H36" s="5" t="s">
        <v>54</v>
      </c>
      <c r="I36" s="5" t="s">
        <v>49</v>
      </c>
      <c r="J36" s="16">
        <v>105</v>
      </c>
      <c r="K36" s="16">
        <v>121</v>
      </c>
      <c r="L36" s="5">
        <f t="shared" ref="L36:L66" si="4">J36+K36</f>
        <v>226</v>
      </c>
      <c r="M36" s="19">
        <f>AVERAGE($J$27:J36)</f>
        <v>103.6</v>
      </c>
      <c r="N36" s="19">
        <f>AVERAGE($K$27:K36)</f>
        <v>103.1</v>
      </c>
      <c r="O36" s="18"/>
      <c r="Q36" s="5" t="s">
        <v>32</v>
      </c>
      <c r="R36" s="5" t="s">
        <v>54</v>
      </c>
      <c r="S36" s="16">
        <v>104</v>
      </c>
      <c r="T36" s="16">
        <v>107</v>
      </c>
      <c r="U36" s="5">
        <f t="shared" ref="U36:U65" si="5">S36+T36</f>
        <v>211</v>
      </c>
      <c r="V36" s="19">
        <f>AVERAGE($S$27:S36)</f>
        <v>105.6</v>
      </c>
      <c r="W36" s="19">
        <f>AVERAGE($T$27:T36)</f>
        <v>95.7</v>
      </c>
      <c r="X36" s="18"/>
    </row>
    <row r="37" spans="1:24">
      <c r="A37" s="17">
        <v>40565</v>
      </c>
      <c r="B37" s="5" t="s">
        <v>47</v>
      </c>
      <c r="C37" s="5" t="s">
        <v>54</v>
      </c>
      <c r="D37" s="16">
        <v>96</v>
      </c>
      <c r="E37" s="16">
        <v>85</v>
      </c>
      <c r="F37" s="5">
        <f t="shared" si="3"/>
        <v>181</v>
      </c>
      <c r="H37" s="5" t="s">
        <v>54</v>
      </c>
      <c r="I37" s="5" t="s">
        <v>39</v>
      </c>
      <c r="J37" s="16">
        <v>86</v>
      </c>
      <c r="K37" s="16">
        <v>91</v>
      </c>
      <c r="L37" s="5">
        <f t="shared" si="4"/>
        <v>177</v>
      </c>
      <c r="M37" s="19">
        <f>AVERAGE($J$27:J37)</f>
        <v>102</v>
      </c>
      <c r="N37" s="19">
        <f>AVERAGE($K$27:K37)</f>
        <v>102</v>
      </c>
      <c r="O37" s="18"/>
      <c r="Q37" s="5" t="s">
        <v>30</v>
      </c>
      <c r="R37" s="5" t="s">
        <v>54</v>
      </c>
      <c r="S37" s="16">
        <v>102</v>
      </c>
      <c r="T37" s="16">
        <v>101</v>
      </c>
      <c r="U37" s="5">
        <f t="shared" si="5"/>
        <v>203</v>
      </c>
      <c r="V37" s="19">
        <f>AVERAGE($S$27:S37)</f>
        <v>105.27272727272727</v>
      </c>
      <c r="W37" s="19">
        <f>AVERAGE($T$27:T37)</f>
        <v>96.181818181818187</v>
      </c>
      <c r="X37" s="18"/>
    </row>
    <row r="38" spans="1:24">
      <c r="A38" s="17">
        <v>40568</v>
      </c>
      <c r="B38" s="5" t="s">
        <v>43</v>
      </c>
      <c r="C38" s="5" t="s">
        <v>54</v>
      </c>
      <c r="D38" s="16">
        <v>120</v>
      </c>
      <c r="E38" s="16">
        <v>91</v>
      </c>
      <c r="F38" s="5">
        <f t="shared" si="3"/>
        <v>211</v>
      </c>
      <c r="H38" s="5" t="s">
        <v>54</v>
      </c>
      <c r="I38" s="5" t="s">
        <v>30</v>
      </c>
      <c r="J38" s="16">
        <v>83</v>
      </c>
      <c r="K38" s="16">
        <v>95</v>
      </c>
      <c r="L38" s="5">
        <f t="shared" si="4"/>
        <v>178</v>
      </c>
      <c r="M38" s="19">
        <f>AVERAGE($J$27:J38)</f>
        <v>100.41666666666667</v>
      </c>
      <c r="N38" s="19">
        <f>AVERAGE($K$27:K38)</f>
        <v>101.41666666666667</v>
      </c>
      <c r="O38" s="18"/>
      <c r="Q38" s="5" t="s">
        <v>26</v>
      </c>
      <c r="R38" s="5" t="s">
        <v>54</v>
      </c>
      <c r="S38" s="16">
        <v>118</v>
      </c>
      <c r="T38" s="16">
        <v>99</v>
      </c>
      <c r="U38" s="5">
        <f t="shared" si="5"/>
        <v>217</v>
      </c>
      <c r="V38" s="19">
        <f>AVERAGE($S$27:S38)</f>
        <v>106.33333333333333</v>
      </c>
      <c r="W38" s="19">
        <f>AVERAGE($T$27:T38)</f>
        <v>96.416666666666671</v>
      </c>
      <c r="X38" s="18"/>
    </row>
    <row r="39" spans="1:24">
      <c r="A39" s="17">
        <v>40569</v>
      </c>
      <c r="B39" s="5" t="s">
        <v>54</v>
      </c>
      <c r="C39" s="5" t="s">
        <v>36</v>
      </c>
      <c r="D39" s="16">
        <v>105</v>
      </c>
      <c r="E39" s="16">
        <v>112</v>
      </c>
      <c r="F39" s="5">
        <f t="shared" si="3"/>
        <v>217</v>
      </c>
      <c r="H39" s="5" t="s">
        <v>54</v>
      </c>
      <c r="I39" s="5" t="s">
        <v>53</v>
      </c>
      <c r="J39" s="16">
        <v>100</v>
      </c>
      <c r="K39" s="16">
        <v>107</v>
      </c>
      <c r="L39" s="5">
        <f t="shared" si="4"/>
        <v>207</v>
      </c>
      <c r="M39" s="19">
        <f>AVERAGE($J$27:J39)</f>
        <v>100.38461538461539</v>
      </c>
      <c r="N39" s="19">
        <f>AVERAGE($K$27:K39)</f>
        <v>101.84615384615384</v>
      </c>
      <c r="O39" s="18"/>
      <c r="Q39" s="5" t="s">
        <v>34</v>
      </c>
      <c r="R39" s="5" t="s">
        <v>54</v>
      </c>
      <c r="S39" s="16">
        <v>84</v>
      </c>
      <c r="T39" s="16">
        <v>95</v>
      </c>
      <c r="U39" s="5">
        <f t="shared" si="5"/>
        <v>179</v>
      </c>
      <c r="V39" s="19">
        <f>AVERAGE($S$27:S39)</f>
        <v>104.61538461538461</v>
      </c>
      <c r="W39" s="19">
        <f>AVERAGE($T$27:T39)</f>
        <v>96.307692307692307</v>
      </c>
      <c r="X39" s="18"/>
    </row>
    <row r="40" spans="1:24">
      <c r="A40" s="17">
        <v>40571</v>
      </c>
      <c r="B40" s="5" t="s">
        <v>54</v>
      </c>
      <c r="C40" s="5" t="s">
        <v>27</v>
      </c>
      <c r="D40" s="16">
        <v>108</v>
      </c>
      <c r="E40" s="16">
        <v>100</v>
      </c>
      <c r="F40" s="5">
        <f t="shared" si="3"/>
        <v>208</v>
      </c>
      <c r="H40" s="5" t="s">
        <v>54</v>
      </c>
      <c r="I40" s="5" t="s">
        <v>35</v>
      </c>
      <c r="J40" s="16">
        <v>102</v>
      </c>
      <c r="K40" s="16">
        <v>107</v>
      </c>
      <c r="L40" s="5">
        <f t="shared" si="4"/>
        <v>209</v>
      </c>
      <c r="M40" s="19">
        <f>AVERAGE($J$27:J40)</f>
        <v>100.5</v>
      </c>
      <c r="N40" s="19">
        <f>AVERAGE($K$27:K40)</f>
        <v>102.21428571428571</v>
      </c>
      <c r="O40" s="18"/>
      <c r="Q40" s="5" t="s">
        <v>41</v>
      </c>
      <c r="R40" s="5" t="s">
        <v>54</v>
      </c>
      <c r="S40" s="16">
        <v>120</v>
      </c>
      <c r="T40" s="16">
        <v>116</v>
      </c>
      <c r="U40" s="5">
        <f t="shared" si="5"/>
        <v>236</v>
      </c>
      <c r="V40" s="19">
        <f>AVERAGE($S$27:S40)</f>
        <v>105.71428571428571</v>
      </c>
      <c r="W40" s="19">
        <f>AVERAGE($T$27:T40)</f>
        <v>97.714285714285708</v>
      </c>
      <c r="X40" s="18"/>
    </row>
    <row r="41" spans="1:24">
      <c r="A41" s="17">
        <v>40573</v>
      </c>
      <c r="B41" s="5" t="s">
        <v>53</v>
      </c>
      <c r="C41" s="5" t="s">
        <v>54</v>
      </c>
      <c r="D41" s="16">
        <v>96</v>
      </c>
      <c r="E41" s="16">
        <v>81</v>
      </c>
      <c r="F41" s="5">
        <f t="shared" si="3"/>
        <v>177</v>
      </c>
      <c r="H41" s="5" t="s">
        <v>54</v>
      </c>
      <c r="I41" s="5" t="s">
        <v>37</v>
      </c>
      <c r="J41" s="16">
        <v>101</v>
      </c>
      <c r="K41" s="16">
        <v>103</v>
      </c>
      <c r="L41" s="5">
        <f t="shared" si="4"/>
        <v>204</v>
      </c>
      <c r="M41" s="19">
        <f>AVERAGE($J$27:J41)</f>
        <v>100.53333333333333</v>
      </c>
      <c r="N41" s="19">
        <f>AVERAGE($K$27:K41)</f>
        <v>102.26666666666667</v>
      </c>
      <c r="O41" s="18"/>
      <c r="Q41" s="5" t="s">
        <v>29</v>
      </c>
      <c r="R41" s="5" t="s">
        <v>54</v>
      </c>
      <c r="S41" s="16">
        <v>131</v>
      </c>
      <c r="T41" s="16">
        <v>109</v>
      </c>
      <c r="U41" s="5">
        <f t="shared" si="5"/>
        <v>240</v>
      </c>
      <c r="V41" s="19">
        <f>AVERAGE($S$27:S41)</f>
        <v>107.4</v>
      </c>
      <c r="W41" s="19">
        <f>AVERAGE($T$27:T41)</f>
        <v>98.466666666666669</v>
      </c>
      <c r="X41" s="18"/>
    </row>
    <row r="42" spans="1:24">
      <c r="A42" s="17">
        <v>40574</v>
      </c>
      <c r="B42" s="5" t="s">
        <v>54</v>
      </c>
      <c r="C42" s="5" t="s">
        <v>45</v>
      </c>
      <c r="D42" s="16">
        <v>83</v>
      </c>
      <c r="E42" s="16">
        <v>78</v>
      </c>
      <c r="F42" s="5">
        <f t="shared" si="3"/>
        <v>161</v>
      </c>
      <c r="H42" s="5" t="s">
        <v>54</v>
      </c>
      <c r="I42" s="5" t="s">
        <v>32</v>
      </c>
      <c r="J42" s="16">
        <v>109</v>
      </c>
      <c r="K42" s="16">
        <v>102</v>
      </c>
      <c r="L42" s="5">
        <f t="shared" si="4"/>
        <v>211</v>
      </c>
      <c r="M42" s="19">
        <f>AVERAGE($J$27:J42)</f>
        <v>101.0625</v>
      </c>
      <c r="N42" s="19">
        <f>AVERAGE($K$27:K42)</f>
        <v>102.25</v>
      </c>
      <c r="O42" s="18" t="s">
        <v>23</v>
      </c>
      <c r="Q42" s="5" t="s">
        <v>40</v>
      </c>
      <c r="R42" s="5" t="s">
        <v>54</v>
      </c>
      <c r="S42" s="16">
        <v>94</v>
      </c>
      <c r="T42" s="16">
        <v>96</v>
      </c>
      <c r="U42" s="5">
        <f t="shared" si="5"/>
        <v>190</v>
      </c>
      <c r="V42" s="19">
        <f>AVERAGE($S$27:S42)</f>
        <v>106.5625</v>
      </c>
      <c r="W42" s="19">
        <f>AVERAGE($T$27:T42)</f>
        <v>98.3125</v>
      </c>
      <c r="X42" s="18"/>
    </row>
    <row r="43" spans="1:24">
      <c r="A43" s="17">
        <v>40576</v>
      </c>
      <c r="B43" s="5" t="s">
        <v>54</v>
      </c>
      <c r="C43" s="5" t="s">
        <v>25</v>
      </c>
      <c r="D43" s="16">
        <v>96</v>
      </c>
      <c r="E43" s="16">
        <v>97</v>
      </c>
      <c r="F43" s="5">
        <f t="shared" si="3"/>
        <v>193</v>
      </c>
      <c r="H43" s="5" t="s">
        <v>54</v>
      </c>
      <c r="I43" s="5" t="s">
        <v>47</v>
      </c>
      <c r="J43" s="16">
        <v>112</v>
      </c>
      <c r="K43" s="16">
        <v>107</v>
      </c>
      <c r="L43" s="5">
        <f t="shared" si="4"/>
        <v>219</v>
      </c>
      <c r="M43" s="19">
        <f>AVERAGE($J$27:J43)</f>
        <v>101.70588235294117</v>
      </c>
      <c r="N43" s="19">
        <f>AVERAGE($K$27:K43)</f>
        <v>102.52941176470588</v>
      </c>
      <c r="O43" s="18" t="s">
        <v>23</v>
      </c>
      <c r="Q43" s="5" t="s">
        <v>27</v>
      </c>
      <c r="R43" s="5" t="s">
        <v>54</v>
      </c>
      <c r="S43" s="16">
        <v>122</v>
      </c>
      <c r="T43" s="16">
        <v>101</v>
      </c>
      <c r="U43" s="5">
        <f t="shared" si="5"/>
        <v>223</v>
      </c>
      <c r="V43" s="19">
        <f>AVERAGE($S$27:S43)</f>
        <v>107.47058823529412</v>
      </c>
      <c r="W43" s="19">
        <f>AVERAGE($T$27:T43)</f>
        <v>98.470588235294116</v>
      </c>
      <c r="X43" s="18"/>
    </row>
    <row r="44" spans="1:24">
      <c r="A44" s="17">
        <v>40578</v>
      </c>
      <c r="B44" s="5" t="s">
        <v>37</v>
      </c>
      <c r="C44" s="5" t="s">
        <v>54</v>
      </c>
      <c r="D44" s="16">
        <v>106</v>
      </c>
      <c r="E44" s="16">
        <v>113</v>
      </c>
      <c r="F44" s="5">
        <f t="shared" si="3"/>
        <v>219</v>
      </c>
      <c r="H44" s="5" t="s">
        <v>54</v>
      </c>
      <c r="I44" s="5" t="s">
        <v>27</v>
      </c>
      <c r="J44" s="16">
        <v>119</v>
      </c>
      <c r="K44" s="16">
        <v>104</v>
      </c>
      <c r="L44" s="5">
        <f t="shared" si="4"/>
        <v>223</v>
      </c>
      <c r="M44" s="19">
        <f>AVERAGE($J$27:J44)</f>
        <v>102.66666666666667</v>
      </c>
      <c r="N44" s="19">
        <f>AVERAGE($K$27:K44)</f>
        <v>102.61111111111111</v>
      </c>
      <c r="O44" s="19"/>
      <c r="Q44" s="5" t="s">
        <v>39</v>
      </c>
      <c r="R44" s="5" t="s">
        <v>54</v>
      </c>
      <c r="S44" s="16">
        <v>118</v>
      </c>
      <c r="T44" s="16">
        <v>100</v>
      </c>
      <c r="U44" s="5">
        <f t="shared" si="5"/>
        <v>218</v>
      </c>
      <c r="V44" s="19">
        <f>AVERAGE($S$27:S44)</f>
        <v>108.05555555555556</v>
      </c>
      <c r="W44" s="19">
        <f>AVERAGE($T$27:T44)</f>
        <v>98.555555555555557</v>
      </c>
      <c r="X44" s="19"/>
    </row>
    <row r="45" spans="1:24">
      <c r="A45" s="17">
        <v>40579</v>
      </c>
      <c r="B45" s="5" t="s">
        <v>54</v>
      </c>
      <c r="C45" s="5" t="s">
        <v>49</v>
      </c>
      <c r="D45" s="16">
        <v>105</v>
      </c>
      <c r="E45" s="16">
        <v>121</v>
      </c>
      <c r="F45" s="5">
        <f t="shared" si="3"/>
        <v>226</v>
      </c>
      <c r="H45" s="5" t="s">
        <v>54</v>
      </c>
      <c r="I45" s="5" t="s">
        <v>42</v>
      </c>
      <c r="J45" s="16">
        <v>117</v>
      </c>
      <c r="K45" s="16">
        <v>121</v>
      </c>
      <c r="L45" s="5">
        <f t="shared" si="4"/>
        <v>238</v>
      </c>
      <c r="M45" s="19">
        <f>AVERAGE($J$27:J45)</f>
        <v>103.42105263157895</v>
      </c>
      <c r="N45" s="19">
        <f>AVERAGE($K$27:K45)</f>
        <v>103.57894736842105</v>
      </c>
      <c r="O45" s="19" t="s">
        <v>23</v>
      </c>
      <c r="Q45" s="5" t="s">
        <v>25</v>
      </c>
      <c r="R45" s="5" t="s">
        <v>54</v>
      </c>
      <c r="S45" s="16">
        <v>110</v>
      </c>
      <c r="T45" s="16">
        <v>108</v>
      </c>
      <c r="U45" s="5">
        <f t="shared" si="5"/>
        <v>218</v>
      </c>
      <c r="V45" s="19">
        <f>AVERAGE($S$27:S45)</f>
        <v>108.15789473684211</v>
      </c>
      <c r="W45" s="19">
        <f>AVERAGE($T$27:T45)</f>
        <v>99.05263157894737</v>
      </c>
      <c r="X45" s="19"/>
    </row>
    <row r="46" spans="1:24">
      <c r="A46" s="17">
        <v>40581</v>
      </c>
      <c r="B46" s="5" t="s">
        <v>32</v>
      </c>
      <c r="C46" s="5" t="s">
        <v>54</v>
      </c>
      <c r="D46" s="16">
        <v>104</v>
      </c>
      <c r="E46" s="16">
        <v>107</v>
      </c>
      <c r="F46" s="5">
        <f t="shared" si="3"/>
        <v>211</v>
      </c>
      <c r="H46" s="5" t="s">
        <v>54</v>
      </c>
      <c r="I46" s="5" t="s">
        <v>26</v>
      </c>
      <c r="J46" s="16">
        <v>77</v>
      </c>
      <c r="K46" s="16">
        <v>94</v>
      </c>
      <c r="L46" s="5">
        <f t="shared" si="4"/>
        <v>171</v>
      </c>
      <c r="M46" s="19">
        <f>AVERAGE($J$27:J46)</f>
        <v>102.1</v>
      </c>
      <c r="N46" s="19">
        <f>AVERAGE($K$27:K46)</f>
        <v>103.1</v>
      </c>
      <c r="O46" s="19"/>
      <c r="Q46" s="5" t="s">
        <v>55</v>
      </c>
      <c r="R46" s="5" t="s">
        <v>54</v>
      </c>
      <c r="S46" s="16">
        <v>103</v>
      </c>
      <c r="T46" s="16">
        <v>85</v>
      </c>
      <c r="U46" s="5">
        <f t="shared" si="5"/>
        <v>188</v>
      </c>
      <c r="V46" s="19">
        <f>AVERAGE($S$27:S46)</f>
        <v>107.9</v>
      </c>
      <c r="W46" s="19">
        <f>AVERAGE($T$27:T46)</f>
        <v>98.35</v>
      </c>
      <c r="X46" s="19"/>
    </row>
    <row r="47" spans="1:24">
      <c r="A47" s="17">
        <v>40583</v>
      </c>
      <c r="B47" s="5" t="s">
        <v>54</v>
      </c>
      <c r="C47" s="5" t="s">
        <v>39</v>
      </c>
      <c r="D47" s="16">
        <v>86</v>
      </c>
      <c r="E47" s="16">
        <v>91</v>
      </c>
      <c r="F47" s="5">
        <f t="shared" si="3"/>
        <v>177</v>
      </c>
      <c r="H47" s="5" t="s">
        <v>54</v>
      </c>
      <c r="I47" s="5" t="s">
        <v>48</v>
      </c>
      <c r="J47" s="16">
        <v>95</v>
      </c>
      <c r="K47" s="16">
        <v>100</v>
      </c>
      <c r="L47" s="5">
        <f t="shared" si="4"/>
        <v>195</v>
      </c>
      <c r="M47" s="19">
        <f>AVERAGE($J$27:J47)</f>
        <v>101.76190476190476</v>
      </c>
      <c r="N47" s="19">
        <f>AVERAGE($K$27:K47)</f>
        <v>102.95238095238095</v>
      </c>
      <c r="O47" s="19" t="s">
        <v>23</v>
      </c>
      <c r="Q47" s="5" t="s">
        <v>49</v>
      </c>
      <c r="R47" s="5" t="s">
        <v>54</v>
      </c>
      <c r="S47" s="16">
        <v>106</v>
      </c>
      <c r="T47" s="16">
        <v>94</v>
      </c>
      <c r="U47" s="5">
        <f t="shared" si="5"/>
        <v>200</v>
      </c>
      <c r="V47" s="19">
        <f>AVERAGE($S$27:S47)</f>
        <v>107.80952380952381</v>
      </c>
      <c r="W47" s="19">
        <f>AVERAGE($T$27:T47)</f>
        <v>98.142857142857139</v>
      </c>
      <c r="X47" s="19"/>
    </row>
    <row r="48" spans="1:24">
      <c r="A48" s="17">
        <v>40585</v>
      </c>
      <c r="B48" s="5" t="s">
        <v>54</v>
      </c>
      <c r="C48" s="5" t="s">
        <v>30</v>
      </c>
      <c r="D48" s="16">
        <v>83</v>
      </c>
      <c r="E48" s="16">
        <v>95</v>
      </c>
      <c r="F48" s="5">
        <f t="shared" si="3"/>
        <v>178</v>
      </c>
      <c r="H48" s="5"/>
      <c r="I48" s="5"/>
      <c r="J48" s="16"/>
      <c r="K48" s="16"/>
      <c r="L48" s="5">
        <f t="shared" si="4"/>
        <v>0</v>
      </c>
      <c r="M48" s="19"/>
      <c r="N48" s="19"/>
      <c r="O48" s="19"/>
      <c r="Q48" s="5"/>
      <c r="R48" s="5"/>
      <c r="S48" s="16"/>
      <c r="T48" s="16"/>
      <c r="U48" s="5">
        <f t="shared" si="5"/>
        <v>0</v>
      </c>
      <c r="V48" s="19"/>
      <c r="W48" s="19"/>
      <c r="X48" s="19"/>
    </row>
    <row r="49" spans="1:24">
      <c r="A49" s="17">
        <v>40589</v>
      </c>
      <c r="B49" s="5" t="s">
        <v>30</v>
      </c>
      <c r="C49" s="5" t="s">
        <v>54</v>
      </c>
      <c r="D49" s="16">
        <v>102</v>
      </c>
      <c r="E49" s="16">
        <v>101</v>
      </c>
      <c r="F49" s="5">
        <f t="shared" si="3"/>
        <v>203</v>
      </c>
      <c r="H49" s="5"/>
      <c r="I49" s="5"/>
      <c r="J49" s="16"/>
      <c r="K49" s="16"/>
      <c r="L49" s="5">
        <f t="shared" si="4"/>
        <v>0</v>
      </c>
      <c r="M49" s="19"/>
      <c r="N49" s="19"/>
      <c r="O49" s="19"/>
      <c r="Q49" s="5"/>
      <c r="R49" s="5"/>
      <c r="S49" s="16"/>
      <c r="T49" s="16"/>
      <c r="U49" s="5">
        <f t="shared" si="5"/>
        <v>0</v>
      </c>
      <c r="V49" s="19"/>
      <c r="W49" s="19"/>
      <c r="X49" s="19"/>
    </row>
    <row r="50" spans="1:24">
      <c r="A50" s="17">
        <v>40590</v>
      </c>
      <c r="B50" s="5" t="s">
        <v>54</v>
      </c>
      <c r="C50" s="5" t="s">
        <v>53</v>
      </c>
      <c r="D50" s="16">
        <v>100</v>
      </c>
      <c r="E50" s="16">
        <v>107</v>
      </c>
      <c r="F50" s="5">
        <f t="shared" si="3"/>
        <v>207</v>
      </c>
      <c r="H50" s="5"/>
      <c r="I50" s="5"/>
      <c r="J50" s="16"/>
      <c r="K50" s="16"/>
      <c r="L50" s="5">
        <f t="shared" si="4"/>
        <v>0</v>
      </c>
      <c r="M50" s="19"/>
      <c r="N50" s="19"/>
      <c r="O50" s="19"/>
      <c r="Q50" s="5"/>
      <c r="R50" s="5"/>
      <c r="S50" s="16"/>
      <c r="T50" s="16"/>
      <c r="U50" s="5">
        <f t="shared" si="5"/>
        <v>0</v>
      </c>
      <c r="V50" s="19"/>
      <c r="W50" s="19"/>
      <c r="X50" s="19"/>
    </row>
    <row r="51" spans="1:24">
      <c r="A51" s="17">
        <v>40597</v>
      </c>
      <c r="B51" s="5" t="s">
        <v>26</v>
      </c>
      <c r="C51" s="5" t="s">
        <v>54</v>
      </c>
      <c r="D51" s="16">
        <v>118</v>
      </c>
      <c r="E51" s="16">
        <v>99</v>
      </c>
      <c r="F51" s="5">
        <f t="shared" si="3"/>
        <v>217</v>
      </c>
      <c r="H51" s="5"/>
      <c r="I51" s="5"/>
      <c r="J51" s="16"/>
      <c r="K51" s="16"/>
      <c r="L51" s="5">
        <f t="shared" si="4"/>
        <v>0</v>
      </c>
      <c r="M51" s="19"/>
      <c r="N51" s="19"/>
      <c r="O51" s="19"/>
      <c r="Q51" s="5"/>
      <c r="R51" s="5"/>
      <c r="S51" s="16"/>
      <c r="T51" s="16"/>
      <c r="U51" s="5">
        <f t="shared" si="5"/>
        <v>0</v>
      </c>
      <c r="V51" s="19"/>
      <c r="W51" s="19"/>
      <c r="X51" s="19"/>
    </row>
    <row r="52" spans="1:24">
      <c r="A52" s="17">
        <v>40599</v>
      </c>
      <c r="B52" s="5" t="s">
        <v>34</v>
      </c>
      <c r="C52" s="5" t="s">
        <v>54</v>
      </c>
      <c r="D52" s="16">
        <v>84</v>
      </c>
      <c r="E52" s="16">
        <v>95</v>
      </c>
      <c r="F52" s="5">
        <f t="shared" si="3"/>
        <v>179</v>
      </c>
      <c r="H52" s="5"/>
      <c r="I52" s="5"/>
      <c r="J52" s="16"/>
      <c r="K52" s="16"/>
      <c r="L52" s="5">
        <f t="shared" si="4"/>
        <v>0</v>
      </c>
      <c r="M52" s="19"/>
      <c r="N52" s="19"/>
      <c r="O52" s="19"/>
      <c r="Q52" s="5"/>
      <c r="R52" s="5"/>
      <c r="S52" s="16"/>
      <c r="T52" s="16"/>
      <c r="U52" s="5">
        <f t="shared" si="5"/>
        <v>0</v>
      </c>
      <c r="V52" s="19"/>
      <c r="W52" s="19"/>
      <c r="X52" s="19"/>
    </row>
    <row r="53" spans="1:24">
      <c r="A53" s="17">
        <v>40600</v>
      </c>
      <c r="B53" s="5" t="s">
        <v>41</v>
      </c>
      <c r="C53" s="5" t="s">
        <v>54</v>
      </c>
      <c r="D53" s="16">
        <v>120</v>
      </c>
      <c r="E53" s="16">
        <v>116</v>
      </c>
      <c r="F53" s="5">
        <f t="shared" si="3"/>
        <v>236</v>
      </c>
      <c r="H53" s="5"/>
      <c r="I53" s="5"/>
      <c r="J53" s="16"/>
      <c r="K53" s="16"/>
      <c r="L53" s="5">
        <f t="shared" si="4"/>
        <v>0</v>
      </c>
      <c r="M53" s="19"/>
      <c r="N53" s="19"/>
      <c r="O53" s="19"/>
      <c r="Q53" s="5"/>
      <c r="R53" s="5"/>
      <c r="S53" s="16"/>
      <c r="T53" s="16"/>
      <c r="U53" s="5">
        <f t="shared" si="5"/>
        <v>0</v>
      </c>
      <c r="V53" s="19"/>
      <c r="W53" s="19"/>
      <c r="X53" s="19"/>
    </row>
    <row r="54" spans="1:24">
      <c r="A54" s="17">
        <v>40602</v>
      </c>
      <c r="B54" s="5" t="s">
        <v>54</v>
      </c>
      <c r="C54" s="5" t="s">
        <v>35</v>
      </c>
      <c r="D54" s="16">
        <v>102</v>
      </c>
      <c r="E54" s="16">
        <v>107</v>
      </c>
      <c r="F54" s="5">
        <f t="shared" si="3"/>
        <v>209</v>
      </c>
      <c r="H54" s="5"/>
      <c r="I54" s="5"/>
      <c r="J54" s="16"/>
      <c r="K54" s="16"/>
      <c r="L54" s="5">
        <f t="shared" si="4"/>
        <v>0</v>
      </c>
      <c r="M54" s="19"/>
      <c r="N54" s="19"/>
      <c r="O54" s="19"/>
      <c r="Q54" s="5"/>
      <c r="R54" s="5"/>
      <c r="S54" s="16"/>
      <c r="T54" s="16"/>
      <c r="U54" s="5">
        <f t="shared" si="5"/>
        <v>0</v>
      </c>
      <c r="V54" s="19"/>
      <c r="W54" s="19"/>
      <c r="X54" s="19"/>
    </row>
    <row r="55" spans="1:24">
      <c r="A55" s="17">
        <v>40605</v>
      </c>
      <c r="B55" s="5" t="s">
        <v>54</v>
      </c>
      <c r="C55" s="5" t="s">
        <v>37</v>
      </c>
      <c r="D55" s="16">
        <v>101</v>
      </c>
      <c r="E55" s="16">
        <v>103</v>
      </c>
      <c r="F55" s="5">
        <f t="shared" si="3"/>
        <v>204</v>
      </c>
      <c r="H55" s="5"/>
      <c r="I55" s="5"/>
      <c r="J55" s="16"/>
      <c r="K55" s="16"/>
      <c r="L55" s="5">
        <f t="shared" si="4"/>
        <v>0</v>
      </c>
      <c r="M55" s="19"/>
      <c r="N55" s="19"/>
      <c r="O55" s="19"/>
      <c r="Q55" s="5"/>
      <c r="R55" s="5"/>
      <c r="S55" s="16"/>
      <c r="T55" s="16"/>
      <c r="U55" s="5">
        <f t="shared" si="5"/>
        <v>0</v>
      </c>
      <c r="V55" s="19"/>
      <c r="W55" s="19"/>
      <c r="X55" s="19"/>
    </row>
    <row r="56" spans="1:24">
      <c r="A56" s="17">
        <v>40607</v>
      </c>
      <c r="B56" s="5" t="s">
        <v>54</v>
      </c>
      <c r="C56" s="5" t="s">
        <v>32</v>
      </c>
      <c r="D56" s="16">
        <v>109</v>
      </c>
      <c r="E56" s="16">
        <v>102</v>
      </c>
      <c r="F56" s="5">
        <f t="shared" si="3"/>
        <v>211</v>
      </c>
      <c r="H56" s="5"/>
      <c r="I56" s="5"/>
      <c r="J56" s="16"/>
      <c r="K56" s="16"/>
      <c r="L56" s="5">
        <f t="shared" si="4"/>
        <v>0</v>
      </c>
      <c r="M56" s="19"/>
      <c r="N56" s="19"/>
      <c r="O56" s="19"/>
      <c r="Q56" s="5"/>
      <c r="R56" s="5"/>
      <c r="S56" s="16"/>
      <c r="T56" s="16"/>
      <c r="U56" s="5">
        <f t="shared" si="5"/>
        <v>0</v>
      </c>
      <c r="V56" s="19"/>
      <c r="W56" s="19"/>
      <c r="X56" s="19"/>
    </row>
    <row r="57" spans="1:24">
      <c r="A57" s="17">
        <v>40609</v>
      </c>
      <c r="B57" s="5" t="s">
        <v>29</v>
      </c>
      <c r="C57" s="5" t="s">
        <v>54</v>
      </c>
      <c r="D57" s="16">
        <v>131</v>
      </c>
      <c r="E57" s="16">
        <v>109</v>
      </c>
      <c r="F57" s="5">
        <f t="shared" si="3"/>
        <v>240</v>
      </c>
      <c r="H57" s="5"/>
      <c r="I57" s="5"/>
      <c r="J57" s="16"/>
      <c r="K57" s="16"/>
      <c r="L57" s="5">
        <f t="shared" si="4"/>
        <v>0</v>
      </c>
      <c r="M57" s="19"/>
      <c r="N57" s="19"/>
      <c r="O57" s="19"/>
      <c r="Q57" s="5"/>
      <c r="R57" s="5"/>
      <c r="S57" s="16"/>
      <c r="T57" s="16"/>
      <c r="U57" s="5">
        <f t="shared" si="5"/>
        <v>0</v>
      </c>
      <c r="V57" s="19"/>
      <c r="W57" s="19"/>
      <c r="X57" s="19"/>
    </row>
    <row r="58" spans="1:24">
      <c r="A58" s="17">
        <v>40611</v>
      </c>
      <c r="B58" s="5" t="s">
        <v>40</v>
      </c>
      <c r="C58" s="5" t="s">
        <v>54</v>
      </c>
      <c r="D58" s="16">
        <v>94</v>
      </c>
      <c r="E58" s="16">
        <v>96</v>
      </c>
      <c r="F58" s="5">
        <f t="shared" si="3"/>
        <v>190</v>
      </c>
      <c r="H58" s="5"/>
      <c r="I58" s="5"/>
      <c r="J58" s="16"/>
      <c r="K58" s="16"/>
      <c r="L58" s="5">
        <f t="shared" si="4"/>
        <v>0</v>
      </c>
      <c r="M58" s="19"/>
      <c r="N58" s="19"/>
      <c r="O58" s="19"/>
      <c r="Q58" s="5"/>
      <c r="R58" s="5"/>
      <c r="S58" s="16"/>
      <c r="T58" s="16"/>
      <c r="U58" s="5">
        <f t="shared" si="5"/>
        <v>0</v>
      </c>
      <c r="V58" s="19"/>
      <c r="W58" s="19"/>
      <c r="X58" s="19"/>
    </row>
    <row r="59" spans="1:24">
      <c r="A59" s="17">
        <v>40613</v>
      </c>
      <c r="B59" s="5" t="s">
        <v>27</v>
      </c>
      <c r="C59" s="5" t="s">
        <v>54</v>
      </c>
      <c r="D59" s="16">
        <v>122</v>
      </c>
      <c r="E59" s="16">
        <v>101</v>
      </c>
      <c r="F59" s="5">
        <f t="shared" si="3"/>
        <v>223</v>
      </c>
      <c r="H59" s="5"/>
      <c r="I59" s="5"/>
      <c r="J59" s="16"/>
      <c r="K59" s="16"/>
      <c r="L59" s="5">
        <f t="shared" si="4"/>
        <v>0</v>
      </c>
      <c r="M59" s="19"/>
      <c r="N59" s="19"/>
      <c r="O59" s="19"/>
      <c r="Q59" s="5"/>
      <c r="R59" s="5"/>
      <c r="S59" s="16"/>
      <c r="T59" s="16"/>
      <c r="U59" s="5">
        <f t="shared" si="5"/>
        <v>0</v>
      </c>
      <c r="V59" s="19"/>
      <c r="W59" s="19"/>
      <c r="X59" s="19"/>
    </row>
    <row r="60" spans="1:24">
      <c r="A60" s="17">
        <v>40614</v>
      </c>
      <c r="B60" s="5" t="s">
        <v>39</v>
      </c>
      <c r="C60" s="5" t="s">
        <v>54</v>
      </c>
      <c r="D60" s="16">
        <v>118</v>
      </c>
      <c r="E60" s="16">
        <v>100</v>
      </c>
      <c r="F60" s="5">
        <f t="shared" si="3"/>
        <v>218</v>
      </c>
      <c r="H60" s="5"/>
      <c r="I60" s="5"/>
      <c r="J60" s="16"/>
      <c r="K60" s="16"/>
      <c r="L60" s="5">
        <f t="shared" si="4"/>
        <v>0</v>
      </c>
      <c r="M60" s="19"/>
      <c r="N60" s="19"/>
      <c r="O60" s="19"/>
      <c r="Q60" s="5"/>
      <c r="R60" s="5"/>
      <c r="S60" s="16"/>
      <c r="T60" s="16"/>
      <c r="U60" s="5">
        <f t="shared" si="5"/>
        <v>0</v>
      </c>
      <c r="V60" s="19"/>
      <c r="W60" s="19"/>
      <c r="X60" s="19"/>
    </row>
    <row r="61" spans="1:24">
      <c r="A61" s="17">
        <v>40616</v>
      </c>
      <c r="B61" s="5" t="s">
        <v>54</v>
      </c>
      <c r="C61" s="5" t="s">
        <v>47</v>
      </c>
      <c r="D61" s="16">
        <v>112</v>
      </c>
      <c r="E61" s="16">
        <v>107</v>
      </c>
      <c r="F61" s="5">
        <f t="shared" si="3"/>
        <v>219</v>
      </c>
      <c r="H61" s="5"/>
      <c r="I61" s="5"/>
      <c r="J61" s="16"/>
      <c r="K61" s="16"/>
      <c r="L61" s="5">
        <f t="shared" si="4"/>
        <v>0</v>
      </c>
      <c r="M61" s="19"/>
      <c r="N61" s="19"/>
      <c r="O61" s="19"/>
      <c r="Q61" s="5"/>
      <c r="R61" s="5"/>
      <c r="S61" s="16"/>
      <c r="T61" s="16"/>
      <c r="U61" s="5">
        <f t="shared" si="5"/>
        <v>0</v>
      </c>
      <c r="V61" s="19"/>
      <c r="W61" s="19"/>
      <c r="X61" s="19"/>
    </row>
    <row r="62" spans="1:24">
      <c r="A62" s="17">
        <v>40618</v>
      </c>
      <c r="B62" s="5" t="s">
        <v>54</v>
      </c>
      <c r="C62" s="5" t="s">
        <v>27</v>
      </c>
      <c r="D62" s="16">
        <v>119</v>
      </c>
      <c r="E62" s="16">
        <v>104</v>
      </c>
      <c r="F62" s="5">
        <f t="shared" si="3"/>
        <v>223</v>
      </c>
      <c r="H62" s="5"/>
      <c r="I62" s="5"/>
      <c r="J62" s="16"/>
      <c r="K62" s="16"/>
      <c r="L62" s="5">
        <f t="shared" si="4"/>
        <v>0</v>
      </c>
      <c r="M62" s="19"/>
      <c r="N62" s="19"/>
      <c r="O62" s="19"/>
      <c r="Q62" s="5"/>
      <c r="R62" s="5"/>
      <c r="S62" s="16"/>
      <c r="T62" s="16"/>
      <c r="U62" s="5">
        <f t="shared" si="5"/>
        <v>0</v>
      </c>
      <c r="V62" s="19"/>
      <c r="W62" s="19"/>
      <c r="X62" s="19"/>
    </row>
    <row r="63" spans="1:24">
      <c r="A63" s="17">
        <v>40622</v>
      </c>
      <c r="B63" s="5" t="s">
        <v>25</v>
      </c>
      <c r="C63" s="5" t="s">
        <v>54</v>
      </c>
      <c r="D63" s="16">
        <v>110</v>
      </c>
      <c r="E63" s="16">
        <v>108</v>
      </c>
      <c r="F63" s="5">
        <f t="shared" si="3"/>
        <v>218</v>
      </c>
      <c r="H63" s="5"/>
      <c r="I63" s="5"/>
      <c r="J63" s="16"/>
      <c r="K63" s="16"/>
      <c r="L63" s="5">
        <f t="shared" si="4"/>
        <v>0</v>
      </c>
      <c r="M63" s="19"/>
      <c r="N63" s="19"/>
      <c r="O63" s="19"/>
      <c r="Q63" s="5"/>
      <c r="R63" s="5"/>
      <c r="S63" s="16"/>
      <c r="T63" s="16"/>
      <c r="U63" s="5">
        <f t="shared" si="5"/>
        <v>0</v>
      </c>
      <c r="V63" s="19"/>
      <c r="W63" s="19"/>
      <c r="X63" s="19"/>
    </row>
    <row r="64" spans="1:24">
      <c r="A64" s="17">
        <v>40623</v>
      </c>
      <c r="B64" s="5" t="s">
        <v>55</v>
      </c>
      <c r="C64" s="5" t="s">
        <v>54</v>
      </c>
      <c r="D64" s="16">
        <v>103</v>
      </c>
      <c r="E64" s="16">
        <v>85</v>
      </c>
      <c r="F64" s="5">
        <f t="shared" si="3"/>
        <v>188</v>
      </c>
      <c r="H64" s="5"/>
      <c r="I64" s="5"/>
      <c r="J64" s="16"/>
      <c r="K64" s="16"/>
      <c r="L64" s="5">
        <f t="shared" si="4"/>
        <v>0</v>
      </c>
      <c r="M64" s="19"/>
      <c r="N64" s="19"/>
      <c r="O64" s="19"/>
      <c r="Q64" s="5"/>
      <c r="R64" s="5"/>
      <c r="S64" s="16"/>
      <c r="T64" s="16"/>
      <c r="U64" s="5">
        <f t="shared" si="5"/>
        <v>0</v>
      </c>
      <c r="V64" s="19"/>
      <c r="W64" s="19"/>
      <c r="X64" s="19"/>
    </row>
    <row r="65" spans="1:24">
      <c r="A65" s="17">
        <v>40625</v>
      </c>
      <c r="B65" s="5" t="s">
        <v>49</v>
      </c>
      <c r="C65" s="5" t="s">
        <v>54</v>
      </c>
      <c r="D65" s="16">
        <v>106</v>
      </c>
      <c r="E65" s="16">
        <v>94</v>
      </c>
      <c r="F65" s="5">
        <f t="shared" si="3"/>
        <v>200</v>
      </c>
      <c r="H65" s="5"/>
      <c r="I65" s="5"/>
      <c r="J65" s="16"/>
      <c r="K65" s="16"/>
      <c r="L65" s="5">
        <f t="shared" si="4"/>
        <v>0</v>
      </c>
      <c r="M65" s="19"/>
      <c r="N65" s="19"/>
      <c r="O65" s="19"/>
      <c r="Q65" s="5"/>
      <c r="R65" s="5"/>
      <c r="S65" s="16"/>
      <c r="T65" s="16"/>
      <c r="U65" s="5">
        <f t="shared" si="5"/>
        <v>0</v>
      </c>
      <c r="V65" s="19"/>
      <c r="W65" s="19"/>
      <c r="X65" s="19"/>
    </row>
    <row r="66" spans="1:24">
      <c r="A66" s="17">
        <v>40626</v>
      </c>
      <c r="B66" s="5" t="s">
        <v>54</v>
      </c>
      <c r="C66" s="5" t="s">
        <v>42</v>
      </c>
      <c r="D66" s="16">
        <v>117</v>
      </c>
      <c r="E66" s="16">
        <v>121</v>
      </c>
      <c r="F66" s="5">
        <f t="shared" si="3"/>
        <v>238</v>
      </c>
      <c r="H66" s="5"/>
      <c r="I66" s="5"/>
      <c r="J66" s="16"/>
      <c r="K66" s="16"/>
      <c r="L66" s="5">
        <f t="shared" si="4"/>
        <v>0</v>
      </c>
      <c r="M66" s="19"/>
      <c r="N66" s="19"/>
      <c r="O66" s="19"/>
      <c r="Q66" s="5"/>
      <c r="R66" s="5"/>
      <c r="S66" s="16"/>
      <c r="T66" s="16"/>
      <c r="U66" s="5"/>
      <c r="V66" s="19"/>
      <c r="W66" s="19"/>
      <c r="X66" s="19"/>
    </row>
    <row r="67" spans="1:24">
      <c r="A67" s="17">
        <v>40628</v>
      </c>
      <c r="B67" s="5" t="s">
        <v>54</v>
      </c>
      <c r="C67" s="5" t="s">
        <v>26</v>
      </c>
      <c r="D67" s="16">
        <v>77</v>
      </c>
      <c r="E67" s="16">
        <v>94</v>
      </c>
      <c r="F67" s="5">
        <f t="shared" si="3"/>
        <v>171</v>
      </c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24">
      <c r="A68" s="17">
        <v>40630</v>
      </c>
      <c r="B68" s="5" t="s">
        <v>54</v>
      </c>
      <c r="C68" s="5" t="s">
        <v>48</v>
      </c>
      <c r="D68" s="16">
        <v>95</v>
      </c>
      <c r="E68" s="16">
        <v>100</v>
      </c>
      <c r="F68" s="5">
        <f t="shared" si="3"/>
        <v>195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24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24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24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9"/>
      <c r="N71" s="19"/>
      <c r="O71" s="19"/>
      <c r="Q71" s="5"/>
      <c r="R71" s="5"/>
      <c r="S71" s="16"/>
      <c r="T71" s="16"/>
      <c r="U71" s="5"/>
      <c r="V71" s="19"/>
      <c r="W71" s="19"/>
      <c r="X71" s="19"/>
    </row>
    <row r="72" spans="1:24">
      <c r="A72" s="17"/>
      <c r="B72" s="5"/>
      <c r="C72" s="5"/>
      <c r="D72" s="16"/>
      <c r="E72" s="16"/>
      <c r="F72" s="5"/>
      <c r="H72" s="5"/>
      <c r="I72" s="5"/>
      <c r="J72" s="16"/>
      <c r="K72" s="16"/>
      <c r="L72" s="5"/>
      <c r="M72" s="19"/>
      <c r="N72" s="19"/>
      <c r="O72" s="19"/>
      <c r="Q72" s="5"/>
      <c r="R72" s="5"/>
      <c r="S72" s="16"/>
      <c r="T72" s="16"/>
      <c r="U72" s="5"/>
      <c r="V72" s="19"/>
      <c r="W72" s="19"/>
      <c r="X72" s="19"/>
    </row>
    <row r="73" spans="1:24">
      <c r="A73" s="17"/>
      <c r="B73" s="5"/>
      <c r="C73" s="5"/>
      <c r="D73" s="16"/>
      <c r="E73" s="16"/>
      <c r="F73" s="5"/>
      <c r="H73" s="5"/>
      <c r="I73" s="5"/>
      <c r="J73" s="16"/>
      <c r="K73" s="16"/>
      <c r="L73" s="5"/>
      <c r="M73" s="19"/>
      <c r="N73" s="19"/>
      <c r="O73" s="19"/>
      <c r="Q73" s="5"/>
      <c r="R73" s="5"/>
      <c r="S73" s="16"/>
      <c r="T73" s="16"/>
      <c r="U73" s="5"/>
      <c r="V73" s="19"/>
      <c r="W73" s="19"/>
      <c r="X73" s="19"/>
    </row>
    <row r="74" spans="1:24">
      <c r="A74" s="17"/>
      <c r="B74" s="5"/>
      <c r="C74" s="5"/>
      <c r="D74" s="16"/>
      <c r="E74" s="16"/>
      <c r="F74" s="5"/>
      <c r="H74" s="5"/>
      <c r="I74" s="5"/>
      <c r="J74" s="16"/>
      <c r="K74" s="16"/>
      <c r="L74" s="5"/>
      <c r="M74" s="18"/>
      <c r="N74" s="18"/>
      <c r="O74" s="18"/>
      <c r="Q74" s="5"/>
      <c r="R74" s="5"/>
      <c r="S74" s="16"/>
      <c r="T74" s="16"/>
      <c r="U74" s="5"/>
      <c r="V74" s="18"/>
      <c r="W74" s="18"/>
      <c r="X74" s="18"/>
    </row>
    <row r="75" spans="1:24">
      <c r="A75" t="s">
        <v>50</v>
      </c>
      <c r="F75" s="20">
        <f>AVERAGE(F27:F74)</f>
        <v>205.33333333333334</v>
      </c>
      <c r="J75" s="21">
        <f>AVERAGE(J27:J74)</f>
        <v>101.76190476190476</v>
      </c>
      <c r="K75" s="21">
        <f>AVERAGE(K27:K74)</f>
        <v>102.95238095238095</v>
      </c>
      <c r="S75" s="21">
        <f>AVERAGE(S27:S74)</f>
        <v>107.80952380952381</v>
      </c>
      <c r="T75" s="21">
        <f>AVERAGE(T27:T74)</f>
        <v>98.142857142857139</v>
      </c>
    </row>
    <row r="78" spans="1:24">
      <c r="R78" s="22"/>
    </row>
  </sheetData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8:AG82"/>
  <sheetViews>
    <sheetView topLeftCell="A44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.85546875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19" width="6" customWidth="1"/>
    <col min="20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  <col min="32" max="32" width="8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AVERAGE(T27:T74,J27:J74)</f>
        <v>102.35897435897436</v>
      </c>
      <c r="AC20" s="7">
        <f>AVERAGE(K27:K74,S27:S74)</f>
        <v>97.564102564102569</v>
      </c>
      <c r="AD20" s="8">
        <f>AVERAGE(J27:J74)</f>
        <v>104.33333333333333</v>
      </c>
      <c r="AE20" s="9">
        <f>AVERAGE(K27:K74)</f>
        <v>96.047619047619051</v>
      </c>
      <c r="AF20" s="9">
        <f>AVERAGE(T27:T74)</f>
        <v>100.05555555555556</v>
      </c>
      <c r="AG20" s="9">
        <f>AVERAGE(S27:S74)</f>
        <v>99.333333333333329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58</v>
      </c>
      <c r="AB23" s="12">
        <f>VLOOKUP($AA$23,'[1]NBA table overall'!$B$2:$N$31,2,FALSE)</f>
        <v>51</v>
      </c>
      <c r="AC23" s="13">
        <f>VLOOKUP($AA$23,'[1]NBA table overall'!$B$2:$N$31,3,FALSE)</f>
        <v>22</v>
      </c>
      <c r="AD23" s="12">
        <f>VLOOKUP($AA$23,'[1]NBA table overall'!$B$2:$N$31,10,FALSE)</f>
        <v>28</v>
      </c>
      <c r="AE23" s="13">
        <f>VLOOKUP($AA$23,'[1]NBA table overall'!$B$2:$N$31,11,FALSE)</f>
        <v>10</v>
      </c>
      <c r="AF23" s="12">
        <f>VLOOKUP($AA$23,'[1]NBA table overall'!$B$2:$N$31,12,FALSE)</f>
        <v>23</v>
      </c>
      <c r="AG23" s="13">
        <f>VLOOKUP($AA$23,'[1]NBA table overall'!$B$2:$N$31,13,FALSE)</f>
        <v>12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40544</v>
      </c>
      <c r="B27" s="5" t="s">
        <v>28</v>
      </c>
      <c r="C27" s="5" t="s">
        <v>53</v>
      </c>
      <c r="D27" s="16">
        <v>114</v>
      </c>
      <c r="E27" s="16">
        <v>107</v>
      </c>
      <c r="F27" s="5">
        <f t="shared" ref="F27:F34" si="0">D27+E27</f>
        <v>221</v>
      </c>
      <c r="H27" s="5" t="s">
        <v>28</v>
      </c>
      <c r="I27" s="5" t="s">
        <v>53</v>
      </c>
      <c r="J27" s="16">
        <v>114</v>
      </c>
      <c r="K27" s="16">
        <v>107</v>
      </c>
      <c r="L27" s="5">
        <f t="shared" ref="L27:L34" si="1">J27+K27</f>
        <v>221</v>
      </c>
      <c r="M27" s="19">
        <f>AVERAGE($J27:J$27)</f>
        <v>114</v>
      </c>
      <c r="N27" s="19">
        <f>AVERAGE($K27:K$27)</f>
        <v>107</v>
      </c>
      <c r="O27" s="18"/>
      <c r="Q27" s="5" t="s">
        <v>45</v>
      </c>
      <c r="R27" s="5" t="s">
        <v>28</v>
      </c>
      <c r="S27" s="16">
        <v>82</v>
      </c>
      <c r="T27" s="16">
        <v>96</v>
      </c>
      <c r="U27" s="5">
        <f t="shared" ref="U27:U34" si="2">S27+T27</f>
        <v>178</v>
      </c>
      <c r="V27" s="19">
        <f>AVERAGE($S27:S$27)</f>
        <v>82</v>
      </c>
      <c r="W27" s="19">
        <f>AVERAGE($T27:T$27)</f>
        <v>96</v>
      </c>
      <c r="X27" s="18"/>
    </row>
    <row r="28" spans="1:33">
      <c r="A28" s="17">
        <v>40546</v>
      </c>
      <c r="B28" s="5" t="s">
        <v>45</v>
      </c>
      <c r="C28" s="5" t="s">
        <v>28</v>
      </c>
      <c r="D28" s="16">
        <v>82</v>
      </c>
      <c r="E28" s="16">
        <v>96</v>
      </c>
      <c r="F28" s="5">
        <f t="shared" si="0"/>
        <v>178</v>
      </c>
      <c r="H28" s="5" t="s">
        <v>28</v>
      </c>
      <c r="I28" s="5" t="s">
        <v>52</v>
      </c>
      <c r="J28" s="16">
        <v>101</v>
      </c>
      <c r="K28" s="16">
        <v>89</v>
      </c>
      <c r="L28" s="5">
        <f t="shared" si="1"/>
        <v>190</v>
      </c>
      <c r="M28" s="19">
        <f>AVERAGE($J$27:J28)</f>
        <v>107.5</v>
      </c>
      <c r="N28" s="19">
        <f>AVERAGE($K$27:K28)</f>
        <v>98</v>
      </c>
      <c r="O28" s="18"/>
      <c r="Q28" s="5" t="s">
        <v>52</v>
      </c>
      <c r="R28" s="5" t="s">
        <v>28</v>
      </c>
      <c r="S28" s="16">
        <v>101</v>
      </c>
      <c r="T28" s="16">
        <v>95</v>
      </c>
      <c r="U28" s="5">
        <f t="shared" si="2"/>
        <v>196</v>
      </c>
      <c r="V28" s="19">
        <f>AVERAGE($S$27:S28)</f>
        <v>91.5</v>
      </c>
      <c r="W28" s="19">
        <f>AVERAGE($T$27:T28)</f>
        <v>95.5</v>
      </c>
      <c r="X28" s="18" t="s">
        <v>23</v>
      </c>
    </row>
    <row r="29" spans="1:33">
      <c r="A29" s="17">
        <v>40547</v>
      </c>
      <c r="B29" s="5" t="s">
        <v>28</v>
      </c>
      <c r="C29" s="5" t="s">
        <v>52</v>
      </c>
      <c r="D29" s="16">
        <v>101</v>
      </c>
      <c r="E29" s="16">
        <v>89</v>
      </c>
      <c r="F29" s="5">
        <f t="shared" si="0"/>
        <v>190</v>
      </c>
      <c r="H29" s="5" t="s">
        <v>28</v>
      </c>
      <c r="I29" s="5" t="s">
        <v>44</v>
      </c>
      <c r="J29" s="16">
        <v>89</v>
      </c>
      <c r="K29" s="16">
        <v>93</v>
      </c>
      <c r="L29" s="5">
        <f t="shared" si="1"/>
        <v>182</v>
      </c>
      <c r="M29" s="19">
        <f>AVERAGE($J$27:J29)</f>
        <v>101.33333333333333</v>
      </c>
      <c r="N29" s="19">
        <f>AVERAGE($K$27:K29)</f>
        <v>96.333333333333329</v>
      </c>
      <c r="O29" s="18" t="s">
        <v>23</v>
      </c>
      <c r="Q29" s="5" t="s">
        <v>24</v>
      </c>
      <c r="R29" s="5" t="s">
        <v>28</v>
      </c>
      <c r="S29" s="16">
        <v>100</v>
      </c>
      <c r="T29" s="16">
        <v>107</v>
      </c>
      <c r="U29" s="5">
        <f t="shared" si="2"/>
        <v>207</v>
      </c>
      <c r="V29" s="19">
        <f>AVERAGE($S$27:S29)</f>
        <v>94.333333333333329</v>
      </c>
      <c r="W29" s="19">
        <f>AVERAGE($T$27:T29)</f>
        <v>99.333333333333329</v>
      </c>
      <c r="X29" s="18" t="s">
        <v>23</v>
      </c>
    </row>
    <row r="30" spans="1:33">
      <c r="A30" s="17">
        <v>40550</v>
      </c>
      <c r="B30" s="5" t="s">
        <v>52</v>
      </c>
      <c r="C30" s="5" t="s">
        <v>28</v>
      </c>
      <c r="D30" s="16">
        <v>101</v>
      </c>
      <c r="E30" s="16">
        <v>95</v>
      </c>
      <c r="F30" s="5">
        <f t="shared" si="0"/>
        <v>196</v>
      </c>
      <c r="H30" s="5" t="s">
        <v>28</v>
      </c>
      <c r="I30" s="5" t="s">
        <v>40</v>
      </c>
      <c r="J30" s="16">
        <v>120</v>
      </c>
      <c r="K30" s="16">
        <v>103</v>
      </c>
      <c r="L30" s="5">
        <f t="shared" si="1"/>
        <v>223</v>
      </c>
      <c r="M30" s="19">
        <f>AVERAGE($J$27:J30)</f>
        <v>106</v>
      </c>
      <c r="N30" s="19">
        <f>AVERAGE($K$27:K30)</f>
        <v>98</v>
      </c>
      <c r="O30" s="18"/>
      <c r="Q30" s="5" t="s">
        <v>33</v>
      </c>
      <c r="R30" s="5" t="s">
        <v>28</v>
      </c>
      <c r="S30" s="16">
        <v>111</v>
      </c>
      <c r="T30" s="16">
        <v>105</v>
      </c>
      <c r="U30" s="5">
        <f t="shared" si="2"/>
        <v>216</v>
      </c>
      <c r="V30" s="19">
        <f>AVERAGE($S$27:S30)</f>
        <v>98.5</v>
      </c>
      <c r="W30" s="19">
        <f>AVERAGE($T$27:T30)</f>
        <v>100.75</v>
      </c>
      <c r="X30" s="18"/>
    </row>
    <row r="31" spans="1:33">
      <c r="A31" s="17">
        <v>40552</v>
      </c>
      <c r="B31" s="5" t="s">
        <v>24</v>
      </c>
      <c r="C31" s="5" t="s">
        <v>28</v>
      </c>
      <c r="D31" s="16">
        <v>100</v>
      </c>
      <c r="E31" s="16">
        <v>107</v>
      </c>
      <c r="F31" s="5">
        <f t="shared" si="0"/>
        <v>207</v>
      </c>
      <c r="H31" s="5" t="s">
        <v>28</v>
      </c>
      <c r="I31" s="5" t="s">
        <v>41</v>
      </c>
      <c r="J31" s="16">
        <v>88</v>
      </c>
      <c r="K31" s="16">
        <v>87</v>
      </c>
      <c r="L31" s="5">
        <f t="shared" si="1"/>
        <v>175</v>
      </c>
      <c r="M31" s="19">
        <f>AVERAGE($J$27:J31)</f>
        <v>102.4</v>
      </c>
      <c r="N31" s="19">
        <f>AVERAGE($K$27:K31)</f>
        <v>95.8</v>
      </c>
      <c r="O31" s="18"/>
      <c r="Q31" s="5" t="s">
        <v>37</v>
      </c>
      <c r="R31" s="5" t="s">
        <v>28</v>
      </c>
      <c r="S31" s="16">
        <v>130</v>
      </c>
      <c r="T31" s="16">
        <v>102</v>
      </c>
      <c r="U31" s="5">
        <f t="shared" si="2"/>
        <v>232</v>
      </c>
      <c r="V31" s="19">
        <f>AVERAGE($S$27:S31)</f>
        <v>104.8</v>
      </c>
      <c r="W31" s="19">
        <f>AVERAGE($T$27:T31)</f>
        <v>101</v>
      </c>
      <c r="X31" s="18"/>
    </row>
    <row r="32" spans="1:33">
      <c r="A32" s="17">
        <v>40555</v>
      </c>
      <c r="B32" s="5" t="s">
        <v>33</v>
      </c>
      <c r="C32" s="5" t="s">
        <v>28</v>
      </c>
      <c r="D32" s="16">
        <v>111</v>
      </c>
      <c r="E32" s="16">
        <v>105</v>
      </c>
      <c r="F32" s="5">
        <f t="shared" si="0"/>
        <v>216</v>
      </c>
      <c r="H32" s="5" t="s">
        <v>28</v>
      </c>
      <c r="I32" s="5" t="s">
        <v>38</v>
      </c>
      <c r="J32" s="16">
        <v>117</v>
      </c>
      <c r="K32" s="16">
        <v>90</v>
      </c>
      <c r="L32" s="5">
        <f t="shared" si="1"/>
        <v>207</v>
      </c>
      <c r="M32" s="19">
        <f>AVERAGE($J$27:J32)</f>
        <v>104.83333333333333</v>
      </c>
      <c r="N32" s="19">
        <f>AVERAGE($K$27:K32)</f>
        <v>94.833333333333329</v>
      </c>
      <c r="O32" s="18"/>
      <c r="Q32" s="5" t="s">
        <v>39</v>
      </c>
      <c r="R32" s="5" t="s">
        <v>28</v>
      </c>
      <c r="S32" s="16">
        <v>99</v>
      </c>
      <c r="T32" s="16">
        <v>96</v>
      </c>
      <c r="U32" s="5">
        <f t="shared" si="2"/>
        <v>195</v>
      </c>
      <c r="V32" s="19">
        <f>AVERAGE($S$27:S32)</f>
        <v>103.83333333333333</v>
      </c>
      <c r="W32" s="19">
        <f>AVERAGE($T$27:T32)</f>
        <v>100.16666666666667</v>
      </c>
      <c r="X32" s="18"/>
    </row>
    <row r="33" spans="1:24">
      <c r="A33" s="17">
        <v>40556</v>
      </c>
      <c r="B33" s="5" t="s">
        <v>37</v>
      </c>
      <c r="C33" s="5" t="s">
        <v>28</v>
      </c>
      <c r="D33" s="16">
        <v>130</v>
      </c>
      <c r="E33" s="16">
        <v>102</v>
      </c>
      <c r="F33" s="5">
        <f t="shared" si="0"/>
        <v>232</v>
      </c>
      <c r="H33" s="5" t="s">
        <v>28</v>
      </c>
      <c r="I33" s="5" t="s">
        <v>33</v>
      </c>
      <c r="J33" s="16">
        <v>97</v>
      </c>
      <c r="K33" s="16">
        <v>79</v>
      </c>
      <c r="L33" s="5">
        <f t="shared" si="1"/>
        <v>176</v>
      </c>
      <c r="M33" s="19">
        <f>AVERAGE($J$27:J33)</f>
        <v>103.71428571428571</v>
      </c>
      <c r="N33" s="19">
        <f>AVERAGE($K$27:K33)</f>
        <v>92.571428571428569</v>
      </c>
      <c r="O33" s="18"/>
      <c r="Q33" s="5" t="s">
        <v>29</v>
      </c>
      <c r="R33" s="5" t="s">
        <v>28</v>
      </c>
      <c r="S33" s="16">
        <v>93</v>
      </c>
      <c r="T33" s="16">
        <v>88</v>
      </c>
      <c r="U33" s="5">
        <f t="shared" si="2"/>
        <v>181</v>
      </c>
      <c r="V33" s="19">
        <f>AVERAGE($S$27:S33)</f>
        <v>102.28571428571429</v>
      </c>
      <c r="W33" s="19">
        <f>AVERAGE($T$27:T33)</f>
        <v>98.428571428571431</v>
      </c>
      <c r="X33" s="18"/>
    </row>
    <row r="34" spans="1:24">
      <c r="A34" s="17">
        <v>40558</v>
      </c>
      <c r="B34" s="5" t="s">
        <v>39</v>
      </c>
      <c r="C34" s="5" t="s">
        <v>28</v>
      </c>
      <c r="D34" s="16">
        <v>99</v>
      </c>
      <c r="E34" s="16">
        <v>96</v>
      </c>
      <c r="F34" s="5">
        <f t="shared" si="0"/>
        <v>195</v>
      </c>
      <c r="H34" s="5" t="s">
        <v>28</v>
      </c>
      <c r="I34" s="5" t="s">
        <v>34</v>
      </c>
      <c r="J34" s="16">
        <v>117</v>
      </c>
      <c r="K34" s="16">
        <v>112</v>
      </c>
      <c r="L34" s="5">
        <f t="shared" si="1"/>
        <v>229</v>
      </c>
      <c r="M34" s="19">
        <f>AVERAGE($J$27:J34)</f>
        <v>105.375</v>
      </c>
      <c r="N34" s="19">
        <f>AVERAGE($K$27:K34)</f>
        <v>95</v>
      </c>
      <c r="O34" s="18"/>
      <c r="Q34" s="5" t="s">
        <v>49</v>
      </c>
      <c r="R34" s="5" t="s">
        <v>28</v>
      </c>
      <c r="S34" s="16">
        <v>103</v>
      </c>
      <c r="T34" s="16">
        <v>108</v>
      </c>
      <c r="U34" s="5">
        <f t="shared" si="2"/>
        <v>211</v>
      </c>
      <c r="V34" s="19">
        <f>AVERAGE($S$27:S34)</f>
        <v>102.375</v>
      </c>
      <c r="W34" s="19">
        <f>AVERAGE($T$27:T34)</f>
        <v>99.625</v>
      </c>
      <c r="X34" s="18"/>
    </row>
    <row r="35" spans="1:24">
      <c r="A35" s="17">
        <v>40561</v>
      </c>
      <c r="B35" s="5" t="s">
        <v>28</v>
      </c>
      <c r="C35" s="5" t="s">
        <v>44</v>
      </c>
      <c r="D35" s="16">
        <v>89</v>
      </c>
      <c r="E35" s="16">
        <v>93</v>
      </c>
      <c r="F35" s="5">
        <f>D35+E35</f>
        <v>182</v>
      </c>
      <c r="H35" s="5" t="s">
        <v>28</v>
      </c>
      <c r="I35" s="5" t="s">
        <v>32</v>
      </c>
      <c r="J35" s="16">
        <v>117</v>
      </c>
      <c r="K35" s="16">
        <v>97</v>
      </c>
      <c r="L35" s="5">
        <f>J35+K35</f>
        <v>214</v>
      </c>
      <c r="M35" s="19">
        <f>AVERAGE($J$27:J35)</f>
        <v>106.66666666666667</v>
      </c>
      <c r="N35" s="19">
        <f>AVERAGE($K$27:K35)</f>
        <v>95.222222222222229</v>
      </c>
      <c r="O35" s="18"/>
      <c r="Q35" s="5" t="s">
        <v>46</v>
      </c>
      <c r="R35" s="5" t="s">
        <v>28</v>
      </c>
      <c r="S35" s="16">
        <v>100</v>
      </c>
      <c r="T35" s="16">
        <v>104</v>
      </c>
      <c r="U35" s="5">
        <f>S35+T35</f>
        <v>204</v>
      </c>
      <c r="V35" s="19">
        <f>AVERAGE($S$27:S35)</f>
        <v>102.11111111111111</v>
      </c>
      <c r="W35" s="19">
        <f>AVERAGE($T$27:T35)</f>
        <v>100.11111111111111</v>
      </c>
      <c r="X35" s="18"/>
    </row>
    <row r="36" spans="1:24">
      <c r="A36" s="17">
        <v>40565</v>
      </c>
      <c r="B36" s="5" t="s">
        <v>28</v>
      </c>
      <c r="C36" s="5" t="s">
        <v>40</v>
      </c>
      <c r="D36" s="16">
        <v>120</v>
      </c>
      <c r="E36" s="16">
        <v>103</v>
      </c>
      <c r="F36" s="5">
        <f t="shared" ref="F36:F68" si="3">D36+E36</f>
        <v>223</v>
      </c>
      <c r="H36" s="5" t="s">
        <v>28</v>
      </c>
      <c r="I36" s="5" t="s">
        <v>48</v>
      </c>
      <c r="J36" s="16">
        <v>121</v>
      </c>
      <c r="K36" s="16">
        <v>113</v>
      </c>
      <c r="L36" s="5">
        <f t="shared" ref="L36:L66" si="4">J36+K36</f>
        <v>234</v>
      </c>
      <c r="M36" s="19">
        <f>AVERAGE($J$27:J36)</f>
        <v>108.1</v>
      </c>
      <c r="N36" s="19">
        <f>AVERAGE($K$27:K36)</f>
        <v>97</v>
      </c>
      <c r="O36" s="18"/>
      <c r="Q36" s="5" t="s">
        <v>45</v>
      </c>
      <c r="R36" s="5" t="s">
        <v>28</v>
      </c>
      <c r="S36" s="16">
        <v>97</v>
      </c>
      <c r="T36" s="16">
        <v>109</v>
      </c>
      <c r="U36" s="5">
        <f t="shared" ref="U36:U65" si="5">S36+T36</f>
        <v>206</v>
      </c>
      <c r="V36" s="19">
        <f>AVERAGE($S$27:S36)</f>
        <v>101.6</v>
      </c>
      <c r="W36" s="19">
        <f>AVERAGE($T$27:T36)</f>
        <v>101</v>
      </c>
      <c r="X36" s="18"/>
    </row>
    <row r="37" spans="1:24">
      <c r="A37" s="17">
        <v>40570</v>
      </c>
      <c r="B37" s="5" t="s">
        <v>29</v>
      </c>
      <c r="C37" s="5" t="s">
        <v>28</v>
      </c>
      <c r="D37" s="16">
        <v>93</v>
      </c>
      <c r="E37" s="16">
        <v>88</v>
      </c>
      <c r="F37" s="5">
        <f t="shared" si="3"/>
        <v>181</v>
      </c>
      <c r="H37" s="5" t="s">
        <v>28</v>
      </c>
      <c r="I37" s="5" t="s">
        <v>29</v>
      </c>
      <c r="J37" s="16">
        <v>86</v>
      </c>
      <c r="K37" s="16">
        <v>91</v>
      </c>
      <c r="L37" s="5">
        <f t="shared" si="4"/>
        <v>177</v>
      </c>
      <c r="M37" s="19">
        <f>AVERAGE($J$27:J37)</f>
        <v>106.09090909090909</v>
      </c>
      <c r="N37" s="19">
        <f>AVERAGE($K$27:K37)</f>
        <v>96.454545454545453</v>
      </c>
      <c r="O37" s="18"/>
      <c r="Q37" s="5" t="s">
        <v>41</v>
      </c>
      <c r="R37" s="5" t="s">
        <v>28</v>
      </c>
      <c r="S37" s="16">
        <v>92</v>
      </c>
      <c r="T37" s="16">
        <v>106</v>
      </c>
      <c r="U37" s="5">
        <f t="shared" si="5"/>
        <v>198</v>
      </c>
      <c r="V37" s="19">
        <f>AVERAGE($S$27:S37)</f>
        <v>100.72727272727273</v>
      </c>
      <c r="W37" s="19">
        <f>AVERAGE($T$27:T37)</f>
        <v>101.45454545454545</v>
      </c>
      <c r="X37" s="18"/>
    </row>
    <row r="38" spans="1:24">
      <c r="A38" s="17">
        <v>40571</v>
      </c>
      <c r="B38" s="5" t="s">
        <v>28</v>
      </c>
      <c r="C38" s="5" t="s">
        <v>41</v>
      </c>
      <c r="D38" s="16">
        <v>88</v>
      </c>
      <c r="E38" s="16">
        <v>87</v>
      </c>
      <c r="F38" s="5">
        <f t="shared" si="3"/>
        <v>175</v>
      </c>
      <c r="H38" s="5" t="s">
        <v>28</v>
      </c>
      <c r="I38" s="5" t="s">
        <v>46</v>
      </c>
      <c r="J38" s="16">
        <v>96</v>
      </c>
      <c r="K38" s="16">
        <v>99</v>
      </c>
      <c r="L38" s="5">
        <f t="shared" si="4"/>
        <v>195</v>
      </c>
      <c r="M38" s="19">
        <f>AVERAGE($J$27:J38)</f>
        <v>105.25</v>
      </c>
      <c r="N38" s="19">
        <f>AVERAGE($K$27:K38)</f>
        <v>96.666666666666671</v>
      </c>
      <c r="O38" s="18"/>
      <c r="Q38" s="5" t="s">
        <v>35</v>
      </c>
      <c r="R38" s="5" t="s">
        <v>28</v>
      </c>
      <c r="S38" s="16">
        <v>85</v>
      </c>
      <c r="T38" s="16">
        <v>82</v>
      </c>
      <c r="U38" s="5">
        <f t="shared" si="5"/>
        <v>167</v>
      </c>
      <c r="V38" s="19">
        <f>AVERAGE($S$27:S38)</f>
        <v>99.416666666666671</v>
      </c>
      <c r="W38" s="19">
        <f>AVERAGE($T$27:T38)</f>
        <v>99.833333333333329</v>
      </c>
      <c r="X38" s="18"/>
    </row>
    <row r="39" spans="1:24">
      <c r="A39" s="17">
        <v>40573</v>
      </c>
      <c r="B39" s="5" t="s">
        <v>49</v>
      </c>
      <c r="C39" s="5" t="s">
        <v>28</v>
      </c>
      <c r="D39" s="16">
        <v>103</v>
      </c>
      <c r="E39" s="16">
        <v>108</v>
      </c>
      <c r="F39" s="5">
        <f t="shared" si="3"/>
        <v>211</v>
      </c>
      <c r="H39" s="5" t="s">
        <v>28</v>
      </c>
      <c r="I39" s="5" t="s">
        <v>39</v>
      </c>
      <c r="J39" s="16">
        <v>86</v>
      </c>
      <c r="K39" s="16">
        <v>87</v>
      </c>
      <c r="L39" s="5">
        <f t="shared" si="4"/>
        <v>173</v>
      </c>
      <c r="M39" s="19">
        <f>AVERAGE($J$27:J39)</f>
        <v>103.76923076923077</v>
      </c>
      <c r="N39" s="19">
        <f>AVERAGE($K$27:K39)</f>
        <v>95.92307692307692</v>
      </c>
      <c r="O39" s="18"/>
      <c r="Q39" s="5" t="s">
        <v>34</v>
      </c>
      <c r="R39" s="5" t="s">
        <v>28</v>
      </c>
      <c r="S39" s="16">
        <v>103</v>
      </c>
      <c r="T39" s="16">
        <v>110</v>
      </c>
      <c r="U39" s="5">
        <f t="shared" si="5"/>
        <v>213</v>
      </c>
      <c r="V39" s="19">
        <f>AVERAGE($S$27:S39)</f>
        <v>99.692307692307693</v>
      </c>
      <c r="W39" s="19">
        <f>AVERAGE($T$27:T39)</f>
        <v>100.61538461538461</v>
      </c>
      <c r="X39" s="18"/>
    </row>
    <row r="40" spans="1:24">
      <c r="A40" s="17">
        <v>40574</v>
      </c>
      <c r="B40" s="5" t="s">
        <v>28</v>
      </c>
      <c r="C40" s="5" t="s">
        <v>38</v>
      </c>
      <c r="D40" s="16">
        <v>117</v>
      </c>
      <c r="E40" s="16">
        <v>90</v>
      </c>
      <c r="F40" s="5">
        <f t="shared" si="3"/>
        <v>207</v>
      </c>
      <c r="H40" s="5" t="s">
        <v>28</v>
      </c>
      <c r="I40" s="5" t="s">
        <v>24</v>
      </c>
      <c r="J40" s="16">
        <v>96</v>
      </c>
      <c r="K40" s="16">
        <v>105</v>
      </c>
      <c r="L40" s="5">
        <f t="shared" si="4"/>
        <v>201</v>
      </c>
      <c r="M40" s="19">
        <f>AVERAGE($J$27:J40)</f>
        <v>103.21428571428571</v>
      </c>
      <c r="N40" s="19">
        <f>AVERAGE($K$27:K40)</f>
        <v>96.571428571428569</v>
      </c>
      <c r="O40" s="18"/>
      <c r="Q40" s="5" t="s">
        <v>40</v>
      </c>
      <c r="R40" s="5" t="s">
        <v>28</v>
      </c>
      <c r="S40" s="16">
        <v>95</v>
      </c>
      <c r="T40" s="16">
        <v>103</v>
      </c>
      <c r="U40" s="5">
        <f t="shared" si="5"/>
        <v>198</v>
      </c>
      <c r="V40" s="19">
        <f>AVERAGE($S$27:S40)</f>
        <v>99.357142857142861</v>
      </c>
      <c r="W40" s="19">
        <f>AVERAGE($T$27:T40)</f>
        <v>100.78571428571429</v>
      </c>
      <c r="X40" s="18"/>
    </row>
    <row r="41" spans="1:24">
      <c r="A41" s="17">
        <v>40577</v>
      </c>
      <c r="B41" s="5" t="s">
        <v>46</v>
      </c>
      <c r="C41" s="5" t="s">
        <v>28</v>
      </c>
      <c r="D41" s="16">
        <v>100</v>
      </c>
      <c r="E41" s="16">
        <v>104</v>
      </c>
      <c r="F41" s="5">
        <f t="shared" si="3"/>
        <v>204</v>
      </c>
      <c r="H41" s="5" t="s">
        <v>28</v>
      </c>
      <c r="I41" s="5" t="s">
        <v>43</v>
      </c>
      <c r="J41" s="16">
        <v>94</v>
      </c>
      <c r="K41" s="16">
        <v>88</v>
      </c>
      <c r="L41" s="5">
        <f t="shared" si="4"/>
        <v>182</v>
      </c>
      <c r="M41" s="19">
        <f>AVERAGE($J$27:J41)</f>
        <v>102.6</v>
      </c>
      <c r="N41" s="19">
        <f>AVERAGE($K$27:K41)</f>
        <v>96</v>
      </c>
      <c r="O41" s="18"/>
      <c r="Q41" s="5" t="s">
        <v>39</v>
      </c>
      <c r="R41" s="5" t="s">
        <v>28</v>
      </c>
      <c r="S41" s="16">
        <v>93</v>
      </c>
      <c r="T41" s="16">
        <v>89</v>
      </c>
      <c r="U41" s="5">
        <f t="shared" si="5"/>
        <v>182</v>
      </c>
      <c r="V41" s="19">
        <f>AVERAGE($S$27:S41)</f>
        <v>98.933333333333337</v>
      </c>
      <c r="W41" s="19">
        <f>AVERAGE($T$27:T41)</f>
        <v>100</v>
      </c>
      <c r="X41" s="18"/>
    </row>
    <row r="42" spans="1:24">
      <c r="A42" s="17">
        <v>40578</v>
      </c>
      <c r="B42" s="5" t="s">
        <v>45</v>
      </c>
      <c r="C42" s="5" t="s">
        <v>28</v>
      </c>
      <c r="D42" s="16">
        <v>97</v>
      </c>
      <c r="E42" s="16">
        <v>109</v>
      </c>
      <c r="F42" s="5">
        <f t="shared" si="3"/>
        <v>206</v>
      </c>
      <c r="H42" s="5" t="s">
        <v>28</v>
      </c>
      <c r="I42" s="5" t="s">
        <v>55</v>
      </c>
      <c r="J42" s="16">
        <v>118</v>
      </c>
      <c r="K42" s="16">
        <v>85</v>
      </c>
      <c r="L42" s="5">
        <f t="shared" si="4"/>
        <v>203</v>
      </c>
      <c r="M42" s="19">
        <f>AVERAGE($J$27:J42)</f>
        <v>103.5625</v>
      </c>
      <c r="N42" s="19">
        <f>AVERAGE($K$27:K42)</f>
        <v>95.3125</v>
      </c>
      <c r="O42" s="18"/>
      <c r="Q42" s="5" t="s">
        <v>36</v>
      </c>
      <c r="R42" s="5" t="s">
        <v>28</v>
      </c>
      <c r="S42" s="16">
        <v>125</v>
      </c>
      <c r="T42" s="16">
        <v>95</v>
      </c>
      <c r="U42" s="5">
        <f t="shared" si="5"/>
        <v>220</v>
      </c>
      <c r="V42" s="19">
        <f>AVERAGE($S$27:S42)</f>
        <v>100.5625</v>
      </c>
      <c r="W42" s="19">
        <f>AVERAGE($T$27:T42)</f>
        <v>99.6875</v>
      </c>
      <c r="X42" s="18"/>
    </row>
    <row r="43" spans="1:24">
      <c r="A43" s="17">
        <v>40580</v>
      </c>
      <c r="B43" s="5" t="s">
        <v>28</v>
      </c>
      <c r="C43" s="5" t="s">
        <v>33</v>
      </c>
      <c r="D43" s="16">
        <v>97</v>
      </c>
      <c r="E43" s="16">
        <v>79</v>
      </c>
      <c r="F43" s="5">
        <f t="shared" si="3"/>
        <v>176</v>
      </c>
      <c r="H43" s="5" t="s">
        <v>28</v>
      </c>
      <c r="I43" s="5" t="s">
        <v>36</v>
      </c>
      <c r="J43" s="16">
        <v>110</v>
      </c>
      <c r="K43" s="16">
        <v>80</v>
      </c>
      <c r="L43" s="5">
        <f t="shared" si="4"/>
        <v>190</v>
      </c>
      <c r="M43" s="19">
        <f>AVERAGE($J$27:J43)</f>
        <v>103.94117647058823</v>
      </c>
      <c r="N43" s="19">
        <f>AVERAGE($K$27:K43)</f>
        <v>94.411764705882348</v>
      </c>
      <c r="O43" s="18"/>
      <c r="Q43" s="5" t="s">
        <v>44</v>
      </c>
      <c r="R43" s="5" t="s">
        <v>28</v>
      </c>
      <c r="S43" s="16">
        <v>85</v>
      </c>
      <c r="T43" s="16">
        <v>106</v>
      </c>
      <c r="U43" s="5">
        <f t="shared" si="5"/>
        <v>191</v>
      </c>
      <c r="V43" s="19">
        <f>AVERAGE($S$27:S43)</f>
        <v>99.647058823529406</v>
      </c>
      <c r="W43" s="19">
        <f>AVERAGE($T$27:T43)</f>
        <v>100.05882352941177</v>
      </c>
      <c r="X43" s="18"/>
    </row>
    <row r="44" spans="1:24">
      <c r="A44" s="17">
        <v>40582</v>
      </c>
      <c r="B44" s="5" t="s">
        <v>28</v>
      </c>
      <c r="C44" s="5" t="s">
        <v>34</v>
      </c>
      <c r="D44" s="16">
        <v>117</v>
      </c>
      <c r="E44" s="16">
        <v>112</v>
      </c>
      <c r="F44" s="5">
        <f t="shared" si="3"/>
        <v>229</v>
      </c>
      <c r="H44" s="5" t="s">
        <v>28</v>
      </c>
      <c r="I44" s="5" t="s">
        <v>49</v>
      </c>
      <c r="J44" s="16">
        <v>85</v>
      </c>
      <c r="K44" s="16">
        <v>96</v>
      </c>
      <c r="L44" s="5">
        <f t="shared" si="4"/>
        <v>181</v>
      </c>
      <c r="M44" s="19">
        <f>AVERAGE($J$27:J44)</f>
        <v>102.88888888888889</v>
      </c>
      <c r="N44" s="19">
        <f>AVERAGE($K$27:K44)</f>
        <v>94.5</v>
      </c>
      <c r="O44" s="19"/>
      <c r="Q44" s="5" t="s">
        <v>41</v>
      </c>
      <c r="R44" s="5" t="s">
        <v>28</v>
      </c>
      <c r="S44" s="16">
        <v>94</v>
      </c>
      <c r="T44" s="16">
        <v>100</v>
      </c>
      <c r="U44" s="5">
        <f t="shared" si="5"/>
        <v>194</v>
      </c>
      <c r="V44" s="19">
        <f>AVERAGE($S$27:S44)</f>
        <v>99.333333333333329</v>
      </c>
      <c r="W44" s="19">
        <f>AVERAGE($T$27:T44)</f>
        <v>100.05555555555556</v>
      </c>
      <c r="X44" s="19"/>
    </row>
    <row r="45" spans="1:24">
      <c r="A45" s="17">
        <v>40585</v>
      </c>
      <c r="B45" s="5" t="s">
        <v>41</v>
      </c>
      <c r="C45" s="5" t="s">
        <v>28</v>
      </c>
      <c r="D45" s="16">
        <v>92</v>
      </c>
      <c r="E45" s="16">
        <v>106</v>
      </c>
      <c r="F45" s="5">
        <f t="shared" si="3"/>
        <v>198</v>
      </c>
      <c r="H45" s="5" t="s">
        <v>28</v>
      </c>
      <c r="I45" s="5" t="s">
        <v>37</v>
      </c>
      <c r="J45" s="16">
        <v>103</v>
      </c>
      <c r="K45" s="16">
        <v>98</v>
      </c>
      <c r="L45" s="5">
        <f t="shared" si="4"/>
        <v>201</v>
      </c>
      <c r="M45" s="19">
        <f>AVERAGE($J$27:J45)</f>
        <v>102.89473684210526</v>
      </c>
      <c r="N45" s="19">
        <f>AVERAGE($K$27:K45)</f>
        <v>94.684210526315795</v>
      </c>
      <c r="O45" s="19"/>
      <c r="Q45" s="5" t="s">
        <v>38</v>
      </c>
      <c r="R45" s="5" t="s">
        <v>28</v>
      </c>
      <c r="S45" s="16"/>
      <c r="T45" s="16"/>
      <c r="U45" s="5">
        <f t="shared" si="5"/>
        <v>0</v>
      </c>
      <c r="V45" s="19">
        <f>AVERAGE($S$27:S45)</f>
        <v>99.333333333333329</v>
      </c>
      <c r="W45" s="19">
        <f>AVERAGE($T$27:T45)</f>
        <v>100.05555555555556</v>
      </c>
      <c r="X45" s="19"/>
    </row>
    <row r="46" spans="1:24">
      <c r="A46" s="17">
        <v>40587</v>
      </c>
      <c r="B46" s="5" t="s">
        <v>35</v>
      </c>
      <c r="C46" s="5" t="s">
        <v>28</v>
      </c>
      <c r="D46" s="16">
        <v>85</v>
      </c>
      <c r="E46" s="16">
        <v>82</v>
      </c>
      <c r="F46" s="5">
        <f t="shared" si="3"/>
        <v>167</v>
      </c>
      <c r="H46" s="5" t="s">
        <v>28</v>
      </c>
      <c r="I46" s="5" t="s">
        <v>47</v>
      </c>
      <c r="J46" s="16">
        <v>111</v>
      </c>
      <c r="K46" s="16">
        <v>99</v>
      </c>
      <c r="L46" s="5">
        <f t="shared" si="4"/>
        <v>210</v>
      </c>
      <c r="M46" s="19">
        <f>AVERAGE($J$27:J46)</f>
        <v>103.3</v>
      </c>
      <c r="N46" s="19">
        <f>AVERAGE($K$27:K46)</f>
        <v>94.9</v>
      </c>
      <c r="O46" s="19"/>
      <c r="Q46" s="5"/>
      <c r="R46" s="5"/>
      <c r="S46" s="16"/>
      <c r="T46" s="16"/>
      <c r="U46" s="5">
        <f t="shared" si="5"/>
        <v>0</v>
      </c>
      <c r="V46" s="19">
        <f>AVERAGE($S$27:S46)</f>
        <v>99.333333333333329</v>
      </c>
      <c r="W46" s="19">
        <f>AVERAGE($T$27:T46)</f>
        <v>100.05555555555556</v>
      </c>
      <c r="X46" s="19"/>
    </row>
    <row r="47" spans="1:24">
      <c r="A47" s="17">
        <v>40589</v>
      </c>
      <c r="B47" s="5" t="s">
        <v>34</v>
      </c>
      <c r="C47" s="5" t="s">
        <v>28</v>
      </c>
      <c r="D47" s="16">
        <v>103</v>
      </c>
      <c r="E47" s="16">
        <v>110</v>
      </c>
      <c r="F47" s="5">
        <f t="shared" si="3"/>
        <v>213</v>
      </c>
      <c r="H47" s="5" t="s">
        <v>28</v>
      </c>
      <c r="I47" s="5" t="s">
        <v>25</v>
      </c>
      <c r="J47" s="16">
        <v>125</v>
      </c>
      <c r="K47" s="16">
        <v>119</v>
      </c>
      <c r="L47" s="5">
        <f t="shared" si="4"/>
        <v>244</v>
      </c>
      <c r="M47" s="19">
        <f>AVERAGE($J$27:J47)</f>
        <v>104.33333333333333</v>
      </c>
      <c r="N47" s="19">
        <f>AVERAGE($K$27:K47)</f>
        <v>96.047619047619051</v>
      </c>
      <c r="O47" s="19"/>
      <c r="Q47" s="5"/>
      <c r="R47" s="5"/>
      <c r="S47" s="16"/>
      <c r="T47" s="16"/>
      <c r="U47" s="5">
        <f t="shared" si="5"/>
        <v>0</v>
      </c>
      <c r="V47" s="19">
        <f>AVERAGE($S$27:S47)</f>
        <v>99.333333333333329</v>
      </c>
      <c r="W47" s="19">
        <f>AVERAGE($T$27:T47)</f>
        <v>100.05555555555556</v>
      </c>
      <c r="X47" s="19"/>
    </row>
    <row r="48" spans="1:24">
      <c r="A48" s="17">
        <v>40590</v>
      </c>
      <c r="B48" s="5" t="s">
        <v>40</v>
      </c>
      <c r="C48" s="5" t="s">
        <v>28</v>
      </c>
      <c r="D48" s="16">
        <v>95</v>
      </c>
      <c r="E48" s="16">
        <v>103</v>
      </c>
      <c r="F48" s="5">
        <f t="shared" si="3"/>
        <v>198</v>
      </c>
      <c r="H48" s="5"/>
      <c r="I48" s="5"/>
      <c r="J48" s="16"/>
      <c r="K48" s="16"/>
      <c r="L48" s="5">
        <f t="shared" si="4"/>
        <v>0</v>
      </c>
      <c r="M48" s="19"/>
      <c r="N48" s="19"/>
      <c r="O48" s="19"/>
      <c r="Q48" s="5"/>
      <c r="R48" s="5"/>
      <c r="S48" s="16"/>
      <c r="T48" s="16"/>
      <c r="U48" s="5">
        <f t="shared" si="5"/>
        <v>0</v>
      </c>
      <c r="V48" s="19"/>
      <c r="W48" s="19"/>
      <c r="X48" s="19"/>
    </row>
    <row r="49" spans="1:24">
      <c r="A49" s="17">
        <v>40596</v>
      </c>
      <c r="B49" s="5" t="s">
        <v>28</v>
      </c>
      <c r="C49" s="5" t="s">
        <v>32</v>
      </c>
      <c r="D49" s="16">
        <v>117</v>
      </c>
      <c r="E49" s="16">
        <v>97</v>
      </c>
      <c r="F49" s="5">
        <f t="shared" si="3"/>
        <v>214</v>
      </c>
      <c r="H49" s="5"/>
      <c r="I49" s="5"/>
      <c r="J49" s="16"/>
      <c r="K49" s="16"/>
      <c r="L49" s="5">
        <f t="shared" si="4"/>
        <v>0</v>
      </c>
      <c r="M49" s="19"/>
      <c r="N49" s="19"/>
      <c r="O49" s="19"/>
      <c r="Q49" s="5"/>
      <c r="R49" s="5"/>
      <c r="S49" s="16"/>
      <c r="T49" s="16"/>
      <c r="U49" s="5">
        <f t="shared" si="5"/>
        <v>0</v>
      </c>
      <c r="V49" s="19"/>
      <c r="W49" s="19"/>
      <c r="X49" s="19"/>
    </row>
    <row r="50" spans="1:24">
      <c r="A50" s="17">
        <v>40598</v>
      </c>
      <c r="B50" s="5" t="s">
        <v>39</v>
      </c>
      <c r="C50" s="5" t="s">
        <v>28</v>
      </c>
      <c r="D50" s="16">
        <v>93</v>
      </c>
      <c r="E50" s="16">
        <v>89</v>
      </c>
      <c r="F50" s="5">
        <f t="shared" si="3"/>
        <v>182</v>
      </c>
      <c r="H50" s="5"/>
      <c r="I50" s="5"/>
      <c r="J50" s="16"/>
      <c r="K50" s="16"/>
      <c r="L50" s="5">
        <f t="shared" si="4"/>
        <v>0</v>
      </c>
      <c r="M50" s="19"/>
      <c r="N50" s="19"/>
      <c r="O50" s="19"/>
      <c r="Q50" s="5"/>
      <c r="R50" s="5"/>
      <c r="S50" s="16"/>
      <c r="T50" s="16"/>
      <c r="U50" s="5">
        <f t="shared" si="5"/>
        <v>0</v>
      </c>
      <c r="V50" s="19"/>
      <c r="W50" s="19"/>
      <c r="X50" s="19"/>
    </row>
    <row r="51" spans="1:24">
      <c r="A51" s="17">
        <v>40599</v>
      </c>
      <c r="B51" s="5" t="s">
        <v>28</v>
      </c>
      <c r="C51" s="5" t="s">
        <v>48</v>
      </c>
      <c r="D51" s="16">
        <v>121</v>
      </c>
      <c r="E51" s="16">
        <v>113</v>
      </c>
      <c r="F51" s="5">
        <f t="shared" si="3"/>
        <v>234</v>
      </c>
      <c r="H51" s="5"/>
      <c r="I51" s="5"/>
      <c r="J51" s="16"/>
      <c r="K51" s="16"/>
      <c r="L51" s="5">
        <f t="shared" si="4"/>
        <v>0</v>
      </c>
      <c r="M51" s="19"/>
      <c r="N51" s="19"/>
      <c r="O51" s="19"/>
      <c r="Q51" s="5"/>
      <c r="R51" s="5"/>
      <c r="S51" s="16"/>
      <c r="T51" s="16"/>
      <c r="U51" s="5">
        <f t="shared" si="5"/>
        <v>0</v>
      </c>
      <c r="V51" s="19"/>
      <c r="W51" s="19"/>
      <c r="X51" s="19"/>
    </row>
    <row r="52" spans="1:24">
      <c r="A52" s="17">
        <v>40601</v>
      </c>
      <c r="B52" s="5" t="s">
        <v>28</v>
      </c>
      <c r="C52" s="5" t="s">
        <v>29</v>
      </c>
      <c r="D52" s="16">
        <v>86</v>
      </c>
      <c r="E52" s="16">
        <v>91</v>
      </c>
      <c r="F52" s="5">
        <f t="shared" si="3"/>
        <v>177</v>
      </c>
      <c r="H52" s="5"/>
      <c r="I52" s="5"/>
      <c r="J52" s="16"/>
      <c r="K52" s="16"/>
      <c r="L52" s="5">
        <f t="shared" si="4"/>
        <v>0</v>
      </c>
      <c r="M52" s="19"/>
      <c r="N52" s="19"/>
      <c r="O52" s="19"/>
      <c r="Q52" s="5"/>
      <c r="R52" s="5"/>
      <c r="S52" s="16"/>
      <c r="T52" s="16"/>
      <c r="U52" s="5">
        <f t="shared" si="5"/>
        <v>0</v>
      </c>
      <c r="V52" s="19"/>
      <c r="W52" s="19"/>
      <c r="X52" s="19"/>
    </row>
    <row r="53" spans="1:24">
      <c r="A53" s="17">
        <v>40605</v>
      </c>
      <c r="B53" s="5" t="s">
        <v>28</v>
      </c>
      <c r="C53" s="5" t="s">
        <v>46</v>
      </c>
      <c r="D53" s="16">
        <v>96</v>
      </c>
      <c r="E53" s="16">
        <v>99</v>
      </c>
      <c r="F53" s="5">
        <f t="shared" si="3"/>
        <v>195</v>
      </c>
      <c r="H53" s="5"/>
      <c r="I53" s="5"/>
      <c r="J53" s="16"/>
      <c r="K53" s="16"/>
      <c r="L53" s="5">
        <f t="shared" si="4"/>
        <v>0</v>
      </c>
      <c r="M53" s="19"/>
      <c r="N53" s="19"/>
      <c r="O53" s="19"/>
      <c r="Q53" s="5"/>
      <c r="R53" s="5"/>
      <c r="S53" s="16"/>
      <c r="T53" s="16"/>
      <c r="U53" s="5">
        <f t="shared" si="5"/>
        <v>0</v>
      </c>
      <c r="V53" s="19"/>
      <c r="W53" s="19"/>
      <c r="X53" s="19"/>
    </row>
    <row r="54" spans="1:24">
      <c r="A54" s="17">
        <v>40606</v>
      </c>
      <c r="B54" s="5" t="s">
        <v>36</v>
      </c>
      <c r="C54" s="5" t="s">
        <v>28</v>
      </c>
      <c r="D54" s="16">
        <v>125</v>
      </c>
      <c r="E54" s="16">
        <v>95</v>
      </c>
      <c r="F54" s="5">
        <f t="shared" si="3"/>
        <v>220</v>
      </c>
      <c r="H54" s="5"/>
      <c r="I54" s="5"/>
      <c r="J54" s="16"/>
      <c r="K54" s="16"/>
      <c r="L54" s="5">
        <f t="shared" si="4"/>
        <v>0</v>
      </c>
      <c r="M54" s="19"/>
      <c r="N54" s="19"/>
      <c r="O54" s="19"/>
      <c r="Q54" s="5"/>
      <c r="R54" s="5"/>
      <c r="S54" s="16"/>
      <c r="T54" s="16"/>
      <c r="U54" s="5">
        <f t="shared" si="5"/>
        <v>0</v>
      </c>
      <c r="V54" s="19"/>
      <c r="W54" s="19"/>
      <c r="X54" s="19"/>
    </row>
    <row r="55" spans="1:24">
      <c r="A55" s="17">
        <v>40608</v>
      </c>
      <c r="B55" s="5" t="s">
        <v>28</v>
      </c>
      <c r="C55" s="5" t="s">
        <v>39</v>
      </c>
      <c r="D55" s="16">
        <v>86</v>
      </c>
      <c r="E55" s="16">
        <v>87</v>
      </c>
      <c r="F55" s="5">
        <f t="shared" si="3"/>
        <v>173</v>
      </c>
      <c r="H55" s="5"/>
      <c r="I55" s="5"/>
      <c r="J55" s="16"/>
      <c r="K55" s="16"/>
      <c r="L55" s="5">
        <f t="shared" si="4"/>
        <v>0</v>
      </c>
      <c r="M55" s="19"/>
      <c r="N55" s="19"/>
      <c r="O55" s="19"/>
      <c r="Q55" s="5"/>
      <c r="R55" s="5"/>
      <c r="S55" s="16"/>
      <c r="T55" s="16"/>
      <c r="U55" s="5">
        <f t="shared" si="5"/>
        <v>0</v>
      </c>
      <c r="V55" s="19"/>
      <c r="W55" s="19"/>
      <c r="X55" s="19"/>
    </row>
    <row r="56" spans="1:24">
      <c r="A56" s="17">
        <v>40610</v>
      </c>
      <c r="B56" s="5" t="s">
        <v>28</v>
      </c>
      <c r="C56" s="5" t="s">
        <v>24</v>
      </c>
      <c r="D56" s="16">
        <v>96</v>
      </c>
      <c r="E56" s="16">
        <v>105</v>
      </c>
      <c r="F56" s="5">
        <f t="shared" si="3"/>
        <v>201</v>
      </c>
      <c r="H56" s="5"/>
      <c r="I56" s="5"/>
      <c r="J56" s="16"/>
      <c r="K56" s="16"/>
      <c r="L56" s="5">
        <f t="shared" si="4"/>
        <v>0</v>
      </c>
      <c r="M56" s="19"/>
      <c r="N56" s="19"/>
      <c r="O56" s="19"/>
      <c r="Q56" s="5"/>
      <c r="R56" s="5"/>
      <c r="S56" s="16"/>
      <c r="T56" s="16"/>
      <c r="U56" s="5">
        <f t="shared" si="5"/>
        <v>0</v>
      </c>
      <c r="V56" s="19"/>
      <c r="W56" s="19"/>
      <c r="X56" s="19"/>
    </row>
    <row r="57" spans="1:24">
      <c r="A57" s="17">
        <v>40612</v>
      </c>
      <c r="B57" s="5" t="s">
        <v>28</v>
      </c>
      <c r="C57" s="5" t="s">
        <v>43</v>
      </c>
      <c r="D57" s="16">
        <v>94</v>
      </c>
      <c r="E57" s="16">
        <v>88</v>
      </c>
      <c r="F57" s="5">
        <f t="shared" si="3"/>
        <v>182</v>
      </c>
      <c r="H57" s="5"/>
      <c r="I57" s="5"/>
      <c r="J57" s="16"/>
      <c r="K57" s="16"/>
      <c r="L57" s="5">
        <f t="shared" si="4"/>
        <v>0</v>
      </c>
      <c r="M57" s="19"/>
      <c r="N57" s="19"/>
      <c r="O57" s="19"/>
      <c r="Q57" s="5"/>
      <c r="R57" s="5"/>
      <c r="S57" s="16"/>
      <c r="T57" s="16"/>
      <c r="U57" s="5">
        <f t="shared" si="5"/>
        <v>0</v>
      </c>
      <c r="V57" s="19"/>
      <c r="W57" s="19"/>
      <c r="X57" s="19"/>
    </row>
    <row r="58" spans="1:24">
      <c r="A58" s="17">
        <v>40614</v>
      </c>
      <c r="B58" s="5" t="s">
        <v>28</v>
      </c>
      <c r="C58" s="5" t="s">
        <v>55</v>
      </c>
      <c r="D58" s="16">
        <v>118</v>
      </c>
      <c r="E58" s="16">
        <v>85</v>
      </c>
      <c r="F58" s="5">
        <f t="shared" si="3"/>
        <v>203</v>
      </c>
      <c r="H58" s="5"/>
      <c r="I58" s="5"/>
      <c r="J58" s="16"/>
      <c r="K58" s="16"/>
      <c r="L58" s="5">
        <f t="shared" si="4"/>
        <v>0</v>
      </c>
      <c r="M58" s="19"/>
      <c r="N58" s="19"/>
      <c r="O58" s="19"/>
      <c r="Q58" s="5"/>
      <c r="R58" s="5"/>
      <c r="S58" s="16"/>
      <c r="T58" s="16"/>
      <c r="U58" s="5">
        <f t="shared" si="5"/>
        <v>0</v>
      </c>
      <c r="V58" s="19"/>
      <c r="W58" s="19"/>
      <c r="X58" s="19"/>
    </row>
    <row r="59" spans="1:24">
      <c r="A59" s="17">
        <v>40616</v>
      </c>
      <c r="B59" s="5" t="s">
        <v>28</v>
      </c>
      <c r="C59" s="5" t="s">
        <v>36</v>
      </c>
      <c r="D59" s="16">
        <v>110</v>
      </c>
      <c r="E59" s="16">
        <v>80</v>
      </c>
      <c r="F59" s="5">
        <f t="shared" si="3"/>
        <v>190</v>
      </c>
      <c r="H59" s="5"/>
      <c r="I59" s="5"/>
      <c r="J59" s="16"/>
      <c r="K59" s="16"/>
      <c r="L59" s="5">
        <f t="shared" si="4"/>
        <v>0</v>
      </c>
      <c r="M59" s="19"/>
      <c r="N59" s="19"/>
      <c r="O59" s="19"/>
      <c r="Q59" s="5"/>
      <c r="R59" s="5"/>
      <c r="S59" s="16"/>
      <c r="T59" s="16"/>
      <c r="U59" s="5">
        <f t="shared" si="5"/>
        <v>0</v>
      </c>
      <c r="V59" s="19"/>
      <c r="W59" s="19"/>
      <c r="X59" s="19"/>
    </row>
    <row r="60" spans="1:24">
      <c r="A60" s="17">
        <v>40618</v>
      </c>
      <c r="B60" s="5" t="s">
        <v>28</v>
      </c>
      <c r="C60" s="5" t="s">
        <v>49</v>
      </c>
      <c r="D60" s="16">
        <v>85</v>
      </c>
      <c r="E60" s="16">
        <v>96</v>
      </c>
      <c r="F60" s="5">
        <f t="shared" si="3"/>
        <v>181</v>
      </c>
      <c r="H60" s="5"/>
      <c r="I60" s="5"/>
      <c r="J60" s="16"/>
      <c r="K60" s="16"/>
      <c r="L60" s="5">
        <f t="shared" si="4"/>
        <v>0</v>
      </c>
      <c r="M60" s="19"/>
      <c r="N60" s="19"/>
      <c r="O60" s="19"/>
      <c r="Q60" s="5"/>
      <c r="R60" s="5"/>
      <c r="S60" s="16"/>
      <c r="T60" s="16"/>
      <c r="U60" s="5">
        <f t="shared" si="5"/>
        <v>0</v>
      </c>
      <c r="V60" s="19"/>
      <c r="W60" s="19"/>
      <c r="X60" s="19"/>
    </row>
    <row r="61" spans="1:24">
      <c r="A61" s="17">
        <v>40620</v>
      </c>
      <c r="B61" s="5" t="s">
        <v>44</v>
      </c>
      <c r="C61" s="5" t="s">
        <v>28</v>
      </c>
      <c r="D61" s="16">
        <v>85</v>
      </c>
      <c r="E61" s="16">
        <v>106</v>
      </c>
      <c r="F61" s="5">
        <f t="shared" si="3"/>
        <v>191</v>
      </c>
      <c r="H61" s="5"/>
      <c r="I61" s="5"/>
      <c r="J61" s="16"/>
      <c r="K61" s="16"/>
      <c r="L61" s="5">
        <f t="shared" si="4"/>
        <v>0</v>
      </c>
      <c r="M61" s="19"/>
      <c r="N61" s="19"/>
      <c r="O61" s="19"/>
      <c r="Q61" s="5"/>
      <c r="R61" s="5"/>
      <c r="S61" s="16"/>
      <c r="T61" s="16"/>
      <c r="U61" s="5">
        <f t="shared" si="5"/>
        <v>0</v>
      </c>
      <c r="V61" s="19"/>
      <c r="W61" s="19"/>
      <c r="X61" s="19"/>
    </row>
    <row r="62" spans="1:24">
      <c r="A62" s="17">
        <v>40621</v>
      </c>
      <c r="B62" s="5" t="s">
        <v>28</v>
      </c>
      <c r="C62" s="5" t="s">
        <v>37</v>
      </c>
      <c r="D62" s="16">
        <v>103</v>
      </c>
      <c r="E62" s="16">
        <v>98</v>
      </c>
      <c r="F62" s="5">
        <f t="shared" si="3"/>
        <v>201</v>
      </c>
      <c r="H62" s="5"/>
      <c r="I62" s="5"/>
      <c r="J62" s="16"/>
      <c r="K62" s="16"/>
      <c r="L62" s="5">
        <f t="shared" si="4"/>
        <v>0</v>
      </c>
      <c r="M62" s="19"/>
      <c r="N62" s="19"/>
      <c r="O62" s="19"/>
      <c r="Q62" s="5"/>
      <c r="R62" s="5"/>
      <c r="S62" s="16"/>
      <c r="T62" s="16"/>
      <c r="U62" s="5">
        <f t="shared" si="5"/>
        <v>0</v>
      </c>
      <c r="V62" s="19"/>
      <c r="W62" s="19"/>
      <c r="X62" s="19"/>
    </row>
    <row r="63" spans="1:24">
      <c r="A63" s="17">
        <v>40625</v>
      </c>
      <c r="B63" s="5" t="s">
        <v>41</v>
      </c>
      <c r="C63" s="5" t="s">
        <v>28</v>
      </c>
      <c r="D63" s="16">
        <v>94</v>
      </c>
      <c r="E63" s="16">
        <v>100</v>
      </c>
      <c r="F63" s="5">
        <f t="shared" si="3"/>
        <v>194</v>
      </c>
      <c r="H63" s="5"/>
      <c r="I63" s="5"/>
      <c r="J63" s="16"/>
      <c r="K63" s="16"/>
      <c r="L63" s="5">
        <f t="shared" si="4"/>
        <v>0</v>
      </c>
      <c r="M63" s="19"/>
      <c r="N63" s="19"/>
      <c r="O63" s="19"/>
      <c r="Q63" s="5"/>
      <c r="R63" s="5"/>
      <c r="S63" s="16"/>
      <c r="T63" s="16"/>
      <c r="U63" s="5">
        <f t="shared" si="5"/>
        <v>0</v>
      </c>
      <c r="V63" s="19"/>
      <c r="W63" s="19"/>
      <c r="X63" s="19"/>
    </row>
    <row r="64" spans="1:24">
      <c r="A64" s="17">
        <v>40627</v>
      </c>
      <c r="B64" s="5" t="s">
        <v>28</v>
      </c>
      <c r="C64" s="5" t="s">
        <v>47</v>
      </c>
      <c r="D64" s="16">
        <v>111</v>
      </c>
      <c r="E64" s="16">
        <v>99</v>
      </c>
      <c r="F64" s="5">
        <f t="shared" si="3"/>
        <v>210</v>
      </c>
      <c r="H64" s="5"/>
      <c r="I64" s="5"/>
      <c r="J64" s="16"/>
      <c r="K64" s="16"/>
      <c r="L64" s="5">
        <f t="shared" si="4"/>
        <v>0</v>
      </c>
      <c r="M64" s="19"/>
      <c r="N64" s="19"/>
      <c r="O64" s="19"/>
      <c r="Q64" s="5"/>
      <c r="R64" s="5"/>
      <c r="S64" s="16"/>
      <c r="T64" s="16"/>
      <c r="U64" s="5">
        <f t="shared" si="5"/>
        <v>0</v>
      </c>
      <c r="V64" s="19"/>
      <c r="W64" s="19"/>
      <c r="X64" s="19"/>
    </row>
    <row r="65" spans="1:32">
      <c r="A65" s="17">
        <v>40629</v>
      </c>
      <c r="B65" s="5" t="s">
        <v>28</v>
      </c>
      <c r="C65" s="5" t="s">
        <v>25</v>
      </c>
      <c r="D65" s="16">
        <v>125</v>
      </c>
      <c r="E65" s="16">
        <v>119</v>
      </c>
      <c r="F65" s="5">
        <f t="shared" si="3"/>
        <v>244</v>
      </c>
      <c r="H65" s="5"/>
      <c r="I65" s="5"/>
      <c r="J65" s="16"/>
      <c r="K65" s="16"/>
      <c r="L65" s="5">
        <f t="shared" si="4"/>
        <v>0</v>
      </c>
      <c r="M65" s="19"/>
      <c r="N65" s="19"/>
      <c r="O65" s="19"/>
      <c r="Q65" s="5"/>
      <c r="R65" s="5"/>
      <c r="S65" s="16"/>
      <c r="T65" s="16"/>
      <c r="U65" s="5">
        <f t="shared" si="5"/>
        <v>0</v>
      </c>
      <c r="V65" s="19"/>
      <c r="W65" s="19"/>
      <c r="X65" s="19"/>
    </row>
    <row r="66" spans="1:32">
      <c r="A66" s="17">
        <v>40631</v>
      </c>
      <c r="B66" s="5" t="s">
        <v>38</v>
      </c>
      <c r="C66" s="5" t="s">
        <v>28</v>
      </c>
      <c r="D66" s="16"/>
      <c r="E66" s="16"/>
      <c r="F66" s="5">
        <f t="shared" si="3"/>
        <v>0</v>
      </c>
      <c r="H66" s="5"/>
      <c r="I66" s="5"/>
      <c r="J66" s="16"/>
      <c r="K66" s="16"/>
      <c r="L66" s="5">
        <f t="shared" si="4"/>
        <v>0</v>
      </c>
      <c r="M66" s="19"/>
      <c r="N66" s="19"/>
      <c r="O66" s="19"/>
      <c r="Q66" s="5"/>
      <c r="R66" s="5"/>
      <c r="S66" s="16"/>
      <c r="T66" s="16"/>
      <c r="U66" s="5"/>
      <c r="V66" s="19"/>
      <c r="W66" s="19"/>
      <c r="X66" s="19"/>
    </row>
    <row r="67" spans="1:32">
      <c r="A67" s="17"/>
      <c r="B67" s="5"/>
      <c r="C67" s="5"/>
      <c r="D67" s="16"/>
      <c r="E67" s="16"/>
      <c r="F67" s="5">
        <f t="shared" si="3"/>
        <v>0</v>
      </c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32">
      <c r="A68" s="17"/>
      <c r="B68" s="5"/>
      <c r="C68" s="5"/>
      <c r="D68" s="16"/>
      <c r="E68" s="16"/>
      <c r="F68" s="5">
        <f t="shared" si="3"/>
        <v>0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32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32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32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9"/>
      <c r="N71" s="19"/>
      <c r="O71" s="19"/>
      <c r="Q71" s="5"/>
      <c r="R71" s="5"/>
      <c r="S71" s="16"/>
      <c r="T71" s="16"/>
      <c r="U71" s="5"/>
      <c r="V71" s="19"/>
      <c r="W71" s="19"/>
      <c r="X71" s="19"/>
    </row>
    <row r="72" spans="1:32">
      <c r="A72" s="17"/>
      <c r="B72" s="5"/>
      <c r="C72" s="5"/>
      <c r="D72" s="16"/>
      <c r="E72" s="16"/>
      <c r="F72" s="5"/>
      <c r="H72" s="5"/>
      <c r="I72" s="5"/>
      <c r="J72" s="16"/>
      <c r="K72" s="16"/>
      <c r="L72" s="5"/>
      <c r="M72" s="19"/>
      <c r="N72" s="19"/>
      <c r="O72" s="19"/>
      <c r="Q72" s="5"/>
      <c r="R72" s="5"/>
      <c r="S72" s="16"/>
      <c r="T72" s="16"/>
      <c r="U72" s="5"/>
      <c r="V72" s="19"/>
      <c r="W72" s="19"/>
      <c r="X72" s="19"/>
    </row>
    <row r="73" spans="1:32">
      <c r="A73" s="17"/>
      <c r="B73" s="5"/>
      <c r="C73" s="5"/>
      <c r="D73" s="16"/>
      <c r="E73" s="16"/>
      <c r="F73" s="5"/>
      <c r="H73" s="5"/>
      <c r="I73" s="5"/>
      <c r="J73" s="16"/>
      <c r="K73" s="16"/>
      <c r="L73" s="5"/>
      <c r="M73" s="19"/>
      <c r="N73" s="19"/>
      <c r="O73" s="19"/>
      <c r="Q73" s="5"/>
      <c r="R73" s="5"/>
      <c r="S73" s="16"/>
      <c r="T73" s="16"/>
      <c r="U73" s="5"/>
      <c r="V73" s="19"/>
      <c r="W73" s="19"/>
      <c r="X73" s="19"/>
    </row>
    <row r="74" spans="1:32">
      <c r="A74" s="17"/>
      <c r="B74" s="5"/>
      <c r="C74" s="5"/>
      <c r="D74" s="16"/>
      <c r="E74" s="16"/>
      <c r="F74" s="5"/>
      <c r="H74" s="5"/>
      <c r="I74" s="5"/>
      <c r="J74" s="16"/>
      <c r="K74" s="16"/>
      <c r="L74" s="5"/>
      <c r="M74" s="18"/>
      <c r="N74" s="18"/>
      <c r="O74" s="18"/>
      <c r="Q74" s="5"/>
      <c r="R74" s="5"/>
      <c r="S74" s="16"/>
      <c r="T74" s="16"/>
      <c r="U74" s="5"/>
      <c r="V74" s="18"/>
      <c r="W74" s="18"/>
      <c r="X74" s="18"/>
    </row>
    <row r="75" spans="1:32">
      <c r="A75" t="s">
        <v>50</v>
      </c>
      <c r="F75" s="20">
        <f>AVERAGE(F27:F74)</f>
        <v>185.64285714285714</v>
      </c>
      <c r="J75" s="21">
        <f>AVERAGE(J27:J74)</f>
        <v>104.33333333333333</v>
      </c>
      <c r="K75" s="21">
        <f>AVERAGE(K27:K74)</f>
        <v>96.047619047619051</v>
      </c>
      <c r="S75" s="21">
        <f>AVERAGE(S27:S74)</f>
        <v>99.333333333333329</v>
      </c>
      <c r="T75" s="21">
        <f>AVERAGE(T27:T74)</f>
        <v>100.05555555555556</v>
      </c>
    </row>
    <row r="78" spans="1:32">
      <c r="R78" s="22"/>
      <c r="AA78">
        <v>117</v>
      </c>
      <c r="AB78">
        <f>K79</f>
        <v>99.94</v>
      </c>
      <c r="AC78">
        <f>K81</f>
        <v>97.67</v>
      </c>
      <c r="AD78">
        <f>CLE!K80</f>
        <v>105.5</v>
      </c>
      <c r="AE78">
        <f>CLE!K82</f>
        <v>101.33</v>
      </c>
      <c r="AF78" s="23">
        <f>AVERAGE(AA78:AE78)</f>
        <v>104.28800000000001</v>
      </c>
    </row>
    <row r="79" spans="1:32">
      <c r="H79" t="s">
        <v>59</v>
      </c>
      <c r="K79">
        <v>99.94</v>
      </c>
    </row>
    <row r="80" spans="1:32">
      <c r="H80" t="s">
        <v>60</v>
      </c>
      <c r="K80">
        <v>99.19</v>
      </c>
    </row>
    <row r="81" spans="8:11">
      <c r="H81" t="s">
        <v>61</v>
      </c>
      <c r="K81">
        <v>97.67</v>
      </c>
    </row>
    <row r="82" spans="8:11">
      <c r="H82" t="s">
        <v>62</v>
      </c>
      <c r="K82">
        <v>93</v>
      </c>
    </row>
  </sheetData>
  <autoFilter ref="Q26:X65">
    <filterColumn colId="2" showButton="0"/>
  </autoFilter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8:AG82"/>
  <sheetViews>
    <sheetView topLeftCell="A21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.85546875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19" width="6" customWidth="1"/>
    <col min="20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AVERAGE(T27:T74,J27:J74)</f>
        <v>95.5</v>
      </c>
      <c r="AC20" s="7">
        <f>AVERAGE(K27:K74,S27:S74)</f>
        <v>106.8</v>
      </c>
      <c r="AD20" s="8">
        <f>AVERAGE(J27:J74)</f>
        <v>97.954545454545453</v>
      </c>
      <c r="AE20" s="9">
        <f>AVERAGE(K27:K74)</f>
        <v>105.5</v>
      </c>
      <c r="AF20" s="9">
        <f>AVERAGE(T27:T74)</f>
        <v>92.5</v>
      </c>
      <c r="AG20" s="9">
        <f>AVERAGE(S27:S74)</f>
        <v>108.38888888888889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63</v>
      </c>
      <c r="AB23" s="12">
        <f>VLOOKUP($AA$23,'[1]NBA table overall'!$B$2:$N$31,2,FALSE)</f>
        <v>14</v>
      </c>
      <c r="AC23" s="13">
        <f>VLOOKUP($AA$23,'[1]NBA table overall'!$B$2:$N$31,3,FALSE)</f>
        <v>58</v>
      </c>
      <c r="AD23" s="12">
        <f>VLOOKUP($AA$23,'[1]NBA table overall'!$B$2:$N$31,10,FALSE)</f>
        <v>9</v>
      </c>
      <c r="AE23" s="13">
        <f>VLOOKUP($AA$23,'[1]NBA table overall'!$B$2:$N$31,11,FALSE)</f>
        <v>28</v>
      </c>
      <c r="AF23" s="12">
        <f>VLOOKUP($AA$23,'[1]NBA table overall'!$B$2:$N$31,12,FALSE)</f>
        <v>5</v>
      </c>
      <c r="AG23" s="13">
        <f>VLOOKUP($AA$23,'[1]NBA table overall'!$B$2:$N$31,13,FALSE)</f>
        <v>30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40544</v>
      </c>
      <c r="B27" s="5" t="s">
        <v>39</v>
      </c>
      <c r="C27" s="5" t="s">
        <v>38</v>
      </c>
      <c r="D27" s="16">
        <v>100</v>
      </c>
      <c r="E27" s="16">
        <v>91</v>
      </c>
      <c r="F27" s="5">
        <f t="shared" ref="F27:F34" si="0">D27+E27</f>
        <v>191</v>
      </c>
      <c r="H27" s="5" t="s">
        <v>38</v>
      </c>
      <c r="I27" s="5" t="s">
        <v>26</v>
      </c>
      <c r="J27" s="16">
        <v>95</v>
      </c>
      <c r="K27" s="16">
        <v>104</v>
      </c>
      <c r="L27" s="5">
        <f t="shared" ref="L27:L34" si="1">J27+K27</f>
        <v>199</v>
      </c>
      <c r="M27" s="19">
        <f>AVERAGE($J27:J$27)</f>
        <v>95</v>
      </c>
      <c r="N27" s="19">
        <f>AVERAGE($K27:K$27)</f>
        <v>104</v>
      </c>
      <c r="O27" s="18"/>
      <c r="Q27" s="5" t="s">
        <v>39</v>
      </c>
      <c r="R27" s="5" t="s">
        <v>38</v>
      </c>
      <c r="S27" s="16">
        <v>100</v>
      </c>
      <c r="T27" s="16">
        <v>91</v>
      </c>
      <c r="U27" s="5">
        <f t="shared" ref="U27:U34" si="2">S27+T27</f>
        <v>191</v>
      </c>
      <c r="V27" s="19">
        <f>AVERAGE($S27:S$27)</f>
        <v>100</v>
      </c>
      <c r="W27" s="19">
        <f>AVERAGE($T27:T$27)</f>
        <v>91</v>
      </c>
      <c r="X27" s="18"/>
    </row>
    <row r="28" spans="1:33">
      <c r="A28" s="17">
        <v>40545</v>
      </c>
      <c r="B28" s="5" t="s">
        <v>38</v>
      </c>
      <c r="C28" s="5" t="s">
        <v>26</v>
      </c>
      <c r="D28" s="16">
        <v>95</v>
      </c>
      <c r="E28" s="16">
        <v>104</v>
      </c>
      <c r="F28" s="5">
        <f t="shared" si="0"/>
        <v>199</v>
      </c>
      <c r="H28" s="5" t="s">
        <v>38</v>
      </c>
      <c r="I28" s="5" t="s">
        <v>40</v>
      </c>
      <c r="J28" s="16">
        <v>105</v>
      </c>
      <c r="K28" s="16">
        <v>120</v>
      </c>
      <c r="L28" s="5">
        <f t="shared" si="1"/>
        <v>225</v>
      </c>
      <c r="M28" s="19">
        <f>AVERAGE($J$27:J28)</f>
        <v>100</v>
      </c>
      <c r="N28" s="19">
        <f>AVERAGE($K$27:K28)</f>
        <v>112</v>
      </c>
      <c r="O28" s="18"/>
      <c r="Q28" s="5" t="s">
        <v>53</v>
      </c>
      <c r="R28" s="5" t="s">
        <v>38</v>
      </c>
      <c r="S28" s="16">
        <v>116</v>
      </c>
      <c r="T28" s="16">
        <v>98</v>
      </c>
      <c r="U28" s="5">
        <f t="shared" si="2"/>
        <v>214</v>
      </c>
      <c r="V28" s="19">
        <f>AVERAGE($S$27:S28)</f>
        <v>108</v>
      </c>
      <c r="W28" s="19">
        <f>AVERAGE($T$27:T28)</f>
        <v>94.5</v>
      </c>
      <c r="X28" s="18"/>
    </row>
    <row r="29" spans="1:33">
      <c r="A29" s="17">
        <v>40548</v>
      </c>
      <c r="B29" s="5" t="s">
        <v>38</v>
      </c>
      <c r="C29" s="5" t="s">
        <v>40</v>
      </c>
      <c r="D29" s="16">
        <v>105</v>
      </c>
      <c r="E29" s="16">
        <v>120</v>
      </c>
      <c r="F29" s="5">
        <f t="shared" si="0"/>
        <v>225</v>
      </c>
      <c r="H29" s="5" t="s">
        <v>38</v>
      </c>
      <c r="I29" s="5" t="s">
        <v>30</v>
      </c>
      <c r="J29" s="16">
        <v>98</v>
      </c>
      <c r="K29" s="16">
        <v>106</v>
      </c>
      <c r="L29" s="5">
        <f t="shared" si="1"/>
        <v>204</v>
      </c>
      <c r="M29" s="19">
        <f>AVERAGE($J$27:J29)</f>
        <v>99.333333333333329</v>
      </c>
      <c r="N29" s="19">
        <f>AVERAGE($K$27:K29)</f>
        <v>110</v>
      </c>
      <c r="O29" s="18"/>
      <c r="Q29" s="5" t="s">
        <v>30</v>
      </c>
      <c r="R29" s="5" t="s">
        <v>38</v>
      </c>
      <c r="S29" s="16">
        <v>108</v>
      </c>
      <c r="T29" s="16">
        <v>100</v>
      </c>
      <c r="U29" s="5">
        <f t="shared" si="2"/>
        <v>208</v>
      </c>
      <c r="V29" s="19">
        <f>AVERAGE($S$27:S29)</f>
        <v>108</v>
      </c>
      <c r="W29" s="19">
        <f>AVERAGE($T$27:T29)</f>
        <v>96.333333333333329</v>
      </c>
      <c r="X29" s="18"/>
    </row>
    <row r="30" spans="1:33">
      <c r="A30" s="17">
        <v>40550</v>
      </c>
      <c r="B30" s="5" t="s">
        <v>53</v>
      </c>
      <c r="C30" s="5" t="s">
        <v>38</v>
      </c>
      <c r="D30" s="16">
        <v>116</v>
      </c>
      <c r="E30" s="16">
        <v>98</v>
      </c>
      <c r="F30" s="5">
        <f t="shared" si="0"/>
        <v>214</v>
      </c>
      <c r="H30" s="5" t="s">
        <v>38</v>
      </c>
      <c r="I30" s="5" t="s">
        <v>52</v>
      </c>
      <c r="J30" s="16">
        <v>88</v>
      </c>
      <c r="K30" s="16">
        <v>102</v>
      </c>
      <c r="L30" s="5">
        <f t="shared" si="1"/>
        <v>190</v>
      </c>
      <c r="M30" s="19">
        <f>AVERAGE($J$27:J30)</f>
        <v>96.5</v>
      </c>
      <c r="N30" s="19">
        <f>AVERAGE($K$27:K30)</f>
        <v>108</v>
      </c>
      <c r="O30" s="18"/>
      <c r="Q30" s="5" t="s">
        <v>43</v>
      </c>
      <c r="R30" s="5" t="s">
        <v>38</v>
      </c>
      <c r="S30" s="16">
        <v>112</v>
      </c>
      <c r="T30" s="16">
        <v>57</v>
      </c>
      <c r="U30" s="5">
        <f t="shared" si="2"/>
        <v>169</v>
      </c>
      <c r="V30" s="19">
        <f>AVERAGE($S$27:S30)</f>
        <v>109</v>
      </c>
      <c r="W30" s="19">
        <f>AVERAGE($T$27:T30)</f>
        <v>86.5</v>
      </c>
      <c r="X30" s="18"/>
    </row>
    <row r="31" spans="1:33">
      <c r="A31" s="17">
        <v>40552</v>
      </c>
      <c r="B31" s="5" t="s">
        <v>30</v>
      </c>
      <c r="C31" s="5" t="s">
        <v>38</v>
      </c>
      <c r="D31" s="16">
        <v>108</v>
      </c>
      <c r="E31" s="16">
        <v>100</v>
      </c>
      <c r="F31" s="5">
        <f t="shared" si="0"/>
        <v>208</v>
      </c>
      <c r="H31" s="5" t="s">
        <v>38</v>
      </c>
      <c r="I31" s="5" t="s">
        <v>37</v>
      </c>
      <c r="J31" s="16">
        <v>103</v>
      </c>
      <c r="K31" s="16">
        <v>117</v>
      </c>
      <c r="L31" s="5">
        <f t="shared" si="1"/>
        <v>220</v>
      </c>
      <c r="M31" s="19">
        <f>AVERAGE($J$27:J31)</f>
        <v>97.8</v>
      </c>
      <c r="N31" s="19">
        <f>AVERAGE($K$27:K31)</f>
        <v>109.8</v>
      </c>
      <c r="O31" s="18"/>
      <c r="Q31" s="5" t="s">
        <v>54</v>
      </c>
      <c r="R31" s="5" t="s">
        <v>38</v>
      </c>
      <c r="S31" s="16">
        <v>121</v>
      </c>
      <c r="T31" s="16">
        <v>99</v>
      </c>
      <c r="U31" s="5">
        <f t="shared" si="2"/>
        <v>220</v>
      </c>
      <c r="V31" s="19">
        <f>AVERAGE($S$27:S31)</f>
        <v>111.4</v>
      </c>
      <c r="W31" s="19">
        <f>AVERAGE($T$27:T31)</f>
        <v>89</v>
      </c>
      <c r="X31" s="18"/>
    </row>
    <row r="32" spans="1:33">
      <c r="A32" s="17">
        <v>40554</v>
      </c>
      <c r="B32" s="5" t="s">
        <v>43</v>
      </c>
      <c r="C32" s="5" t="s">
        <v>38</v>
      </c>
      <c r="D32" s="16">
        <v>112</v>
      </c>
      <c r="E32" s="16">
        <v>57</v>
      </c>
      <c r="F32" s="5">
        <f t="shared" si="0"/>
        <v>169</v>
      </c>
      <c r="H32" s="5" t="s">
        <v>38</v>
      </c>
      <c r="I32" s="5" t="s">
        <v>34</v>
      </c>
      <c r="J32" s="16">
        <v>112</v>
      </c>
      <c r="K32" s="16">
        <v>117</v>
      </c>
      <c r="L32" s="5">
        <f t="shared" si="1"/>
        <v>229</v>
      </c>
      <c r="M32" s="19">
        <f>AVERAGE($J$27:J32)</f>
        <v>100.16666666666667</v>
      </c>
      <c r="N32" s="19">
        <f>AVERAGE($K$27:K32)</f>
        <v>111</v>
      </c>
      <c r="O32" s="18"/>
      <c r="Q32" s="5" t="s">
        <v>37</v>
      </c>
      <c r="R32" s="5" t="s">
        <v>38</v>
      </c>
      <c r="S32" s="16">
        <v>127</v>
      </c>
      <c r="T32" s="16">
        <v>99</v>
      </c>
      <c r="U32" s="5">
        <f t="shared" si="2"/>
        <v>226</v>
      </c>
      <c r="V32" s="19">
        <f>AVERAGE($S$27:S32)</f>
        <v>114</v>
      </c>
      <c r="W32" s="19">
        <f>AVERAGE($T$27:T32)</f>
        <v>90.666666666666671</v>
      </c>
      <c r="X32" s="18"/>
    </row>
    <row r="33" spans="1:24">
      <c r="A33" s="17">
        <v>40557</v>
      </c>
      <c r="B33" s="5" t="s">
        <v>54</v>
      </c>
      <c r="C33" s="5" t="s">
        <v>38</v>
      </c>
      <c r="D33" s="16">
        <v>121</v>
      </c>
      <c r="E33" s="16">
        <v>99</v>
      </c>
      <c r="F33" s="5">
        <f t="shared" si="0"/>
        <v>220</v>
      </c>
      <c r="H33" s="5" t="s">
        <v>38</v>
      </c>
      <c r="I33" s="5" t="s">
        <v>24</v>
      </c>
      <c r="J33" s="16">
        <v>105</v>
      </c>
      <c r="K33" s="16">
        <v>111</v>
      </c>
      <c r="L33" s="5">
        <f t="shared" si="1"/>
        <v>216</v>
      </c>
      <c r="M33" s="19">
        <f>AVERAGE($J$27:J33)</f>
        <v>100.85714285714286</v>
      </c>
      <c r="N33" s="19">
        <f>AVERAGE($K$27:K33)</f>
        <v>111</v>
      </c>
      <c r="O33" s="18"/>
      <c r="Q33" s="5" t="s">
        <v>39</v>
      </c>
      <c r="R33" s="5" t="s">
        <v>38</v>
      </c>
      <c r="S33" s="16">
        <v>92</v>
      </c>
      <c r="T33" s="16">
        <v>79</v>
      </c>
      <c r="U33" s="5">
        <f t="shared" si="2"/>
        <v>171</v>
      </c>
      <c r="V33" s="19">
        <f>AVERAGE($S$27:S33)</f>
        <v>110.85714285714286</v>
      </c>
      <c r="W33" s="19">
        <f>AVERAGE($T$27:T33)</f>
        <v>89</v>
      </c>
      <c r="X33" s="18"/>
    </row>
    <row r="34" spans="1:24">
      <c r="A34" s="17">
        <v>40558</v>
      </c>
      <c r="B34" s="5" t="s">
        <v>37</v>
      </c>
      <c r="C34" s="5" t="s">
        <v>38</v>
      </c>
      <c r="D34" s="16">
        <v>127</v>
      </c>
      <c r="E34" s="16">
        <v>99</v>
      </c>
      <c r="F34" s="5">
        <f t="shared" si="0"/>
        <v>226</v>
      </c>
      <c r="H34" s="5" t="s">
        <v>38</v>
      </c>
      <c r="I34" s="5" t="s">
        <v>41</v>
      </c>
      <c r="J34" s="16">
        <v>94</v>
      </c>
      <c r="K34" s="16">
        <v>103</v>
      </c>
      <c r="L34" s="5">
        <f t="shared" si="1"/>
        <v>197</v>
      </c>
      <c r="M34" s="19">
        <f>AVERAGE($J$27:J34)</f>
        <v>100</v>
      </c>
      <c r="N34" s="19">
        <f>AVERAGE($K$27:K34)</f>
        <v>110</v>
      </c>
      <c r="O34" s="18"/>
      <c r="Q34" s="5" t="s">
        <v>31</v>
      </c>
      <c r="R34" s="5" t="s">
        <v>38</v>
      </c>
      <c r="S34" s="16">
        <v>103</v>
      </c>
      <c r="T34" s="16">
        <v>101</v>
      </c>
      <c r="U34" s="5">
        <f t="shared" si="2"/>
        <v>204</v>
      </c>
      <c r="V34" s="19">
        <f>AVERAGE($S$27:S34)</f>
        <v>109.875</v>
      </c>
      <c r="W34" s="19">
        <f>AVERAGE($T$27:T34)</f>
        <v>90.5</v>
      </c>
      <c r="X34" s="18"/>
    </row>
    <row r="35" spans="1:24">
      <c r="A35" s="17">
        <v>40562</v>
      </c>
      <c r="B35" s="5" t="s">
        <v>38</v>
      </c>
      <c r="C35" s="5" t="s">
        <v>30</v>
      </c>
      <c r="D35" s="16">
        <v>98</v>
      </c>
      <c r="E35" s="16">
        <v>106</v>
      </c>
      <c r="F35" s="5">
        <f>D35+E35</f>
        <v>204</v>
      </c>
      <c r="H35" s="5" t="s">
        <v>38</v>
      </c>
      <c r="I35" s="5" t="s">
        <v>33</v>
      </c>
      <c r="J35" s="16">
        <v>126</v>
      </c>
      <c r="K35" s="16">
        <v>119</v>
      </c>
      <c r="L35" s="5">
        <f>J35+K35</f>
        <v>245</v>
      </c>
      <c r="M35" s="19">
        <f>AVERAGE($J$27:J35)</f>
        <v>102.88888888888889</v>
      </c>
      <c r="N35" s="19">
        <f>AVERAGE($K$27:K35)</f>
        <v>111</v>
      </c>
      <c r="O35" s="18"/>
      <c r="Q35" s="5" t="s">
        <v>35</v>
      </c>
      <c r="R35" s="5" t="s">
        <v>38</v>
      </c>
      <c r="S35" s="16">
        <v>112</v>
      </c>
      <c r="T35" s="16">
        <v>95</v>
      </c>
      <c r="U35" s="5">
        <f>S35+T35</f>
        <v>207</v>
      </c>
      <c r="V35" s="19">
        <f>AVERAGE($S$27:S35)</f>
        <v>110.11111111111111</v>
      </c>
      <c r="W35" s="19">
        <f>AVERAGE($T$27:T35)</f>
        <v>91</v>
      </c>
      <c r="X35" s="18"/>
    </row>
    <row r="36" spans="1:24">
      <c r="A36" s="17">
        <v>40564</v>
      </c>
      <c r="B36" s="5" t="s">
        <v>38</v>
      </c>
      <c r="C36" s="5" t="s">
        <v>52</v>
      </c>
      <c r="D36" s="16">
        <v>88</v>
      </c>
      <c r="E36" s="16">
        <v>102</v>
      </c>
      <c r="F36" s="5">
        <f t="shared" ref="F36:F68" si="3">D36+E36</f>
        <v>190</v>
      </c>
      <c r="H36" s="5" t="s">
        <v>38</v>
      </c>
      <c r="I36" s="5" t="s">
        <v>48</v>
      </c>
      <c r="J36" s="16">
        <v>100</v>
      </c>
      <c r="K36" s="16">
        <v>115</v>
      </c>
      <c r="L36" s="5">
        <f t="shared" ref="L36:L66" si="4">J36+K36</f>
        <v>215</v>
      </c>
      <c r="M36" s="19">
        <f>AVERAGE($J$27:J36)</f>
        <v>102.6</v>
      </c>
      <c r="N36" s="19">
        <f>AVERAGE($K$27:K36)</f>
        <v>111.4</v>
      </c>
      <c r="O36" s="18"/>
      <c r="Q36" s="5" t="s">
        <v>46</v>
      </c>
      <c r="R36" s="5" t="s">
        <v>38</v>
      </c>
      <c r="S36" s="16">
        <v>103</v>
      </c>
      <c r="T36" s="16">
        <v>87</v>
      </c>
      <c r="U36" s="5">
        <f t="shared" ref="U36:U65" si="5">S36+T36</f>
        <v>190</v>
      </c>
      <c r="V36" s="19">
        <f>AVERAGE($S$27:S36)</f>
        <v>109.4</v>
      </c>
      <c r="W36" s="19">
        <f>AVERAGE($T$27:T36)</f>
        <v>90.6</v>
      </c>
      <c r="X36" s="18"/>
    </row>
    <row r="37" spans="1:24">
      <c r="A37" s="17">
        <v>40565</v>
      </c>
      <c r="B37" s="5" t="s">
        <v>39</v>
      </c>
      <c r="C37" s="5" t="s">
        <v>38</v>
      </c>
      <c r="D37" s="16">
        <v>92</v>
      </c>
      <c r="E37" s="16">
        <v>79</v>
      </c>
      <c r="F37" s="5">
        <f t="shared" si="3"/>
        <v>171</v>
      </c>
      <c r="H37" s="5" t="s">
        <v>38</v>
      </c>
      <c r="I37" s="5" t="s">
        <v>43</v>
      </c>
      <c r="J37" s="16">
        <v>104</v>
      </c>
      <c r="K37" s="16">
        <v>99</v>
      </c>
      <c r="L37" s="5">
        <f t="shared" si="4"/>
        <v>203</v>
      </c>
      <c r="M37" s="19">
        <f>AVERAGE($J$27:J37)</f>
        <v>102.72727272727273</v>
      </c>
      <c r="N37" s="19">
        <f>AVERAGE($K$27:K37)</f>
        <v>110.27272727272727</v>
      </c>
      <c r="O37" s="18"/>
      <c r="Q37" s="5" t="s">
        <v>28</v>
      </c>
      <c r="R37" s="5" t="s">
        <v>38</v>
      </c>
      <c r="S37" s="16">
        <v>117</v>
      </c>
      <c r="T37" s="16">
        <v>90</v>
      </c>
      <c r="U37" s="5">
        <f t="shared" si="5"/>
        <v>207</v>
      </c>
      <c r="V37" s="19">
        <f>AVERAGE($S$27:S37)</f>
        <v>110.09090909090909</v>
      </c>
      <c r="W37" s="19">
        <f>AVERAGE($T$27:T37)</f>
        <v>90.545454545454547</v>
      </c>
      <c r="X37" s="18"/>
    </row>
    <row r="38" spans="1:24">
      <c r="A38" s="17">
        <v>40567</v>
      </c>
      <c r="B38" s="5" t="s">
        <v>31</v>
      </c>
      <c r="C38" s="5" t="s">
        <v>38</v>
      </c>
      <c r="D38" s="16">
        <v>103</v>
      </c>
      <c r="E38" s="16">
        <v>101</v>
      </c>
      <c r="F38" s="5">
        <f t="shared" si="3"/>
        <v>204</v>
      </c>
      <c r="H38" s="5" t="s">
        <v>38</v>
      </c>
      <c r="I38" s="5" t="s">
        <v>25</v>
      </c>
      <c r="J38" s="16">
        <v>119</v>
      </c>
      <c r="K38" s="16">
        <v>124</v>
      </c>
      <c r="L38" s="5">
        <f t="shared" si="4"/>
        <v>243</v>
      </c>
      <c r="M38" s="19">
        <f>AVERAGE($J$27:J38)</f>
        <v>104.08333333333333</v>
      </c>
      <c r="N38" s="19">
        <f>AVERAGE($K$27:K38)</f>
        <v>111.41666666666667</v>
      </c>
      <c r="O38" s="18"/>
      <c r="Q38" s="5" t="s">
        <v>55</v>
      </c>
      <c r="R38" s="5" t="s">
        <v>38</v>
      </c>
      <c r="S38" s="16">
        <v>112</v>
      </c>
      <c r="T38" s="16">
        <v>105</v>
      </c>
      <c r="U38" s="5">
        <f t="shared" si="5"/>
        <v>217</v>
      </c>
      <c r="V38" s="19">
        <f>AVERAGE($S$27:S38)</f>
        <v>110.25</v>
      </c>
      <c r="W38" s="19">
        <f>AVERAGE($T$27:T38)</f>
        <v>91.75</v>
      </c>
      <c r="X38" s="18"/>
    </row>
    <row r="39" spans="1:24">
      <c r="A39" s="17">
        <v>40568</v>
      </c>
      <c r="B39" s="5" t="s">
        <v>35</v>
      </c>
      <c r="C39" s="5" t="s">
        <v>38</v>
      </c>
      <c r="D39" s="16">
        <v>112</v>
      </c>
      <c r="E39" s="16">
        <v>95</v>
      </c>
      <c r="F39" s="5">
        <f t="shared" si="3"/>
        <v>207</v>
      </c>
      <c r="H39" s="5" t="s">
        <v>38</v>
      </c>
      <c r="I39" s="5" t="s">
        <v>29</v>
      </c>
      <c r="J39" s="16">
        <v>115</v>
      </c>
      <c r="K39" s="16">
        <v>109</v>
      </c>
      <c r="L39" s="5">
        <f t="shared" si="4"/>
        <v>224</v>
      </c>
      <c r="M39" s="19">
        <f>AVERAGE($J$27:J39)</f>
        <v>104.92307692307692</v>
      </c>
      <c r="N39" s="19">
        <f>AVERAGE($K$27:K39)</f>
        <v>111.23076923076923</v>
      </c>
      <c r="O39" s="18"/>
      <c r="Q39" s="5" t="s">
        <v>26</v>
      </c>
      <c r="R39" s="5" t="s">
        <v>38</v>
      </c>
      <c r="S39" s="16">
        <v>99</v>
      </c>
      <c r="T39" s="16">
        <v>96</v>
      </c>
      <c r="U39" s="5">
        <f t="shared" si="5"/>
        <v>195</v>
      </c>
      <c r="V39" s="19">
        <f>AVERAGE($S$27:S39)</f>
        <v>109.38461538461539</v>
      </c>
      <c r="W39" s="19">
        <f>AVERAGE($T$27:T39)</f>
        <v>92.07692307692308</v>
      </c>
      <c r="X39" s="18"/>
    </row>
    <row r="40" spans="1:24">
      <c r="A40" s="17">
        <v>40571</v>
      </c>
      <c r="B40" s="5" t="s">
        <v>38</v>
      </c>
      <c r="C40" s="5" t="s">
        <v>37</v>
      </c>
      <c r="D40" s="16">
        <v>103</v>
      </c>
      <c r="E40" s="16">
        <v>117</v>
      </c>
      <c r="F40" s="5">
        <f t="shared" si="3"/>
        <v>220</v>
      </c>
      <c r="H40" s="5" t="s">
        <v>38</v>
      </c>
      <c r="I40" s="5" t="s">
        <v>47</v>
      </c>
      <c r="J40" s="16">
        <v>91</v>
      </c>
      <c r="K40" s="16">
        <v>95</v>
      </c>
      <c r="L40" s="5">
        <f t="shared" si="4"/>
        <v>186</v>
      </c>
      <c r="M40" s="19">
        <f>AVERAGE($J$27:J40)</f>
        <v>103.92857142857143</v>
      </c>
      <c r="N40" s="19">
        <f>AVERAGE($K$27:K40)</f>
        <v>110.07142857142857</v>
      </c>
      <c r="O40" s="18"/>
      <c r="Q40" s="5" t="s">
        <v>29</v>
      </c>
      <c r="R40" s="5" t="s">
        <v>38</v>
      </c>
      <c r="S40" s="16">
        <v>115</v>
      </c>
      <c r="T40" s="16">
        <v>119</v>
      </c>
      <c r="U40" s="5">
        <f t="shared" si="5"/>
        <v>234</v>
      </c>
      <c r="V40" s="19">
        <f>AVERAGE($S$27:S40)</f>
        <v>109.78571428571429</v>
      </c>
      <c r="W40" s="19">
        <f>AVERAGE($T$27:T40)</f>
        <v>94</v>
      </c>
      <c r="X40" s="18"/>
    </row>
    <row r="41" spans="1:24">
      <c r="A41" s="17">
        <v>40573</v>
      </c>
      <c r="B41" s="5" t="s">
        <v>46</v>
      </c>
      <c r="C41" s="5" t="s">
        <v>38</v>
      </c>
      <c r="D41" s="16">
        <v>103</v>
      </c>
      <c r="E41" s="16">
        <v>87</v>
      </c>
      <c r="F41" s="5">
        <f t="shared" si="3"/>
        <v>190</v>
      </c>
      <c r="H41" s="5" t="s">
        <v>38</v>
      </c>
      <c r="I41" s="5" t="s">
        <v>36</v>
      </c>
      <c r="J41" s="16">
        <v>99</v>
      </c>
      <c r="K41" s="16">
        <v>109</v>
      </c>
      <c r="L41" s="5">
        <f t="shared" si="4"/>
        <v>208</v>
      </c>
      <c r="M41" s="19">
        <f>AVERAGE($J$27:J41)</f>
        <v>103.6</v>
      </c>
      <c r="N41" s="19">
        <f>AVERAGE($K$27:K41)</f>
        <v>110</v>
      </c>
      <c r="O41" s="18"/>
      <c r="Q41" s="5" t="s">
        <v>52</v>
      </c>
      <c r="R41" s="5" t="s">
        <v>38</v>
      </c>
      <c r="S41" s="16">
        <v>110</v>
      </c>
      <c r="T41" s="16">
        <v>90</v>
      </c>
      <c r="U41" s="5">
        <f t="shared" si="5"/>
        <v>200</v>
      </c>
      <c r="V41" s="19">
        <f>AVERAGE($S$27:S41)</f>
        <v>109.8</v>
      </c>
      <c r="W41" s="19">
        <f>AVERAGE($T$27:T41)</f>
        <v>93.733333333333334</v>
      </c>
      <c r="X41" s="18"/>
    </row>
    <row r="42" spans="1:24">
      <c r="A42" s="17">
        <v>40574</v>
      </c>
      <c r="B42" s="5" t="s">
        <v>28</v>
      </c>
      <c r="C42" s="5" t="s">
        <v>38</v>
      </c>
      <c r="D42" s="16">
        <v>117</v>
      </c>
      <c r="E42" s="16">
        <v>90</v>
      </c>
      <c r="F42" s="5">
        <f t="shared" si="3"/>
        <v>207</v>
      </c>
      <c r="H42" s="5" t="s">
        <v>38</v>
      </c>
      <c r="I42" s="5" t="s">
        <v>42</v>
      </c>
      <c r="J42" s="16">
        <v>81</v>
      </c>
      <c r="K42" s="16">
        <v>96</v>
      </c>
      <c r="L42" s="5">
        <f t="shared" si="4"/>
        <v>177</v>
      </c>
      <c r="M42" s="19">
        <f>AVERAGE($J$27:J42)</f>
        <v>102.1875</v>
      </c>
      <c r="N42" s="19">
        <f>AVERAGE($K$27:K42)</f>
        <v>109.125</v>
      </c>
      <c r="O42" s="18"/>
      <c r="Q42" s="5" t="s">
        <v>32</v>
      </c>
      <c r="R42" s="5" t="s">
        <v>38</v>
      </c>
      <c r="S42" s="16">
        <v>93</v>
      </c>
      <c r="T42" s="16">
        <v>97</v>
      </c>
      <c r="U42" s="5">
        <f t="shared" si="5"/>
        <v>190</v>
      </c>
      <c r="V42" s="19">
        <f>AVERAGE($S$27:S42)</f>
        <v>108.75</v>
      </c>
      <c r="W42" s="19">
        <f>AVERAGE($T$27:T42)</f>
        <v>93.9375</v>
      </c>
      <c r="X42" s="18"/>
    </row>
    <row r="43" spans="1:24">
      <c r="A43" s="17">
        <v>40576</v>
      </c>
      <c r="B43" s="5" t="s">
        <v>38</v>
      </c>
      <c r="C43" s="5" t="s">
        <v>34</v>
      </c>
      <c r="D43" s="16">
        <v>112</v>
      </c>
      <c r="E43" s="16">
        <v>117</v>
      </c>
      <c r="F43" s="5">
        <f t="shared" si="3"/>
        <v>229</v>
      </c>
      <c r="H43" s="5" t="s">
        <v>38</v>
      </c>
      <c r="I43" s="5" t="s">
        <v>53</v>
      </c>
      <c r="J43" s="16">
        <v>85</v>
      </c>
      <c r="K43" s="16">
        <v>95</v>
      </c>
      <c r="L43" s="5">
        <f t="shared" si="4"/>
        <v>180</v>
      </c>
      <c r="M43" s="19">
        <f>AVERAGE($J$27:J43)</f>
        <v>101.17647058823529</v>
      </c>
      <c r="N43" s="19">
        <f>AVERAGE($K$27:K43)</f>
        <v>108.29411764705883</v>
      </c>
      <c r="O43" s="18"/>
      <c r="Q43" s="5" t="s">
        <v>24</v>
      </c>
      <c r="R43" s="5" t="s">
        <v>38</v>
      </c>
      <c r="S43" s="16">
        <v>111</v>
      </c>
      <c r="T43" s="16">
        <v>70</v>
      </c>
      <c r="U43" s="5">
        <f t="shared" si="5"/>
        <v>181</v>
      </c>
      <c r="V43" s="19">
        <f>AVERAGE($S$27:S43)</f>
        <v>108.88235294117646</v>
      </c>
      <c r="W43" s="19">
        <f>AVERAGE($T$27:T43)</f>
        <v>92.529411764705884</v>
      </c>
      <c r="X43" s="18"/>
    </row>
    <row r="44" spans="1:24">
      <c r="A44" s="17">
        <v>40578</v>
      </c>
      <c r="B44" s="5" t="s">
        <v>55</v>
      </c>
      <c r="C44" s="5" t="s">
        <v>38</v>
      </c>
      <c r="D44" s="16">
        <v>112</v>
      </c>
      <c r="E44" s="16">
        <v>105</v>
      </c>
      <c r="F44" s="5">
        <f t="shared" si="3"/>
        <v>217</v>
      </c>
      <c r="H44" s="5" t="s">
        <v>38</v>
      </c>
      <c r="I44" s="5" t="s">
        <v>49</v>
      </c>
      <c r="J44" s="16">
        <v>75</v>
      </c>
      <c r="K44" s="16">
        <v>95</v>
      </c>
      <c r="L44" s="5">
        <f t="shared" si="4"/>
        <v>170</v>
      </c>
      <c r="M44" s="19">
        <f>AVERAGE($J$27:J44)</f>
        <v>99.722222222222229</v>
      </c>
      <c r="N44" s="19">
        <f>AVERAGE($K$27:K44)</f>
        <v>107.55555555555556</v>
      </c>
      <c r="O44" s="19"/>
      <c r="Q44" s="5" t="s">
        <v>33</v>
      </c>
      <c r="R44" s="5" t="s">
        <v>38</v>
      </c>
      <c r="S44" s="16">
        <v>100</v>
      </c>
      <c r="T44" s="16">
        <v>92</v>
      </c>
      <c r="U44" s="5">
        <f t="shared" si="5"/>
        <v>192</v>
      </c>
      <c r="V44" s="19">
        <f>AVERAGE($S$27:S44)</f>
        <v>108.38888888888889</v>
      </c>
      <c r="W44" s="19">
        <f>AVERAGE($T$27:T44)</f>
        <v>92.5</v>
      </c>
      <c r="X44" s="19"/>
    </row>
    <row r="45" spans="1:24">
      <c r="A45" s="17">
        <v>40579</v>
      </c>
      <c r="B45" s="5" t="s">
        <v>38</v>
      </c>
      <c r="C45" s="5" t="s">
        <v>24</v>
      </c>
      <c r="D45" s="16">
        <v>105</v>
      </c>
      <c r="E45" s="16">
        <v>111</v>
      </c>
      <c r="F45" s="5">
        <f t="shared" si="3"/>
        <v>216</v>
      </c>
      <c r="H45" s="5" t="s">
        <v>38</v>
      </c>
      <c r="I45" s="5" t="s">
        <v>46</v>
      </c>
      <c r="J45" s="16">
        <v>86</v>
      </c>
      <c r="K45" s="16">
        <v>97</v>
      </c>
      <c r="L45" s="5">
        <f t="shared" si="4"/>
        <v>183</v>
      </c>
      <c r="M45" s="19">
        <f>AVERAGE($J$27:J45)</f>
        <v>99</v>
      </c>
      <c r="N45" s="19">
        <f>AVERAGE($K$27:K45)</f>
        <v>107</v>
      </c>
      <c r="O45" s="19"/>
      <c r="Q45" s="5"/>
      <c r="R45" s="5"/>
      <c r="S45" s="16"/>
      <c r="T45" s="16"/>
      <c r="U45" s="5">
        <f t="shared" si="5"/>
        <v>0</v>
      </c>
      <c r="V45" s="19"/>
      <c r="W45" s="19"/>
      <c r="X45" s="19"/>
    </row>
    <row r="46" spans="1:24">
      <c r="A46" s="17">
        <v>40581</v>
      </c>
      <c r="B46" s="5" t="s">
        <v>26</v>
      </c>
      <c r="C46" s="5" t="s">
        <v>38</v>
      </c>
      <c r="D46" s="16">
        <v>99</v>
      </c>
      <c r="E46" s="16">
        <v>96</v>
      </c>
      <c r="F46" s="5">
        <f t="shared" si="3"/>
        <v>195</v>
      </c>
      <c r="H46" s="5" t="s">
        <v>38</v>
      </c>
      <c r="I46" s="5" t="s">
        <v>31</v>
      </c>
      <c r="J46" s="16">
        <v>94</v>
      </c>
      <c r="K46" s="16">
        <v>98</v>
      </c>
      <c r="L46" s="5">
        <f t="shared" si="4"/>
        <v>192</v>
      </c>
      <c r="M46" s="19">
        <f>AVERAGE($J$27:J46)</f>
        <v>98.75</v>
      </c>
      <c r="N46" s="19">
        <f>AVERAGE($K$27:K46)</f>
        <v>106.55</v>
      </c>
      <c r="O46" s="19"/>
      <c r="Q46" s="5"/>
      <c r="R46" s="5"/>
      <c r="S46" s="16"/>
      <c r="T46" s="16"/>
      <c r="U46" s="5">
        <f t="shared" si="5"/>
        <v>0</v>
      </c>
      <c r="V46" s="19"/>
      <c r="W46" s="19"/>
      <c r="X46" s="19"/>
    </row>
    <row r="47" spans="1:24">
      <c r="A47" s="17">
        <v>40583</v>
      </c>
      <c r="B47" s="5" t="s">
        <v>38</v>
      </c>
      <c r="C47" s="5" t="s">
        <v>41</v>
      </c>
      <c r="D47" s="16">
        <v>94</v>
      </c>
      <c r="E47" s="16">
        <v>103</v>
      </c>
      <c r="F47" s="5">
        <f t="shared" si="3"/>
        <v>197</v>
      </c>
      <c r="H47" s="5" t="s">
        <v>38</v>
      </c>
      <c r="I47" s="5" t="s">
        <v>41</v>
      </c>
      <c r="J47" s="16">
        <v>97</v>
      </c>
      <c r="K47" s="16">
        <v>91</v>
      </c>
      <c r="L47" s="5">
        <f t="shared" si="4"/>
        <v>188</v>
      </c>
      <c r="M47" s="19">
        <f>AVERAGE($J$27:J47)</f>
        <v>98.666666666666671</v>
      </c>
      <c r="N47" s="19">
        <f>AVERAGE($K$27:K47)</f>
        <v>105.80952380952381</v>
      </c>
      <c r="O47" s="19"/>
      <c r="Q47" s="5"/>
      <c r="R47" s="5"/>
      <c r="S47" s="16"/>
      <c r="T47" s="16"/>
      <c r="U47" s="5">
        <f t="shared" si="5"/>
        <v>0</v>
      </c>
      <c r="V47" s="19"/>
      <c r="W47" s="19"/>
      <c r="X47" s="19"/>
    </row>
    <row r="48" spans="1:24">
      <c r="A48" s="17">
        <v>40585</v>
      </c>
      <c r="B48" s="5" t="s">
        <v>38</v>
      </c>
      <c r="C48" s="5" t="s">
        <v>33</v>
      </c>
      <c r="D48" s="16">
        <v>126</v>
      </c>
      <c r="E48" s="16">
        <v>119</v>
      </c>
      <c r="F48" s="5">
        <f t="shared" si="3"/>
        <v>245</v>
      </c>
      <c r="H48" s="5" t="s">
        <v>38</v>
      </c>
      <c r="I48" s="5" t="s">
        <v>44</v>
      </c>
      <c r="J48" s="16">
        <v>83</v>
      </c>
      <c r="K48" s="16">
        <v>99</v>
      </c>
      <c r="L48" s="5">
        <f t="shared" si="4"/>
        <v>182</v>
      </c>
      <c r="M48" s="19">
        <f>AVERAGE($J$27:J48)</f>
        <v>97.954545454545453</v>
      </c>
      <c r="N48" s="19">
        <f>AVERAGE($K$27:K48)</f>
        <v>105.5</v>
      </c>
      <c r="O48" s="19"/>
      <c r="Q48" s="5"/>
      <c r="R48" s="5"/>
      <c r="S48" s="16"/>
      <c r="T48" s="16"/>
      <c r="U48" s="5">
        <f t="shared" si="5"/>
        <v>0</v>
      </c>
      <c r="V48" s="19"/>
      <c r="W48" s="19"/>
      <c r="X48" s="19"/>
    </row>
    <row r="49" spans="1:24">
      <c r="A49" s="17">
        <v>40587</v>
      </c>
      <c r="B49" s="5" t="s">
        <v>38</v>
      </c>
      <c r="C49" s="5" t="s">
        <v>48</v>
      </c>
      <c r="D49" s="16">
        <v>100</v>
      </c>
      <c r="E49" s="16">
        <v>115</v>
      </c>
      <c r="F49" s="5">
        <f t="shared" si="3"/>
        <v>215</v>
      </c>
      <c r="H49" s="5" t="s">
        <v>38</v>
      </c>
      <c r="I49" s="5" t="s">
        <v>28</v>
      </c>
      <c r="J49" s="16"/>
      <c r="K49" s="16"/>
      <c r="L49" s="5">
        <f t="shared" si="4"/>
        <v>0</v>
      </c>
      <c r="M49" s="19"/>
      <c r="N49" s="19"/>
      <c r="O49" s="19"/>
      <c r="Q49" s="5"/>
      <c r="R49" s="5"/>
      <c r="S49" s="16"/>
      <c r="T49" s="16"/>
      <c r="U49" s="5">
        <f t="shared" si="5"/>
        <v>0</v>
      </c>
      <c r="V49" s="19"/>
      <c r="W49" s="19"/>
      <c r="X49" s="19"/>
    </row>
    <row r="50" spans="1:24">
      <c r="A50" s="17">
        <v>40590</v>
      </c>
      <c r="B50" s="5" t="s">
        <v>38</v>
      </c>
      <c r="C50" s="5" t="s">
        <v>43</v>
      </c>
      <c r="D50" s="16">
        <v>104</v>
      </c>
      <c r="E50" s="16">
        <v>99</v>
      </c>
      <c r="F50" s="5">
        <f t="shared" si="3"/>
        <v>203</v>
      </c>
      <c r="H50" s="5"/>
      <c r="I50" s="5"/>
      <c r="J50" s="16"/>
      <c r="K50" s="16"/>
      <c r="L50" s="5">
        <f t="shared" si="4"/>
        <v>0</v>
      </c>
      <c r="M50" s="19"/>
      <c r="N50" s="19"/>
      <c r="O50" s="19"/>
      <c r="Q50" s="5"/>
      <c r="R50" s="5"/>
      <c r="S50" s="16"/>
      <c r="T50" s="16"/>
      <c r="U50" s="5">
        <f t="shared" si="5"/>
        <v>0</v>
      </c>
      <c r="V50" s="19"/>
      <c r="W50" s="19"/>
      <c r="X50" s="19"/>
    </row>
    <row r="51" spans="1:24">
      <c r="A51" s="17">
        <v>40597</v>
      </c>
      <c r="B51" s="5" t="s">
        <v>38</v>
      </c>
      <c r="C51" s="5" t="s">
        <v>25</v>
      </c>
      <c r="D51" s="16">
        <v>119</v>
      </c>
      <c r="E51" s="16">
        <v>124</v>
      </c>
      <c r="F51" s="5">
        <f t="shared" si="3"/>
        <v>243</v>
      </c>
      <c r="H51" s="5"/>
      <c r="I51" s="5"/>
      <c r="J51" s="16"/>
      <c r="K51" s="16"/>
      <c r="L51" s="5">
        <f t="shared" si="4"/>
        <v>0</v>
      </c>
      <c r="M51" s="19"/>
      <c r="N51" s="19"/>
      <c r="O51" s="19"/>
      <c r="Q51" s="5"/>
      <c r="R51" s="5"/>
      <c r="S51" s="16"/>
      <c r="T51" s="16"/>
      <c r="U51" s="5">
        <f t="shared" si="5"/>
        <v>0</v>
      </c>
      <c r="V51" s="19"/>
      <c r="W51" s="19"/>
      <c r="X51" s="19"/>
    </row>
    <row r="52" spans="1:24">
      <c r="A52" s="17">
        <v>40599</v>
      </c>
      <c r="B52" s="5" t="s">
        <v>38</v>
      </c>
      <c r="C52" s="5" t="s">
        <v>29</v>
      </c>
      <c r="D52" s="16">
        <v>115</v>
      </c>
      <c r="E52" s="16">
        <v>109</v>
      </c>
      <c r="F52" s="5">
        <f t="shared" si="3"/>
        <v>224</v>
      </c>
      <c r="H52" s="5"/>
      <c r="I52" s="5"/>
      <c r="J52" s="16"/>
      <c r="K52" s="16"/>
      <c r="L52" s="5">
        <f t="shared" si="4"/>
        <v>0</v>
      </c>
      <c r="M52" s="19"/>
      <c r="N52" s="19"/>
      <c r="O52" s="19"/>
      <c r="Q52" s="5"/>
      <c r="R52" s="5"/>
      <c r="S52" s="16"/>
      <c r="T52" s="16"/>
      <c r="U52" s="5">
        <f t="shared" si="5"/>
        <v>0</v>
      </c>
      <c r="V52" s="19"/>
      <c r="W52" s="19"/>
      <c r="X52" s="19"/>
    </row>
    <row r="53" spans="1:24">
      <c r="A53" s="17">
        <v>40601</v>
      </c>
      <c r="B53" s="5" t="s">
        <v>38</v>
      </c>
      <c r="C53" s="5" t="s">
        <v>47</v>
      </c>
      <c r="D53" s="16">
        <v>91</v>
      </c>
      <c r="E53" s="16">
        <v>95</v>
      </c>
      <c r="F53" s="5">
        <f t="shared" si="3"/>
        <v>186</v>
      </c>
      <c r="H53" s="5"/>
      <c r="I53" s="5"/>
      <c r="J53" s="16"/>
      <c r="K53" s="16"/>
      <c r="L53" s="5">
        <f t="shared" si="4"/>
        <v>0</v>
      </c>
      <c r="M53" s="19"/>
      <c r="N53" s="19"/>
      <c r="O53" s="19"/>
      <c r="Q53" s="5"/>
      <c r="R53" s="5"/>
      <c r="S53" s="16"/>
      <c r="T53" s="16"/>
      <c r="U53" s="5">
        <f t="shared" si="5"/>
        <v>0</v>
      </c>
      <c r="V53" s="19"/>
      <c r="W53" s="19"/>
      <c r="X53" s="19"/>
    </row>
    <row r="54" spans="1:24">
      <c r="A54" s="17">
        <v>40604</v>
      </c>
      <c r="B54" s="5" t="s">
        <v>38</v>
      </c>
      <c r="C54" s="5" t="s">
        <v>36</v>
      </c>
      <c r="D54" s="16">
        <v>99</v>
      </c>
      <c r="E54" s="16">
        <v>109</v>
      </c>
      <c r="F54" s="5">
        <f t="shared" si="3"/>
        <v>208</v>
      </c>
      <c r="H54" s="5"/>
      <c r="I54" s="5"/>
      <c r="J54" s="16"/>
      <c r="K54" s="16"/>
      <c r="L54" s="5">
        <f t="shared" si="4"/>
        <v>0</v>
      </c>
      <c r="M54" s="19"/>
      <c r="N54" s="19"/>
      <c r="O54" s="19"/>
      <c r="Q54" s="5"/>
      <c r="R54" s="5"/>
      <c r="S54" s="16"/>
      <c r="T54" s="16"/>
      <c r="U54" s="5">
        <f t="shared" si="5"/>
        <v>0</v>
      </c>
      <c r="V54" s="19"/>
      <c r="W54" s="19"/>
      <c r="X54" s="19"/>
    </row>
    <row r="55" spans="1:24">
      <c r="A55" s="17">
        <v>40606</v>
      </c>
      <c r="B55" s="5" t="s">
        <v>29</v>
      </c>
      <c r="C55" s="5" t="s">
        <v>38</v>
      </c>
      <c r="D55" s="16">
        <v>115</v>
      </c>
      <c r="E55" s="16">
        <v>119</v>
      </c>
      <c r="F55" s="5">
        <f t="shared" si="3"/>
        <v>234</v>
      </c>
      <c r="H55" s="5"/>
      <c r="I55" s="5"/>
      <c r="J55" s="16"/>
      <c r="K55" s="16"/>
      <c r="L55" s="5">
        <f t="shared" si="4"/>
        <v>0</v>
      </c>
      <c r="M55" s="19"/>
      <c r="N55" s="19"/>
      <c r="O55" s="19"/>
      <c r="Q55" s="5"/>
      <c r="R55" s="5"/>
      <c r="S55" s="16"/>
      <c r="T55" s="16"/>
      <c r="U55" s="5">
        <f t="shared" si="5"/>
        <v>0</v>
      </c>
      <c r="V55" s="19"/>
      <c r="W55" s="19"/>
      <c r="X55" s="19"/>
    </row>
    <row r="56" spans="1:24">
      <c r="A56" s="17">
        <v>40608</v>
      </c>
      <c r="B56" s="5" t="s">
        <v>38</v>
      </c>
      <c r="C56" s="5" t="s">
        <v>42</v>
      </c>
      <c r="D56" s="16">
        <v>81</v>
      </c>
      <c r="E56" s="16">
        <v>96</v>
      </c>
      <c r="F56" s="5">
        <f t="shared" si="3"/>
        <v>177</v>
      </c>
      <c r="H56" s="5"/>
      <c r="I56" s="5"/>
      <c r="J56" s="16"/>
      <c r="K56" s="16"/>
      <c r="L56" s="5">
        <f t="shared" si="4"/>
        <v>0</v>
      </c>
      <c r="M56" s="19"/>
      <c r="N56" s="19"/>
      <c r="O56" s="19"/>
      <c r="Q56" s="5"/>
      <c r="R56" s="5"/>
      <c r="S56" s="16"/>
      <c r="T56" s="16"/>
      <c r="U56" s="5">
        <f t="shared" si="5"/>
        <v>0</v>
      </c>
      <c r="V56" s="19"/>
      <c r="W56" s="19"/>
      <c r="X56" s="19"/>
    </row>
    <row r="57" spans="1:24">
      <c r="A57" s="17">
        <v>40610</v>
      </c>
      <c r="B57" s="5" t="s">
        <v>38</v>
      </c>
      <c r="C57" s="5" t="s">
        <v>53</v>
      </c>
      <c r="D57" s="16">
        <v>85</v>
      </c>
      <c r="E57" s="16">
        <v>95</v>
      </c>
      <c r="F57" s="5">
        <f t="shared" si="3"/>
        <v>180</v>
      </c>
      <c r="H57" s="5"/>
      <c r="I57" s="5"/>
      <c r="J57" s="16"/>
      <c r="K57" s="16"/>
      <c r="L57" s="5">
        <f t="shared" si="4"/>
        <v>0</v>
      </c>
      <c r="M57" s="19"/>
      <c r="N57" s="19"/>
      <c r="O57" s="19"/>
      <c r="Q57" s="5"/>
      <c r="R57" s="5"/>
      <c r="S57" s="16"/>
      <c r="T57" s="16"/>
      <c r="U57" s="5">
        <f t="shared" si="5"/>
        <v>0</v>
      </c>
      <c r="V57" s="19"/>
      <c r="W57" s="19"/>
      <c r="X57" s="19"/>
    </row>
    <row r="58" spans="1:24">
      <c r="A58" s="17">
        <v>40611</v>
      </c>
      <c r="B58" s="5" t="s">
        <v>52</v>
      </c>
      <c r="C58" s="5" t="s">
        <v>38</v>
      </c>
      <c r="D58" s="16">
        <v>110</v>
      </c>
      <c r="E58" s="16">
        <v>90</v>
      </c>
      <c r="F58" s="5">
        <f t="shared" si="3"/>
        <v>200</v>
      </c>
      <c r="H58" s="5"/>
      <c r="I58" s="5"/>
      <c r="J58" s="16"/>
      <c r="K58" s="16"/>
      <c r="L58" s="5">
        <f t="shared" si="4"/>
        <v>0</v>
      </c>
      <c r="M58" s="19"/>
      <c r="N58" s="19"/>
      <c r="O58" s="19"/>
      <c r="Q58" s="5"/>
      <c r="R58" s="5"/>
      <c r="S58" s="16"/>
      <c r="T58" s="16"/>
      <c r="U58" s="5">
        <f t="shared" si="5"/>
        <v>0</v>
      </c>
      <c r="V58" s="19"/>
      <c r="W58" s="19"/>
      <c r="X58" s="19"/>
    </row>
    <row r="59" spans="1:24">
      <c r="A59" s="17">
        <v>40615</v>
      </c>
      <c r="B59" s="5" t="s">
        <v>38</v>
      </c>
      <c r="C59" s="5" t="s">
        <v>49</v>
      </c>
      <c r="D59" s="16">
        <v>75</v>
      </c>
      <c r="E59" s="16">
        <v>95</v>
      </c>
      <c r="F59" s="5">
        <f t="shared" si="3"/>
        <v>170</v>
      </c>
      <c r="H59" s="5"/>
      <c r="I59" s="5"/>
      <c r="J59" s="16"/>
      <c r="K59" s="16"/>
      <c r="L59" s="5">
        <f t="shared" si="4"/>
        <v>0</v>
      </c>
      <c r="M59" s="19"/>
      <c r="N59" s="19"/>
      <c r="O59" s="19"/>
      <c r="Q59" s="5"/>
      <c r="R59" s="5"/>
      <c r="S59" s="16"/>
      <c r="T59" s="16"/>
      <c r="U59" s="5">
        <f t="shared" si="5"/>
        <v>0</v>
      </c>
      <c r="V59" s="19"/>
      <c r="W59" s="19"/>
      <c r="X59" s="19"/>
    </row>
    <row r="60" spans="1:24">
      <c r="A60" s="17">
        <v>40618</v>
      </c>
      <c r="B60" s="5" t="s">
        <v>32</v>
      </c>
      <c r="C60" s="5" t="s">
        <v>38</v>
      </c>
      <c r="D60" s="16">
        <v>93</v>
      </c>
      <c r="E60" s="16">
        <v>97</v>
      </c>
      <c r="F60" s="5">
        <f t="shared" si="3"/>
        <v>190</v>
      </c>
      <c r="H60" s="5"/>
      <c r="I60" s="5"/>
      <c r="J60" s="16"/>
      <c r="K60" s="16"/>
      <c r="L60" s="5">
        <f t="shared" si="4"/>
        <v>0</v>
      </c>
      <c r="M60" s="19"/>
      <c r="N60" s="19"/>
      <c r="O60" s="19"/>
      <c r="Q60" s="5"/>
      <c r="R60" s="5"/>
      <c r="S60" s="16"/>
      <c r="T60" s="16"/>
      <c r="U60" s="5">
        <f t="shared" si="5"/>
        <v>0</v>
      </c>
      <c r="V60" s="19"/>
      <c r="W60" s="19"/>
      <c r="X60" s="19"/>
    </row>
    <row r="61" spans="1:24">
      <c r="A61" s="17">
        <v>40619</v>
      </c>
      <c r="B61" s="5" t="s">
        <v>24</v>
      </c>
      <c r="C61" s="5" t="s">
        <v>38</v>
      </c>
      <c r="D61" s="16">
        <v>111</v>
      </c>
      <c r="E61" s="16">
        <v>70</v>
      </c>
      <c r="F61" s="5">
        <f t="shared" si="3"/>
        <v>181</v>
      </c>
      <c r="H61" s="5"/>
      <c r="I61" s="5"/>
      <c r="J61" s="16"/>
      <c r="K61" s="16"/>
      <c r="L61" s="5">
        <f t="shared" si="4"/>
        <v>0</v>
      </c>
      <c r="M61" s="19"/>
      <c r="N61" s="19"/>
      <c r="O61" s="19"/>
      <c r="Q61" s="5"/>
      <c r="R61" s="5"/>
      <c r="S61" s="16"/>
      <c r="T61" s="16"/>
      <c r="U61" s="5">
        <f t="shared" si="5"/>
        <v>0</v>
      </c>
      <c r="V61" s="19"/>
      <c r="W61" s="19"/>
      <c r="X61" s="19"/>
    </row>
    <row r="62" spans="1:24">
      <c r="A62" s="17">
        <v>40621</v>
      </c>
      <c r="B62" s="5" t="s">
        <v>33</v>
      </c>
      <c r="C62" s="5" t="s">
        <v>38</v>
      </c>
      <c r="D62" s="16">
        <v>100</v>
      </c>
      <c r="E62" s="16">
        <v>92</v>
      </c>
      <c r="F62" s="5">
        <f t="shared" si="3"/>
        <v>192</v>
      </c>
      <c r="H62" s="5"/>
      <c r="I62" s="5"/>
      <c r="J62" s="16"/>
      <c r="K62" s="16"/>
      <c r="L62" s="5">
        <f t="shared" si="4"/>
        <v>0</v>
      </c>
      <c r="M62" s="19"/>
      <c r="N62" s="19"/>
      <c r="O62" s="19"/>
      <c r="Q62" s="5"/>
      <c r="R62" s="5"/>
      <c r="S62" s="16"/>
      <c r="T62" s="16"/>
      <c r="U62" s="5">
        <f t="shared" si="5"/>
        <v>0</v>
      </c>
      <c r="V62" s="19"/>
      <c r="W62" s="19"/>
      <c r="X62" s="19"/>
    </row>
    <row r="63" spans="1:24">
      <c r="A63" s="17">
        <v>40623</v>
      </c>
      <c r="B63" s="5" t="s">
        <v>38</v>
      </c>
      <c r="C63" s="5" t="s">
        <v>46</v>
      </c>
      <c r="D63" s="16">
        <v>86</v>
      </c>
      <c r="E63" s="16">
        <v>97</v>
      </c>
      <c r="F63" s="5">
        <f t="shared" si="3"/>
        <v>183</v>
      </c>
      <c r="H63" s="5"/>
      <c r="I63" s="5"/>
      <c r="J63" s="16"/>
      <c r="K63" s="16"/>
      <c r="L63" s="5">
        <f t="shared" si="4"/>
        <v>0</v>
      </c>
      <c r="M63" s="19"/>
      <c r="N63" s="19"/>
      <c r="O63" s="19"/>
      <c r="Q63" s="5"/>
      <c r="R63" s="5"/>
      <c r="S63" s="16"/>
      <c r="T63" s="16"/>
      <c r="U63" s="5">
        <f t="shared" si="5"/>
        <v>0</v>
      </c>
      <c r="V63" s="19"/>
      <c r="W63" s="19"/>
      <c r="X63" s="19"/>
    </row>
    <row r="64" spans="1:24">
      <c r="A64" s="17">
        <v>40625</v>
      </c>
      <c r="B64" s="5" t="s">
        <v>38</v>
      </c>
      <c r="C64" s="5" t="s">
        <v>31</v>
      </c>
      <c r="D64" s="16">
        <v>94</v>
      </c>
      <c r="E64" s="16">
        <v>98</v>
      </c>
      <c r="F64" s="5">
        <f t="shared" si="3"/>
        <v>192</v>
      </c>
      <c r="H64" s="5"/>
      <c r="I64" s="5"/>
      <c r="J64" s="16"/>
      <c r="K64" s="16"/>
      <c r="L64" s="5">
        <f t="shared" si="4"/>
        <v>0</v>
      </c>
      <c r="M64" s="19"/>
      <c r="N64" s="19"/>
      <c r="O64" s="19"/>
      <c r="Q64" s="5"/>
      <c r="R64" s="5"/>
      <c r="S64" s="16"/>
      <c r="T64" s="16"/>
      <c r="U64" s="5">
        <f t="shared" si="5"/>
        <v>0</v>
      </c>
      <c r="V64" s="19"/>
      <c r="W64" s="19"/>
      <c r="X64" s="19"/>
    </row>
    <row r="65" spans="1:32">
      <c r="A65" s="17">
        <v>40627</v>
      </c>
      <c r="B65" s="5" t="s">
        <v>38</v>
      </c>
      <c r="C65" s="5" t="s">
        <v>41</v>
      </c>
      <c r="D65" s="16">
        <v>97</v>
      </c>
      <c r="E65" s="16">
        <v>91</v>
      </c>
      <c r="F65" s="5">
        <f t="shared" si="3"/>
        <v>188</v>
      </c>
      <c r="H65" s="5"/>
      <c r="I65" s="5"/>
      <c r="J65" s="16"/>
      <c r="K65" s="16"/>
      <c r="L65" s="5">
        <f t="shared" si="4"/>
        <v>0</v>
      </c>
      <c r="M65" s="19"/>
      <c r="N65" s="19"/>
      <c r="O65" s="19"/>
      <c r="Q65" s="5"/>
      <c r="R65" s="5"/>
      <c r="S65" s="16"/>
      <c r="T65" s="16"/>
      <c r="U65" s="5">
        <f t="shared" si="5"/>
        <v>0</v>
      </c>
      <c r="V65" s="19"/>
      <c r="W65" s="19"/>
      <c r="X65" s="19"/>
    </row>
    <row r="66" spans="1:32">
      <c r="A66" s="17">
        <v>40629</v>
      </c>
      <c r="B66" s="5" t="s">
        <v>38</v>
      </c>
      <c r="C66" s="5" t="s">
        <v>44</v>
      </c>
      <c r="D66" s="16">
        <v>83</v>
      </c>
      <c r="E66" s="16">
        <v>99</v>
      </c>
      <c r="F66" s="5">
        <f t="shared" si="3"/>
        <v>182</v>
      </c>
      <c r="H66" s="5"/>
      <c r="I66" s="5"/>
      <c r="J66" s="16"/>
      <c r="K66" s="16"/>
      <c r="L66" s="5">
        <f t="shared" si="4"/>
        <v>0</v>
      </c>
      <c r="M66" s="19"/>
      <c r="N66" s="19"/>
      <c r="O66" s="19"/>
      <c r="Q66" s="5"/>
      <c r="R66" s="5"/>
      <c r="S66" s="16"/>
      <c r="T66" s="16"/>
      <c r="U66" s="5"/>
      <c r="V66" s="19"/>
      <c r="W66" s="19"/>
      <c r="X66" s="19"/>
    </row>
    <row r="67" spans="1:32">
      <c r="A67" s="17">
        <v>40631</v>
      </c>
      <c r="B67" s="5" t="s">
        <v>38</v>
      </c>
      <c r="C67" s="5" t="s">
        <v>28</v>
      </c>
      <c r="D67" s="16"/>
      <c r="E67" s="16"/>
      <c r="F67" s="5"/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32">
      <c r="A68" s="17"/>
      <c r="B68" s="5"/>
      <c r="C68" s="5"/>
      <c r="D68" s="16"/>
      <c r="E68" s="16"/>
      <c r="F68" s="5">
        <f t="shared" si="3"/>
        <v>0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32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32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32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9"/>
      <c r="N71" s="19"/>
      <c r="O71" s="19"/>
      <c r="Q71" s="5"/>
      <c r="R71" s="5"/>
      <c r="S71" s="16"/>
      <c r="T71" s="16"/>
      <c r="U71" s="5"/>
      <c r="V71" s="19"/>
      <c r="W71" s="19"/>
      <c r="X71" s="19"/>
    </row>
    <row r="72" spans="1:32">
      <c r="A72" s="17"/>
      <c r="B72" s="5"/>
      <c r="C72" s="5"/>
      <c r="D72" s="16"/>
      <c r="E72" s="16"/>
      <c r="F72" s="5"/>
      <c r="H72" s="5"/>
      <c r="I72" s="5"/>
      <c r="J72" s="16"/>
      <c r="K72" s="16"/>
      <c r="L72" s="5"/>
      <c r="M72" s="19"/>
      <c r="N72" s="19"/>
      <c r="O72" s="19"/>
      <c r="Q72" s="5"/>
      <c r="R72" s="5"/>
      <c r="S72" s="16"/>
      <c r="T72" s="16"/>
      <c r="U72" s="5"/>
      <c r="V72" s="19"/>
      <c r="W72" s="19"/>
      <c r="X72" s="19"/>
    </row>
    <row r="73" spans="1:32">
      <c r="A73" s="17"/>
      <c r="B73" s="5"/>
      <c r="C73" s="5"/>
      <c r="D73" s="16"/>
      <c r="E73" s="16"/>
      <c r="F73" s="5"/>
      <c r="H73" s="5"/>
      <c r="I73" s="5"/>
      <c r="J73" s="16"/>
      <c r="K73" s="16"/>
      <c r="L73" s="5"/>
      <c r="M73" s="19"/>
      <c r="N73" s="19"/>
      <c r="O73" s="19"/>
      <c r="Q73" s="5"/>
      <c r="R73" s="5"/>
      <c r="S73" s="16"/>
      <c r="T73" s="16"/>
      <c r="U73" s="5"/>
      <c r="V73" s="19"/>
      <c r="W73" s="19"/>
      <c r="X73" s="19"/>
    </row>
    <row r="74" spans="1:32">
      <c r="A74" s="17"/>
      <c r="B74" s="5"/>
      <c r="C74" s="5"/>
      <c r="D74" s="16"/>
      <c r="E74" s="16"/>
      <c r="F74" s="5"/>
      <c r="H74" s="5"/>
      <c r="I74" s="5"/>
      <c r="J74" s="16"/>
      <c r="K74" s="16"/>
      <c r="L74" s="5"/>
      <c r="M74" s="18"/>
      <c r="N74" s="18"/>
      <c r="O74" s="18"/>
      <c r="Q74" s="5"/>
      <c r="R74" s="5"/>
      <c r="S74" s="16"/>
      <c r="T74" s="16"/>
      <c r="U74" s="5"/>
      <c r="V74" s="18"/>
      <c r="W74" s="18"/>
      <c r="X74" s="18"/>
    </row>
    <row r="75" spans="1:32">
      <c r="A75" t="s">
        <v>50</v>
      </c>
      <c r="F75" s="20">
        <f>AVERAGE(F27:F74)</f>
        <v>197.36585365853659</v>
      </c>
      <c r="J75" s="21">
        <f>AVERAGE(J27:J74)</f>
        <v>97.954545454545453</v>
      </c>
      <c r="K75" s="21">
        <f>AVERAGE(K27:K74)</f>
        <v>105.5</v>
      </c>
      <c r="S75" s="21">
        <f>AVERAGE(S27:S74)</f>
        <v>108.38888888888889</v>
      </c>
      <c r="T75" s="21">
        <f>AVERAGE(T27:T74)</f>
        <v>92.5</v>
      </c>
    </row>
    <row r="77" spans="1:32">
      <c r="AA77">
        <v>90</v>
      </c>
      <c r="AB77" s="21">
        <f>K79</f>
        <v>97.95</v>
      </c>
      <c r="AC77">
        <f>K81</f>
        <v>91.7</v>
      </c>
      <c r="AD77">
        <f>MIA!K80</f>
        <v>99.19</v>
      </c>
      <c r="AE77">
        <f>MIA!K82</f>
        <v>93</v>
      </c>
      <c r="AF77" s="23">
        <f>AVERAGE(AA77:AE77)</f>
        <v>94.367999999999995</v>
      </c>
    </row>
    <row r="78" spans="1:32">
      <c r="R78" s="22"/>
    </row>
    <row r="79" spans="1:32">
      <c r="H79" t="s">
        <v>64</v>
      </c>
      <c r="K79" s="21">
        <v>97.95</v>
      </c>
    </row>
    <row r="80" spans="1:32">
      <c r="H80" t="s">
        <v>65</v>
      </c>
      <c r="K80" s="21">
        <v>105.5</v>
      </c>
    </row>
    <row r="81" spans="8:11">
      <c r="H81" t="s">
        <v>61</v>
      </c>
      <c r="K81">
        <v>91.7</v>
      </c>
    </row>
    <row r="82" spans="8:11">
      <c r="H82" t="s">
        <v>62</v>
      </c>
      <c r="K82" s="21">
        <v>101.33</v>
      </c>
    </row>
  </sheetData>
  <autoFilter ref="H26:O66">
    <filterColumn colId="2" showButton="0"/>
  </autoFilter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8:AG82"/>
  <sheetViews>
    <sheetView topLeftCell="A25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.85546875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19" width="6" customWidth="1"/>
    <col min="20" max="20" width="5" bestFit="1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AVERAGE(T27:T74,J27:J74)</f>
        <v>101.93023255813954</v>
      </c>
      <c r="AC20" s="7">
        <f>AVERAGE(K27:K74,S27:S74)</f>
        <v>106.44186046511628</v>
      </c>
      <c r="AD20" s="8">
        <f>AVERAGE(J27:J74)</f>
        <v>99.82352941176471</v>
      </c>
      <c r="AE20" s="9">
        <f>AVERAGE(K27:K74)</f>
        <v>103.11764705882354</v>
      </c>
      <c r="AF20" s="9">
        <f>AVERAGE(T27:T74)</f>
        <v>103.30769230769231</v>
      </c>
      <c r="AG20" s="9">
        <f>AVERAGE(S27:S74)</f>
        <v>108.61538461538461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66</v>
      </c>
      <c r="AB23" s="12">
        <f>VLOOKUP($AA$23,'[1]NBA table overall'!$B$2:$N$31,2,FALSE)</f>
        <v>20</v>
      </c>
      <c r="AC23" s="13">
        <f>VLOOKUP($AA$23,'[1]NBA table overall'!$B$2:$N$31,3,FALSE)</f>
        <v>52</v>
      </c>
      <c r="AD23" s="12">
        <f>VLOOKUP($AA$23,'[1]NBA table overall'!$B$2:$N$31,10,FALSE)</f>
        <v>9</v>
      </c>
      <c r="AE23" s="13">
        <f>VLOOKUP($AA$23,'[1]NBA table overall'!$B$2:$N$31,11,FALSE)</f>
        <v>27</v>
      </c>
      <c r="AF23" s="12">
        <f>VLOOKUP($AA$23,'[1]NBA table overall'!$B$2:$N$31,12,FALSE)</f>
        <v>11</v>
      </c>
      <c r="AG23" s="13">
        <f>VLOOKUP($AA$23,'[1]NBA table overall'!$B$2:$N$31,13,FALSE)</f>
        <v>25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40544</v>
      </c>
      <c r="B27" s="5" t="s">
        <v>37</v>
      </c>
      <c r="C27" s="5" t="s">
        <v>32</v>
      </c>
      <c r="D27" s="16">
        <v>104</v>
      </c>
      <c r="E27" s="16">
        <v>86</v>
      </c>
      <c r="F27" s="5">
        <f t="shared" ref="F27:F34" si="0">D27+E27</f>
        <v>190</v>
      </c>
      <c r="H27" s="5" t="s">
        <v>32</v>
      </c>
      <c r="I27" s="5" t="s">
        <v>30</v>
      </c>
      <c r="J27" s="16">
        <v>94</v>
      </c>
      <c r="K27" s="16">
        <v>89</v>
      </c>
      <c r="L27" s="5">
        <f t="shared" ref="L27:L34" si="1">J27+K27</f>
        <v>183</v>
      </c>
      <c r="M27" s="19">
        <f>AVERAGE($J27:J$27)</f>
        <v>94</v>
      </c>
      <c r="N27" s="19">
        <f>AVERAGE($K27:K$27)</f>
        <v>89</v>
      </c>
      <c r="O27" s="18"/>
      <c r="Q27" s="5" t="s">
        <v>37</v>
      </c>
      <c r="R27" s="5" t="s">
        <v>32</v>
      </c>
      <c r="S27" s="16">
        <v>104</v>
      </c>
      <c r="T27" s="16">
        <v>86</v>
      </c>
      <c r="U27" s="5">
        <f t="shared" ref="U27:U34" si="2">S27+T27</f>
        <v>190</v>
      </c>
      <c r="V27" s="19">
        <f>AVERAGE($S27:S$27)</f>
        <v>104</v>
      </c>
      <c r="W27" s="19">
        <f>AVERAGE($T27:T$27)</f>
        <v>86</v>
      </c>
      <c r="X27" s="18"/>
    </row>
    <row r="28" spans="1:33">
      <c r="A28" s="17">
        <v>40545</v>
      </c>
      <c r="B28" s="5" t="s">
        <v>32</v>
      </c>
      <c r="C28" s="5" t="s">
        <v>30</v>
      </c>
      <c r="D28" s="16">
        <v>94</v>
      </c>
      <c r="E28" s="16">
        <v>89</v>
      </c>
      <c r="F28" s="5">
        <f t="shared" si="0"/>
        <v>183</v>
      </c>
      <c r="H28" s="5" t="s">
        <v>32</v>
      </c>
      <c r="I28" s="5" t="s">
        <v>44</v>
      </c>
      <c r="J28" s="16">
        <v>102</v>
      </c>
      <c r="K28" s="16">
        <v>108</v>
      </c>
      <c r="L28" s="5">
        <f t="shared" si="1"/>
        <v>210</v>
      </c>
      <c r="M28" s="19">
        <f>AVERAGE($J$27:J28)</f>
        <v>98</v>
      </c>
      <c r="N28" s="19">
        <f>AVERAGE($K$27:K28)</f>
        <v>98.5</v>
      </c>
      <c r="O28" s="18"/>
      <c r="Q28" s="5" t="s">
        <v>40</v>
      </c>
      <c r="R28" s="5" t="s">
        <v>32</v>
      </c>
      <c r="S28" s="16">
        <v>118</v>
      </c>
      <c r="T28" s="16">
        <v>112</v>
      </c>
      <c r="U28" s="5">
        <f t="shared" si="2"/>
        <v>230</v>
      </c>
      <c r="V28" s="19">
        <f>AVERAGE($S$27:S28)</f>
        <v>111</v>
      </c>
      <c r="W28" s="19">
        <f>AVERAGE($T$27:T28)</f>
        <v>99</v>
      </c>
      <c r="X28" s="18"/>
    </row>
    <row r="29" spans="1:33">
      <c r="A29" s="17">
        <v>40547</v>
      </c>
      <c r="B29" s="5" t="s">
        <v>32</v>
      </c>
      <c r="C29" s="5" t="s">
        <v>44</v>
      </c>
      <c r="D29" s="16">
        <v>102</v>
      </c>
      <c r="E29" s="16">
        <v>108</v>
      </c>
      <c r="F29" s="5">
        <f t="shared" si="0"/>
        <v>210</v>
      </c>
      <c r="H29" s="5" t="s">
        <v>32</v>
      </c>
      <c r="I29" s="5" t="s">
        <v>37</v>
      </c>
      <c r="J29" s="16">
        <v>122</v>
      </c>
      <c r="K29" s="16">
        <v>102</v>
      </c>
      <c r="L29" s="5">
        <f t="shared" si="1"/>
        <v>224</v>
      </c>
      <c r="M29" s="19">
        <f>AVERAGE($J$27:J29)</f>
        <v>106</v>
      </c>
      <c r="N29" s="19">
        <f>AVERAGE($K$27:K29)</f>
        <v>99.666666666666671</v>
      </c>
      <c r="O29" s="18"/>
      <c r="Q29" s="5" t="s">
        <v>48</v>
      </c>
      <c r="R29" s="5" t="s">
        <v>32</v>
      </c>
      <c r="S29" s="16">
        <v>136</v>
      </c>
      <c r="T29" s="16">
        <v>133</v>
      </c>
      <c r="U29" s="5">
        <f t="shared" si="2"/>
        <v>269</v>
      </c>
      <c r="V29" s="19">
        <f>AVERAGE($S$27:S29)</f>
        <v>119.33333333333333</v>
      </c>
      <c r="W29" s="19">
        <f>AVERAGE($T$27:T29)</f>
        <v>110.33333333333333</v>
      </c>
      <c r="X29" s="18" t="s">
        <v>23</v>
      </c>
    </row>
    <row r="30" spans="1:33">
      <c r="A30" s="17">
        <v>40549</v>
      </c>
      <c r="B30" s="5" t="s">
        <v>32</v>
      </c>
      <c r="C30" s="5" t="s">
        <v>37</v>
      </c>
      <c r="D30" s="16">
        <v>122</v>
      </c>
      <c r="E30" s="16">
        <v>102</v>
      </c>
      <c r="F30" s="5">
        <f t="shared" si="0"/>
        <v>224</v>
      </c>
      <c r="H30" s="5" t="s">
        <v>32</v>
      </c>
      <c r="I30" s="5" t="s">
        <v>24</v>
      </c>
      <c r="J30" s="16">
        <v>90</v>
      </c>
      <c r="K30" s="16">
        <v>94</v>
      </c>
      <c r="L30" s="5">
        <f t="shared" si="1"/>
        <v>184</v>
      </c>
      <c r="M30" s="19">
        <f>AVERAGE($J$27:J30)</f>
        <v>102</v>
      </c>
      <c r="N30" s="19">
        <f>AVERAGE($K$27:K30)</f>
        <v>98.25</v>
      </c>
      <c r="O30" s="18" t="s">
        <v>23</v>
      </c>
      <c r="Q30" s="5" t="s">
        <v>35</v>
      </c>
      <c r="R30" s="5" t="s">
        <v>32</v>
      </c>
      <c r="S30" s="16">
        <v>119</v>
      </c>
      <c r="T30" s="16">
        <v>95</v>
      </c>
      <c r="U30" s="5">
        <f t="shared" si="2"/>
        <v>214</v>
      </c>
      <c r="V30" s="19">
        <f>AVERAGE($S$27:S30)</f>
        <v>119.25</v>
      </c>
      <c r="W30" s="19">
        <f>AVERAGE($T$27:T30)</f>
        <v>106.5</v>
      </c>
      <c r="X30" s="18"/>
    </row>
    <row r="31" spans="1:33">
      <c r="A31" s="17">
        <v>40552</v>
      </c>
      <c r="B31" s="5" t="s">
        <v>40</v>
      </c>
      <c r="C31" s="5" t="s">
        <v>32</v>
      </c>
      <c r="D31" s="16">
        <v>118</v>
      </c>
      <c r="E31" s="16">
        <v>112</v>
      </c>
      <c r="F31" s="5">
        <f t="shared" si="0"/>
        <v>230</v>
      </c>
      <c r="H31" s="5" t="s">
        <v>32</v>
      </c>
      <c r="I31" s="5" t="s">
        <v>45</v>
      </c>
      <c r="J31" s="16">
        <v>89</v>
      </c>
      <c r="K31" s="16">
        <v>94</v>
      </c>
      <c r="L31" s="5">
        <f t="shared" si="1"/>
        <v>183</v>
      </c>
      <c r="M31" s="19">
        <f>AVERAGE($J$27:J31)</f>
        <v>99.4</v>
      </c>
      <c r="N31" s="19">
        <f>AVERAGE($K$27:K31)</f>
        <v>97.4</v>
      </c>
      <c r="O31" s="18"/>
      <c r="Q31" s="5" t="s">
        <v>29</v>
      </c>
      <c r="R31" s="5" t="s">
        <v>32</v>
      </c>
      <c r="S31" s="16">
        <v>83</v>
      </c>
      <c r="T31" s="16">
        <v>93</v>
      </c>
      <c r="U31" s="5">
        <f t="shared" si="2"/>
        <v>176</v>
      </c>
      <c r="V31" s="19">
        <f>AVERAGE($S$27:S31)</f>
        <v>112</v>
      </c>
      <c r="W31" s="19">
        <f>AVERAGE($T$27:T31)</f>
        <v>103.8</v>
      </c>
      <c r="X31" s="18"/>
    </row>
    <row r="32" spans="1:33">
      <c r="A32" s="17">
        <v>40554</v>
      </c>
      <c r="B32" s="5" t="s">
        <v>48</v>
      </c>
      <c r="C32" s="5" t="s">
        <v>32</v>
      </c>
      <c r="D32" s="16">
        <v>136</v>
      </c>
      <c r="E32" s="16">
        <v>133</v>
      </c>
      <c r="F32" s="5">
        <f t="shared" si="0"/>
        <v>269</v>
      </c>
      <c r="H32" s="5" t="s">
        <v>32</v>
      </c>
      <c r="I32" s="5" t="s">
        <v>42</v>
      </c>
      <c r="J32" s="16">
        <v>102</v>
      </c>
      <c r="K32" s="16">
        <v>96</v>
      </c>
      <c r="L32" s="5">
        <f t="shared" si="1"/>
        <v>198</v>
      </c>
      <c r="M32" s="19">
        <f>AVERAGE($J$27:J32)</f>
        <v>99.833333333333329</v>
      </c>
      <c r="N32" s="19">
        <f>AVERAGE($K$27:K32)</f>
        <v>97.166666666666671</v>
      </c>
      <c r="O32" s="18"/>
      <c r="Q32" s="5" t="s">
        <v>41</v>
      </c>
      <c r="R32" s="5" t="s">
        <v>32</v>
      </c>
      <c r="S32" s="16">
        <v>110</v>
      </c>
      <c r="T32" s="16">
        <v>106</v>
      </c>
      <c r="U32" s="5">
        <f t="shared" si="2"/>
        <v>216</v>
      </c>
      <c r="V32" s="19">
        <f>AVERAGE($S$27:S32)</f>
        <v>111.66666666666667</v>
      </c>
      <c r="W32" s="19">
        <f>AVERAGE($T$27:T32)</f>
        <v>104.16666666666667</v>
      </c>
      <c r="X32" s="18"/>
    </row>
    <row r="33" spans="1:24">
      <c r="A33" s="17">
        <v>40555</v>
      </c>
      <c r="B33" s="5" t="s">
        <v>35</v>
      </c>
      <c r="C33" s="5" t="s">
        <v>32</v>
      </c>
      <c r="D33" s="16">
        <v>119</v>
      </c>
      <c r="E33" s="16">
        <v>95</v>
      </c>
      <c r="F33" s="5">
        <f t="shared" si="0"/>
        <v>214</v>
      </c>
      <c r="H33" s="5" t="s">
        <v>32</v>
      </c>
      <c r="I33" s="5" t="s">
        <v>35</v>
      </c>
      <c r="J33" s="16">
        <v>90</v>
      </c>
      <c r="K33" s="16">
        <v>95</v>
      </c>
      <c r="L33" s="5">
        <f t="shared" si="1"/>
        <v>185</v>
      </c>
      <c r="M33" s="19">
        <f>AVERAGE($J$27:J33)</f>
        <v>98.428571428571431</v>
      </c>
      <c r="N33" s="19">
        <f>AVERAGE($K$27:K33)</f>
        <v>96.857142857142861</v>
      </c>
      <c r="O33" s="18"/>
      <c r="Q33" s="5" t="s">
        <v>44</v>
      </c>
      <c r="R33" s="5" t="s">
        <v>32</v>
      </c>
      <c r="S33" s="16">
        <v>100</v>
      </c>
      <c r="T33" s="16">
        <v>98</v>
      </c>
      <c r="U33" s="5">
        <f t="shared" si="2"/>
        <v>198</v>
      </c>
      <c r="V33" s="19">
        <f>AVERAGE($S$27:S33)</f>
        <v>110</v>
      </c>
      <c r="W33" s="19">
        <f>AVERAGE($T$27:T33)</f>
        <v>103.28571428571429</v>
      </c>
      <c r="X33" s="18"/>
    </row>
    <row r="34" spans="1:24">
      <c r="A34" s="17">
        <v>40557</v>
      </c>
      <c r="B34" s="5" t="s">
        <v>29</v>
      </c>
      <c r="C34" s="5" t="s">
        <v>32</v>
      </c>
      <c r="D34" s="16">
        <v>83</v>
      </c>
      <c r="E34" s="16">
        <v>93</v>
      </c>
      <c r="F34" s="5">
        <f t="shared" si="0"/>
        <v>176</v>
      </c>
      <c r="H34" s="5" t="s">
        <v>32</v>
      </c>
      <c r="I34" s="5" t="s">
        <v>36</v>
      </c>
      <c r="J34" s="16">
        <v>100</v>
      </c>
      <c r="K34" s="16">
        <v>113</v>
      </c>
      <c r="L34" s="5">
        <f t="shared" si="1"/>
        <v>213</v>
      </c>
      <c r="M34" s="19">
        <f>AVERAGE($J$27:J34)</f>
        <v>98.625</v>
      </c>
      <c r="N34" s="19">
        <f>AVERAGE($K$27:K34)</f>
        <v>98.875</v>
      </c>
      <c r="O34" s="18"/>
      <c r="Q34" s="5" t="s">
        <v>53</v>
      </c>
      <c r="R34" s="5" t="s">
        <v>32</v>
      </c>
      <c r="S34" s="16">
        <v>119</v>
      </c>
      <c r="T34" s="16">
        <v>112</v>
      </c>
      <c r="U34" s="5">
        <f t="shared" si="2"/>
        <v>231</v>
      </c>
      <c r="V34" s="19">
        <f>AVERAGE($S$27:S34)</f>
        <v>111.125</v>
      </c>
      <c r="W34" s="19">
        <f>AVERAGE($T$27:T34)</f>
        <v>104.375</v>
      </c>
      <c r="X34" s="18" t="s">
        <v>23</v>
      </c>
    </row>
    <row r="35" spans="1:24">
      <c r="A35" s="17">
        <v>40558</v>
      </c>
      <c r="B35" s="5" t="s">
        <v>41</v>
      </c>
      <c r="C35" s="5" t="s">
        <v>32</v>
      </c>
      <c r="D35" s="16">
        <v>110</v>
      </c>
      <c r="E35" s="16">
        <v>106</v>
      </c>
      <c r="F35" s="5">
        <f>D35+E35</f>
        <v>216</v>
      </c>
      <c r="H35" s="5" t="s">
        <v>32</v>
      </c>
      <c r="I35" s="5" t="s">
        <v>54</v>
      </c>
      <c r="J35" s="16">
        <v>104</v>
      </c>
      <c r="K35" s="16">
        <v>107</v>
      </c>
      <c r="L35" s="5">
        <f>J35+K35</f>
        <v>211</v>
      </c>
      <c r="M35" s="19">
        <f>AVERAGE($J$27:J35)</f>
        <v>99.222222222222229</v>
      </c>
      <c r="N35" s="19">
        <f>AVERAGE($K$27:K35)</f>
        <v>99.777777777777771</v>
      </c>
      <c r="O35" s="18"/>
      <c r="Q35" s="5" t="s">
        <v>24</v>
      </c>
      <c r="R35" s="5" t="s">
        <v>32</v>
      </c>
      <c r="S35" s="16">
        <v>81</v>
      </c>
      <c r="T35" s="16">
        <v>96</v>
      </c>
      <c r="U35" s="5">
        <f>S35+T35</f>
        <v>177</v>
      </c>
      <c r="V35" s="19">
        <f>AVERAGE($S$27:S35)</f>
        <v>107.77777777777777</v>
      </c>
      <c r="W35" s="19">
        <f>AVERAGE($T$27:T35)</f>
        <v>103.44444444444444</v>
      </c>
      <c r="X35" s="18"/>
    </row>
    <row r="36" spans="1:24">
      <c r="A36" s="17">
        <v>40560</v>
      </c>
      <c r="B36" s="5" t="s">
        <v>44</v>
      </c>
      <c r="C36" s="5" t="s">
        <v>32</v>
      </c>
      <c r="D36" s="16">
        <v>100</v>
      </c>
      <c r="E36" s="16">
        <v>98</v>
      </c>
      <c r="F36" s="5">
        <f t="shared" ref="F36:F69" si="3">D36+E36</f>
        <v>198</v>
      </c>
      <c r="H36" s="5" t="s">
        <v>32</v>
      </c>
      <c r="I36" s="5" t="s">
        <v>26</v>
      </c>
      <c r="J36" s="16">
        <v>100</v>
      </c>
      <c r="K36" s="16">
        <v>102</v>
      </c>
      <c r="L36" s="5">
        <f t="shared" ref="L36:L66" si="4">J36+K36</f>
        <v>202</v>
      </c>
      <c r="M36" s="19">
        <f>AVERAGE($J$27:J36)</f>
        <v>99.3</v>
      </c>
      <c r="N36" s="19">
        <f>AVERAGE($K$27:K36)</f>
        <v>100</v>
      </c>
      <c r="O36" s="18"/>
      <c r="Q36" s="5" t="s">
        <v>43</v>
      </c>
      <c r="R36" s="5" t="s">
        <v>32</v>
      </c>
      <c r="S36" s="16">
        <v>100</v>
      </c>
      <c r="T36" s="16">
        <v>95</v>
      </c>
      <c r="U36" s="5">
        <f t="shared" ref="U36:U65" si="5">S36+T36</f>
        <v>195</v>
      </c>
      <c r="V36" s="19">
        <f>AVERAGE($S$27:S36)</f>
        <v>107</v>
      </c>
      <c r="W36" s="19">
        <f>AVERAGE($T$27:T36)</f>
        <v>102.6</v>
      </c>
      <c r="X36" s="18"/>
    </row>
    <row r="37" spans="1:24">
      <c r="A37" s="17">
        <v>40562</v>
      </c>
      <c r="B37" s="5" t="s">
        <v>32</v>
      </c>
      <c r="C37" s="5" t="s">
        <v>24</v>
      </c>
      <c r="D37" s="16">
        <v>90</v>
      </c>
      <c r="E37" s="16">
        <v>94</v>
      </c>
      <c r="F37" s="5">
        <f t="shared" si="3"/>
        <v>184</v>
      </c>
      <c r="H37" s="5" t="s">
        <v>32</v>
      </c>
      <c r="I37" s="5" t="s">
        <v>49</v>
      </c>
      <c r="J37" s="16">
        <v>97</v>
      </c>
      <c r="K37" s="16">
        <v>99</v>
      </c>
      <c r="L37" s="5">
        <f t="shared" si="4"/>
        <v>196</v>
      </c>
      <c r="M37" s="19">
        <f>AVERAGE($J$27:J37)</f>
        <v>99.090909090909093</v>
      </c>
      <c r="N37" s="19">
        <f>AVERAGE($K$27:K37)</f>
        <v>99.909090909090907</v>
      </c>
      <c r="O37" s="18"/>
      <c r="Q37" s="5" t="s">
        <v>30</v>
      </c>
      <c r="R37" s="5" t="s">
        <v>32</v>
      </c>
      <c r="S37" s="16">
        <v>108</v>
      </c>
      <c r="T37" s="16">
        <v>113</v>
      </c>
      <c r="U37" s="5">
        <f t="shared" si="5"/>
        <v>221</v>
      </c>
      <c r="V37" s="19">
        <f>AVERAGE($S$27:S37)</f>
        <v>107.09090909090909</v>
      </c>
      <c r="W37" s="19">
        <f>AVERAGE($T$27:T37)</f>
        <v>103.54545454545455</v>
      </c>
      <c r="X37" s="18"/>
    </row>
    <row r="38" spans="1:24">
      <c r="A38" s="17">
        <v>40564</v>
      </c>
      <c r="B38" s="5" t="s">
        <v>53</v>
      </c>
      <c r="C38" s="5" t="s">
        <v>32</v>
      </c>
      <c r="D38" s="16">
        <v>119</v>
      </c>
      <c r="E38" s="16">
        <v>112</v>
      </c>
      <c r="F38" s="5">
        <f t="shared" si="3"/>
        <v>231</v>
      </c>
      <c r="H38" s="5" t="s">
        <v>32</v>
      </c>
      <c r="I38" s="5" t="s">
        <v>24</v>
      </c>
      <c r="J38" s="16">
        <v>102</v>
      </c>
      <c r="K38" s="16">
        <v>107</v>
      </c>
      <c r="L38" s="5">
        <f t="shared" si="4"/>
        <v>209</v>
      </c>
      <c r="M38" s="19">
        <f>AVERAGE($J$27:J38)</f>
        <v>99.333333333333329</v>
      </c>
      <c r="N38" s="19">
        <f>AVERAGE($K$27:K38)</f>
        <v>100.5</v>
      </c>
      <c r="O38" s="18"/>
      <c r="Q38" s="5" t="s">
        <v>49</v>
      </c>
      <c r="R38" s="5" t="s">
        <v>32</v>
      </c>
      <c r="S38" s="16">
        <v>126</v>
      </c>
      <c r="T38" s="16">
        <v>96</v>
      </c>
      <c r="U38" s="5">
        <f t="shared" si="5"/>
        <v>222</v>
      </c>
      <c r="V38" s="19">
        <f>AVERAGE($S$27:S38)</f>
        <v>108.66666666666667</v>
      </c>
      <c r="W38" s="19">
        <f>AVERAGE($T$27:T38)</f>
        <v>102.91666666666667</v>
      </c>
      <c r="X38" s="18"/>
    </row>
    <row r="39" spans="1:24">
      <c r="A39" s="17">
        <v>40567</v>
      </c>
      <c r="B39" s="5" t="s">
        <v>24</v>
      </c>
      <c r="C39" s="5" t="s">
        <v>32</v>
      </c>
      <c r="D39" s="16">
        <v>81</v>
      </c>
      <c r="E39" s="16">
        <v>96</v>
      </c>
      <c r="F39" s="5">
        <f t="shared" si="3"/>
        <v>177</v>
      </c>
      <c r="H39" s="5" t="s">
        <v>32</v>
      </c>
      <c r="I39" s="5" t="s">
        <v>25</v>
      </c>
      <c r="J39" s="16">
        <v>101</v>
      </c>
      <c r="K39" s="16">
        <v>123</v>
      </c>
      <c r="L39" s="5">
        <f t="shared" si="4"/>
        <v>224</v>
      </c>
      <c r="M39" s="19">
        <f>AVERAGE($J$27:J39)</f>
        <v>99.461538461538467</v>
      </c>
      <c r="N39" s="19">
        <f>AVERAGE($K$27:K39)</f>
        <v>102.23076923076923</v>
      </c>
      <c r="O39" s="18"/>
      <c r="Q39" s="5" t="s">
        <v>26</v>
      </c>
      <c r="R39" s="5" t="s">
        <v>32</v>
      </c>
      <c r="S39" s="16">
        <v>116</v>
      </c>
      <c r="T39" s="16">
        <v>100</v>
      </c>
      <c r="U39" s="5">
        <f t="shared" si="5"/>
        <v>216</v>
      </c>
      <c r="V39" s="19">
        <f>AVERAGE($S$27:S39)</f>
        <v>109.23076923076923</v>
      </c>
      <c r="W39" s="19">
        <f>AVERAGE($T$27:T39)</f>
        <v>102.69230769230769</v>
      </c>
      <c r="X39" s="18"/>
    </row>
    <row r="40" spans="1:24">
      <c r="A40" s="17">
        <v>40568</v>
      </c>
      <c r="B40" s="5" t="s">
        <v>32</v>
      </c>
      <c r="C40" s="5" t="s">
        <v>45</v>
      </c>
      <c r="D40" s="16">
        <v>89</v>
      </c>
      <c r="E40" s="16">
        <v>94</v>
      </c>
      <c r="F40" s="5">
        <f t="shared" si="3"/>
        <v>183</v>
      </c>
      <c r="H40" s="5" t="s">
        <v>32</v>
      </c>
      <c r="I40" s="5" t="s">
        <v>46</v>
      </c>
      <c r="J40" s="16">
        <v>102</v>
      </c>
      <c r="K40" s="16">
        <v>106</v>
      </c>
      <c r="L40" s="5">
        <f t="shared" si="4"/>
        <v>208</v>
      </c>
      <c r="M40" s="19">
        <f>AVERAGE($J$27:J40)</f>
        <v>99.642857142857139</v>
      </c>
      <c r="N40" s="19">
        <f>AVERAGE($K$27:K40)</f>
        <v>102.5</v>
      </c>
      <c r="O40" s="18"/>
      <c r="Q40" s="5" t="s">
        <v>28</v>
      </c>
      <c r="R40" s="5" t="s">
        <v>32</v>
      </c>
      <c r="S40" s="16">
        <v>117</v>
      </c>
      <c r="T40" s="16">
        <v>97</v>
      </c>
      <c r="U40" s="5">
        <f t="shared" si="5"/>
        <v>214</v>
      </c>
      <c r="V40" s="19">
        <f>AVERAGE($S$27:S40)</f>
        <v>109.78571428571429</v>
      </c>
      <c r="W40" s="19">
        <f>AVERAGE($T$27:T40)</f>
        <v>102.28571428571429</v>
      </c>
      <c r="X40" s="18"/>
    </row>
    <row r="41" spans="1:24">
      <c r="A41" s="17">
        <v>40571</v>
      </c>
      <c r="B41" s="5" t="s">
        <v>43</v>
      </c>
      <c r="C41" s="5" t="s">
        <v>32</v>
      </c>
      <c r="D41" s="16">
        <v>100</v>
      </c>
      <c r="E41" s="16">
        <v>95</v>
      </c>
      <c r="F41" s="5">
        <f t="shared" si="3"/>
        <v>195</v>
      </c>
      <c r="H41" s="5" t="s">
        <v>32</v>
      </c>
      <c r="I41" s="5" t="s">
        <v>53</v>
      </c>
      <c r="J41" s="16">
        <v>129</v>
      </c>
      <c r="K41" s="16">
        <v>119</v>
      </c>
      <c r="L41" s="5">
        <f t="shared" si="4"/>
        <v>248</v>
      </c>
      <c r="M41" s="19">
        <f>AVERAGE($J$27:J41)</f>
        <v>101.6</v>
      </c>
      <c r="N41" s="19">
        <f>AVERAGE($K$27:K41)</f>
        <v>103.6</v>
      </c>
      <c r="O41" s="18"/>
      <c r="Q41" s="5" t="s">
        <v>46</v>
      </c>
      <c r="R41" s="5" t="s">
        <v>32</v>
      </c>
      <c r="S41" s="16">
        <v>105</v>
      </c>
      <c r="T41" s="16">
        <v>111</v>
      </c>
      <c r="U41" s="5">
        <f t="shared" si="5"/>
        <v>216</v>
      </c>
      <c r="V41" s="19">
        <f>AVERAGE($S$27:S41)</f>
        <v>109.46666666666667</v>
      </c>
      <c r="W41" s="19">
        <f>AVERAGE($T$27:T41)</f>
        <v>102.86666666666666</v>
      </c>
      <c r="X41" s="18"/>
    </row>
    <row r="42" spans="1:24">
      <c r="A42" s="17">
        <v>40572</v>
      </c>
      <c r="B42" s="5" t="s">
        <v>32</v>
      </c>
      <c r="C42" s="5" t="s">
        <v>42</v>
      </c>
      <c r="D42" s="16">
        <v>102</v>
      </c>
      <c r="E42" s="16">
        <v>96</v>
      </c>
      <c r="F42" s="5">
        <f t="shared" si="3"/>
        <v>198</v>
      </c>
      <c r="H42" s="5" t="s">
        <v>32</v>
      </c>
      <c r="I42" s="5" t="s">
        <v>38</v>
      </c>
      <c r="J42" s="16">
        <v>93</v>
      </c>
      <c r="K42" s="16">
        <v>97</v>
      </c>
      <c r="L42" s="5">
        <f t="shared" si="4"/>
        <v>190</v>
      </c>
      <c r="M42" s="19">
        <f>AVERAGE($J$27:J42)</f>
        <v>101.0625</v>
      </c>
      <c r="N42" s="19">
        <f>AVERAGE($K$27:K42)</f>
        <v>103.1875</v>
      </c>
      <c r="O42" s="18"/>
      <c r="Q42" s="5" t="s">
        <v>45</v>
      </c>
      <c r="R42" s="5" t="s">
        <v>32</v>
      </c>
      <c r="S42" s="16">
        <v>110</v>
      </c>
      <c r="T42" s="16">
        <v>98</v>
      </c>
      <c r="U42" s="5">
        <f t="shared" si="5"/>
        <v>208</v>
      </c>
      <c r="V42" s="19">
        <f>AVERAGE($S$27:S42)</f>
        <v>109.5</v>
      </c>
      <c r="W42" s="19">
        <f>AVERAGE($T$27:T42)</f>
        <v>102.5625</v>
      </c>
      <c r="X42" s="18"/>
    </row>
    <row r="43" spans="1:24">
      <c r="A43" s="17">
        <v>40575</v>
      </c>
      <c r="B43" s="5" t="s">
        <v>32</v>
      </c>
      <c r="C43" s="5" t="s">
        <v>35</v>
      </c>
      <c r="D43" s="16">
        <v>90</v>
      </c>
      <c r="E43" s="16">
        <v>95</v>
      </c>
      <c r="F43" s="5">
        <f t="shared" si="3"/>
        <v>185</v>
      </c>
      <c r="H43" s="5" t="s">
        <v>32</v>
      </c>
      <c r="I43" s="5" t="s">
        <v>47</v>
      </c>
      <c r="J43" s="16">
        <v>80</v>
      </c>
      <c r="K43" s="16">
        <v>102</v>
      </c>
      <c r="L43" s="5">
        <f t="shared" si="4"/>
        <v>182</v>
      </c>
      <c r="M43" s="19">
        <f>AVERAGE($J$27:J43)</f>
        <v>99.82352941176471</v>
      </c>
      <c r="N43" s="19">
        <f>AVERAGE($K$27:K43)</f>
        <v>103.11764705882354</v>
      </c>
      <c r="O43" s="18"/>
      <c r="Q43" s="5" t="s">
        <v>55</v>
      </c>
      <c r="R43" s="5" t="s">
        <v>32</v>
      </c>
      <c r="S43" s="16">
        <v>120</v>
      </c>
      <c r="T43" s="16">
        <v>92</v>
      </c>
      <c r="U43" s="5">
        <f t="shared" si="5"/>
        <v>212</v>
      </c>
      <c r="V43" s="19">
        <f>AVERAGE($S$27:S43)</f>
        <v>110.11764705882354</v>
      </c>
      <c r="W43" s="19">
        <f>AVERAGE($T$27:T43)</f>
        <v>101.94117647058823</v>
      </c>
      <c r="X43" s="18"/>
    </row>
    <row r="44" spans="1:24">
      <c r="A44" s="17">
        <v>40578</v>
      </c>
      <c r="B44" s="5" t="s">
        <v>32</v>
      </c>
      <c r="C44" s="5" t="s">
        <v>36</v>
      </c>
      <c r="D44" s="16">
        <v>100</v>
      </c>
      <c r="E44" s="16">
        <v>113</v>
      </c>
      <c r="F44" s="5">
        <f t="shared" si="3"/>
        <v>213</v>
      </c>
      <c r="H44" s="5" t="s">
        <v>32</v>
      </c>
      <c r="I44" s="5" t="s">
        <v>30</v>
      </c>
      <c r="J44" s="16"/>
      <c r="K44" s="16"/>
      <c r="L44" s="5">
        <f t="shared" si="4"/>
        <v>0</v>
      </c>
      <c r="M44" s="19"/>
      <c r="N44" s="19"/>
      <c r="O44" s="19"/>
      <c r="Q44" s="5" t="s">
        <v>33</v>
      </c>
      <c r="R44" s="5" t="s">
        <v>32</v>
      </c>
      <c r="S44" s="16">
        <v>99</v>
      </c>
      <c r="T44" s="16">
        <v>105</v>
      </c>
      <c r="U44" s="5">
        <f t="shared" si="5"/>
        <v>204</v>
      </c>
      <c r="V44" s="19">
        <f>AVERAGE($S$27:S44)</f>
        <v>109.5</v>
      </c>
      <c r="W44" s="19">
        <f>AVERAGE($T$27:T44)</f>
        <v>102.11111111111111</v>
      </c>
      <c r="X44" s="19"/>
    </row>
    <row r="45" spans="1:24">
      <c r="A45" s="17">
        <v>40581</v>
      </c>
      <c r="B45" s="5" t="s">
        <v>32</v>
      </c>
      <c r="C45" s="5" t="s">
        <v>54</v>
      </c>
      <c r="D45" s="16">
        <v>104</v>
      </c>
      <c r="E45" s="16">
        <v>107</v>
      </c>
      <c r="F45" s="5">
        <f t="shared" si="3"/>
        <v>211</v>
      </c>
      <c r="H45" s="5"/>
      <c r="I45" s="5"/>
      <c r="J45" s="16"/>
      <c r="K45" s="16"/>
      <c r="L45" s="5">
        <f t="shared" si="4"/>
        <v>0</v>
      </c>
      <c r="M45" s="19"/>
      <c r="N45" s="19"/>
      <c r="O45" s="19"/>
      <c r="Q45" s="5" t="s">
        <v>54</v>
      </c>
      <c r="R45" s="5" t="s">
        <v>32</v>
      </c>
      <c r="S45" s="16">
        <v>109</v>
      </c>
      <c r="T45" s="16">
        <v>102</v>
      </c>
      <c r="U45" s="5">
        <f t="shared" si="5"/>
        <v>211</v>
      </c>
      <c r="V45" s="19">
        <f>AVERAGE($S$27:S45)</f>
        <v>109.47368421052632</v>
      </c>
      <c r="W45" s="19">
        <f>AVERAGE($T$27:T45)</f>
        <v>102.10526315789474</v>
      </c>
      <c r="X45" s="19" t="s">
        <v>23</v>
      </c>
    </row>
    <row r="46" spans="1:24">
      <c r="A46" s="17">
        <v>40583</v>
      </c>
      <c r="B46" s="5" t="s">
        <v>32</v>
      </c>
      <c r="C46" s="5" t="s">
        <v>26</v>
      </c>
      <c r="D46" s="16">
        <v>100</v>
      </c>
      <c r="E46" s="16">
        <v>102</v>
      </c>
      <c r="F46" s="5">
        <f t="shared" si="3"/>
        <v>202</v>
      </c>
      <c r="H46" s="5"/>
      <c r="I46" s="5"/>
      <c r="J46" s="16"/>
      <c r="K46" s="16"/>
      <c r="L46" s="5">
        <f t="shared" si="4"/>
        <v>0</v>
      </c>
      <c r="M46" s="19"/>
      <c r="N46" s="19"/>
      <c r="O46" s="19"/>
      <c r="Q46" s="5" t="s">
        <v>36</v>
      </c>
      <c r="R46" s="5" t="s">
        <v>32</v>
      </c>
      <c r="S46" s="16">
        <v>108</v>
      </c>
      <c r="T46" s="16">
        <v>103</v>
      </c>
      <c r="U46" s="5">
        <f t="shared" si="5"/>
        <v>211</v>
      </c>
      <c r="V46" s="19">
        <f>AVERAGE($S$27:S46)</f>
        <v>109.4</v>
      </c>
      <c r="W46" s="19">
        <f>AVERAGE($T$27:T46)</f>
        <v>102.15</v>
      </c>
      <c r="X46" s="19"/>
    </row>
    <row r="47" spans="1:24">
      <c r="A47" s="17">
        <v>40586</v>
      </c>
      <c r="B47" s="5" t="s">
        <v>32</v>
      </c>
      <c r="C47" s="5" t="s">
        <v>49</v>
      </c>
      <c r="D47" s="16">
        <v>97</v>
      </c>
      <c r="E47" s="16">
        <v>99</v>
      </c>
      <c r="F47" s="5">
        <f t="shared" si="3"/>
        <v>196</v>
      </c>
      <c r="H47" s="5"/>
      <c r="I47" s="5"/>
      <c r="J47" s="16"/>
      <c r="K47" s="16"/>
      <c r="L47" s="5">
        <f t="shared" si="4"/>
        <v>0</v>
      </c>
      <c r="M47" s="19"/>
      <c r="N47" s="19"/>
      <c r="O47" s="19"/>
      <c r="Q47" s="5" t="s">
        <v>42</v>
      </c>
      <c r="R47" s="5" t="s">
        <v>32</v>
      </c>
      <c r="S47" s="16">
        <v>115</v>
      </c>
      <c r="T47" s="16">
        <v>103</v>
      </c>
      <c r="U47" s="5">
        <f t="shared" si="5"/>
        <v>218</v>
      </c>
      <c r="V47" s="19">
        <f>AVERAGE($S$27:S47)</f>
        <v>109.66666666666667</v>
      </c>
      <c r="W47" s="19">
        <f>AVERAGE($T$27:T47)</f>
        <v>102.19047619047619</v>
      </c>
      <c r="X47" s="19"/>
    </row>
    <row r="48" spans="1:24">
      <c r="A48" s="17">
        <v>40587</v>
      </c>
      <c r="B48" s="5" t="s">
        <v>30</v>
      </c>
      <c r="C48" s="5" t="s">
        <v>32</v>
      </c>
      <c r="D48" s="16">
        <v>108</v>
      </c>
      <c r="E48" s="16">
        <v>113</v>
      </c>
      <c r="F48" s="5">
        <f t="shared" si="3"/>
        <v>221</v>
      </c>
      <c r="H48" s="5"/>
      <c r="I48" s="5"/>
      <c r="J48" s="16"/>
      <c r="K48" s="16"/>
      <c r="L48" s="5">
        <f t="shared" si="4"/>
        <v>0</v>
      </c>
      <c r="M48" s="19"/>
      <c r="N48" s="19"/>
      <c r="O48" s="19"/>
      <c r="Q48" s="5" t="s">
        <v>27</v>
      </c>
      <c r="R48" s="5" t="s">
        <v>32</v>
      </c>
      <c r="S48" s="16">
        <v>95</v>
      </c>
      <c r="T48" s="16">
        <v>127</v>
      </c>
      <c r="U48" s="5">
        <f t="shared" si="5"/>
        <v>222</v>
      </c>
      <c r="V48" s="19">
        <f>AVERAGE($S$27:S48)</f>
        <v>109</v>
      </c>
      <c r="W48" s="19">
        <f>AVERAGE($T$27:T48)</f>
        <v>103.31818181818181</v>
      </c>
      <c r="X48" s="19"/>
    </row>
    <row r="49" spans="1:24">
      <c r="A49" s="17">
        <v>40589</v>
      </c>
      <c r="B49" s="5" t="s">
        <v>49</v>
      </c>
      <c r="C49" s="5" t="s">
        <v>32</v>
      </c>
      <c r="D49" s="16">
        <v>126</v>
      </c>
      <c r="E49" s="16">
        <v>96</v>
      </c>
      <c r="F49" s="5">
        <f t="shared" si="3"/>
        <v>222</v>
      </c>
      <c r="H49" s="5"/>
      <c r="I49" s="5"/>
      <c r="J49" s="16"/>
      <c r="K49" s="16"/>
      <c r="L49" s="5">
        <f t="shared" si="4"/>
        <v>0</v>
      </c>
      <c r="M49" s="19"/>
      <c r="N49" s="19"/>
      <c r="O49" s="19"/>
      <c r="Q49" s="5" t="s">
        <v>39</v>
      </c>
      <c r="R49" s="5" t="s">
        <v>32</v>
      </c>
      <c r="S49" s="16">
        <v>132</v>
      </c>
      <c r="T49" s="16">
        <v>92</v>
      </c>
      <c r="U49" s="5">
        <f t="shared" si="5"/>
        <v>224</v>
      </c>
      <c r="V49" s="19">
        <f>AVERAGE($S$27:S49)</f>
        <v>110</v>
      </c>
      <c r="W49" s="19">
        <f>AVERAGE($T$27:T49)</f>
        <v>102.82608695652173</v>
      </c>
      <c r="X49" s="19"/>
    </row>
    <row r="50" spans="1:24">
      <c r="A50" s="17">
        <v>40590</v>
      </c>
      <c r="B50" s="5" t="s">
        <v>26</v>
      </c>
      <c r="C50" s="5" t="s">
        <v>32</v>
      </c>
      <c r="D50" s="16">
        <v>116</v>
      </c>
      <c r="E50" s="16">
        <v>100</v>
      </c>
      <c r="F50" s="5">
        <f t="shared" si="3"/>
        <v>216</v>
      </c>
      <c r="H50" s="5"/>
      <c r="I50" s="5"/>
      <c r="J50" s="16"/>
      <c r="K50" s="16"/>
      <c r="L50" s="5">
        <f t="shared" si="4"/>
        <v>0</v>
      </c>
      <c r="M50" s="19"/>
      <c r="N50" s="19"/>
      <c r="O50" s="19"/>
      <c r="Q50" s="5" t="s">
        <v>52</v>
      </c>
      <c r="R50" s="5" t="s">
        <v>32</v>
      </c>
      <c r="S50" s="16">
        <v>90</v>
      </c>
      <c r="T50" s="16">
        <v>97</v>
      </c>
      <c r="U50" s="5">
        <f t="shared" si="5"/>
        <v>187</v>
      </c>
      <c r="V50" s="19">
        <f>AVERAGE($S$27:S50)</f>
        <v>109.16666666666667</v>
      </c>
      <c r="W50" s="19">
        <f>AVERAGE($T$27:T50)</f>
        <v>102.58333333333333</v>
      </c>
      <c r="X50" s="19"/>
    </row>
    <row r="51" spans="1:24">
      <c r="A51" s="17">
        <v>40596</v>
      </c>
      <c r="B51" s="5" t="s">
        <v>28</v>
      </c>
      <c r="C51" s="5" t="s">
        <v>32</v>
      </c>
      <c r="D51" s="16">
        <v>117</v>
      </c>
      <c r="E51" s="16">
        <v>97</v>
      </c>
      <c r="F51" s="5">
        <f t="shared" si="3"/>
        <v>214</v>
      </c>
      <c r="H51" s="5"/>
      <c r="I51" s="5"/>
      <c r="J51" s="16"/>
      <c r="K51" s="16"/>
      <c r="L51" s="5">
        <f t="shared" si="4"/>
        <v>0</v>
      </c>
      <c r="M51" s="19"/>
      <c r="N51" s="19"/>
      <c r="O51" s="19"/>
      <c r="Q51" s="5" t="s">
        <v>34</v>
      </c>
      <c r="R51" s="5" t="s">
        <v>32</v>
      </c>
      <c r="S51" s="16">
        <v>93</v>
      </c>
      <c r="T51" s="16">
        <v>110</v>
      </c>
      <c r="U51" s="5">
        <f t="shared" si="5"/>
        <v>203</v>
      </c>
      <c r="V51" s="19">
        <f>AVERAGE($S$27:S51)</f>
        <v>108.52</v>
      </c>
      <c r="W51" s="19">
        <f>AVERAGE($T$27:T51)</f>
        <v>102.88</v>
      </c>
      <c r="X51" s="19"/>
    </row>
    <row r="52" spans="1:24">
      <c r="A52" s="17">
        <v>40597</v>
      </c>
      <c r="B52" s="5" t="s">
        <v>46</v>
      </c>
      <c r="C52" s="5" t="s">
        <v>32</v>
      </c>
      <c r="D52" s="16">
        <v>105</v>
      </c>
      <c r="E52" s="16">
        <v>111</v>
      </c>
      <c r="F52" s="5">
        <f t="shared" si="3"/>
        <v>216</v>
      </c>
      <c r="H52" s="5"/>
      <c r="I52" s="5"/>
      <c r="J52" s="16"/>
      <c r="K52" s="16"/>
      <c r="L52" s="5">
        <f t="shared" si="4"/>
        <v>0</v>
      </c>
      <c r="M52" s="19"/>
      <c r="N52" s="19"/>
      <c r="O52" s="19"/>
      <c r="Q52" s="5" t="s">
        <v>47</v>
      </c>
      <c r="R52" s="5" t="s">
        <v>32</v>
      </c>
      <c r="S52" s="16">
        <v>111</v>
      </c>
      <c r="T52" s="16">
        <v>114</v>
      </c>
      <c r="U52" s="5">
        <f t="shared" si="5"/>
        <v>225</v>
      </c>
      <c r="V52" s="19">
        <f>AVERAGE($S$27:S52)</f>
        <v>108.61538461538461</v>
      </c>
      <c r="W52" s="19">
        <f>AVERAGE($T$27:T52)</f>
        <v>103.30769230769231</v>
      </c>
      <c r="X52" s="19" t="s">
        <v>23</v>
      </c>
    </row>
    <row r="53" spans="1:24">
      <c r="A53" s="17">
        <v>40599</v>
      </c>
      <c r="B53" s="5" t="s">
        <v>45</v>
      </c>
      <c r="C53" s="5" t="s">
        <v>32</v>
      </c>
      <c r="D53" s="16">
        <v>110</v>
      </c>
      <c r="E53" s="16">
        <v>98</v>
      </c>
      <c r="F53" s="5">
        <f t="shared" si="3"/>
        <v>208</v>
      </c>
      <c r="H53" s="5"/>
      <c r="I53" s="5"/>
      <c r="J53" s="16"/>
      <c r="K53" s="16"/>
      <c r="L53" s="5">
        <f t="shared" si="4"/>
        <v>0</v>
      </c>
      <c r="M53" s="19"/>
      <c r="N53" s="19"/>
      <c r="O53" s="19"/>
      <c r="Q53" s="5"/>
      <c r="R53" s="5"/>
      <c r="S53" s="16"/>
      <c r="T53" s="16"/>
      <c r="U53" s="5">
        <f t="shared" si="5"/>
        <v>0</v>
      </c>
      <c r="V53" s="19"/>
      <c r="W53" s="19"/>
      <c r="X53" s="19"/>
    </row>
    <row r="54" spans="1:24">
      <c r="A54" s="17">
        <v>40600</v>
      </c>
      <c r="B54" s="5" t="s">
        <v>55</v>
      </c>
      <c r="C54" s="5" t="s">
        <v>32</v>
      </c>
      <c r="D54" s="16">
        <v>120</v>
      </c>
      <c r="E54" s="16">
        <v>92</v>
      </c>
      <c r="F54" s="5">
        <f t="shared" si="3"/>
        <v>212</v>
      </c>
      <c r="H54" s="5"/>
      <c r="I54" s="5"/>
      <c r="J54" s="16"/>
      <c r="K54" s="16"/>
      <c r="L54" s="5">
        <f t="shared" si="4"/>
        <v>0</v>
      </c>
      <c r="M54" s="19"/>
      <c r="N54" s="19"/>
      <c r="O54" s="19"/>
      <c r="Q54" s="5"/>
      <c r="R54" s="5"/>
      <c r="S54" s="16"/>
      <c r="T54" s="16"/>
      <c r="U54" s="5">
        <f t="shared" si="5"/>
        <v>0</v>
      </c>
      <c r="V54" s="19"/>
      <c r="W54" s="19"/>
      <c r="X54" s="19"/>
    </row>
    <row r="55" spans="1:24">
      <c r="A55" s="17">
        <v>40602</v>
      </c>
      <c r="B55" s="5" t="s">
        <v>33</v>
      </c>
      <c r="C55" s="5" t="s">
        <v>32</v>
      </c>
      <c r="D55" s="16">
        <v>99</v>
      </c>
      <c r="E55" s="16">
        <v>105</v>
      </c>
      <c r="F55" s="5">
        <f t="shared" si="3"/>
        <v>204</v>
      </c>
      <c r="H55" s="5"/>
      <c r="I55" s="5"/>
      <c r="J55" s="16"/>
      <c r="K55" s="16"/>
      <c r="L55" s="5">
        <f t="shared" si="4"/>
        <v>0</v>
      </c>
      <c r="M55" s="19"/>
      <c r="N55" s="19"/>
      <c r="O55" s="19"/>
      <c r="Q55" s="5"/>
      <c r="R55" s="5"/>
      <c r="S55" s="16"/>
      <c r="T55" s="16"/>
      <c r="U55" s="5">
        <f t="shared" si="5"/>
        <v>0</v>
      </c>
      <c r="V55" s="19"/>
      <c r="W55" s="19"/>
      <c r="X55" s="19"/>
    </row>
    <row r="56" spans="1:24">
      <c r="A56" s="17">
        <v>40604</v>
      </c>
      <c r="B56" s="5" t="s">
        <v>32</v>
      </c>
      <c r="C56" s="5" t="s">
        <v>24</v>
      </c>
      <c r="D56" s="16">
        <v>102</v>
      </c>
      <c r="E56" s="16">
        <v>107</v>
      </c>
      <c r="F56" s="5">
        <f t="shared" si="3"/>
        <v>209</v>
      </c>
      <c r="H56" s="5"/>
      <c r="I56" s="5"/>
      <c r="J56" s="16"/>
      <c r="K56" s="16"/>
      <c r="L56" s="5">
        <f t="shared" si="4"/>
        <v>0</v>
      </c>
      <c r="M56" s="19"/>
      <c r="N56" s="19"/>
      <c r="O56" s="19"/>
      <c r="Q56" s="5"/>
      <c r="R56" s="5"/>
      <c r="S56" s="16"/>
      <c r="T56" s="16"/>
      <c r="U56" s="5">
        <f t="shared" si="5"/>
        <v>0</v>
      </c>
      <c r="V56" s="19"/>
      <c r="W56" s="19"/>
      <c r="X56" s="19"/>
    </row>
    <row r="57" spans="1:24">
      <c r="A57" s="17">
        <v>40607</v>
      </c>
      <c r="B57" s="5" t="s">
        <v>54</v>
      </c>
      <c r="C57" s="5" t="s">
        <v>32</v>
      </c>
      <c r="D57" s="16">
        <v>109</v>
      </c>
      <c r="E57" s="16">
        <v>102</v>
      </c>
      <c r="F57" s="5">
        <f t="shared" si="3"/>
        <v>211</v>
      </c>
      <c r="H57" s="5"/>
      <c r="I57" s="5"/>
      <c r="J57" s="16"/>
      <c r="K57" s="16"/>
      <c r="L57" s="5">
        <f t="shared" si="4"/>
        <v>0</v>
      </c>
      <c r="M57" s="19"/>
      <c r="N57" s="19"/>
      <c r="O57" s="19"/>
      <c r="Q57" s="5"/>
      <c r="R57" s="5"/>
      <c r="S57" s="16"/>
      <c r="T57" s="16"/>
      <c r="U57" s="5">
        <f t="shared" si="5"/>
        <v>0</v>
      </c>
      <c r="V57" s="19"/>
      <c r="W57" s="19"/>
      <c r="X57" s="19"/>
    </row>
    <row r="58" spans="1:24">
      <c r="A58" s="17">
        <v>40609</v>
      </c>
      <c r="B58" s="5" t="s">
        <v>32</v>
      </c>
      <c r="C58" s="5" t="s">
        <v>25</v>
      </c>
      <c r="D58" s="16">
        <v>101</v>
      </c>
      <c r="E58" s="16">
        <v>123</v>
      </c>
      <c r="F58" s="5">
        <f t="shared" si="3"/>
        <v>224</v>
      </c>
      <c r="H58" s="5"/>
      <c r="I58" s="5"/>
      <c r="J58" s="16"/>
      <c r="K58" s="16"/>
      <c r="L58" s="5">
        <f t="shared" si="4"/>
        <v>0</v>
      </c>
      <c r="M58" s="19"/>
      <c r="N58" s="19"/>
      <c r="O58" s="19"/>
      <c r="Q58" s="5"/>
      <c r="R58" s="5"/>
      <c r="S58" s="16"/>
      <c r="T58" s="16"/>
      <c r="U58" s="5">
        <f t="shared" si="5"/>
        <v>0</v>
      </c>
      <c r="V58" s="19"/>
      <c r="W58" s="19"/>
      <c r="X58" s="19"/>
    </row>
    <row r="59" spans="1:24">
      <c r="A59" s="17">
        <v>40611</v>
      </c>
      <c r="B59" s="5" t="s">
        <v>32</v>
      </c>
      <c r="C59" s="5" t="s">
        <v>46</v>
      </c>
      <c r="D59" s="16">
        <v>102</v>
      </c>
      <c r="E59" s="16">
        <v>106</v>
      </c>
      <c r="F59" s="5">
        <f t="shared" si="3"/>
        <v>208</v>
      </c>
      <c r="H59" s="5"/>
      <c r="I59" s="5"/>
      <c r="J59" s="16"/>
      <c r="K59" s="16"/>
      <c r="L59" s="5">
        <f t="shared" si="4"/>
        <v>0</v>
      </c>
      <c r="M59" s="19"/>
      <c r="N59" s="19"/>
      <c r="O59" s="19"/>
      <c r="Q59" s="5"/>
      <c r="R59" s="5"/>
      <c r="S59" s="16"/>
      <c r="T59" s="16"/>
      <c r="U59" s="5">
        <f t="shared" si="5"/>
        <v>0</v>
      </c>
      <c r="V59" s="19"/>
      <c r="W59" s="19"/>
      <c r="X59" s="19"/>
    </row>
    <row r="60" spans="1:24">
      <c r="A60" s="17">
        <v>40613</v>
      </c>
      <c r="B60" s="5" t="s">
        <v>36</v>
      </c>
      <c r="C60" s="5" t="s">
        <v>32</v>
      </c>
      <c r="D60" s="16">
        <v>108</v>
      </c>
      <c r="E60" s="16">
        <v>103</v>
      </c>
      <c r="F60" s="5">
        <f t="shared" si="3"/>
        <v>211</v>
      </c>
      <c r="H60" s="5"/>
      <c r="I60" s="5"/>
      <c r="J60" s="16"/>
      <c r="K60" s="16"/>
      <c r="L60" s="5">
        <f t="shared" si="4"/>
        <v>0</v>
      </c>
      <c r="M60" s="19"/>
      <c r="N60" s="19"/>
      <c r="O60" s="19"/>
      <c r="Q60" s="5"/>
      <c r="R60" s="5"/>
      <c r="S60" s="16"/>
      <c r="T60" s="16"/>
      <c r="U60" s="5">
        <f t="shared" si="5"/>
        <v>0</v>
      </c>
      <c r="V60" s="19"/>
      <c r="W60" s="19"/>
      <c r="X60" s="19"/>
    </row>
    <row r="61" spans="1:24">
      <c r="A61" s="17">
        <v>40614</v>
      </c>
      <c r="B61" s="5" t="s">
        <v>42</v>
      </c>
      <c r="C61" s="5" t="s">
        <v>32</v>
      </c>
      <c r="D61" s="16">
        <v>115</v>
      </c>
      <c r="E61" s="16">
        <v>103</v>
      </c>
      <c r="F61" s="5">
        <f t="shared" si="3"/>
        <v>218</v>
      </c>
      <c r="H61" s="5"/>
      <c r="I61" s="5"/>
      <c r="J61" s="16"/>
      <c r="K61" s="16"/>
      <c r="L61" s="5">
        <f t="shared" si="4"/>
        <v>0</v>
      </c>
      <c r="M61" s="19"/>
      <c r="N61" s="19"/>
      <c r="O61" s="19"/>
      <c r="Q61" s="5"/>
      <c r="R61" s="5"/>
      <c r="S61" s="16"/>
      <c r="T61" s="16"/>
      <c r="U61" s="5">
        <f t="shared" si="5"/>
        <v>0</v>
      </c>
      <c r="V61" s="19"/>
      <c r="W61" s="19"/>
      <c r="X61" s="19"/>
    </row>
    <row r="62" spans="1:24">
      <c r="A62" s="17">
        <v>40616</v>
      </c>
      <c r="B62" s="5" t="s">
        <v>32</v>
      </c>
      <c r="C62" s="5" t="s">
        <v>53</v>
      </c>
      <c r="D62" s="16">
        <v>129</v>
      </c>
      <c r="E62" s="16">
        <v>119</v>
      </c>
      <c r="F62" s="5">
        <f t="shared" si="3"/>
        <v>248</v>
      </c>
      <c r="H62" s="5"/>
      <c r="I62" s="5"/>
      <c r="J62" s="16"/>
      <c r="K62" s="16"/>
      <c r="L62" s="5">
        <f t="shared" si="4"/>
        <v>0</v>
      </c>
      <c r="M62" s="19"/>
      <c r="N62" s="19"/>
      <c r="O62" s="19"/>
      <c r="Q62" s="5"/>
      <c r="R62" s="5"/>
      <c r="S62" s="16"/>
      <c r="T62" s="16"/>
      <c r="U62" s="5">
        <f t="shared" si="5"/>
        <v>0</v>
      </c>
      <c r="V62" s="19"/>
      <c r="W62" s="19"/>
      <c r="X62" s="19"/>
    </row>
    <row r="63" spans="1:24">
      <c r="A63" s="17">
        <v>40618</v>
      </c>
      <c r="B63" s="5" t="s">
        <v>32</v>
      </c>
      <c r="C63" s="5" t="s">
        <v>38</v>
      </c>
      <c r="D63" s="16">
        <v>93</v>
      </c>
      <c r="E63" s="16">
        <v>97</v>
      </c>
      <c r="F63" s="5">
        <f t="shared" si="3"/>
        <v>190</v>
      </c>
      <c r="H63" s="5"/>
      <c r="I63" s="5"/>
      <c r="J63" s="16"/>
      <c r="K63" s="16"/>
      <c r="L63" s="5">
        <f t="shared" si="4"/>
        <v>0</v>
      </c>
      <c r="M63" s="19"/>
      <c r="N63" s="19"/>
      <c r="O63" s="19"/>
      <c r="Q63" s="5"/>
      <c r="R63" s="5"/>
      <c r="S63" s="16"/>
      <c r="T63" s="16"/>
      <c r="U63" s="5">
        <f t="shared" si="5"/>
        <v>0</v>
      </c>
      <c r="V63" s="19"/>
      <c r="W63" s="19"/>
      <c r="X63" s="19"/>
    </row>
    <row r="64" spans="1:24">
      <c r="A64" s="17">
        <v>40620</v>
      </c>
      <c r="B64" s="5" t="s">
        <v>32</v>
      </c>
      <c r="C64" s="5" t="s">
        <v>47</v>
      </c>
      <c r="D64" s="16">
        <v>80</v>
      </c>
      <c r="E64" s="16">
        <v>102</v>
      </c>
      <c r="F64" s="5">
        <f t="shared" si="3"/>
        <v>182</v>
      </c>
      <c r="H64" s="5"/>
      <c r="I64" s="5"/>
      <c r="J64" s="16"/>
      <c r="K64" s="16"/>
      <c r="L64" s="5">
        <f t="shared" si="4"/>
        <v>0</v>
      </c>
      <c r="M64" s="19"/>
      <c r="N64" s="19"/>
      <c r="O64" s="19"/>
      <c r="Q64" s="5"/>
      <c r="R64" s="5"/>
      <c r="S64" s="16"/>
      <c r="T64" s="16"/>
      <c r="U64" s="5">
        <f t="shared" si="5"/>
        <v>0</v>
      </c>
      <c r="V64" s="19"/>
      <c r="W64" s="19"/>
      <c r="X64" s="19"/>
    </row>
    <row r="65" spans="1:24">
      <c r="A65" s="17">
        <v>40622</v>
      </c>
      <c r="B65" s="5" t="s">
        <v>27</v>
      </c>
      <c r="C65" s="5" t="s">
        <v>32</v>
      </c>
      <c r="D65" s="16">
        <v>95</v>
      </c>
      <c r="E65" s="16">
        <v>127</v>
      </c>
      <c r="F65" s="5">
        <f t="shared" si="3"/>
        <v>222</v>
      </c>
      <c r="H65" s="5"/>
      <c r="I65" s="5"/>
      <c r="J65" s="16"/>
      <c r="K65" s="16"/>
      <c r="L65" s="5">
        <f t="shared" si="4"/>
        <v>0</v>
      </c>
      <c r="M65" s="19"/>
      <c r="N65" s="19"/>
      <c r="O65" s="19"/>
      <c r="Q65" s="5"/>
      <c r="R65" s="5"/>
      <c r="S65" s="16"/>
      <c r="T65" s="16"/>
      <c r="U65" s="5">
        <f t="shared" si="5"/>
        <v>0</v>
      </c>
      <c r="V65" s="19"/>
      <c r="W65" s="19"/>
      <c r="X65" s="19"/>
    </row>
    <row r="66" spans="1:24">
      <c r="A66" s="17">
        <v>40623</v>
      </c>
      <c r="B66" s="5" t="s">
        <v>39</v>
      </c>
      <c r="C66" s="5" t="s">
        <v>32</v>
      </c>
      <c r="D66" s="16">
        <v>132</v>
      </c>
      <c r="E66" s="16">
        <v>92</v>
      </c>
      <c r="F66" s="5">
        <f t="shared" si="3"/>
        <v>224</v>
      </c>
      <c r="H66" s="5"/>
      <c r="I66" s="5"/>
      <c r="J66" s="16"/>
      <c r="K66" s="16"/>
      <c r="L66" s="5">
        <f t="shared" si="4"/>
        <v>0</v>
      </c>
      <c r="M66" s="19"/>
      <c r="N66" s="19"/>
      <c r="O66" s="19"/>
      <c r="Q66" s="5"/>
      <c r="R66" s="5"/>
      <c r="S66" s="16"/>
      <c r="T66" s="16"/>
      <c r="U66" s="5"/>
      <c r="V66" s="19"/>
      <c r="W66" s="19"/>
      <c r="X66" s="19"/>
    </row>
    <row r="67" spans="1:24">
      <c r="A67" s="17">
        <v>40625</v>
      </c>
      <c r="B67" s="5" t="s">
        <v>52</v>
      </c>
      <c r="C67" s="5" t="s">
        <v>32</v>
      </c>
      <c r="D67" s="16">
        <v>90</v>
      </c>
      <c r="E67" s="16">
        <v>97</v>
      </c>
      <c r="F67" s="5">
        <f t="shared" si="3"/>
        <v>187</v>
      </c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24">
      <c r="A68" s="17">
        <v>40627</v>
      </c>
      <c r="B68" s="5" t="s">
        <v>34</v>
      </c>
      <c r="C68" s="5" t="s">
        <v>32</v>
      </c>
      <c r="D68" s="16">
        <v>93</v>
      </c>
      <c r="E68" s="16">
        <v>110</v>
      </c>
      <c r="F68" s="5">
        <f t="shared" si="3"/>
        <v>203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24">
      <c r="A69" s="17">
        <v>40629</v>
      </c>
      <c r="B69" s="5" t="s">
        <v>47</v>
      </c>
      <c r="C69" s="5" t="s">
        <v>32</v>
      </c>
      <c r="D69" s="16">
        <v>111</v>
      </c>
      <c r="E69" s="16">
        <v>114</v>
      </c>
      <c r="F69" s="5">
        <f t="shared" si="3"/>
        <v>225</v>
      </c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24">
      <c r="A70" s="17">
        <v>40631</v>
      </c>
      <c r="B70" s="5" t="s">
        <v>32</v>
      </c>
      <c r="C70" s="5" t="s">
        <v>30</v>
      </c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24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9"/>
      <c r="N71" s="19"/>
      <c r="O71" s="19"/>
      <c r="Q71" s="5"/>
      <c r="R71" s="5"/>
      <c r="S71" s="16"/>
      <c r="T71" s="16"/>
      <c r="U71" s="5"/>
      <c r="V71" s="19"/>
      <c r="W71" s="19"/>
      <c r="X71" s="19"/>
    </row>
    <row r="72" spans="1:24">
      <c r="A72" s="17"/>
      <c r="B72" s="5"/>
      <c r="C72" s="5"/>
      <c r="D72" s="16"/>
      <c r="E72" s="16"/>
      <c r="F72" s="5"/>
      <c r="H72" s="5"/>
      <c r="I72" s="5"/>
      <c r="J72" s="16"/>
      <c r="K72" s="16"/>
      <c r="L72" s="5"/>
      <c r="M72" s="19"/>
      <c r="N72" s="19"/>
      <c r="O72" s="19"/>
      <c r="Q72" s="5"/>
      <c r="R72" s="5"/>
      <c r="S72" s="16"/>
      <c r="T72" s="16"/>
      <c r="U72" s="5"/>
      <c r="V72" s="19"/>
      <c r="W72" s="19"/>
      <c r="X72" s="19"/>
    </row>
    <row r="73" spans="1:24">
      <c r="A73" s="17"/>
      <c r="B73" s="5"/>
      <c r="C73" s="5"/>
      <c r="D73" s="16"/>
      <c r="E73" s="16"/>
      <c r="F73" s="5"/>
      <c r="H73" s="5"/>
      <c r="I73" s="5"/>
      <c r="J73" s="16"/>
      <c r="K73" s="16"/>
      <c r="L73" s="5"/>
      <c r="M73" s="19"/>
      <c r="N73" s="19"/>
      <c r="O73" s="19"/>
      <c r="Q73" s="5"/>
      <c r="R73" s="5"/>
      <c r="S73" s="16"/>
      <c r="T73" s="16"/>
      <c r="U73" s="5"/>
      <c r="V73" s="19"/>
      <c r="W73" s="19"/>
      <c r="X73" s="19"/>
    </row>
    <row r="74" spans="1:24">
      <c r="A74" s="17"/>
      <c r="B74" s="5"/>
      <c r="C74" s="5"/>
      <c r="D74" s="16"/>
      <c r="E74" s="16"/>
      <c r="F74" s="5"/>
      <c r="H74" s="5"/>
      <c r="I74" s="5"/>
      <c r="J74" s="16"/>
      <c r="K74" s="16"/>
      <c r="L74" s="5"/>
      <c r="M74" s="18"/>
      <c r="N74" s="18"/>
      <c r="O74" s="18"/>
      <c r="Q74" s="5"/>
      <c r="R74" s="5"/>
      <c r="S74" s="16"/>
      <c r="T74" s="16"/>
      <c r="U74" s="5"/>
      <c r="V74" s="18"/>
      <c r="W74" s="18"/>
      <c r="X74" s="18"/>
    </row>
    <row r="75" spans="1:24">
      <c r="A75" t="s">
        <v>50</v>
      </c>
      <c r="F75" s="20">
        <f>AVERAGE(F27:F74)</f>
        <v>208.37209302325581</v>
      </c>
      <c r="J75" s="21">
        <f>AVERAGE(J27:J74)</f>
        <v>99.82352941176471</v>
      </c>
      <c r="K75" s="21">
        <f>AVERAGE(K27:K74)</f>
        <v>103.11764705882354</v>
      </c>
      <c r="S75" s="21">
        <f>AVERAGE(S27:S74)</f>
        <v>108.61538461538461</v>
      </c>
      <c r="T75" s="21">
        <f>AVERAGE(T27:T74)</f>
        <v>103.30769230769231</v>
      </c>
    </row>
    <row r="78" spans="1:24">
      <c r="R78" s="22"/>
    </row>
    <row r="79" spans="1:24">
      <c r="H79" t="s">
        <v>64</v>
      </c>
      <c r="K79">
        <v>99.82</v>
      </c>
    </row>
    <row r="80" spans="1:24">
      <c r="H80" t="s">
        <v>65</v>
      </c>
      <c r="K80" s="21">
        <v>103.12</v>
      </c>
    </row>
    <row r="81" spans="8:32">
      <c r="H81" t="s">
        <v>61</v>
      </c>
      <c r="K81" s="21">
        <v>104.25</v>
      </c>
    </row>
    <row r="82" spans="8:32">
      <c r="H82" t="s">
        <v>62</v>
      </c>
      <c r="K82" s="21">
        <v>107.5</v>
      </c>
      <c r="AA82">
        <v>103.5</v>
      </c>
      <c r="AB82">
        <f>K79</f>
        <v>99.82</v>
      </c>
      <c r="AC82">
        <f>K81</f>
        <v>104.25</v>
      </c>
      <c r="AD82">
        <f>PHO!K79</f>
        <v>102.5</v>
      </c>
      <c r="AE82">
        <f>PHO!K81</f>
        <v>99.29</v>
      </c>
      <c r="AF82" s="23">
        <f>AVERAGE(AB82:AE82)</f>
        <v>101.465</v>
      </c>
    </row>
  </sheetData>
  <autoFilter ref="H26:O66">
    <filterColumn colId="2" showButton="0"/>
  </autoFilter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8:AG81"/>
  <sheetViews>
    <sheetView topLeftCell="A39" zoomScale="80" zoomScaleNormal="80" workbookViewId="0">
      <selection activeCell="AE62" sqref="AE62"/>
    </sheetView>
  </sheetViews>
  <sheetFormatPr defaultRowHeight="15"/>
  <cols>
    <col min="1" max="1" width="11.28515625" customWidth="1"/>
    <col min="2" max="2" width="6.28515625" bestFit="1" customWidth="1"/>
    <col min="3" max="3" width="5.85546875" bestFit="1" customWidth="1"/>
    <col min="4" max="5" width="4.42578125" bestFit="1" customWidth="1"/>
    <col min="6" max="6" width="5.85546875" bestFit="1" customWidth="1"/>
    <col min="7" max="7" width="2.5703125" customWidth="1"/>
    <col min="8" max="8" width="6.28515625" bestFit="1" customWidth="1"/>
    <col min="9" max="9" width="5.85546875" bestFit="1" customWidth="1"/>
    <col min="10" max="10" width="6" bestFit="1" customWidth="1"/>
    <col min="11" max="11" width="5.85546875" customWidth="1"/>
    <col min="12" max="12" width="5.85546875" bestFit="1" customWidth="1"/>
    <col min="13" max="14" width="6" bestFit="1" customWidth="1"/>
    <col min="15" max="15" width="3.7109375" bestFit="1" customWidth="1"/>
    <col min="16" max="16" width="2.5703125" customWidth="1"/>
    <col min="17" max="17" width="6.28515625" bestFit="1" customWidth="1"/>
    <col min="18" max="18" width="5.85546875" bestFit="1" customWidth="1"/>
    <col min="19" max="20" width="6" customWidth="1"/>
    <col min="21" max="21" width="5.85546875" bestFit="1" customWidth="1"/>
    <col min="22" max="23" width="6" bestFit="1" customWidth="1"/>
    <col min="24" max="24" width="3.7109375" bestFit="1" customWidth="1"/>
    <col min="26" max="26" width="5.42578125" customWidth="1"/>
    <col min="27" max="27" width="14.42578125" customWidth="1"/>
  </cols>
  <sheetData>
    <row r="18" spans="1:33" ht="15.75" thickBot="1"/>
    <row r="19" spans="1:33">
      <c r="AA19" s="1" t="s">
        <v>0</v>
      </c>
      <c r="AB19" s="2" t="s">
        <v>1</v>
      </c>
      <c r="AC19" s="3" t="s">
        <v>2</v>
      </c>
      <c r="AD19" s="4" t="s">
        <v>3</v>
      </c>
      <c r="AE19" s="5" t="s">
        <v>4</v>
      </c>
      <c r="AF19" s="5" t="s">
        <v>5</v>
      </c>
      <c r="AG19" s="5" t="s">
        <v>6</v>
      </c>
    </row>
    <row r="20" spans="1:33" ht="15.75" thickBot="1">
      <c r="AA20" s="1"/>
      <c r="AB20" s="6">
        <f>AVERAGE(T27:T74,J27:J74)</f>
        <v>103.65853658536585</v>
      </c>
      <c r="AC20" s="7">
        <f>AVERAGE(K27:K74,S27:S74)</f>
        <v>102.6829268292683</v>
      </c>
      <c r="AD20" s="8">
        <f>AVERAGE(J27:J74)</f>
        <v>103</v>
      </c>
      <c r="AE20" s="9">
        <f>AVERAGE(K27:K74)</f>
        <v>102.86363636363636</v>
      </c>
      <c r="AF20" s="9">
        <f>AVERAGE(T27:T74)</f>
        <v>104.42105263157895</v>
      </c>
      <c r="AG20" s="9">
        <f>AVERAGE(S27:S74)</f>
        <v>102.47368421052632</v>
      </c>
    </row>
    <row r="21" spans="1:33" ht="15.75" thickBot="1"/>
    <row r="22" spans="1:33">
      <c r="AB22" s="2" t="s">
        <v>7</v>
      </c>
      <c r="AC22" s="3" t="s">
        <v>8</v>
      </c>
      <c r="AD22" s="2" t="s">
        <v>9</v>
      </c>
      <c r="AE22" s="3" t="s">
        <v>10</v>
      </c>
      <c r="AF22" s="2" t="s">
        <v>11</v>
      </c>
      <c r="AG22" s="3" t="s">
        <v>12</v>
      </c>
    </row>
    <row r="23" spans="1:33" ht="15.75" thickBot="1">
      <c r="AA23" t="s">
        <v>67</v>
      </c>
      <c r="AB23" s="12">
        <f>VLOOKUP($AA$23,'[1]NBA table overall'!$B$2:$N$31,2,FALSE)</f>
        <v>36</v>
      </c>
      <c r="AC23" s="13">
        <f>VLOOKUP($AA$23,'[1]NBA table overall'!$B$2:$N$31,3,FALSE)</f>
        <v>36</v>
      </c>
      <c r="AD23" s="12">
        <f>VLOOKUP($AA$23,'[1]NBA table overall'!$B$2:$N$31,10,FALSE)</f>
        <v>20</v>
      </c>
      <c r="AE23" s="13">
        <f>VLOOKUP($AA$23,'[1]NBA table overall'!$B$2:$N$31,11,FALSE)</f>
        <v>17</v>
      </c>
      <c r="AF23" s="12">
        <f>VLOOKUP($AA$23,'[1]NBA table overall'!$B$2:$N$31,12,FALSE)</f>
        <v>16</v>
      </c>
      <c r="AG23" s="13">
        <f>VLOOKUP($AA$23,'[1]NBA table overall'!$B$2:$N$31,13,FALSE)</f>
        <v>19</v>
      </c>
    </row>
    <row r="25" spans="1:33">
      <c r="A25" s="15" t="s">
        <v>14</v>
      </c>
      <c r="H25" s="15" t="s">
        <v>15</v>
      </c>
      <c r="Q25" s="15" t="s">
        <v>16</v>
      </c>
    </row>
    <row r="26" spans="1:33">
      <c r="A26" s="16" t="s">
        <v>17</v>
      </c>
      <c r="B26" s="16" t="s">
        <v>18</v>
      </c>
      <c r="C26" s="16" t="s">
        <v>19</v>
      </c>
      <c r="D26" s="24" t="s">
        <v>20</v>
      </c>
      <c r="E26" s="24"/>
      <c r="F26" s="16" t="s">
        <v>21</v>
      </c>
      <c r="H26" s="16" t="s">
        <v>18</v>
      </c>
      <c r="I26" s="16" t="s">
        <v>19</v>
      </c>
      <c r="J26" s="24" t="s">
        <v>20</v>
      </c>
      <c r="K26" s="24"/>
      <c r="L26" s="16" t="s">
        <v>21</v>
      </c>
      <c r="M26" s="16" t="s">
        <v>22</v>
      </c>
      <c r="N26" s="16" t="s">
        <v>22</v>
      </c>
      <c r="O26" s="16" t="s">
        <v>23</v>
      </c>
      <c r="Q26" s="16" t="s">
        <v>18</v>
      </c>
      <c r="R26" s="16" t="s">
        <v>19</v>
      </c>
      <c r="S26" s="24" t="s">
        <v>20</v>
      </c>
      <c r="T26" s="24"/>
      <c r="U26" s="16" t="s">
        <v>21</v>
      </c>
      <c r="V26" s="16" t="s">
        <v>22</v>
      </c>
      <c r="W26" s="16" t="s">
        <v>22</v>
      </c>
      <c r="X26" s="16" t="s">
        <v>23</v>
      </c>
    </row>
    <row r="27" spans="1:33">
      <c r="A27" s="17">
        <v>40545</v>
      </c>
      <c r="B27" s="5" t="s">
        <v>32</v>
      </c>
      <c r="C27" s="5" t="s">
        <v>30</v>
      </c>
      <c r="D27" s="16">
        <v>94</v>
      </c>
      <c r="E27" s="16">
        <v>89</v>
      </c>
      <c r="F27" s="5">
        <f t="shared" ref="F27:F34" si="0">D27+E27</f>
        <v>183</v>
      </c>
      <c r="H27" s="5" t="s">
        <v>30</v>
      </c>
      <c r="I27" s="5" t="s">
        <v>43</v>
      </c>
      <c r="J27" s="16">
        <v>95</v>
      </c>
      <c r="K27" s="16">
        <v>99</v>
      </c>
      <c r="L27" s="5">
        <f t="shared" ref="L27:L34" si="1">J27+K27</f>
        <v>194</v>
      </c>
      <c r="M27" s="19">
        <f>AVERAGE($J27:J$27)</f>
        <v>95</v>
      </c>
      <c r="N27" s="19">
        <f>AVERAGE($K27:K$27)</f>
        <v>99</v>
      </c>
      <c r="O27" s="18"/>
      <c r="Q27" s="5" t="s">
        <v>32</v>
      </c>
      <c r="R27" s="5" t="s">
        <v>30</v>
      </c>
      <c r="S27" s="16">
        <v>94</v>
      </c>
      <c r="T27" s="16">
        <v>89</v>
      </c>
      <c r="U27" s="5">
        <f t="shared" ref="U27:U34" si="2">S27+T27</f>
        <v>183</v>
      </c>
      <c r="V27" s="19">
        <f>AVERAGE($S27:S$27)</f>
        <v>94</v>
      </c>
      <c r="W27" s="19">
        <f>AVERAGE($T27:T$27)</f>
        <v>89</v>
      </c>
      <c r="X27" s="18"/>
    </row>
    <row r="28" spans="1:33">
      <c r="A28" s="17">
        <v>40548</v>
      </c>
      <c r="B28" s="5" t="s">
        <v>30</v>
      </c>
      <c r="C28" s="5" t="s">
        <v>43</v>
      </c>
      <c r="D28" s="16">
        <v>95</v>
      </c>
      <c r="E28" s="16">
        <v>99</v>
      </c>
      <c r="F28" s="5">
        <f t="shared" si="0"/>
        <v>194</v>
      </c>
      <c r="H28" s="5" t="s">
        <v>30</v>
      </c>
      <c r="I28" s="5" t="s">
        <v>68</v>
      </c>
      <c r="J28" s="16">
        <v>96</v>
      </c>
      <c r="K28" s="16">
        <v>121</v>
      </c>
      <c r="L28" s="5">
        <f t="shared" si="1"/>
        <v>217</v>
      </c>
      <c r="M28" s="19">
        <f>AVERAGE($J$27:J28)</f>
        <v>95.5</v>
      </c>
      <c r="N28" s="19">
        <f>AVERAGE($K$27:K28)</f>
        <v>110</v>
      </c>
      <c r="O28" s="18"/>
      <c r="Q28" s="5" t="s">
        <v>37</v>
      </c>
      <c r="R28" s="5" t="s">
        <v>30</v>
      </c>
      <c r="S28" s="16">
        <v>132</v>
      </c>
      <c r="T28" s="16">
        <v>98</v>
      </c>
      <c r="U28" s="5">
        <f t="shared" si="2"/>
        <v>230</v>
      </c>
      <c r="V28" s="19">
        <f>AVERAGE($S$27:S28)</f>
        <v>113</v>
      </c>
      <c r="W28" s="19">
        <f>AVERAGE($T$27:T28)</f>
        <v>93.5</v>
      </c>
      <c r="X28" s="18"/>
    </row>
    <row r="29" spans="1:33">
      <c r="A29" s="17">
        <v>40550</v>
      </c>
      <c r="B29" s="5" t="s">
        <v>30</v>
      </c>
      <c r="C29" s="5" t="s">
        <v>68</v>
      </c>
      <c r="D29" s="16">
        <v>96</v>
      </c>
      <c r="E29" s="16">
        <v>121</v>
      </c>
      <c r="F29" s="5">
        <f t="shared" si="0"/>
        <v>217</v>
      </c>
      <c r="H29" s="5" t="s">
        <v>30</v>
      </c>
      <c r="I29" s="5" t="s">
        <v>38</v>
      </c>
      <c r="J29" s="16">
        <v>108</v>
      </c>
      <c r="K29" s="16">
        <v>100</v>
      </c>
      <c r="L29" s="5">
        <f t="shared" si="1"/>
        <v>208</v>
      </c>
      <c r="M29" s="19">
        <f>AVERAGE($J$27:J29)</f>
        <v>99.666666666666671</v>
      </c>
      <c r="N29" s="19">
        <f>AVERAGE($K$27:K29)</f>
        <v>106.66666666666667</v>
      </c>
      <c r="O29" s="18"/>
      <c r="Q29" s="5" t="s">
        <v>29</v>
      </c>
      <c r="R29" s="5" t="s">
        <v>30</v>
      </c>
      <c r="S29" s="16">
        <v>121</v>
      </c>
      <c r="T29" s="16">
        <v>129</v>
      </c>
      <c r="U29" s="5">
        <f t="shared" si="2"/>
        <v>250</v>
      </c>
      <c r="V29" s="19">
        <f>AVERAGE($S$27:S29)</f>
        <v>115.66666666666667</v>
      </c>
      <c r="W29" s="19">
        <f>AVERAGE($T$27:T29)</f>
        <v>105.33333333333333</v>
      </c>
      <c r="X29" s="18"/>
    </row>
    <row r="30" spans="1:33">
      <c r="A30" s="17">
        <v>40552</v>
      </c>
      <c r="B30" s="5" t="s">
        <v>30</v>
      </c>
      <c r="C30" s="5" t="s">
        <v>38</v>
      </c>
      <c r="D30" s="16">
        <v>108</v>
      </c>
      <c r="E30" s="16">
        <v>100</v>
      </c>
      <c r="F30" s="5">
        <f t="shared" si="0"/>
        <v>208</v>
      </c>
      <c r="H30" s="5" t="s">
        <v>30</v>
      </c>
      <c r="I30" s="5" t="s">
        <v>31</v>
      </c>
      <c r="J30" s="16">
        <v>118</v>
      </c>
      <c r="K30" s="16">
        <v>109</v>
      </c>
      <c r="L30" s="5">
        <f t="shared" si="1"/>
        <v>227</v>
      </c>
      <c r="M30" s="19">
        <f>AVERAGE($J$27:J30)</f>
        <v>104.25</v>
      </c>
      <c r="N30" s="19">
        <f>AVERAGE($K$27:K30)</f>
        <v>107.25</v>
      </c>
      <c r="O30" s="18" t="s">
        <v>23</v>
      </c>
      <c r="Q30" s="5" t="s">
        <v>38</v>
      </c>
      <c r="R30" s="5" t="s">
        <v>30</v>
      </c>
      <c r="S30" s="16">
        <v>98</v>
      </c>
      <c r="T30" s="16">
        <v>106</v>
      </c>
      <c r="U30" s="5">
        <f t="shared" si="2"/>
        <v>204</v>
      </c>
      <c r="V30" s="19">
        <f>AVERAGE($S$27:S30)</f>
        <v>111.25</v>
      </c>
      <c r="W30" s="19">
        <f>AVERAGE($T$27:T30)</f>
        <v>105.5</v>
      </c>
      <c r="X30" s="18"/>
    </row>
    <row r="31" spans="1:33">
      <c r="A31" s="17">
        <v>40554</v>
      </c>
      <c r="B31" s="5" t="s">
        <v>37</v>
      </c>
      <c r="C31" s="5" t="s">
        <v>30</v>
      </c>
      <c r="D31" s="16">
        <v>132</v>
      </c>
      <c r="E31" s="16">
        <v>98</v>
      </c>
      <c r="F31" s="5">
        <f t="shared" si="0"/>
        <v>230</v>
      </c>
      <c r="H31" s="5" t="s">
        <v>30</v>
      </c>
      <c r="I31" s="5" t="s">
        <v>24</v>
      </c>
      <c r="J31" s="16">
        <v>115</v>
      </c>
      <c r="K31" s="16">
        <v>111</v>
      </c>
      <c r="L31" s="5">
        <f t="shared" si="1"/>
        <v>226</v>
      </c>
      <c r="M31" s="19">
        <f>AVERAGE($J$27:J31)</f>
        <v>106.4</v>
      </c>
      <c r="N31" s="19">
        <f>AVERAGE($K$27:K31)</f>
        <v>108</v>
      </c>
      <c r="O31" s="18"/>
      <c r="Q31" s="5" t="s">
        <v>48</v>
      </c>
      <c r="R31" s="5" t="s">
        <v>30</v>
      </c>
      <c r="S31" s="16">
        <v>91</v>
      </c>
      <c r="T31" s="16">
        <v>109</v>
      </c>
      <c r="U31" s="5">
        <f t="shared" si="2"/>
        <v>200</v>
      </c>
      <c r="V31" s="19">
        <f>AVERAGE($S$27:S31)</f>
        <v>107.2</v>
      </c>
      <c r="W31" s="19">
        <f>AVERAGE($T$27:T31)</f>
        <v>106.2</v>
      </c>
      <c r="X31" s="18"/>
    </row>
    <row r="32" spans="1:33">
      <c r="A32" s="17">
        <v>40555</v>
      </c>
      <c r="B32" s="5" t="s">
        <v>30</v>
      </c>
      <c r="C32" s="5" t="s">
        <v>31</v>
      </c>
      <c r="D32" s="16">
        <v>118</v>
      </c>
      <c r="E32" s="16">
        <v>109</v>
      </c>
      <c r="F32" s="5">
        <f t="shared" si="0"/>
        <v>227</v>
      </c>
      <c r="H32" s="5" t="s">
        <v>30</v>
      </c>
      <c r="I32" s="5" t="s">
        <v>45</v>
      </c>
      <c r="J32" s="16">
        <v>107</v>
      </c>
      <c r="K32" s="16">
        <v>114</v>
      </c>
      <c r="L32" s="5">
        <f t="shared" si="1"/>
        <v>221</v>
      </c>
      <c r="M32" s="19">
        <f>AVERAGE($J$27:J32)</f>
        <v>106.5</v>
      </c>
      <c r="N32" s="19">
        <f>AVERAGE($K$27:K32)</f>
        <v>109</v>
      </c>
      <c r="O32" s="18"/>
      <c r="Q32" s="5" t="s">
        <v>41</v>
      </c>
      <c r="R32" s="5" t="s">
        <v>30</v>
      </c>
      <c r="S32" s="16">
        <v>75</v>
      </c>
      <c r="T32" s="16">
        <v>74</v>
      </c>
      <c r="U32" s="5">
        <f t="shared" si="2"/>
        <v>149</v>
      </c>
      <c r="V32" s="19">
        <f>AVERAGE($S$27:S32)</f>
        <v>101.83333333333333</v>
      </c>
      <c r="W32" s="19">
        <f>AVERAGE($T$27:T32)</f>
        <v>100.83333333333333</v>
      </c>
      <c r="X32" s="18"/>
    </row>
    <row r="33" spans="1:24">
      <c r="A33" s="17">
        <v>40557</v>
      </c>
      <c r="B33" s="5" t="s">
        <v>30</v>
      </c>
      <c r="C33" s="5" t="s">
        <v>24</v>
      </c>
      <c r="D33" s="16">
        <v>115</v>
      </c>
      <c r="E33" s="16">
        <v>111</v>
      </c>
      <c r="F33" s="5">
        <f t="shared" si="0"/>
        <v>226</v>
      </c>
      <c r="H33" s="5" t="s">
        <v>30</v>
      </c>
      <c r="I33" s="5" t="s">
        <v>35</v>
      </c>
      <c r="J33" s="16">
        <v>88</v>
      </c>
      <c r="K33" s="16">
        <v>71</v>
      </c>
      <c r="L33" s="5">
        <f t="shared" si="1"/>
        <v>159</v>
      </c>
      <c r="M33" s="19">
        <f>AVERAGE($J$27:J33)</f>
        <v>103.85714285714286</v>
      </c>
      <c r="N33" s="19">
        <f>AVERAGE($K$27:K33)</f>
        <v>103.57142857142857</v>
      </c>
      <c r="O33" s="18"/>
      <c r="Q33" s="5" t="s">
        <v>47</v>
      </c>
      <c r="R33" s="5" t="s">
        <v>30</v>
      </c>
      <c r="S33" s="16">
        <v>105</v>
      </c>
      <c r="T33" s="16">
        <v>95</v>
      </c>
      <c r="U33" s="5">
        <f t="shared" si="2"/>
        <v>200</v>
      </c>
      <c r="V33" s="19">
        <f>AVERAGE($S$27:S33)</f>
        <v>102.28571428571429</v>
      </c>
      <c r="W33" s="19">
        <f>AVERAGE($T$27:T33)</f>
        <v>100</v>
      </c>
      <c r="X33" s="18"/>
    </row>
    <row r="34" spans="1:24">
      <c r="A34" s="17">
        <v>40560</v>
      </c>
      <c r="B34" s="5" t="s">
        <v>29</v>
      </c>
      <c r="C34" s="5" t="s">
        <v>30</v>
      </c>
      <c r="D34" s="16">
        <v>121</v>
      </c>
      <c r="E34" s="16">
        <v>129</v>
      </c>
      <c r="F34" s="5">
        <f t="shared" si="0"/>
        <v>250</v>
      </c>
      <c r="H34" s="5" t="s">
        <v>30</v>
      </c>
      <c r="I34" s="5" t="s">
        <v>42</v>
      </c>
      <c r="J34" s="16">
        <v>104</v>
      </c>
      <c r="K34" s="16">
        <v>102</v>
      </c>
      <c r="L34" s="5">
        <f t="shared" si="1"/>
        <v>206</v>
      </c>
      <c r="M34" s="19">
        <f>AVERAGE($J$27:J34)</f>
        <v>103.875</v>
      </c>
      <c r="N34" s="19">
        <f>AVERAGE($K$27:K34)</f>
        <v>103.375</v>
      </c>
      <c r="O34" s="18"/>
      <c r="Q34" s="5" t="s">
        <v>53</v>
      </c>
      <c r="R34" s="5" t="s">
        <v>30</v>
      </c>
      <c r="S34" s="16">
        <v>92</v>
      </c>
      <c r="T34" s="16">
        <v>104</v>
      </c>
      <c r="U34" s="5">
        <f t="shared" si="2"/>
        <v>196</v>
      </c>
      <c r="V34" s="19">
        <f>AVERAGE($S$27:S34)</f>
        <v>101</v>
      </c>
      <c r="W34" s="19">
        <f>AVERAGE($T$27:T34)</f>
        <v>100.5</v>
      </c>
      <c r="X34" s="18"/>
    </row>
    <row r="35" spans="1:24">
      <c r="A35" s="17">
        <v>40562</v>
      </c>
      <c r="B35" s="5" t="s">
        <v>38</v>
      </c>
      <c r="C35" s="5" t="s">
        <v>30</v>
      </c>
      <c r="D35" s="16">
        <v>98</v>
      </c>
      <c r="E35" s="16">
        <v>106</v>
      </c>
      <c r="F35" s="5">
        <f>D35+E35</f>
        <v>204</v>
      </c>
      <c r="H35" s="5" t="s">
        <v>30</v>
      </c>
      <c r="I35" s="5" t="s">
        <v>52</v>
      </c>
      <c r="J35" s="16">
        <v>92</v>
      </c>
      <c r="K35" s="16">
        <v>77</v>
      </c>
      <c r="L35" s="5">
        <f>J35+K35</f>
        <v>169</v>
      </c>
      <c r="M35" s="19">
        <f>AVERAGE($J$27:J35)</f>
        <v>102.55555555555556</v>
      </c>
      <c r="N35" s="19">
        <f>AVERAGE($K$27:K35)</f>
        <v>100.44444444444444</v>
      </c>
      <c r="O35" s="18"/>
      <c r="Q35" s="5" t="s">
        <v>54</v>
      </c>
      <c r="R35" s="5" t="s">
        <v>30</v>
      </c>
      <c r="S35" s="16">
        <v>83</v>
      </c>
      <c r="T35" s="16">
        <v>95</v>
      </c>
      <c r="U35" s="5">
        <f>S35+T35</f>
        <v>178</v>
      </c>
      <c r="V35" s="19">
        <f>AVERAGE($S$27:S35)</f>
        <v>99</v>
      </c>
      <c r="W35" s="19">
        <f>AVERAGE($T$27:T35)</f>
        <v>99.888888888888886</v>
      </c>
      <c r="X35" s="18"/>
    </row>
    <row r="36" spans="1:24">
      <c r="A36" s="17">
        <v>40564</v>
      </c>
      <c r="B36" s="5" t="s">
        <v>48</v>
      </c>
      <c r="C36" s="5" t="s">
        <v>30</v>
      </c>
      <c r="D36" s="16">
        <v>91</v>
      </c>
      <c r="E36" s="16">
        <v>109</v>
      </c>
      <c r="F36" s="5">
        <f t="shared" ref="F36:F68" si="3">D36+E36</f>
        <v>200</v>
      </c>
      <c r="H36" s="5" t="s">
        <v>30</v>
      </c>
      <c r="I36" s="5" t="s">
        <v>49</v>
      </c>
      <c r="J36" s="16">
        <v>107</v>
      </c>
      <c r="K36" s="16">
        <v>111</v>
      </c>
      <c r="L36" s="5">
        <f t="shared" ref="L36:L66" si="4">J36+K36</f>
        <v>218</v>
      </c>
      <c r="M36" s="19">
        <f>AVERAGE($J$27:J36)</f>
        <v>103</v>
      </c>
      <c r="N36" s="19">
        <f>AVERAGE($K$27:K36)</f>
        <v>101.5</v>
      </c>
      <c r="O36" s="18"/>
      <c r="Q36" s="5" t="s">
        <v>40</v>
      </c>
      <c r="R36" s="5" t="s">
        <v>30</v>
      </c>
      <c r="S36" s="16">
        <v>92</v>
      </c>
      <c r="T36" s="16">
        <v>110</v>
      </c>
      <c r="U36" s="5">
        <f t="shared" ref="U36:U65" si="5">S36+T36</f>
        <v>202</v>
      </c>
      <c r="V36" s="19">
        <f>AVERAGE($S$27:S36)</f>
        <v>98.3</v>
      </c>
      <c r="W36" s="19">
        <f>AVERAGE($T$27:T36)</f>
        <v>100.9</v>
      </c>
      <c r="X36" s="18"/>
    </row>
    <row r="37" spans="1:24">
      <c r="A37" s="17">
        <v>40565</v>
      </c>
      <c r="B37" s="5" t="s">
        <v>41</v>
      </c>
      <c r="C37" s="5" t="s">
        <v>30</v>
      </c>
      <c r="D37" s="16">
        <v>75</v>
      </c>
      <c r="E37" s="16">
        <v>74</v>
      </c>
      <c r="F37" s="5">
        <f t="shared" si="3"/>
        <v>149</v>
      </c>
      <c r="H37" s="5" t="s">
        <v>30</v>
      </c>
      <c r="I37" s="5" t="s">
        <v>53</v>
      </c>
      <c r="J37" s="16">
        <v>112</v>
      </c>
      <c r="K37" s="16">
        <v>88</v>
      </c>
      <c r="L37" s="5">
        <f t="shared" si="4"/>
        <v>200</v>
      </c>
      <c r="M37" s="19">
        <f>AVERAGE($J$27:J37)</f>
        <v>103.81818181818181</v>
      </c>
      <c r="N37" s="19">
        <f>AVERAGE($K$27:K37)</f>
        <v>100.27272727272727</v>
      </c>
      <c r="O37" s="18"/>
      <c r="Q37" s="5" t="s">
        <v>34</v>
      </c>
      <c r="R37" s="5" t="s">
        <v>30</v>
      </c>
      <c r="S37" s="16">
        <v>108</v>
      </c>
      <c r="T37" s="16">
        <v>110</v>
      </c>
      <c r="U37" s="5">
        <f t="shared" si="5"/>
        <v>218</v>
      </c>
      <c r="V37" s="19">
        <f>AVERAGE($S$27:S37)</f>
        <v>99.181818181818187</v>
      </c>
      <c r="W37" s="19">
        <f>AVERAGE($T$27:T37)</f>
        <v>101.72727272727273</v>
      </c>
      <c r="X37" s="18" t="s">
        <v>23</v>
      </c>
    </row>
    <row r="38" spans="1:24">
      <c r="A38" s="17">
        <v>40567</v>
      </c>
      <c r="B38" s="5" t="s">
        <v>47</v>
      </c>
      <c r="C38" s="5" t="s">
        <v>30</v>
      </c>
      <c r="D38" s="16">
        <v>105</v>
      </c>
      <c r="E38" s="16">
        <v>95</v>
      </c>
      <c r="F38" s="5">
        <f t="shared" si="3"/>
        <v>200</v>
      </c>
      <c r="H38" s="5" t="s">
        <v>30</v>
      </c>
      <c r="I38" s="5" t="s">
        <v>32</v>
      </c>
      <c r="J38" s="16">
        <v>108</v>
      </c>
      <c r="K38" s="16">
        <v>113</v>
      </c>
      <c r="L38" s="5">
        <f t="shared" si="4"/>
        <v>221</v>
      </c>
      <c r="M38" s="19">
        <f>AVERAGE($J$27:J38)</f>
        <v>104.16666666666667</v>
      </c>
      <c r="N38" s="19">
        <f>AVERAGE($K$27:K38)</f>
        <v>101.33333333333333</v>
      </c>
      <c r="O38" s="18"/>
      <c r="Q38" s="5" t="s">
        <v>31</v>
      </c>
      <c r="R38" s="5" t="s">
        <v>30</v>
      </c>
      <c r="S38" s="16">
        <v>103</v>
      </c>
      <c r="T38" s="16">
        <v>104</v>
      </c>
      <c r="U38" s="5">
        <f t="shared" si="5"/>
        <v>207</v>
      </c>
      <c r="V38" s="19">
        <f>AVERAGE($S$27:S38)</f>
        <v>99.5</v>
      </c>
      <c r="W38" s="19">
        <f>AVERAGE($T$27:T38)</f>
        <v>101.91666666666667</v>
      </c>
      <c r="X38" s="18" t="s">
        <v>23</v>
      </c>
    </row>
    <row r="39" spans="1:24">
      <c r="A39" s="17">
        <v>40569</v>
      </c>
      <c r="B39" s="5" t="s">
        <v>30</v>
      </c>
      <c r="C39" s="5" t="s">
        <v>45</v>
      </c>
      <c r="D39" s="16">
        <v>107</v>
      </c>
      <c r="E39" s="16">
        <v>114</v>
      </c>
      <c r="F39" s="5">
        <f t="shared" si="3"/>
        <v>221</v>
      </c>
      <c r="H39" s="5" t="s">
        <v>30</v>
      </c>
      <c r="I39" s="5" t="s">
        <v>54</v>
      </c>
      <c r="J39" s="16">
        <v>102</v>
      </c>
      <c r="K39" s="16">
        <v>101</v>
      </c>
      <c r="L39" s="5">
        <f t="shared" si="4"/>
        <v>203</v>
      </c>
      <c r="M39" s="19">
        <f>AVERAGE($J$27:J39)</f>
        <v>104</v>
      </c>
      <c r="N39" s="19">
        <f>AVERAGE($K$27:K39)</f>
        <v>101.30769230769231</v>
      </c>
      <c r="O39" s="18"/>
      <c r="Q39" s="5" t="s">
        <v>35</v>
      </c>
      <c r="R39" s="5" t="s">
        <v>30</v>
      </c>
      <c r="S39" s="16">
        <v>115</v>
      </c>
      <c r="T39" s="16">
        <v>103</v>
      </c>
      <c r="U39" s="5">
        <f t="shared" si="5"/>
        <v>218</v>
      </c>
      <c r="V39" s="19">
        <f>AVERAGE($S$27:S39)</f>
        <v>100.69230769230769</v>
      </c>
      <c r="W39" s="19">
        <f>AVERAGE($T$27:T39)</f>
        <v>102</v>
      </c>
      <c r="X39" s="18"/>
    </row>
    <row r="40" spans="1:24">
      <c r="A40" s="17">
        <v>40571</v>
      </c>
      <c r="B40" s="5" t="s">
        <v>30</v>
      </c>
      <c r="C40" s="5" t="s">
        <v>35</v>
      </c>
      <c r="D40" s="16">
        <v>88</v>
      </c>
      <c r="E40" s="16">
        <v>71</v>
      </c>
      <c r="F40" s="5">
        <f t="shared" si="3"/>
        <v>159</v>
      </c>
      <c r="H40" s="5" t="s">
        <v>30</v>
      </c>
      <c r="I40" s="5" t="s">
        <v>26</v>
      </c>
      <c r="J40" s="16">
        <v>106</v>
      </c>
      <c r="K40" s="16">
        <v>112</v>
      </c>
      <c r="L40" s="5">
        <f t="shared" si="4"/>
        <v>218</v>
      </c>
      <c r="M40" s="19">
        <f>AVERAGE($J$27:J40)</f>
        <v>104.14285714285714</v>
      </c>
      <c r="N40" s="19">
        <f>AVERAGE($K$27:K40)</f>
        <v>102.07142857142857</v>
      </c>
      <c r="O40" s="18"/>
      <c r="Q40" s="5" t="s">
        <v>52</v>
      </c>
      <c r="R40" s="5" t="s">
        <v>30</v>
      </c>
      <c r="S40" s="16">
        <v>88</v>
      </c>
      <c r="T40" s="16">
        <v>102</v>
      </c>
      <c r="U40" s="5">
        <f t="shared" si="5"/>
        <v>190</v>
      </c>
      <c r="V40" s="19">
        <f>AVERAGE($S$27:S40)</f>
        <v>99.785714285714292</v>
      </c>
      <c r="W40" s="19">
        <f>AVERAGE($T$27:T40)</f>
        <v>102</v>
      </c>
      <c r="X40" s="18"/>
    </row>
    <row r="41" spans="1:24">
      <c r="A41" s="17">
        <v>40573</v>
      </c>
      <c r="B41" s="5" t="s">
        <v>30</v>
      </c>
      <c r="C41" s="5" t="s">
        <v>42</v>
      </c>
      <c r="D41" s="16">
        <v>104</v>
      </c>
      <c r="E41" s="16">
        <v>102</v>
      </c>
      <c r="F41" s="5">
        <f t="shared" si="3"/>
        <v>206</v>
      </c>
      <c r="H41" s="5" t="s">
        <v>30</v>
      </c>
      <c r="I41" s="5" t="s">
        <v>44</v>
      </c>
      <c r="J41" s="16">
        <v>105</v>
      </c>
      <c r="K41" s="16">
        <v>97</v>
      </c>
      <c r="L41" s="5">
        <f t="shared" si="4"/>
        <v>202</v>
      </c>
      <c r="M41" s="19">
        <f>AVERAGE($J$27:J41)</f>
        <v>104.2</v>
      </c>
      <c r="N41" s="19">
        <f>AVERAGE($K$27:K41)</f>
        <v>101.73333333333333</v>
      </c>
      <c r="O41" s="18"/>
      <c r="Q41" s="5" t="s">
        <v>49</v>
      </c>
      <c r="R41" s="5" t="s">
        <v>30</v>
      </c>
      <c r="S41" s="16">
        <v>122</v>
      </c>
      <c r="T41" s="16">
        <v>118</v>
      </c>
      <c r="U41" s="5">
        <f t="shared" si="5"/>
        <v>240</v>
      </c>
      <c r="V41" s="19">
        <f>AVERAGE($S$27:S41)</f>
        <v>101.26666666666667</v>
      </c>
      <c r="W41" s="19">
        <f>AVERAGE($T$27:T41)</f>
        <v>103.06666666666666</v>
      </c>
      <c r="X41" s="18" t="s">
        <v>23</v>
      </c>
    </row>
    <row r="42" spans="1:24">
      <c r="A42" s="17">
        <v>40576</v>
      </c>
      <c r="B42" s="5" t="s">
        <v>30</v>
      </c>
      <c r="C42" s="5" t="s">
        <v>52</v>
      </c>
      <c r="D42" s="16">
        <v>92</v>
      </c>
      <c r="E42" s="16">
        <v>77</v>
      </c>
      <c r="F42" s="5">
        <f t="shared" si="3"/>
        <v>169</v>
      </c>
      <c r="H42" s="5" t="s">
        <v>30</v>
      </c>
      <c r="I42" s="5" t="s">
        <v>25</v>
      </c>
      <c r="J42" s="16">
        <v>113</v>
      </c>
      <c r="K42" s="16">
        <v>110</v>
      </c>
      <c r="L42" s="5">
        <f t="shared" si="4"/>
        <v>223</v>
      </c>
      <c r="M42" s="19">
        <f>AVERAGE($J$27:J42)</f>
        <v>104.75</v>
      </c>
      <c r="N42" s="19">
        <f>AVERAGE($K$27:K42)</f>
        <v>102.25</v>
      </c>
      <c r="O42" s="18"/>
      <c r="Q42" s="5" t="s">
        <v>25</v>
      </c>
      <c r="R42" s="5" t="s">
        <v>30</v>
      </c>
      <c r="S42" s="16">
        <v>95</v>
      </c>
      <c r="T42" s="16">
        <v>93</v>
      </c>
      <c r="U42" s="5">
        <f t="shared" si="5"/>
        <v>188</v>
      </c>
      <c r="V42" s="19">
        <f>AVERAGE($S$27:S42)</f>
        <v>100.875</v>
      </c>
      <c r="W42" s="19">
        <f>AVERAGE($T$27:T42)</f>
        <v>102.4375</v>
      </c>
      <c r="X42" s="18"/>
    </row>
    <row r="43" spans="1:24">
      <c r="A43" s="17">
        <v>40578</v>
      </c>
      <c r="B43" s="5" t="s">
        <v>30</v>
      </c>
      <c r="C43" s="5" t="s">
        <v>49</v>
      </c>
      <c r="D43" s="16">
        <v>107</v>
      </c>
      <c r="E43" s="16">
        <v>111</v>
      </c>
      <c r="F43" s="5">
        <f t="shared" si="3"/>
        <v>218</v>
      </c>
      <c r="H43" s="5" t="s">
        <v>30</v>
      </c>
      <c r="I43" s="5" t="s">
        <v>37</v>
      </c>
      <c r="J43" s="16">
        <v>97</v>
      </c>
      <c r="K43" s="16">
        <v>116</v>
      </c>
      <c r="L43" s="5">
        <f t="shared" si="4"/>
        <v>213</v>
      </c>
      <c r="M43" s="19">
        <f>AVERAGE($J$27:J43)</f>
        <v>104.29411764705883</v>
      </c>
      <c r="N43" s="19">
        <f>AVERAGE($K$27:K43)</f>
        <v>103.05882352941177</v>
      </c>
      <c r="O43" s="18"/>
      <c r="Q43" s="5" t="s">
        <v>42</v>
      </c>
      <c r="R43" s="5" t="s">
        <v>30</v>
      </c>
      <c r="S43" s="16">
        <v>95</v>
      </c>
      <c r="T43" s="16">
        <v>100</v>
      </c>
      <c r="U43" s="5">
        <f t="shared" si="5"/>
        <v>195</v>
      </c>
      <c r="V43" s="19">
        <f>AVERAGE($S$27:S43)</f>
        <v>100.52941176470588</v>
      </c>
      <c r="W43" s="19">
        <f>AVERAGE($T$27:T43)</f>
        <v>102.29411764705883</v>
      </c>
      <c r="X43" s="18"/>
    </row>
    <row r="44" spans="1:24">
      <c r="A44" s="17">
        <v>40581</v>
      </c>
      <c r="B44" s="5" t="s">
        <v>53</v>
      </c>
      <c r="C44" s="5" t="s">
        <v>30</v>
      </c>
      <c r="D44" s="16">
        <v>92</v>
      </c>
      <c r="E44" s="16">
        <v>104</v>
      </c>
      <c r="F44" s="5">
        <f t="shared" si="3"/>
        <v>196</v>
      </c>
      <c r="H44" s="5" t="s">
        <v>30</v>
      </c>
      <c r="I44" s="5" t="s">
        <v>46</v>
      </c>
      <c r="J44" s="16">
        <v>88</v>
      </c>
      <c r="K44" s="16">
        <v>111</v>
      </c>
      <c r="L44" s="5">
        <f t="shared" si="4"/>
        <v>199</v>
      </c>
      <c r="M44" s="19">
        <f>AVERAGE($J$27:J44)</f>
        <v>103.38888888888889</v>
      </c>
      <c r="N44" s="19">
        <f>AVERAGE($K$27:K44)</f>
        <v>103.5</v>
      </c>
      <c r="O44" s="19"/>
      <c r="Q44" s="5" t="s">
        <v>33</v>
      </c>
      <c r="R44" s="5" t="s">
        <v>30</v>
      </c>
      <c r="S44" s="16">
        <v>99</v>
      </c>
      <c r="T44" s="16">
        <v>108</v>
      </c>
      <c r="U44" s="5">
        <f t="shared" si="5"/>
        <v>207</v>
      </c>
      <c r="V44" s="19">
        <f>AVERAGE($S$27:S44)</f>
        <v>100.44444444444444</v>
      </c>
      <c r="W44" s="19">
        <f>AVERAGE($T$27:T44)</f>
        <v>102.61111111111111</v>
      </c>
      <c r="X44" s="19"/>
    </row>
    <row r="45" spans="1:24">
      <c r="A45" s="17">
        <v>40584</v>
      </c>
      <c r="B45" s="5" t="s">
        <v>30</v>
      </c>
      <c r="C45" s="5" t="s">
        <v>53</v>
      </c>
      <c r="D45" s="16">
        <v>112</v>
      </c>
      <c r="E45" s="16">
        <v>88</v>
      </c>
      <c r="F45" s="5">
        <f t="shared" si="3"/>
        <v>200</v>
      </c>
      <c r="H45" s="5" t="s">
        <v>30</v>
      </c>
      <c r="I45" s="5" t="s">
        <v>53</v>
      </c>
      <c r="J45" s="16">
        <v>108</v>
      </c>
      <c r="K45" s="16">
        <v>97</v>
      </c>
      <c r="L45" s="5">
        <f t="shared" si="4"/>
        <v>205</v>
      </c>
      <c r="M45" s="19">
        <f>AVERAGE($J$27:J45)</f>
        <v>103.63157894736842</v>
      </c>
      <c r="N45" s="19">
        <f>AVERAGE($K$27:K45)</f>
        <v>103.15789473684211</v>
      </c>
      <c r="O45" s="19"/>
      <c r="Q45" s="5" t="s">
        <v>43</v>
      </c>
      <c r="R45" s="5" t="s">
        <v>30</v>
      </c>
      <c r="S45" s="16">
        <v>139</v>
      </c>
      <c r="T45" s="16">
        <v>137</v>
      </c>
      <c r="U45" s="5">
        <f t="shared" si="5"/>
        <v>276</v>
      </c>
      <c r="V45" s="19">
        <f>AVERAGE($S$27:S45)</f>
        <v>102.47368421052632</v>
      </c>
      <c r="W45" s="19">
        <f>AVERAGE($T$27:T45)</f>
        <v>104.42105263157895</v>
      </c>
      <c r="X45" s="19" t="s">
        <v>23</v>
      </c>
    </row>
    <row r="46" spans="1:24">
      <c r="A46" s="17">
        <v>40585</v>
      </c>
      <c r="B46" s="5" t="s">
        <v>54</v>
      </c>
      <c r="C46" s="5" t="s">
        <v>30</v>
      </c>
      <c r="D46" s="16">
        <v>83</v>
      </c>
      <c r="E46" s="16">
        <v>95</v>
      </c>
      <c r="F46" s="5">
        <f t="shared" si="3"/>
        <v>178</v>
      </c>
      <c r="H46" s="5" t="s">
        <v>30</v>
      </c>
      <c r="I46" s="5" t="s">
        <v>40</v>
      </c>
      <c r="J46" s="16">
        <v>114</v>
      </c>
      <c r="K46" s="16">
        <v>106</v>
      </c>
      <c r="L46" s="5">
        <f t="shared" si="4"/>
        <v>220</v>
      </c>
      <c r="M46" s="19">
        <f>AVERAGE($J$27:J46)</f>
        <v>104.15</v>
      </c>
      <c r="N46" s="19">
        <f>AVERAGE($K$27:K46)</f>
        <v>103.3</v>
      </c>
      <c r="O46" s="19"/>
      <c r="Q46" s="5" t="s">
        <v>32</v>
      </c>
      <c r="R46" s="5" t="s">
        <v>30</v>
      </c>
      <c r="S46" s="16"/>
      <c r="T46" s="16"/>
      <c r="U46" s="5">
        <f t="shared" si="5"/>
        <v>0</v>
      </c>
      <c r="V46" s="19"/>
      <c r="W46" s="19"/>
      <c r="X46" s="19"/>
    </row>
    <row r="47" spans="1:24">
      <c r="A47" s="17">
        <v>40587</v>
      </c>
      <c r="B47" s="5" t="s">
        <v>30</v>
      </c>
      <c r="C47" s="5" t="s">
        <v>32</v>
      </c>
      <c r="D47" s="16">
        <v>108</v>
      </c>
      <c r="E47" s="16">
        <v>113</v>
      </c>
      <c r="F47" s="5">
        <f t="shared" si="3"/>
        <v>221</v>
      </c>
      <c r="H47" s="5" t="s">
        <v>30</v>
      </c>
      <c r="I47" s="5" t="s">
        <v>42</v>
      </c>
      <c r="J47" s="16">
        <v>100</v>
      </c>
      <c r="K47" s="16">
        <v>106</v>
      </c>
      <c r="L47" s="5">
        <f t="shared" si="4"/>
        <v>206</v>
      </c>
      <c r="M47" s="19">
        <f>AVERAGE($J$27:J47)</f>
        <v>103.95238095238095</v>
      </c>
      <c r="N47" s="19">
        <f>AVERAGE($K$27:K47)</f>
        <v>103.42857142857143</v>
      </c>
      <c r="O47" s="19"/>
      <c r="Q47" s="5"/>
      <c r="R47" s="5"/>
      <c r="S47" s="16"/>
      <c r="T47" s="16"/>
      <c r="U47" s="5">
        <f t="shared" si="5"/>
        <v>0</v>
      </c>
      <c r="V47" s="19"/>
      <c r="W47" s="19"/>
      <c r="X47" s="19"/>
    </row>
    <row r="48" spans="1:24">
      <c r="A48" s="17">
        <v>40589</v>
      </c>
      <c r="B48" s="5" t="s">
        <v>30</v>
      </c>
      <c r="C48" s="5" t="s">
        <v>54</v>
      </c>
      <c r="D48" s="16">
        <v>102</v>
      </c>
      <c r="E48" s="16">
        <v>101</v>
      </c>
      <c r="F48" s="5">
        <f t="shared" si="3"/>
        <v>203</v>
      </c>
      <c r="H48" s="5" t="s">
        <v>30</v>
      </c>
      <c r="I48" s="5" t="s">
        <v>26</v>
      </c>
      <c r="J48" s="16">
        <v>83</v>
      </c>
      <c r="K48" s="16">
        <v>91</v>
      </c>
      <c r="L48" s="5">
        <f t="shared" si="4"/>
        <v>174</v>
      </c>
      <c r="M48" s="19">
        <f>AVERAGE($J$27:J48)</f>
        <v>103</v>
      </c>
      <c r="N48" s="19">
        <f>AVERAGE($K$27:K48)</f>
        <v>102.86363636363636</v>
      </c>
      <c r="O48" s="19"/>
      <c r="Q48" s="5"/>
      <c r="R48" s="5"/>
      <c r="S48" s="16"/>
      <c r="T48" s="16"/>
      <c r="U48" s="5">
        <f t="shared" si="5"/>
        <v>0</v>
      </c>
      <c r="V48" s="19"/>
      <c r="W48" s="19"/>
      <c r="X48" s="19"/>
    </row>
    <row r="49" spans="1:24">
      <c r="A49" s="17">
        <v>40591</v>
      </c>
      <c r="B49" s="5" t="s">
        <v>30</v>
      </c>
      <c r="C49" s="5" t="s">
        <v>26</v>
      </c>
      <c r="D49" s="16">
        <v>106</v>
      </c>
      <c r="E49" s="16">
        <v>112</v>
      </c>
      <c r="F49" s="5">
        <f t="shared" si="3"/>
        <v>218</v>
      </c>
      <c r="H49" s="5"/>
      <c r="I49" s="5"/>
      <c r="J49" s="16"/>
      <c r="K49" s="16"/>
      <c r="L49" s="5">
        <f t="shared" si="4"/>
        <v>0</v>
      </c>
      <c r="M49" s="19"/>
      <c r="N49" s="19"/>
      <c r="O49" s="19"/>
      <c r="Q49" s="5"/>
      <c r="R49" s="5"/>
      <c r="S49" s="16"/>
      <c r="T49" s="16"/>
      <c r="U49" s="5">
        <f t="shared" si="5"/>
        <v>0</v>
      </c>
      <c r="V49" s="19"/>
      <c r="W49" s="19"/>
      <c r="X49" s="19"/>
    </row>
    <row r="50" spans="1:24">
      <c r="A50" s="17">
        <v>40597</v>
      </c>
      <c r="B50" s="5" t="s">
        <v>30</v>
      </c>
      <c r="C50" s="5" t="s">
        <v>44</v>
      </c>
      <c r="D50" s="16">
        <v>105</v>
      </c>
      <c r="E50" s="16">
        <v>97</v>
      </c>
      <c r="F50" s="5">
        <f t="shared" si="3"/>
        <v>202</v>
      </c>
      <c r="H50" s="5"/>
      <c r="I50" s="5"/>
      <c r="J50" s="16"/>
      <c r="K50" s="16"/>
      <c r="L50" s="5">
        <f t="shared" si="4"/>
        <v>0</v>
      </c>
      <c r="M50" s="19"/>
      <c r="N50" s="19"/>
      <c r="O50" s="19"/>
      <c r="Q50" s="5"/>
      <c r="R50" s="5"/>
      <c r="S50" s="16"/>
      <c r="T50" s="16"/>
      <c r="U50" s="5">
        <f t="shared" si="5"/>
        <v>0</v>
      </c>
      <c r="V50" s="19"/>
      <c r="W50" s="19"/>
      <c r="X50" s="19"/>
    </row>
    <row r="51" spans="1:24">
      <c r="A51" s="17">
        <v>40599</v>
      </c>
      <c r="B51" s="5" t="s">
        <v>40</v>
      </c>
      <c r="C51" s="5" t="s">
        <v>30</v>
      </c>
      <c r="D51" s="16">
        <v>92</v>
      </c>
      <c r="E51" s="16">
        <v>110</v>
      </c>
      <c r="F51" s="5">
        <f t="shared" si="3"/>
        <v>202</v>
      </c>
      <c r="H51" s="5"/>
      <c r="I51" s="5"/>
      <c r="J51" s="16"/>
      <c r="K51" s="16"/>
      <c r="L51" s="5">
        <f t="shared" si="4"/>
        <v>0</v>
      </c>
      <c r="M51" s="19"/>
      <c r="N51" s="19"/>
      <c r="O51" s="19"/>
      <c r="Q51" s="5"/>
      <c r="R51" s="5"/>
      <c r="S51" s="16"/>
      <c r="T51" s="16"/>
      <c r="U51" s="5">
        <f t="shared" si="5"/>
        <v>0</v>
      </c>
      <c r="V51" s="19"/>
      <c r="W51" s="19"/>
      <c r="X51" s="19"/>
    </row>
    <row r="52" spans="1:24">
      <c r="A52" s="17">
        <v>40601</v>
      </c>
      <c r="B52" s="5" t="s">
        <v>34</v>
      </c>
      <c r="C52" s="5" t="s">
        <v>30</v>
      </c>
      <c r="D52" s="16">
        <v>108</v>
      </c>
      <c r="E52" s="16">
        <v>110</v>
      </c>
      <c r="F52" s="5">
        <f t="shared" si="3"/>
        <v>218</v>
      </c>
      <c r="H52" s="5"/>
      <c r="I52" s="5"/>
      <c r="J52" s="16"/>
      <c r="K52" s="16"/>
      <c r="L52" s="5">
        <f t="shared" si="4"/>
        <v>0</v>
      </c>
      <c r="M52" s="19"/>
      <c r="N52" s="19"/>
      <c r="O52" s="19"/>
      <c r="Q52" s="5"/>
      <c r="R52" s="5"/>
      <c r="S52" s="16"/>
      <c r="T52" s="16"/>
      <c r="U52" s="5">
        <f t="shared" si="5"/>
        <v>0</v>
      </c>
      <c r="V52" s="19"/>
      <c r="W52" s="19"/>
      <c r="X52" s="19"/>
    </row>
    <row r="53" spans="1:24">
      <c r="A53" s="17">
        <v>40602</v>
      </c>
      <c r="B53" s="5" t="s">
        <v>31</v>
      </c>
      <c r="C53" s="5" t="s">
        <v>30</v>
      </c>
      <c r="D53" s="16">
        <v>103</v>
      </c>
      <c r="E53" s="16">
        <v>104</v>
      </c>
      <c r="F53" s="5">
        <f t="shared" si="3"/>
        <v>207</v>
      </c>
      <c r="H53" s="5"/>
      <c r="I53" s="5"/>
      <c r="J53" s="16"/>
      <c r="K53" s="16"/>
      <c r="L53" s="5">
        <f t="shared" si="4"/>
        <v>0</v>
      </c>
      <c r="M53" s="19"/>
      <c r="N53" s="19"/>
      <c r="O53" s="19"/>
      <c r="Q53" s="5"/>
      <c r="R53" s="5"/>
      <c r="S53" s="16"/>
      <c r="T53" s="16"/>
      <c r="U53" s="5">
        <f t="shared" si="5"/>
        <v>0</v>
      </c>
      <c r="V53" s="19"/>
      <c r="W53" s="19"/>
      <c r="X53" s="19"/>
    </row>
    <row r="54" spans="1:24">
      <c r="A54" s="17">
        <v>40604</v>
      </c>
      <c r="B54" s="5" t="s">
        <v>35</v>
      </c>
      <c r="C54" s="5" t="s">
        <v>30</v>
      </c>
      <c r="D54" s="16">
        <v>115</v>
      </c>
      <c r="E54" s="16">
        <v>103</v>
      </c>
      <c r="F54" s="5">
        <f t="shared" si="3"/>
        <v>218</v>
      </c>
      <c r="H54" s="5"/>
      <c r="I54" s="5"/>
      <c r="J54" s="16"/>
      <c r="K54" s="16"/>
      <c r="L54" s="5">
        <f t="shared" si="4"/>
        <v>0</v>
      </c>
      <c r="M54" s="19"/>
      <c r="N54" s="19"/>
      <c r="O54" s="19"/>
      <c r="Q54" s="5"/>
      <c r="R54" s="5"/>
      <c r="S54" s="16"/>
      <c r="T54" s="16"/>
      <c r="U54" s="5">
        <f t="shared" si="5"/>
        <v>0</v>
      </c>
      <c r="V54" s="19"/>
      <c r="W54" s="19"/>
      <c r="X54" s="19"/>
    </row>
    <row r="55" spans="1:24">
      <c r="A55" s="17">
        <v>40606</v>
      </c>
      <c r="B55" s="5" t="s">
        <v>52</v>
      </c>
      <c r="C55" s="5" t="s">
        <v>30</v>
      </c>
      <c r="D55" s="16">
        <v>88</v>
      </c>
      <c r="E55" s="16">
        <v>102</v>
      </c>
      <c r="F55" s="5">
        <f t="shared" si="3"/>
        <v>190</v>
      </c>
      <c r="H55" s="5"/>
      <c r="I55" s="5"/>
      <c r="J55" s="16"/>
      <c r="K55" s="16"/>
      <c r="L55" s="5">
        <f t="shared" si="4"/>
        <v>0</v>
      </c>
      <c r="M55" s="19"/>
      <c r="N55" s="19"/>
      <c r="O55" s="19"/>
      <c r="Q55" s="5"/>
      <c r="R55" s="5"/>
      <c r="S55" s="16"/>
      <c r="T55" s="16"/>
      <c r="U55" s="5">
        <f t="shared" si="5"/>
        <v>0</v>
      </c>
      <c r="V55" s="19"/>
      <c r="W55" s="19"/>
      <c r="X55" s="19"/>
    </row>
    <row r="56" spans="1:24">
      <c r="A56" s="17">
        <v>40608</v>
      </c>
      <c r="B56" s="5" t="s">
        <v>49</v>
      </c>
      <c r="C56" s="5" t="s">
        <v>30</v>
      </c>
      <c r="D56" s="16">
        <v>122</v>
      </c>
      <c r="E56" s="16">
        <v>118</v>
      </c>
      <c r="F56" s="5">
        <f t="shared" si="3"/>
        <v>240</v>
      </c>
      <c r="H56" s="5"/>
      <c r="I56" s="5"/>
      <c r="J56" s="16"/>
      <c r="K56" s="16"/>
      <c r="L56" s="5">
        <f t="shared" si="4"/>
        <v>0</v>
      </c>
      <c r="M56" s="19"/>
      <c r="N56" s="19"/>
      <c r="O56" s="19"/>
      <c r="Q56" s="5"/>
      <c r="R56" s="5"/>
      <c r="S56" s="16"/>
      <c r="T56" s="16"/>
      <c r="U56" s="5">
        <f t="shared" si="5"/>
        <v>0</v>
      </c>
      <c r="V56" s="19"/>
      <c r="W56" s="19"/>
      <c r="X56" s="19"/>
    </row>
    <row r="57" spans="1:24">
      <c r="A57" s="17">
        <v>40610</v>
      </c>
      <c r="B57" s="5" t="s">
        <v>30</v>
      </c>
      <c r="C57" s="5" t="s">
        <v>25</v>
      </c>
      <c r="D57" s="16">
        <v>113</v>
      </c>
      <c r="E57" s="16">
        <v>110</v>
      </c>
      <c r="F57" s="5">
        <f t="shared" si="3"/>
        <v>223</v>
      </c>
      <c r="H57" s="5"/>
      <c r="I57" s="5"/>
      <c r="J57" s="16"/>
      <c r="K57" s="16"/>
      <c r="L57" s="5">
        <f t="shared" si="4"/>
        <v>0</v>
      </c>
      <c r="M57" s="19"/>
      <c r="N57" s="19"/>
      <c r="O57" s="19"/>
      <c r="Q57" s="5"/>
      <c r="R57" s="5"/>
      <c r="S57" s="16"/>
      <c r="T57" s="16"/>
      <c r="U57" s="5">
        <f t="shared" si="5"/>
        <v>0</v>
      </c>
      <c r="V57" s="19"/>
      <c r="W57" s="19"/>
      <c r="X57" s="19"/>
    </row>
    <row r="58" spans="1:24">
      <c r="A58" s="17">
        <v>40612</v>
      </c>
      <c r="B58" s="5" t="s">
        <v>30</v>
      </c>
      <c r="C58" s="5" t="s">
        <v>37</v>
      </c>
      <c r="D58" s="16">
        <v>97</v>
      </c>
      <c r="E58" s="16">
        <v>116</v>
      </c>
      <c r="F58" s="5">
        <f t="shared" si="3"/>
        <v>213</v>
      </c>
      <c r="H58" s="5"/>
      <c r="I58" s="5"/>
      <c r="J58" s="16"/>
      <c r="K58" s="16"/>
      <c r="L58" s="5">
        <f t="shared" si="4"/>
        <v>0</v>
      </c>
      <c r="M58" s="19"/>
      <c r="N58" s="19"/>
      <c r="O58" s="19"/>
      <c r="Q58" s="5"/>
      <c r="R58" s="5"/>
      <c r="S58" s="16"/>
      <c r="T58" s="16"/>
      <c r="U58" s="5">
        <f t="shared" si="5"/>
        <v>0</v>
      </c>
      <c r="V58" s="19"/>
      <c r="W58" s="19"/>
      <c r="X58" s="19"/>
    </row>
    <row r="59" spans="1:24">
      <c r="A59" s="17">
        <v>40615</v>
      </c>
      <c r="B59" s="5" t="s">
        <v>30</v>
      </c>
      <c r="C59" s="5" t="s">
        <v>46</v>
      </c>
      <c r="D59" s="16">
        <v>88</v>
      </c>
      <c r="E59" s="16">
        <v>111</v>
      </c>
      <c r="F59" s="5">
        <f t="shared" si="3"/>
        <v>199</v>
      </c>
      <c r="H59" s="5"/>
      <c r="I59" s="5"/>
      <c r="J59" s="16"/>
      <c r="K59" s="16"/>
      <c r="L59" s="5">
        <f t="shared" si="4"/>
        <v>0</v>
      </c>
      <c r="M59" s="19"/>
      <c r="N59" s="19"/>
      <c r="O59" s="19"/>
      <c r="Q59" s="5"/>
      <c r="R59" s="5"/>
      <c r="S59" s="16"/>
      <c r="T59" s="16"/>
      <c r="U59" s="5">
        <f t="shared" si="5"/>
        <v>0</v>
      </c>
      <c r="V59" s="19"/>
      <c r="W59" s="19"/>
      <c r="X59" s="19"/>
    </row>
    <row r="60" spans="1:24">
      <c r="A60" s="17">
        <v>40616</v>
      </c>
      <c r="B60" s="5" t="s">
        <v>25</v>
      </c>
      <c r="C60" s="5" t="s">
        <v>30</v>
      </c>
      <c r="D60" s="16">
        <v>95</v>
      </c>
      <c r="E60" s="16">
        <v>93</v>
      </c>
      <c r="F60" s="5">
        <f t="shared" si="3"/>
        <v>188</v>
      </c>
      <c r="H60" s="5"/>
      <c r="I60" s="5"/>
      <c r="J60" s="16"/>
      <c r="K60" s="16"/>
      <c r="L60" s="5">
        <f t="shared" si="4"/>
        <v>0</v>
      </c>
      <c r="M60" s="19"/>
      <c r="N60" s="19"/>
      <c r="O60" s="19"/>
      <c r="Q60" s="5"/>
      <c r="R60" s="5"/>
      <c r="S60" s="16"/>
      <c r="T60" s="16"/>
      <c r="U60" s="5">
        <f t="shared" si="5"/>
        <v>0</v>
      </c>
      <c r="V60" s="19"/>
      <c r="W60" s="19"/>
      <c r="X60" s="19"/>
    </row>
    <row r="61" spans="1:24">
      <c r="A61" s="17">
        <v>40618</v>
      </c>
      <c r="B61" s="5" t="s">
        <v>42</v>
      </c>
      <c r="C61" s="5" t="s">
        <v>30</v>
      </c>
      <c r="D61" s="16">
        <v>95</v>
      </c>
      <c r="E61" s="16">
        <v>100</v>
      </c>
      <c r="F61" s="5">
        <f t="shared" si="3"/>
        <v>195</v>
      </c>
      <c r="H61" s="5"/>
      <c r="I61" s="5"/>
      <c r="J61" s="16"/>
      <c r="K61" s="16"/>
      <c r="L61" s="5">
        <f t="shared" si="4"/>
        <v>0</v>
      </c>
      <c r="M61" s="19"/>
      <c r="N61" s="19"/>
      <c r="O61" s="19"/>
      <c r="Q61" s="5"/>
      <c r="R61" s="5"/>
      <c r="S61" s="16"/>
      <c r="T61" s="16"/>
      <c r="U61" s="5">
        <f t="shared" si="5"/>
        <v>0</v>
      </c>
      <c r="V61" s="19"/>
      <c r="W61" s="19"/>
      <c r="X61" s="19"/>
    </row>
    <row r="62" spans="1:24">
      <c r="A62" s="17">
        <v>40620</v>
      </c>
      <c r="B62" s="5" t="s">
        <v>30</v>
      </c>
      <c r="C62" s="5" t="s">
        <v>53</v>
      </c>
      <c r="D62" s="16">
        <v>108</v>
      </c>
      <c r="E62" s="16">
        <v>97</v>
      </c>
      <c r="F62" s="5">
        <f t="shared" si="3"/>
        <v>205</v>
      </c>
      <c r="H62" s="5"/>
      <c r="I62" s="5"/>
      <c r="J62" s="16"/>
      <c r="K62" s="16"/>
      <c r="L62" s="5">
        <f t="shared" si="4"/>
        <v>0</v>
      </c>
      <c r="M62" s="19"/>
      <c r="N62" s="19"/>
      <c r="O62" s="19"/>
      <c r="Q62" s="5"/>
      <c r="R62" s="5"/>
      <c r="S62" s="16"/>
      <c r="T62" s="16"/>
      <c r="U62" s="5">
        <f t="shared" si="5"/>
        <v>0</v>
      </c>
      <c r="V62" s="19"/>
      <c r="W62" s="19"/>
      <c r="X62" s="19"/>
    </row>
    <row r="63" spans="1:24">
      <c r="A63" s="17">
        <v>40622</v>
      </c>
      <c r="B63" s="5" t="s">
        <v>33</v>
      </c>
      <c r="C63" s="5" t="s">
        <v>30</v>
      </c>
      <c r="D63" s="16">
        <v>99</v>
      </c>
      <c r="E63" s="16">
        <v>108</v>
      </c>
      <c r="F63" s="5">
        <f t="shared" si="3"/>
        <v>207</v>
      </c>
      <c r="H63" s="5"/>
      <c r="I63" s="5"/>
      <c r="J63" s="16"/>
      <c r="K63" s="16"/>
      <c r="L63" s="5">
        <f t="shared" si="4"/>
        <v>0</v>
      </c>
      <c r="M63" s="19"/>
      <c r="N63" s="19"/>
      <c r="O63" s="19"/>
      <c r="Q63" s="5"/>
      <c r="R63" s="5"/>
      <c r="S63" s="16"/>
      <c r="T63" s="16"/>
      <c r="U63" s="5">
        <f t="shared" si="5"/>
        <v>0</v>
      </c>
      <c r="V63" s="19"/>
      <c r="W63" s="19"/>
      <c r="X63" s="19"/>
    </row>
    <row r="64" spans="1:24">
      <c r="A64" s="17">
        <v>40624</v>
      </c>
      <c r="B64" s="5" t="s">
        <v>43</v>
      </c>
      <c r="C64" s="5" t="s">
        <v>30</v>
      </c>
      <c r="D64" s="16">
        <v>139</v>
      </c>
      <c r="E64" s="16">
        <v>137</v>
      </c>
      <c r="F64" s="5">
        <f t="shared" si="3"/>
        <v>276</v>
      </c>
      <c r="H64" s="5"/>
      <c r="I64" s="5"/>
      <c r="J64" s="16"/>
      <c r="K64" s="16"/>
      <c r="L64" s="5">
        <f t="shared" si="4"/>
        <v>0</v>
      </c>
      <c r="M64" s="19"/>
      <c r="N64" s="19"/>
      <c r="O64" s="19"/>
      <c r="Q64" s="5"/>
      <c r="R64" s="5"/>
      <c r="S64" s="16"/>
      <c r="T64" s="16"/>
      <c r="U64" s="5">
        <f t="shared" si="5"/>
        <v>0</v>
      </c>
      <c r="V64" s="19"/>
      <c r="W64" s="19"/>
      <c r="X64" s="19"/>
    </row>
    <row r="65" spans="1:32">
      <c r="A65" s="17">
        <v>40625</v>
      </c>
      <c r="B65" s="5" t="s">
        <v>30</v>
      </c>
      <c r="C65" s="5" t="s">
        <v>40</v>
      </c>
      <c r="D65" s="16">
        <v>114</v>
      </c>
      <c r="E65" s="16">
        <v>106</v>
      </c>
      <c r="F65" s="5">
        <f t="shared" si="3"/>
        <v>220</v>
      </c>
      <c r="H65" s="5"/>
      <c r="I65" s="5"/>
      <c r="J65" s="16"/>
      <c r="K65" s="16"/>
      <c r="L65" s="5">
        <f t="shared" si="4"/>
        <v>0</v>
      </c>
      <c r="M65" s="19"/>
      <c r="N65" s="19"/>
      <c r="O65" s="19"/>
      <c r="Q65" s="5"/>
      <c r="R65" s="5"/>
      <c r="S65" s="16"/>
      <c r="T65" s="16"/>
      <c r="U65" s="5">
        <f t="shared" si="5"/>
        <v>0</v>
      </c>
      <c r="V65" s="19"/>
      <c r="W65" s="19"/>
      <c r="X65" s="19"/>
    </row>
    <row r="66" spans="1:32">
      <c r="A66" s="17">
        <v>40627</v>
      </c>
      <c r="B66" s="5" t="s">
        <v>30</v>
      </c>
      <c r="C66" s="5" t="s">
        <v>42</v>
      </c>
      <c r="D66" s="16">
        <v>100</v>
      </c>
      <c r="E66" s="16">
        <v>106</v>
      </c>
      <c r="F66" s="5">
        <f t="shared" si="3"/>
        <v>206</v>
      </c>
      <c r="H66" s="5"/>
      <c r="I66" s="5"/>
      <c r="J66" s="16"/>
      <c r="K66" s="16"/>
      <c r="L66" s="5">
        <f t="shared" si="4"/>
        <v>0</v>
      </c>
      <c r="M66" s="19"/>
      <c r="N66" s="19"/>
      <c r="O66" s="19"/>
      <c r="Q66" s="5"/>
      <c r="R66" s="5"/>
      <c r="S66" s="16"/>
      <c r="T66" s="16"/>
      <c r="U66" s="5"/>
      <c r="V66" s="19"/>
      <c r="W66" s="19"/>
      <c r="X66" s="19"/>
    </row>
    <row r="67" spans="1:32">
      <c r="A67" s="17">
        <v>40629</v>
      </c>
      <c r="B67" s="5" t="s">
        <v>30</v>
      </c>
      <c r="C67" s="5" t="s">
        <v>26</v>
      </c>
      <c r="D67" s="16">
        <v>83</v>
      </c>
      <c r="E67" s="16">
        <v>91</v>
      </c>
      <c r="F67" s="5">
        <f t="shared" si="3"/>
        <v>174</v>
      </c>
      <c r="H67" s="5"/>
      <c r="I67" s="5"/>
      <c r="J67" s="16"/>
      <c r="K67" s="16"/>
      <c r="L67" s="5"/>
      <c r="M67" s="19"/>
      <c r="N67" s="19"/>
      <c r="O67" s="19"/>
      <c r="Q67" s="5"/>
      <c r="R67" s="5"/>
      <c r="S67" s="16"/>
      <c r="T67" s="16"/>
      <c r="U67" s="5"/>
      <c r="V67" s="19"/>
      <c r="W67" s="19"/>
      <c r="X67" s="19"/>
    </row>
    <row r="68" spans="1:32">
      <c r="A68" s="17">
        <v>40631</v>
      </c>
      <c r="B68" s="5" t="s">
        <v>32</v>
      </c>
      <c r="C68" s="5" t="s">
        <v>30</v>
      </c>
      <c r="D68" s="16"/>
      <c r="E68" s="16"/>
      <c r="F68" s="5">
        <f t="shared" si="3"/>
        <v>0</v>
      </c>
      <c r="H68" s="5"/>
      <c r="I68" s="5"/>
      <c r="J68" s="16"/>
      <c r="K68" s="16"/>
      <c r="L68" s="5"/>
      <c r="M68" s="19"/>
      <c r="N68" s="19"/>
      <c r="O68" s="19"/>
      <c r="Q68" s="5"/>
      <c r="R68" s="5"/>
      <c r="S68" s="16"/>
      <c r="T68" s="16"/>
      <c r="U68" s="5"/>
      <c r="V68" s="19"/>
      <c r="W68" s="19"/>
      <c r="X68" s="19"/>
    </row>
    <row r="69" spans="1:32">
      <c r="A69" s="17"/>
      <c r="B69" s="5"/>
      <c r="C69" s="5"/>
      <c r="D69" s="16"/>
      <c r="E69" s="16"/>
      <c r="F69" s="5"/>
      <c r="H69" s="5"/>
      <c r="I69" s="5"/>
      <c r="J69" s="16"/>
      <c r="K69" s="16"/>
      <c r="L69" s="5"/>
      <c r="M69" s="19"/>
      <c r="N69" s="19"/>
      <c r="O69" s="19"/>
      <c r="Q69" s="5"/>
      <c r="R69" s="5"/>
      <c r="S69" s="16"/>
      <c r="T69" s="16"/>
      <c r="U69" s="5"/>
      <c r="V69" s="19"/>
      <c r="W69" s="19"/>
      <c r="X69" s="19"/>
    </row>
    <row r="70" spans="1:32">
      <c r="A70" s="17"/>
      <c r="B70" s="5"/>
      <c r="C70" s="5"/>
      <c r="D70" s="16"/>
      <c r="E70" s="16"/>
      <c r="F70" s="5"/>
      <c r="H70" s="5"/>
      <c r="I70" s="5"/>
      <c r="J70" s="16"/>
      <c r="K70" s="16"/>
      <c r="L70" s="5"/>
      <c r="M70" s="19"/>
      <c r="N70" s="19"/>
      <c r="O70" s="19"/>
      <c r="Q70" s="5"/>
      <c r="R70" s="5"/>
      <c r="S70" s="16"/>
      <c r="T70" s="16"/>
      <c r="U70" s="5"/>
      <c r="V70" s="19"/>
      <c r="W70" s="19"/>
      <c r="X70" s="19"/>
    </row>
    <row r="71" spans="1:32">
      <c r="A71" s="17"/>
      <c r="B71" s="5"/>
      <c r="C71" s="5"/>
      <c r="D71" s="16"/>
      <c r="E71" s="16"/>
      <c r="F71" s="5"/>
      <c r="H71" s="5"/>
      <c r="I71" s="5"/>
      <c r="J71" s="16"/>
      <c r="K71" s="16"/>
      <c r="L71" s="5"/>
      <c r="M71" s="19"/>
      <c r="N71" s="19"/>
      <c r="O71" s="19"/>
      <c r="Q71" s="5"/>
      <c r="R71" s="5"/>
      <c r="S71" s="16"/>
      <c r="T71" s="16"/>
      <c r="U71" s="5"/>
      <c r="V71" s="19"/>
      <c r="W71" s="19"/>
      <c r="X71" s="19"/>
    </row>
    <row r="72" spans="1:32">
      <c r="A72" s="17"/>
      <c r="B72" s="5"/>
      <c r="C72" s="5"/>
      <c r="D72" s="16"/>
      <c r="E72" s="16"/>
      <c r="F72" s="5"/>
      <c r="H72" s="5"/>
      <c r="I72" s="5"/>
      <c r="J72" s="16"/>
      <c r="K72" s="16"/>
      <c r="L72" s="5"/>
      <c r="M72" s="19"/>
      <c r="N72" s="19"/>
      <c r="O72" s="19"/>
      <c r="Q72" s="5"/>
      <c r="R72" s="5"/>
      <c r="S72" s="16"/>
      <c r="T72" s="16"/>
      <c r="U72" s="5"/>
      <c r="V72" s="19"/>
      <c r="W72" s="19"/>
      <c r="X72" s="19"/>
    </row>
    <row r="73" spans="1:32">
      <c r="A73" s="17"/>
      <c r="B73" s="5"/>
      <c r="C73" s="5"/>
      <c r="D73" s="16"/>
      <c r="E73" s="16"/>
      <c r="F73" s="5"/>
      <c r="H73" s="5"/>
      <c r="I73" s="5"/>
      <c r="J73" s="16"/>
      <c r="K73" s="16"/>
      <c r="L73" s="5"/>
      <c r="M73" s="19"/>
      <c r="N73" s="19"/>
      <c r="O73" s="19"/>
      <c r="Q73" s="5"/>
      <c r="R73" s="5"/>
      <c r="S73" s="16"/>
      <c r="T73" s="16"/>
      <c r="U73" s="5"/>
      <c r="V73" s="19"/>
      <c r="W73" s="19"/>
      <c r="X73" s="19"/>
    </row>
    <row r="74" spans="1:32">
      <c r="A74" s="17"/>
      <c r="B74" s="5"/>
      <c r="C74" s="5"/>
      <c r="D74" s="16"/>
      <c r="E74" s="16"/>
      <c r="F74" s="5"/>
      <c r="H74" s="5"/>
      <c r="I74" s="5"/>
      <c r="J74" s="16"/>
      <c r="K74" s="16"/>
      <c r="L74" s="5"/>
      <c r="M74" s="18"/>
      <c r="N74" s="18"/>
      <c r="O74" s="18"/>
      <c r="Q74" s="5"/>
      <c r="R74" s="5"/>
      <c r="S74" s="16"/>
      <c r="T74" s="16"/>
      <c r="U74" s="5"/>
      <c r="V74" s="18"/>
      <c r="W74" s="18"/>
      <c r="X74" s="18"/>
    </row>
    <row r="75" spans="1:32">
      <c r="A75" t="s">
        <v>50</v>
      </c>
      <c r="F75" s="20">
        <f>AVERAGE(F27:F74)</f>
        <v>201.42857142857142</v>
      </c>
      <c r="J75" s="21">
        <f>AVERAGE(J27:J74)</f>
        <v>103</v>
      </c>
      <c r="K75" s="21">
        <f>AVERAGE(K27:K74)</f>
        <v>102.86363636363636</v>
      </c>
      <c r="S75" s="21">
        <f>AVERAGE(S27:S74)</f>
        <v>102.47368421052632</v>
      </c>
      <c r="T75" s="21">
        <f>AVERAGE(T27:T74)</f>
        <v>104.42105263157895</v>
      </c>
    </row>
    <row r="78" spans="1:32">
      <c r="H78" t="s">
        <v>59</v>
      </c>
      <c r="K78" s="21">
        <v>104.4</v>
      </c>
      <c r="R78" s="22"/>
      <c r="AA78">
        <v>98.5</v>
      </c>
      <c r="AB78" s="21">
        <f>K78</f>
        <v>104.4</v>
      </c>
      <c r="AC78" s="21">
        <f>K80</f>
        <v>104.11</v>
      </c>
      <c r="AD78" s="21">
        <f>SAC!K80</f>
        <v>103.12</v>
      </c>
      <c r="AE78">
        <f>SAC!K82</f>
        <v>107.5</v>
      </c>
      <c r="AF78" s="23">
        <f>AVERAGE(AB78:AE78)</f>
        <v>104.7825</v>
      </c>
    </row>
    <row r="79" spans="1:32">
      <c r="H79" t="s">
        <v>60</v>
      </c>
      <c r="K79" s="21">
        <v>102.5</v>
      </c>
    </row>
    <row r="80" spans="1:32">
      <c r="H80" t="s">
        <v>61</v>
      </c>
      <c r="K80" s="21">
        <v>104.11</v>
      </c>
    </row>
    <row r="81" spans="8:11">
      <c r="H81" t="s">
        <v>62</v>
      </c>
      <c r="K81" s="21">
        <v>99.29</v>
      </c>
    </row>
  </sheetData>
  <autoFilter ref="Q26:X65">
    <filterColumn colId="2" showButton="0"/>
  </autoFilter>
  <mergeCells count="3">
    <mergeCell ref="D26:E26"/>
    <mergeCell ref="J26:K26"/>
    <mergeCell ref="S26:T2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R14" sqref="R1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POR</vt:lpstr>
      <vt:lpstr>SAS</vt:lpstr>
      <vt:lpstr>ATL</vt:lpstr>
      <vt:lpstr>UTA</vt:lpstr>
      <vt:lpstr>MIA</vt:lpstr>
      <vt:lpstr>CLE</vt:lpstr>
      <vt:lpstr>SAC</vt:lpstr>
      <vt:lpstr>PHO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2012-04-02T13:07:21Z</dcterms:modified>
</cp:coreProperties>
</file>