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sikiranyeluri/Documents/Capgemini/GitHub projects/"/>
    </mc:Choice>
  </mc:AlternateContent>
  <xr:revisionPtr revIDLastSave="0" documentId="13_ncr:1_{AB1FB491-991D-2F4A-8EA9-4012A934E74E}" xr6:coauthVersionLast="47" xr6:coauthVersionMax="47" xr10:uidLastSave="{00000000-0000-0000-0000-000000000000}"/>
  <bookViews>
    <workbookView xWindow="0" yWindow="860" windowWidth="34200" windowHeight="19560" xr2:uid="{00000000-000D-0000-FFFF-FFFF00000000}"/>
  </bookViews>
  <sheets>
    <sheet name="Feasibility Report 1" sheetId="2" r:id="rId1"/>
    <sheet name="Feasibility Report 2" sheetId="3" r:id="rId2"/>
    <sheet name="Solver_Model" sheetId="1" r:id="rId3"/>
  </sheets>
  <definedNames>
    <definedName name="solver_adj" localSheetId="2" hidden="1">Solver_Model!$B$5:$B$8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Solver_Model!$B$13</definedName>
    <definedName name="solver_lhs2" localSheetId="2" hidden="1">Solver_Model!$B$15</definedName>
    <definedName name="solver_lhs3" localSheetId="2" hidden="1">Solver_Model!$B$16</definedName>
    <definedName name="solver_lhs4" localSheetId="2" hidden="1">Solver_Model!$B$17</definedName>
    <definedName name="solver_lhs5" localSheetId="2" hidden="1">Solver_Model!$B$18</definedName>
    <definedName name="solver_lhs6" localSheetId="2" hidden="1">Solver_Model!$B$21</definedName>
    <definedName name="solver_lhs7" localSheetId="2" hidden="1">Solver_Model!$B$22</definedName>
    <definedName name="solver_lhs8" localSheetId="2" hidden="1">Solver_Model!$B$23</definedName>
    <definedName name="solver_lhs9" localSheetId="2" hidden="1">Solver_Model!$B$24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9</definedName>
    <definedName name="solver_opt" localSheetId="2" hidden="1">Solver_Model!$B$10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el6" localSheetId="2" hidden="1">3</definedName>
    <definedName name="solver_rel7" localSheetId="2" hidden="1">3</definedName>
    <definedName name="solver_rel8" localSheetId="2" hidden="1">3</definedName>
    <definedName name="solver_rel9" localSheetId="2" hidden="1">3</definedName>
    <definedName name="solver_rhs1" localSheetId="2" hidden="1">Solver_Model!$D$13</definedName>
    <definedName name="solver_rhs2" localSheetId="2" hidden="1">Solver_Model!$D$15</definedName>
    <definedName name="solver_rhs3" localSheetId="2" hidden="1">Solver_Model!$D$16</definedName>
    <definedName name="solver_rhs4" localSheetId="2" hidden="1">Solver_Model!$D$17</definedName>
    <definedName name="solver_rhs5" localSheetId="2" hidden="1">Solver_Model!$D$18</definedName>
    <definedName name="solver_rhs6" localSheetId="2" hidden="1">Solver_Model!$D$21</definedName>
    <definedName name="solver_rhs7" localSheetId="2" hidden="1">Solver_Model!$D$22</definedName>
    <definedName name="solver_rhs8" localSheetId="2" hidden="1">Solver_Model!$D$23</definedName>
    <definedName name="solver_rhs9" localSheetId="2" hidden="1">Solver_Model!$D$24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18" i="1"/>
  <c r="B17" i="1"/>
  <c r="B16" i="1"/>
  <c r="B15" i="1"/>
  <c r="B13" i="1"/>
  <c r="B10" i="1"/>
</calcChain>
</file>

<file path=xl/sharedStrings.xml><?xml version="1.0" encoding="utf-8"?>
<sst xmlns="http://schemas.openxmlformats.org/spreadsheetml/2006/main" count="74" uniqueCount="44">
  <si>
    <t>COLD ROLLING DIVISION - SCRAP MINIMIZATION MODEL</t>
  </si>
  <si>
    <t>DECISION VARIABLES (Production Quantities in MT)</t>
  </si>
  <si>
    <t>Cold Rolled Sheets</t>
  </si>
  <si>
    <t>Galvanized Steel</t>
  </si>
  <si>
    <t>Automotive Steel</t>
  </si>
  <si>
    <t>Appliance Steel</t>
  </si>
  <si>
    <t>Quantity (MT)</t>
  </si>
  <si>
    <t>OBJECTIVE FUNCTION</t>
  </si>
  <si>
    <t>Total Scrap Generated (MT)</t>
  </si>
  <si>
    <t>CONSTRAINTS</t>
  </si>
  <si>
    <t>Total Production (MT)</t>
  </si>
  <si>
    <t>&lt;=</t>
  </si>
  <si>
    <t>Daily Capacity</t>
  </si>
  <si>
    <t>Bell Annealing Hours</t>
  </si>
  <si>
    <t>Available Hours</t>
  </si>
  <si>
    <t>Cold Rolling Hours</t>
  </si>
  <si>
    <t>Precision Strips Hours</t>
  </si>
  <si>
    <t>Conditioning Hours</t>
  </si>
  <si>
    <t>DEMAND CONSTRAINTS</t>
  </si>
  <si>
    <t>Cold Rolled Sheets Demand</t>
  </si>
  <si>
    <t>&gt;=</t>
  </si>
  <si>
    <t>Minimum Demand</t>
  </si>
  <si>
    <t>Galvanized Steel Demand</t>
  </si>
  <si>
    <t>Automotive Steel Demand</t>
  </si>
  <si>
    <t>Appliance Steel Demand</t>
  </si>
  <si>
    <t>Microsoft Excel 16.99 Feasibility Report</t>
  </si>
  <si>
    <t>Worksheet: [Cold_Rolling_Division_Solver.xlsx]Solver_Model</t>
  </si>
  <si>
    <t>Report Created: 21/07/25 4:29:16 PM</t>
  </si>
  <si>
    <t>Constraints Which Make the Problem Infeasible</t>
  </si>
  <si>
    <t>Cell</t>
  </si>
  <si>
    <t>Name</t>
  </si>
  <si>
    <t>Cell Value</t>
  </si>
  <si>
    <t>Formula</t>
  </si>
  <si>
    <t>Status</t>
  </si>
  <si>
    <t>Slack</t>
  </si>
  <si>
    <t>$B$18</t>
  </si>
  <si>
    <t>Conditioning Hours Quantity (MT)</t>
  </si>
  <si>
    <t>$B$18&lt;=$D$18</t>
  </si>
  <si>
    <t>Not Binding</t>
  </si>
  <si>
    <t>$B$23</t>
  </si>
  <si>
    <t>Automotive Steel Demand Quantity (MT)</t>
  </si>
  <si>
    <t>$B$23&gt;=$D$23</t>
  </si>
  <si>
    <t>Violated</t>
  </si>
  <si>
    <t>Report Created: 21/07/25 4:29:17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</si>
</sst>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E6CC"/>
        <bgColor indexed="64"/>
      </patternFill>
    </fill>
    <fill>
      <patternFill patternType="solid">
        <fgColor rgb="FFE6F3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2" fillId="0" borderId="2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B7D5B-2138-364D-88D4-733E774FE648}">
  <dimension ref="A1:G9"/>
  <sheetViews>
    <sheetView showGridLines="0" tabSelected="1" workbookViewId="0"/>
  </sheetViews>
  <sheetFormatPr baseColWidth="10" defaultRowHeight="15" x14ac:dyDescent="0.2"/>
  <cols>
    <col min="1" max="1" width="2.33203125" customWidth="1"/>
    <col min="2" max="2" width="6.1640625" bestFit="1" customWidth="1"/>
    <col min="3" max="3" width="32.1640625" bestFit="1" customWidth="1"/>
    <col min="4" max="4" width="9" bestFit="1" customWidth="1"/>
    <col min="5" max="5" width="13" bestFit="1" customWidth="1"/>
    <col min="6" max="6" width="10.1640625" bestFit="1" customWidth="1"/>
    <col min="7" max="7" width="8.1640625" bestFit="1" customWidth="1"/>
  </cols>
  <sheetData>
    <row r="1" spans="1:7" x14ac:dyDescent="0.2">
      <c r="A1" s="5" t="s">
        <v>25</v>
      </c>
    </row>
    <row r="2" spans="1:7" x14ac:dyDescent="0.2">
      <c r="A2" s="5" t="s">
        <v>26</v>
      </c>
    </row>
    <row r="3" spans="1:7" x14ac:dyDescent="0.2">
      <c r="A3" s="5" t="s">
        <v>27</v>
      </c>
    </row>
    <row r="6" spans="1:7" ht="16" thickBot="1" x14ac:dyDescent="0.25">
      <c r="A6" t="s">
        <v>28</v>
      </c>
    </row>
    <row r="7" spans="1:7" ht="16" thickBot="1" x14ac:dyDescent="0.25">
      <c r="B7" s="6" t="s">
        <v>29</v>
      </c>
      <c r="C7" s="6" t="s">
        <v>30</v>
      </c>
      <c r="D7" s="6" t="s">
        <v>31</v>
      </c>
      <c r="E7" s="6" t="s">
        <v>32</v>
      </c>
      <c r="F7" s="6" t="s">
        <v>33</v>
      </c>
      <c r="G7" s="6" t="s">
        <v>34</v>
      </c>
    </row>
    <row r="8" spans="1:7" x14ac:dyDescent="0.2">
      <c r="B8" t="s">
        <v>35</v>
      </c>
      <c r="C8" t="s">
        <v>36</v>
      </c>
      <c r="D8" s="7">
        <v>31.0625</v>
      </c>
      <c r="E8" t="s">
        <v>37</v>
      </c>
      <c r="F8" t="s">
        <v>38</v>
      </c>
      <c r="G8">
        <v>12.6875</v>
      </c>
    </row>
    <row r="9" spans="1:7" x14ac:dyDescent="0.2">
      <c r="B9" t="s">
        <v>39</v>
      </c>
      <c r="C9" t="s">
        <v>40</v>
      </c>
      <c r="D9" s="7">
        <v>0</v>
      </c>
      <c r="E9" t="s">
        <v>41</v>
      </c>
      <c r="F9" t="s">
        <v>42</v>
      </c>
      <c r="G9">
        <v>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14A2-FC53-C249-99F3-2E253473ABD0}">
  <dimension ref="A1:G9"/>
  <sheetViews>
    <sheetView showGridLines="0" workbookViewId="0"/>
  </sheetViews>
  <sheetFormatPr baseColWidth="10" defaultRowHeight="15" x14ac:dyDescent="0.2"/>
  <cols>
    <col min="1" max="1" width="2.33203125" customWidth="1"/>
    <col min="2" max="2" width="6.1640625" bestFit="1" customWidth="1"/>
    <col min="3" max="3" width="32.1640625" bestFit="1" customWidth="1"/>
    <col min="4" max="4" width="9" bestFit="1" customWidth="1"/>
    <col min="5" max="5" width="13" bestFit="1" customWidth="1"/>
    <col min="6" max="6" width="10.1640625" bestFit="1" customWidth="1"/>
    <col min="7" max="7" width="8.1640625" bestFit="1" customWidth="1"/>
  </cols>
  <sheetData>
    <row r="1" spans="1:7" x14ac:dyDescent="0.2">
      <c r="A1" s="5" t="s">
        <v>25</v>
      </c>
    </row>
    <row r="2" spans="1:7" x14ac:dyDescent="0.2">
      <c r="A2" s="5" t="s">
        <v>26</v>
      </c>
    </row>
    <row r="3" spans="1:7" x14ac:dyDescent="0.2">
      <c r="A3" s="5" t="s">
        <v>43</v>
      </c>
    </row>
    <row r="6" spans="1:7" ht="16" thickBot="1" x14ac:dyDescent="0.25">
      <c r="A6" t="s">
        <v>28</v>
      </c>
    </row>
    <row r="7" spans="1:7" ht="16" thickBot="1" x14ac:dyDescent="0.25">
      <c r="B7" s="6" t="s">
        <v>29</v>
      </c>
      <c r="C7" s="6" t="s">
        <v>30</v>
      </c>
      <c r="D7" s="6" t="s">
        <v>31</v>
      </c>
      <c r="E7" s="6" t="s">
        <v>32</v>
      </c>
      <c r="F7" s="6" t="s">
        <v>33</v>
      </c>
      <c r="G7" s="6" t="s">
        <v>34</v>
      </c>
    </row>
    <row r="8" spans="1:7" x14ac:dyDescent="0.2">
      <c r="B8" t="s">
        <v>35</v>
      </c>
      <c r="C8" t="s">
        <v>36</v>
      </c>
      <c r="D8" s="7">
        <v>31.0625</v>
      </c>
      <c r="E8" t="s">
        <v>37</v>
      </c>
      <c r="F8" t="s">
        <v>38</v>
      </c>
      <c r="G8">
        <v>12.6875</v>
      </c>
    </row>
    <row r="9" spans="1:7" x14ac:dyDescent="0.2">
      <c r="B9" t="s">
        <v>39</v>
      </c>
      <c r="C9" t="s">
        <v>40</v>
      </c>
      <c r="D9" s="7">
        <v>0</v>
      </c>
      <c r="E9" t="s">
        <v>41</v>
      </c>
      <c r="F9" t="s">
        <v>42</v>
      </c>
      <c r="G9">
        <v>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I15" sqref="I15"/>
    </sheetView>
  </sheetViews>
  <sheetFormatPr baseColWidth="10" defaultColWidth="8.83203125" defaultRowHeight="15" x14ac:dyDescent="0.2"/>
  <cols>
    <col min="1" max="1" width="44.83203125" bestFit="1" customWidth="1"/>
    <col min="2" max="2" width="11.83203125" bestFit="1" customWidth="1"/>
    <col min="3" max="3" width="2.83203125" bestFit="1" customWidth="1"/>
    <col min="4" max="4" width="6.1640625" bestFit="1" customWidth="1"/>
    <col min="5" max="5" width="15.33203125" bestFit="1" customWidth="1"/>
  </cols>
  <sheetData>
    <row r="1" spans="1:5" x14ac:dyDescent="0.2">
      <c r="A1" s="1" t="s">
        <v>0</v>
      </c>
    </row>
    <row r="3" spans="1:5" x14ac:dyDescent="0.2">
      <c r="A3" s="1" t="s">
        <v>1</v>
      </c>
      <c r="B3" s="1" t="s">
        <v>6</v>
      </c>
    </row>
    <row r="5" spans="1:5" x14ac:dyDescent="0.2">
      <c r="A5" s="2" t="s">
        <v>2</v>
      </c>
      <c r="B5" s="3">
        <v>0.72916666666666663</v>
      </c>
    </row>
    <row r="6" spans="1:5" x14ac:dyDescent="0.2">
      <c r="A6" s="2" t="s">
        <v>3</v>
      </c>
      <c r="B6" s="3">
        <v>0</v>
      </c>
    </row>
    <row r="7" spans="1:5" x14ac:dyDescent="0.2">
      <c r="A7" s="2" t="s">
        <v>4</v>
      </c>
      <c r="B7" s="3">
        <v>0</v>
      </c>
    </row>
    <row r="8" spans="1:5" x14ac:dyDescent="0.2">
      <c r="A8" s="2" t="s">
        <v>5</v>
      </c>
      <c r="B8" s="3">
        <v>3.5</v>
      </c>
    </row>
    <row r="9" spans="1:5" x14ac:dyDescent="0.2">
      <c r="A9" s="1" t="s">
        <v>7</v>
      </c>
    </row>
    <row r="10" spans="1:5" x14ac:dyDescent="0.2">
      <c r="A10" s="2" t="s">
        <v>8</v>
      </c>
      <c r="B10" s="4">
        <f>B5*0.08+B6*0.12+B7*0.1+B8*0.09</f>
        <v>0.37333333333333335</v>
      </c>
    </row>
    <row r="12" spans="1:5" x14ac:dyDescent="0.2">
      <c r="A12" s="1" t="s">
        <v>9</v>
      </c>
    </row>
    <row r="13" spans="1:5" x14ac:dyDescent="0.2">
      <c r="A13" s="2" t="s">
        <v>10</v>
      </c>
      <c r="B13" s="4">
        <f>SUM(B5:B8)</f>
        <v>4.229166666666667</v>
      </c>
      <c r="C13" s="2" t="s">
        <v>11</v>
      </c>
      <c r="D13" s="2">
        <v>17.5</v>
      </c>
      <c r="E13" s="2" t="s">
        <v>12</v>
      </c>
    </row>
    <row r="15" spans="1:5" x14ac:dyDescent="0.2">
      <c r="A15" s="2" t="s">
        <v>13</v>
      </c>
      <c r="B15" s="4">
        <f>B5*8+B6*15+B7*10+B8*6</f>
        <v>26.833333333333332</v>
      </c>
      <c r="C15" s="2" t="s">
        <v>11</v>
      </c>
      <c r="D15" s="2">
        <v>43.75</v>
      </c>
      <c r="E15" s="2" t="s">
        <v>14</v>
      </c>
    </row>
    <row r="16" spans="1:5" x14ac:dyDescent="0.2">
      <c r="A16" s="2" t="s">
        <v>15</v>
      </c>
      <c r="B16" s="4">
        <f>B5*10+B6*18+B7*8+B8*8</f>
        <v>35.291666666666664</v>
      </c>
      <c r="C16" s="2" t="s">
        <v>11</v>
      </c>
      <c r="D16" s="2">
        <v>43.75</v>
      </c>
      <c r="E16" s="2" t="s">
        <v>14</v>
      </c>
    </row>
    <row r="17" spans="1:5" x14ac:dyDescent="0.2">
      <c r="A17" s="2" t="s">
        <v>16</v>
      </c>
      <c r="B17" s="4">
        <f>B5*12+B6*20+B7*12+B8*10</f>
        <v>43.75</v>
      </c>
      <c r="C17" s="2" t="s">
        <v>11</v>
      </c>
      <c r="D17" s="2">
        <v>43.75</v>
      </c>
      <c r="E17" s="2" t="s">
        <v>14</v>
      </c>
    </row>
    <row r="18" spans="1:5" x14ac:dyDescent="0.2">
      <c r="A18" s="2" t="s">
        <v>17</v>
      </c>
      <c r="B18" s="4">
        <f>B5*9+B6*16+B7*10+B8*7</f>
        <v>31.0625</v>
      </c>
      <c r="C18" s="2" t="s">
        <v>11</v>
      </c>
      <c r="D18" s="2">
        <v>43.75</v>
      </c>
      <c r="E18" s="2" t="s">
        <v>14</v>
      </c>
    </row>
    <row r="19" spans="1:5" x14ac:dyDescent="0.2">
      <c r="A19" s="1" t="s">
        <v>18</v>
      </c>
    </row>
    <row r="21" spans="1:5" x14ac:dyDescent="0.2">
      <c r="A21" s="2" t="s">
        <v>19</v>
      </c>
      <c r="B21" s="4">
        <f>B5</f>
        <v>0.72916666666666663</v>
      </c>
      <c r="C21" s="2" t="s">
        <v>20</v>
      </c>
      <c r="D21" s="2">
        <v>4</v>
      </c>
      <c r="E21" s="2" t="s">
        <v>21</v>
      </c>
    </row>
    <row r="22" spans="1:5" x14ac:dyDescent="0.2">
      <c r="A22" s="2" t="s">
        <v>22</v>
      </c>
      <c r="B22" s="4">
        <f>B6</f>
        <v>0</v>
      </c>
      <c r="C22" s="2" t="s">
        <v>20</v>
      </c>
      <c r="D22" s="2">
        <v>3</v>
      </c>
      <c r="E22" s="2" t="s">
        <v>21</v>
      </c>
    </row>
    <row r="23" spans="1:5" x14ac:dyDescent="0.2">
      <c r="A23" s="2" t="s">
        <v>23</v>
      </c>
      <c r="B23" s="4">
        <f>B7</f>
        <v>0</v>
      </c>
      <c r="C23" s="2" t="s">
        <v>20</v>
      </c>
      <c r="D23" s="2">
        <v>5</v>
      </c>
      <c r="E23" s="2" t="s">
        <v>21</v>
      </c>
    </row>
    <row r="24" spans="1:5" x14ac:dyDescent="0.2">
      <c r="A24" s="2" t="s">
        <v>24</v>
      </c>
      <c r="B24" s="4">
        <f>B8</f>
        <v>3.5</v>
      </c>
      <c r="C24" s="2" t="s">
        <v>20</v>
      </c>
      <c r="D24" s="2">
        <v>3.5</v>
      </c>
      <c r="E24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Feasibility Report 1</vt:lpstr>
      <vt:lpstr>Feasibility Report 2</vt:lpstr>
      <vt:lpstr>Solver_Model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Sasi Kiran Yeluri</cp:lastModifiedBy>
  <dcterms:created xsi:type="dcterms:W3CDTF">2025-07-20T18:08:23Z</dcterms:created>
  <dcterms:modified xsi:type="dcterms:W3CDTF">2025-07-21T10:59:56Z</dcterms:modified>
</cp:coreProperties>
</file>